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628"/>
  <workbookPr/>
  <mc:AlternateContent xmlns:mc="http://schemas.openxmlformats.org/markup-compatibility/2006">
    <mc:Choice Requires="x15">
      <x15ac:absPath xmlns:x15ac="http://schemas.microsoft.com/office/spreadsheetml/2010/11/ac" url="C:\Users\dobrien\Dropbox (Energy Innovation)\Desktop\Models\E.U. Models\eps-eu\"/>
    </mc:Choice>
  </mc:AlternateContent>
  <xr:revisionPtr revIDLastSave="0" documentId="13_ncr:1_{CA4E329C-A94D-41B7-8F7E-2A8D3FD45472}" xr6:coauthVersionLast="47" xr6:coauthVersionMax="47" xr10:uidLastSave="{00000000-0000-0000-0000-000000000000}"/>
  <bookViews>
    <workbookView xWindow="57480" yWindow="-120" windowWidth="29040" windowHeight="17520" tabRatio="859" activeTab="8" xr2:uid="{00000000-000D-0000-FFFF-FFFF00000000}"/>
  </bookViews>
  <sheets>
    <sheet name="About" sheetId="10" r:id="rId1"/>
    <sheet name="Policy Characteristics" sheetId="19" r:id="rId2"/>
    <sheet name="PolicyLevers" sheetId="1" r:id="rId3"/>
    <sheet name="UnitControlCenter" sheetId="18" r:id="rId4"/>
    <sheet name="OutputGraphs" sheetId="8" r:id="rId5"/>
    <sheet name="Output Graph Color Key" sheetId="17" r:id="rId6"/>
    <sheet name="ReferenceScenarios" sheetId="9" r:id="rId7"/>
    <sheet name="ReferenceCurves" sheetId="21" r:id="rId8"/>
    <sheet name="Targets" sheetId="20" r:id="rId9"/>
    <sheet name="Target Calculations" sheetId="15" r:id="rId10"/>
    <sheet name="MaxBoundCalculations" sheetId="13" r:id="rId11"/>
  </sheets>
  <definedNames>
    <definedName name="_xlnm._FilterDatabase" localSheetId="2" hidden="1">PolicyLevers!$H$1:$H$1569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P5" i="15" l="1"/>
  <c r="A1383" i="1"/>
  <c r="A1384" i="1"/>
  <c r="A1385" i="1"/>
  <c r="A412" i="1"/>
  <c r="A413" i="1"/>
  <c r="A388" i="1"/>
  <c r="R1385" i="1" l="1"/>
  <c r="Q1385" i="1"/>
  <c r="P1385" i="1"/>
  <c r="O1385" i="1"/>
  <c r="N1385" i="1"/>
  <c r="M1385" i="1"/>
  <c r="L1385" i="1"/>
  <c r="K1385" i="1"/>
  <c r="J1385" i="1"/>
  <c r="R1384" i="1"/>
  <c r="Q1384" i="1"/>
  <c r="P1384" i="1"/>
  <c r="O1384" i="1"/>
  <c r="N1384" i="1"/>
  <c r="M1384" i="1"/>
  <c r="L1384" i="1"/>
  <c r="K1384" i="1"/>
  <c r="J1384" i="1"/>
  <c r="R1383" i="1"/>
  <c r="Q1383" i="1"/>
  <c r="P1383" i="1"/>
  <c r="O1383" i="1"/>
  <c r="N1383" i="1"/>
  <c r="M1383" i="1"/>
  <c r="L1383" i="1"/>
  <c r="K1383" i="1"/>
  <c r="J1383" i="1"/>
  <c r="R1569" i="1"/>
  <c r="Q1569" i="1"/>
  <c r="P1569" i="1"/>
  <c r="O1569" i="1"/>
  <c r="N1569" i="1"/>
  <c r="M1569" i="1"/>
  <c r="L1569" i="1"/>
  <c r="K1569" i="1"/>
  <c r="J1569" i="1"/>
  <c r="R1568" i="1"/>
  <c r="Q1568" i="1"/>
  <c r="P1568" i="1"/>
  <c r="O1568" i="1"/>
  <c r="N1568" i="1"/>
  <c r="M1568" i="1"/>
  <c r="L1568" i="1"/>
  <c r="K1568" i="1"/>
  <c r="J1568" i="1"/>
  <c r="R1563" i="1"/>
  <c r="O1563" i="1"/>
  <c r="N1563" i="1"/>
  <c r="M1563" i="1"/>
  <c r="L1563" i="1"/>
  <c r="K1563" i="1"/>
  <c r="J1563" i="1"/>
  <c r="R1558" i="1"/>
  <c r="O1558" i="1"/>
  <c r="N1558" i="1"/>
  <c r="M1558" i="1"/>
  <c r="L1558" i="1"/>
  <c r="K1558" i="1"/>
  <c r="J1558" i="1"/>
  <c r="R1553" i="1"/>
  <c r="O1553" i="1"/>
  <c r="N1553" i="1"/>
  <c r="M1553" i="1"/>
  <c r="L1553" i="1"/>
  <c r="K1553" i="1"/>
  <c r="J1553" i="1"/>
  <c r="R1548" i="1"/>
  <c r="O1548" i="1"/>
  <c r="N1548" i="1"/>
  <c r="M1548" i="1"/>
  <c r="L1548" i="1"/>
  <c r="K1548" i="1"/>
  <c r="J1548" i="1"/>
  <c r="R1543" i="1"/>
  <c r="O1543" i="1"/>
  <c r="N1543" i="1"/>
  <c r="M1543" i="1"/>
  <c r="L1543" i="1"/>
  <c r="K1543" i="1"/>
  <c r="J1543" i="1"/>
  <c r="R1538" i="1"/>
  <c r="O1538" i="1"/>
  <c r="N1538" i="1"/>
  <c r="M1538" i="1"/>
  <c r="L1538" i="1"/>
  <c r="K1538" i="1"/>
  <c r="J1538" i="1"/>
  <c r="R1533" i="1"/>
  <c r="O1533" i="1"/>
  <c r="N1533" i="1"/>
  <c r="M1533" i="1"/>
  <c r="L1533" i="1"/>
  <c r="K1533" i="1"/>
  <c r="J1533" i="1"/>
  <c r="R1528" i="1"/>
  <c r="O1528" i="1"/>
  <c r="N1528" i="1"/>
  <c r="M1528" i="1"/>
  <c r="L1528" i="1"/>
  <c r="K1528" i="1"/>
  <c r="J1528" i="1"/>
  <c r="R1523" i="1"/>
  <c r="O1523" i="1"/>
  <c r="N1523" i="1"/>
  <c r="M1523" i="1"/>
  <c r="L1523" i="1"/>
  <c r="K1523" i="1"/>
  <c r="J1523" i="1"/>
  <c r="R1518" i="1"/>
  <c r="O1518" i="1"/>
  <c r="N1518" i="1"/>
  <c r="M1518" i="1"/>
  <c r="L1518" i="1"/>
  <c r="K1518" i="1"/>
  <c r="J1518" i="1"/>
  <c r="R1513" i="1"/>
  <c r="Q1513" i="1"/>
  <c r="P1513" i="1"/>
  <c r="O1513" i="1"/>
  <c r="N1513" i="1"/>
  <c r="M1513" i="1"/>
  <c r="L1513" i="1"/>
  <c r="K1513" i="1"/>
  <c r="J1513" i="1"/>
  <c r="K1506" i="1"/>
  <c r="K1481" i="1"/>
  <c r="K1457" i="1"/>
  <c r="K1456" i="1"/>
  <c r="R1450" i="1"/>
  <c r="Q1450" i="1"/>
  <c r="P1450" i="1"/>
  <c r="O1450" i="1"/>
  <c r="N1450" i="1"/>
  <c r="M1450" i="1"/>
  <c r="L1450" i="1"/>
  <c r="K1450" i="1"/>
  <c r="J1450" i="1"/>
  <c r="R1449" i="1"/>
  <c r="Q1449" i="1"/>
  <c r="P1449" i="1"/>
  <c r="O1449" i="1"/>
  <c r="N1449" i="1"/>
  <c r="M1449" i="1"/>
  <c r="L1449" i="1"/>
  <c r="K1449" i="1"/>
  <c r="J1449" i="1"/>
  <c r="K1442" i="1"/>
  <c r="K1417" i="1"/>
  <c r="K1393" i="1"/>
  <c r="K1392" i="1"/>
  <c r="R1386" i="1"/>
  <c r="Q1386" i="1"/>
  <c r="P1386" i="1"/>
  <c r="O1386" i="1"/>
  <c r="N1386" i="1"/>
  <c r="M1386" i="1"/>
  <c r="L1386" i="1"/>
  <c r="K1386" i="1"/>
  <c r="J1386" i="1"/>
  <c r="R1366" i="1"/>
  <c r="Q1366" i="1"/>
  <c r="P1366" i="1"/>
  <c r="O1366" i="1"/>
  <c r="N1366" i="1"/>
  <c r="M1366" i="1"/>
  <c r="L1366" i="1"/>
  <c r="K1366" i="1"/>
  <c r="J1366" i="1"/>
  <c r="R1351" i="1"/>
  <c r="Q1351" i="1"/>
  <c r="P1351" i="1"/>
  <c r="O1351" i="1"/>
  <c r="N1351" i="1"/>
  <c r="M1351" i="1"/>
  <c r="L1351" i="1"/>
  <c r="K1351" i="1"/>
  <c r="J1351" i="1"/>
  <c r="R1339" i="1"/>
  <c r="Q1339" i="1"/>
  <c r="P1339" i="1"/>
  <c r="O1339" i="1"/>
  <c r="N1339" i="1"/>
  <c r="M1339" i="1"/>
  <c r="L1339" i="1"/>
  <c r="K1339" i="1"/>
  <c r="J1339" i="1"/>
  <c r="R1336" i="1"/>
  <c r="Q1336" i="1"/>
  <c r="P1336" i="1"/>
  <c r="O1336" i="1"/>
  <c r="N1336" i="1"/>
  <c r="M1336" i="1"/>
  <c r="L1336" i="1"/>
  <c r="K1336" i="1"/>
  <c r="J1336" i="1"/>
  <c r="R1335" i="1"/>
  <c r="Q1335" i="1"/>
  <c r="P1335" i="1"/>
  <c r="O1335" i="1"/>
  <c r="N1335" i="1"/>
  <c r="M1335" i="1"/>
  <c r="L1335" i="1"/>
  <c r="K1335" i="1"/>
  <c r="J1335" i="1"/>
  <c r="R1310" i="1"/>
  <c r="Q1310" i="1"/>
  <c r="P1310" i="1"/>
  <c r="O1310" i="1"/>
  <c r="N1310" i="1"/>
  <c r="M1310" i="1"/>
  <c r="L1310" i="1"/>
  <c r="K1310" i="1"/>
  <c r="J1310" i="1"/>
  <c r="R1309" i="1"/>
  <c r="Q1309" i="1"/>
  <c r="P1309" i="1"/>
  <c r="O1309" i="1"/>
  <c r="N1309" i="1"/>
  <c r="M1309" i="1"/>
  <c r="L1309" i="1"/>
  <c r="K1309" i="1"/>
  <c r="J1309" i="1"/>
  <c r="R1288" i="1"/>
  <c r="Q1288" i="1"/>
  <c r="P1288" i="1"/>
  <c r="O1288" i="1"/>
  <c r="N1288" i="1"/>
  <c r="M1288" i="1"/>
  <c r="L1288" i="1"/>
  <c r="K1288" i="1"/>
  <c r="J1288" i="1"/>
  <c r="R1282" i="1"/>
  <c r="Q1282" i="1"/>
  <c r="P1282" i="1"/>
  <c r="N1282" i="1"/>
  <c r="M1282" i="1"/>
  <c r="L1282" i="1"/>
  <c r="K1282" i="1"/>
  <c r="J1282" i="1"/>
  <c r="R1271" i="1"/>
  <c r="Q1271" i="1"/>
  <c r="P1271" i="1"/>
  <c r="O1271" i="1"/>
  <c r="N1271" i="1"/>
  <c r="M1271" i="1"/>
  <c r="L1271" i="1"/>
  <c r="K1271" i="1"/>
  <c r="J1271" i="1"/>
  <c r="R237" i="1"/>
  <c r="Q237" i="1"/>
  <c r="P237" i="1"/>
  <c r="O237" i="1"/>
  <c r="N237" i="1"/>
  <c r="M237" i="1"/>
  <c r="L237" i="1"/>
  <c r="K237" i="1"/>
  <c r="J237" i="1"/>
  <c r="R236" i="1"/>
  <c r="Q236" i="1"/>
  <c r="P236" i="1"/>
  <c r="O236" i="1"/>
  <c r="N236" i="1"/>
  <c r="M236" i="1"/>
  <c r="L236" i="1"/>
  <c r="K236" i="1"/>
  <c r="J236" i="1"/>
  <c r="R1281" i="1"/>
  <c r="Q1281" i="1"/>
  <c r="P1281" i="1"/>
  <c r="O1281" i="1"/>
  <c r="N1281" i="1"/>
  <c r="M1281" i="1"/>
  <c r="L1281" i="1"/>
  <c r="K1281" i="1"/>
  <c r="J1281" i="1"/>
  <c r="R1280" i="1"/>
  <c r="Q1280" i="1"/>
  <c r="P1280" i="1"/>
  <c r="O1280" i="1"/>
  <c r="N1280" i="1"/>
  <c r="M1280" i="1"/>
  <c r="L1280" i="1"/>
  <c r="K1280" i="1"/>
  <c r="J1280" i="1"/>
  <c r="R1279" i="1"/>
  <c r="Q1279" i="1"/>
  <c r="P1279" i="1"/>
  <c r="O1279" i="1"/>
  <c r="N1279" i="1"/>
  <c r="M1279" i="1"/>
  <c r="L1279" i="1"/>
  <c r="K1279" i="1"/>
  <c r="J1279" i="1"/>
  <c r="R1278" i="1"/>
  <c r="Q1278" i="1"/>
  <c r="P1278" i="1"/>
  <c r="O1278" i="1"/>
  <c r="N1278" i="1"/>
  <c r="M1278" i="1"/>
  <c r="L1278" i="1"/>
  <c r="K1278" i="1"/>
  <c r="J1278" i="1"/>
  <c r="R1277" i="1"/>
  <c r="Q1277" i="1"/>
  <c r="P1277" i="1"/>
  <c r="O1277" i="1"/>
  <c r="N1277" i="1"/>
  <c r="M1277" i="1"/>
  <c r="L1277" i="1"/>
  <c r="K1277" i="1"/>
  <c r="J1277" i="1"/>
  <c r="R1276" i="1"/>
  <c r="Q1276" i="1"/>
  <c r="P1276" i="1"/>
  <c r="O1276" i="1"/>
  <c r="N1276" i="1"/>
  <c r="M1276" i="1"/>
  <c r="L1276" i="1"/>
  <c r="K1276" i="1"/>
  <c r="J1276" i="1"/>
  <c r="R1275" i="1"/>
  <c r="Q1275" i="1"/>
  <c r="P1275" i="1"/>
  <c r="O1275" i="1"/>
  <c r="N1275" i="1"/>
  <c r="M1275" i="1"/>
  <c r="L1275" i="1"/>
  <c r="K1275" i="1"/>
  <c r="J1275" i="1"/>
  <c r="R1274" i="1"/>
  <c r="Q1274" i="1"/>
  <c r="P1274" i="1"/>
  <c r="O1274" i="1"/>
  <c r="N1274" i="1"/>
  <c r="M1274" i="1"/>
  <c r="L1274" i="1"/>
  <c r="K1274" i="1"/>
  <c r="J1274" i="1"/>
  <c r="R1273" i="1"/>
  <c r="Q1273" i="1"/>
  <c r="P1273" i="1"/>
  <c r="O1273" i="1"/>
  <c r="N1273" i="1"/>
  <c r="M1273" i="1"/>
  <c r="L1273" i="1"/>
  <c r="K1273" i="1"/>
  <c r="J1273" i="1"/>
  <c r="R1272" i="1"/>
  <c r="Q1272" i="1"/>
  <c r="P1272" i="1"/>
  <c r="O1272" i="1"/>
  <c r="N1272" i="1"/>
  <c r="M1272" i="1"/>
  <c r="L1272" i="1"/>
  <c r="K1272" i="1"/>
  <c r="J1272" i="1"/>
  <c r="R1262" i="1"/>
  <c r="Q1262" i="1"/>
  <c r="P1262" i="1"/>
  <c r="O1262" i="1"/>
  <c r="N1262" i="1"/>
  <c r="M1262" i="1"/>
  <c r="L1262" i="1"/>
  <c r="K1262" i="1"/>
  <c r="J1262" i="1"/>
  <c r="R1261" i="1"/>
  <c r="Q1261" i="1"/>
  <c r="P1261" i="1"/>
  <c r="O1261" i="1"/>
  <c r="N1261" i="1"/>
  <c r="M1261" i="1"/>
  <c r="L1261" i="1"/>
  <c r="K1261" i="1"/>
  <c r="J1261" i="1"/>
  <c r="R1257" i="1"/>
  <c r="Q1257" i="1"/>
  <c r="P1257" i="1"/>
  <c r="O1257" i="1"/>
  <c r="N1257" i="1"/>
  <c r="M1257" i="1"/>
  <c r="L1257" i="1"/>
  <c r="K1257" i="1"/>
  <c r="J1257" i="1"/>
  <c r="R1253" i="1"/>
  <c r="Q1253" i="1"/>
  <c r="P1253" i="1"/>
  <c r="O1253" i="1"/>
  <c r="N1253" i="1"/>
  <c r="M1253" i="1"/>
  <c r="L1253" i="1"/>
  <c r="K1253" i="1"/>
  <c r="J1253" i="1"/>
  <c r="R1250" i="1"/>
  <c r="Q1250" i="1"/>
  <c r="P1250" i="1"/>
  <c r="O1250" i="1"/>
  <c r="N1250" i="1"/>
  <c r="M1250" i="1"/>
  <c r="L1250" i="1"/>
  <c r="K1250" i="1"/>
  <c r="J1250" i="1"/>
  <c r="R1000" i="1"/>
  <c r="Q1000" i="1"/>
  <c r="P1000" i="1"/>
  <c r="O1000" i="1"/>
  <c r="N1000" i="1"/>
  <c r="M1000" i="1"/>
  <c r="L1000" i="1"/>
  <c r="K1000" i="1"/>
  <c r="J1000" i="1"/>
  <c r="R999" i="1"/>
  <c r="Q999" i="1"/>
  <c r="P999" i="1"/>
  <c r="O999" i="1"/>
  <c r="N999" i="1"/>
  <c r="M999" i="1"/>
  <c r="L999" i="1"/>
  <c r="K999" i="1"/>
  <c r="J999" i="1"/>
  <c r="R799" i="1"/>
  <c r="Q799" i="1"/>
  <c r="P799" i="1"/>
  <c r="O799" i="1"/>
  <c r="N799" i="1"/>
  <c r="M799" i="1"/>
  <c r="L799" i="1"/>
  <c r="K799" i="1"/>
  <c r="J799" i="1"/>
  <c r="R798" i="1"/>
  <c r="Q798" i="1"/>
  <c r="P798" i="1"/>
  <c r="O798" i="1"/>
  <c r="N798" i="1"/>
  <c r="M798" i="1"/>
  <c r="L798" i="1"/>
  <c r="K798" i="1"/>
  <c r="J798" i="1"/>
  <c r="R797" i="1"/>
  <c r="Q797" i="1"/>
  <c r="P797" i="1"/>
  <c r="O797" i="1"/>
  <c r="N797" i="1"/>
  <c r="M797" i="1"/>
  <c r="L797" i="1"/>
  <c r="K797" i="1"/>
  <c r="J797" i="1"/>
  <c r="R796" i="1"/>
  <c r="Q796" i="1"/>
  <c r="P796" i="1"/>
  <c r="O796" i="1"/>
  <c r="N796" i="1"/>
  <c r="M796" i="1"/>
  <c r="L796" i="1"/>
  <c r="K796" i="1"/>
  <c r="J796" i="1"/>
  <c r="R795" i="1"/>
  <c r="Q795" i="1"/>
  <c r="P795" i="1"/>
  <c r="O795" i="1"/>
  <c r="N795" i="1"/>
  <c r="M795" i="1"/>
  <c r="L795" i="1"/>
  <c r="K795" i="1"/>
  <c r="J795" i="1"/>
  <c r="R794" i="1"/>
  <c r="Q794" i="1"/>
  <c r="P794" i="1"/>
  <c r="O794" i="1"/>
  <c r="N794" i="1"/>
  <c r="M794" i="1"/>
  <c r="L794" i="1"/>
  <c r="K794" i="1"/>
  <c r="J794" i="1"/>
  <c r="R594" i="1"/>
  <c r="Q594" i="1"/>
  <c r="P594" i="1"/>
  <c r="O594" i="1"/>
  <c r="N594" i="1"/>
  <c r="M594" i="1"/>
  <c r="L594" i="1"/>
  <c r="K594" i="1"/>
  <c r="J594" i="1"/>
  <c r="R593" i="1"/>
  <c r="Q593" i="1"/>
  <c r="P593" i="1"/>
  <c r="O593" i="1"/>
  <c r="N593" i="1"/>
  <c r="M593" i="1"/>
  <c r="L593" i="1"/>
  <c r="K593" i="1"/>
  <c r="J593" i="1"/>
  <c r="R592" i="1"/>
  <c r="Q592" i="1"/>
  <c r="P592" i="1"/>
  <c r="O592" i="1"/>
  <c r="N592" i="1"/>
  <c r="M592" i="1"/>
  <c r="L592" i="1"/>
  <c r="K592" i="1"/>
  <c r="J592" i="1"/>
  <c r="R591" i="1"/>
  <c r="Q591" i="1"/>
  <c r="P591" i="1"/>
  <c r="O591" i="1"/>
  <c r="N591" i="1"/>
  <c r="M591" i="1"/>
  <c r="L591" i="1"/>
  <c r="K591" i="1"/>
  <c r="J591" i="1"/>
  <c r="R541" i="1"/>
  <c r="Q541" i="1"/>
  <c r="P541" i="1"/>
  <c r="O541" i="1"/>
  <c r="N541" i="1"/>
  <c r="M541" i="1"/>
  <c r="L541" i="1"/>
  <c r="K541" i="1"/>
  <c r="J541" i="1"/>
  <c r="R516" i="1"/>
  <c r="Q516" i="1"/>
  <c r="P516" i="1"/>
  <c r="O516" i="1"/>
  <c r="N516" i="1"/>
  <c r="M516" i="1"/>
  <c r="L516" i="1"/>
  <c r="K516" i="1"/>
  <c r="J516" i="1"/>
  <c r="R492" i="1"/>
  <c r="Q492" i="1"/>
  <c r="P492" i="1"/>
  <c r="N492" i="1"/>
  <c r="M492" i="1"/>
  <c r="L492" i="1"/>
  <c r="K492" i="1"/>
  <c r="J492" i="1"/>
  <c r="R491" i="1"/>
  <c r="Q491" i="1"/>
  <c r="P491" i="1"/>
  <c r="O491" i="1"/>
  <c r="N491" i="1"/>
  <c r="M491" i="1"/>
  <c r="L491" i="1"/>
  <c r="K491" i="1"/>
  <c r="J491" i="1"/>
  <c r="R490" i="1"/>
  <c r="Q490" i="1"/>
  <c r="P490" i="1"/>
  <c r="N490" i="1"/>
  <c r="M490" i="1"/>
  <c r="L490" i="1"/>
  <c r="K490" i="1"/>
  <c r="J490" i="1"/>
  <c r="R489" i="1"/>
  <c r="Q489" i="1"/>
  <c r="P489" i="1"/>
  <c r="O489" i="1"/>
  <c r="N489" i="1"/>
  <c r="M489" i="1"/>
  <c r="L489" i="1"/>
  <c r="K489" i="1"/>
  <c r="J489" i="1"/>
  <c r="R465" i="1"/>
  <c r="Q465" i="1"/>
  <c r="P465" i="1"/>
  <c r="N465" i="1"/>
  <c r="M465" i="1"/>
  <c r="L465" i="1"/>
  <c r="K465" i="1"/>
  <c r="J465" i="1"/>
  <c r="R441" i="1"/>
  <c r="Q441" i="1"/>
  <c r="P441" i="1"/>
  <c r="O441" i="1"/>
  <c r="N441" i="1"/>
  <c r="M441" i="1"/>
  <c r="L441" i="1"/>
  <c r="K441" i="1"/>
  <c r="J441" i="1"/>
  <c r="R440" i="1"/>
  <c r="Q440" i="1"/>
  <c r="P440" i="1"/>
  <c r="O440" i="1"/>
  <c r="N440" i="1"/>
  <c r="M440" i="1"/>
  <c r="L440" i="1"/>
  <c r="K440" i="1"/>
  <c r="J440" i="1"/>
  <c r="R437" i="1"/>
  <c r="Q437" i="1"/>
  <c r="P437" i="1"/>
  <c r="O437" i="1"/>
  <c r="N437" i="1"/>
  <c r="M437" i="1"/>
  <c r="L437" i="1"/>
  <c r="K437" i="1"/>
  <c r="J437" i="1"/>
  <c r="R413" i="1"/>
  <c r="Q413" i="1"/>
  <c r="P413" i="1"/>
  <c r="O413" i="1"/>
  <c r="N413" i="1"/>
  <c r="M413" i="1"/>
  <c r="L413" i="1"/>
  <c r="K413" i="1"/>
  <c r="J413" i="1"/>
  <c r="R412" i="1"/>
  <c r="Q412" i="1"/>
  <c r="P412" i="1"/>
  <c r="O412" i="1"/>
  <c r="N412" i="1"/>
  <c r="M412" i="1"/>
  <c r="L412" i="1"/>
  <c r="K412" i="1"/>
  <c r="J412" i="1"/>
  <c r="R388" i="1"/>
  <c r="Q388" i="1"/>
  <c r="P388" i="1"/>
  <c r="O388" i="1"/>
  <c r="N388" i="1"/>
  <c r="M388" i="1"/>
  <c r="L388" i="1"/>
  <c r="K388" i="1"/>
  <c r="J388" i="1"/>
  <c r="R364" i="1"/>
  <c r="Q364" i="1"/>
  <c r="P364" i="1"/>
  <c r="O364" i="1"/>
  <c r="N364" i="1"/>
  <c r="M364" i="1"/>
  <c r="L364" i="1"/>
  <c r="K364" i="1"/>
  <c r="J364" i="1"/>
  <c r="R340" i="1"/>
  <c r="Q340" i="1"/>
  <c r="P340" i="1"/>
  <c r="O340" i="1"/>
  <c r="N340" i="1"/>
  <c r="M340" i="1"/>
  <c r="L340" i="1"/>
  <c r="K340" i="1"/>
  <c r="J340" i="1"/>
  <c r="R317" i="1"/>
  <c r="Q317" i="1"/>
  <c r="P317" i="1"/>
  <c r="O317" i="1"/>
  <c r="N317" i="1"/>
  <c r="M317" i="1"/>
  <c r="L317" i="1"/>
  <c r="K317" i="1"/>
  <c r="J317" i="1"/>
  <c r="R316" i="1"/>
  <c r="Q316" i="1"/>
  <c r="P316" i="1"/>
  <c r="O316" i="1"/>
  <c r="N316" i="1"/>
  <c r="M316" i="1"/>
  <c r="L316" i="1"/>
  <c r="K316" i="1"/>
  <c r="J316" i="1"/>
  <c r="R315" i="1"/>
  <c r="Q315" i="1"/>
  <c r="P315" i="1"/>
  <c r="O315" i="1"/>
  <c r="N315" i="1"/>
  <c r="M315" i="1"/>
  <c r="L315" i="1"/>
  <c r="K315" i="1"/>
  <c r="J315" i="1"/>
  <c r="R291" i="1"/>
  <c r="Q291" i="1"/>
  <c r="P291" i="1"/>
  <c r="O291" i="1"/>
  <c r="N291" i="1"/>
  <c r="M291" i="1"/>
  <c r="L291" i="1"/>
  <c r="K291" i="1"/>
  <c r="J291" i="1"/>
  <c r="R290" i="1"/>
  <c r="Q290" i="1"/>
  <c r="P290" i="1"/>
  <c r="O290" i="1"/>
  <c r="N290" i="1"/>
  <c r="M290" i="1"/>
  <c r="L290" i="1"/>
  <c r="K290" i="1"/>
  <c r="J290" i="1"/>
  <c r="R266" i="1"/>
  <c r="Q266" i="1"/>
  <c r="P266" i="1"/>
  <c r="O266" i="1"/>
  <c r="N266" i="1"/>
  <c r="M266" i="1"/>
  <c r="L266" i="1"/>
  <c r="K266" i="1"/>
  <c r="J266" i="1"/>
  <c r="R265" i="1"/>
  <c r="Q265" i="1"/>
  <c r="P265" i="1"/>
  <c r="O265" i="1"/>
  <c r="N265" i="1"/>
  <c r="M265" i="1"/>
  <c r="L265" i="1"/>
  <c r="K265" i="1"/>
  <c r="J265" i="1"/>
  <c r="R264" i="1"/>
  <c r="Q264" i="1"/>
  <c r="P264" i="1"/>
  <c r="N264" i="1"/>
  <c r="M264" i="1"/>
  <c r="L264" i="1"/>
  <c r="K264" i="1"/>
  <c r="J264" i="1"/>
  <c r="R263" i="1"/>
  <c r="Q263" i="1"/>
  <c r="P263" i="1"/>
  <c r="O263" i="1"/>
  <c r="N263" i="1"/>
  <c r="M263" i="1"/>
  <c r="L263" i="1"/>
  <c r="K263" i="1"/>
  <c r="J263" i="1"/>
  <c r="R262" i="1"/>
  <c r="Q262" i="1"/>
  <c r="P262" i="1"/>
  <c r="O262" i="1"/>
  <c r="N262" i="1"/>
  <c r="M262" i="1"/>
  <c r="L262" i="1"/>
  <c r="K262" i="1"/>
  <c r="J262" i="1"/>
  <c r="R238" i="1"/>
  <c r="Q238" i="1"/>
  <c r="P238" i="1"/>
  <c r="O238" i="1"/>
  <c r="N238" i="1"/>
  <c r="M238" i="1"/>
  <c r="L238" i="1"/>
  <c r="K238" i="1"/>
  <c r="J238" i="1"/>
  <c r="R230" i="1"/>
  <c r="Q230" i="1"/>
  <c r="P230" i="1"/>
  <c r="O230" i="1"/>
  <c r="N230" i="1"/>
  <c r="M230" i="1"/>
  <c r="L230" i="1"/>
  <c r="K230" i="1"/>
  <c r="J230" i="1"/>
  <c r="R227" i="1"/>
  <c r="Q227" i="1"/>
  <c r="P227" i="1"/>
  <c r="O227" i="1"/>
  <c r="N227" i="1"/>
  <c r="M227" i="1"/>
  <c r="L227" i="1"/>
  <c r="K227" i="1"/>
  <c r="J227" i="1"/>
  <c r="R226" i="1"/>
  <c r="Q226" i="1"/>
  <c r="P226" i="1"/>
  <c r="O226" i="1"/>
  <c r="N226" i="1"/>
  <c r="M226" i="1"/>
  <c r="L226" i="1"/>
  <c r="K226" i="1"/>
  <c r="J226" i="1"/>
  <c r="R223" i="1"/>
  <c r="Q223" i="1"/>
  <c r="P223" i="1"/>
  <c r="O223" i="1"/>
  <c r="N223" i="1"/>
  <c r="M223" i="1"/>
  <c r="L223" i="1"/>
  <c r="K223" i="1"/>
  <c r="J223" i="1"/>
  <c r="R222" i="1"/>
  <c r="Q222" i="1"/>
  <c r="P222" i="1"/>
  <c r="O222" i="1"/>
  <c r="N222" i="1"/>
  <c r="L222" i="1"/>
  <c r="K222" i="1"/>
  <c r="J222" i="1"/>
  <c r="R221" i="1"/>
  <c r="Q221" i="1"/>
  <c r="P221" i="1"/>
  <c r="O221" i="1"/>
  <c r="N221" i="1"/>
  <c r="M221" i="1"/>
  <c r="L221" i="1"/>
  <c r="K221" i="1"/>
  <c r="J221" i="1"/>
  <c r="R203" i="1"/>
  <c r="Q203" i="1"/>
  <c r="P203" i="1"/>
  <c r="O203" i="1"/>
  <c r="N203" i="1"/>
  <c r="M203" i="1"/>
  <c r="L203" i="1"/>
  <c r="K203" i="1"/>
  <c r="J203" i="1"/>
  <c r="R188" i="1"/>
  <c r="Q188" i="1"/>
  <c r="P188" i="1"/>
  <c r="O188" i="1"/>
  <c r="N188" i="1"/>
  <c r="M188" i="1"/>
  <c r="L188" i="1"/>
  <c r="K188" i="1"/>
  <c r="J188" i="1"/>
  <c r="R187" i="1"/>
  <c r="Q187" i="1"/>
  <c r="P187" i="1"/>
  <c r="O187" i="1"/>
  <c r="N187" i="1"/>
  <c r="M187" i="1"/>
  <c r="L187" i="1"/>
  <c r="K187" i="1"/>
  <c r="J187" i="1"/>
  <c r="R186" i="1"/>
  <c r="Q186" i="1"/>
  <c r="P186" i="1"/>
  <c r="O186" i="1"/>
  <c r="N186" i="1"/>
  <c r="M186" i="1"/>
  <c r="L186" i="1"/>
  <c r="K186" i="1"/>
  <c r="J186" i="1"/>
  <c r="R174" i="1"/>
  <c r="Q174" i="1"/>
  <c r="P174" i="1"/>
  <c r="O174" i="1"/>
  <c r="N174" i="1"/>
  <c r="M174" i="1"/>
  <c r="L174" i="1"/>
  <c r="K174" i="1"/>
  <c r="J174" i="1"/>
  <c r="R162" i="1"/>
  <c r="Q162" i="1"/>
  <c r="P162" i="1"/>
  <c r="O162" i="1"/>
  <c r="N162" i="1"/>
  <c r="L162" i="1"/>
  <c r="K162" i="1"/>
  <c r="J162" i="1"/>
  <c r="R161" i="1"/>
  <c r="Q161" i="1"/>
  <c r="P161" i="1"/>
  <c r="O161" i="1"/>
  <c r="N161" i="1"/>
  <c r="M161" i="1"/>
  <c r="L161" i="1"/>
  <c r="K161" i="1"/>
  <c r="J161" i="1"/>
  <c r="R160" i="1"/>
  <c r="Q160" i="1"/>
  <c r="P160" i="1"/>
  <c r="O160" i="1"/>
  <c r="N160" i="1"/>
  <c r="M160" i="1"/>
  <c r="L160" i="1"/>
  <c r="K160" i="1"/>
  <c r="J160" i="1"/>
  <c r="R148" i="1"/>
  <c r="Q148" i="1"/>
  <c r="P148" i="1"/>
  <c r="O148" i="1"/>
  <c r="N148" i="1"/>
  <c r="L148" i="1"/>
  <c r="K148" i="1"/>
  <c r="J148" i="1"/>
  <c r="R147" i="1"/>
  <c r="Q147" i="1"/>
  <c r="P147" i="1"/>
  <c r="O147" i="1"/>
  <c r="N147" i="1"/>
  <c r="M147" i="1"/>
  <c r="L147" i="1"/>
  <c r="K147" i="1"/>
  <c r="J147" i="1"/>
  <c r="R105" i="1"/>
  <c r="Q105" i="1"/>
  <c r="P105" i="1"/>
  <c r="O105" i="1"/>
  <c r="N105" i="1"/>
  <c r="M105" i="1"/>
  <c r="L105" i="1"/>
  <c r="K105" i="1"/>
  <c r="J105" i="1"/>
  <c r="R63" i="1"/>
  <c r="Q63" i="1"/>
  <c r="P63" i="1"/>
  <c r="O63" i="1"/>
  <c r="N63" i="1"/>
  <c r="M63" i="1"/>
  <c r="L63" i="1"/>
  <c r="K63" i="1"/>
  <c r="J63" i="1"/>
  <c r="R62" i="1"/>
  <c r="Q62" i="1"/>
  <c r="P62" i="1"/>
  <c r="O62" i="1"/>
  <c r="N62" i="1"/>
  <c r="M62" i="1"/>
  <c r="L62" i="1"/>
  <c r="K62" i="1"/>
  <c r="J62" i="1"/>
  <c r="P2" i="1"/>
  <c r="O2" i="1"/>
  <c r="N2" i="1"/>
  <c r="M2" i="1"/>
  <c r="L2" i="1"/>
  <c r="K2" i="1"/>
  <c r="J2" i="1"/>
  <c r="B1385" i="1"/>
  <c r="B1384" i="1"/>
  <c r="B1383" i="1"/>
  <c r="B1569" i="1"/>
  <c r="B412" i="1"/>
  <c r="B388" i="1"/>
  <c r="C411" i="1"/>
  <c r="B411" i="1" s="1"/>
  <c r="C410" i="1"/>
  <c r="B410" i="1" s="1"/>
  <c r="C409" i="1"/>
  <c r="C408" i="1"/>
  <c r="B408" i="1" s="1"/>
  <c r="C407" i="1"/>
  <c r="B407" i="1" s="1"/>
  <c r="C406" i="1"/>
  <c r="C405" i="1"/>
  <c r="B405" i="1" s="1"/>
  <c r="C404" i="1"/>
  <c r="C403" i="1"/>
  <c r="B403" i="1" s="1"/>
  <c r="C402" i="1"/>
  <c r="B402" i="1" s="1"/>
  <c r="C401" i="1"/>
  <c r="C400" i="1"/>
  <c r="B400" i="1" s="1"/>
  <c r="C399" i="1"/>
  <c r="B399" i="1" s="1"/>
  <c r="C398" i="1"/>
  <c r="C397" i="1"/>
  <c r="R397" i="1" s="1"/>
  <c r="C396" i="1"/>
  <c r="C395" i="1"/>
  <c r="N395" i="1" s="1"/>
  <c r="C394" i="1"/>
  <c r="B394" i="1" s="1"/>
  <c r="C393" i="1"/>
  <c r="C392" i="1"/>
  <c r="B392" i="1" s="1"/>
  <c r="C391" i="1"/>
  <c r="C390" i="1"/>
  <c r="C389" i="1"/>
  <c r="B389" i="1" s="1"/>
  <c r="B395" i="1" l="1"/>
  <c r="B397" i="1"/>
  <c r="P411" i="1"/>
  <c r="A390" i="1"/>
  <c r="R390" i="1"/>
  <c r="J390" i="1"/>
  <c r="P390" i="1"/>
  <c r="O390" i="1"/>
  <c r="N390" i="1"/>
  <c r="L390" i="1"/>
  <c r="M390" i="1"/>
  <c r="K390" i="1"/>
  <c r="A398" i="1"/>
  <c r="R398" i="1"/>
  <c r="J398" i="1"/>
  <c r="Q398" i="1"/>
  <c r="P398" i="1"/>
  <c r="O398" i="1"/>
  <c r="N398" i="1"/>
  <c r="L398" i="1"/>
  <c r="M398" i="1"/>
  <c r="K398" i="1"/>
  <c r="A406" i="1"/>
  <c r="R406" i="1"/>
  <c r="J406" i="1"/>
  <c r="Q406" i="1"/>
  <c r="P406" i="1"/>
  <c r="O406" i="1"/>
  <c r="N406" i="1"/>
  <c r="L406" i="1"/>
  <c r="M406" i="1"/>
  <c r="K406" i="1"/>
  <c r="Q390" i="1"/>
  <c r="A393" i="1"/>
  <c r="O393" i="1"/>
  <c r="M393" i="1"/>
  <c r="L393" i="1"/>
  <c r="K393" i="1"/>
  <c r="Q393" i="1"/>
  <c r="R393" i="1"/>
  <c r="P393" i="1"/>
  <c r="N393" i="1"/>
  <c r="A401" i="1"/>
  <c r="O401" i="1"/>
  <c r="N401" i="1"/>
  <c r="M401" i="1"/>
  <c r="L401" i="1"/>
  <c r="K401" i="1"/>
  <c r="Q401" i="1"/>
  <c r="R401" i="1"/>
  <c r="P401" i="1"/>
  <c r="A409" i="1"/>
  <c r="O409" i="1"/>
  <c r="N409" i="1"/>
  <c r="M409" i="1"/>
  <c r="L409" i="1"/>
  <c r="K409" i="1"/>
  <c r="Q409" i="1"/>
  <c r="R409" i="1"/>
  <c r="P409" i="1"/>
  <c r="J409" i="1"/>
  <c r="J393" i="1"/>
  <c r="A391" i="1"/>
  <c r="Q391" i="1"/>
  <c r="O391" i="1"/>
  <c r="N391" i="1"/>
  <c r="M391" i="1"/>
  <c r="K391" i="1"/>
  <c r="R391" i="1"/>
  <c r="P391" i="1"/>
  <c r="L391" i="1"/>
  <c r="J391" i="1"/>
  <c r="B398" i="1"/>
  <c r="A392" i="1"/>
  <c r="P392" i="1"/>
  <c r="N392" i="1"/>
  <c r="M392" i="1"/>
  <c r="L392" i="1"/>
  <c r="R392" i="1"/>
  <c r="J392" i="1"/>
  <c r="Q392" i="1"/>
  <c r="O392" i="1"/>
  <c r="K392" i="1"/>
  <c r="A400" i="1"/>
  <c r="P400" i="1"/>
  <c r="O400" i="1"/>
  <c r="N400" i="1"/>
  <c r="M400" i="1"/>
  <c r="L400" i="1"/>
  <c r="R400" i="1"/>
  <c r="J400" i="1"/>
  <c r="Q400" i="1"/>
  <c r="K400" i="1"/>
  <c r="A408" i="1"/>
  <c r="P408" i="1"/>
  <c r="O408" i="1"/>
  <c r="N408" i="1"/>
  <c r="M408" i="1"/>
  <c r="L408" i="1"/>
  <c r="R408" i="1"/>
  <c r="J408" i="1"/>
  <c r="Q408" i="1"/>
  <c r="B391" i="1"/>
  <c r="A394" i="1"/>
  <c r="N394" i="1"/>
  <c r="L394" i="1"/>
  <c r="K394" i="1"/>
  <c r="R394" i="1"/>
  <c r="J394" i="1"/>
  <c r="P394" i="1"/>
  <c r="Q394" i="1"/>
  <c r="O394" i="1"/>
  <c r="M394" i="1"/>
  <c r="A402" i="1"/>
  <c r="N402" i="1"/>
  <c r="M402" i="1"/>
  <c r="L402" i="1"/>
  <c r="K402" i="1"/>
  <c r="R402" i="1"/>
  <c r="J402" i="1"/>
  <c r="P402" i="1"/>
  <c r="Q402" i="1"/>
  <c r="O402" i="1"/>
  <c r="A410" i="1"/>
  <c r="N410" i="1"/>
  <c r="M410" i="1"/>
  <c r="L410" i="1"/>
  <c r="K410" i="1"/>
  <c r="R410" i="1"/>
  <c r="J410" i="1"/>
  <c r="P410" i="1"/>
  <c r="Q410" i="1"/>
  <c r="O410" i="1"/>
  <c r="B393" i="1"/>
  <c r="B401" i="1"/>
  <c r="B409" i="1"/>
  <c r="A407" i="1"/>
  <c r="Q407" i="1"/>
  <c r="P407" i="1"/>
  <c r="O407" i="1"/>
  <c r="N407" i="1"/>
  <c r="M407" i="1"/>
  <c r="K407" i="1"/>
  <c r="R407" i="1"/>
  <c r="L407" i="1"/>
  <c r="J407" i="1"/>
  <c r="B390" i="1"/>
  <c r="A395" i="1"/>
  <c r="M395" i="1"/>
  <c r="K395" i="1"/>
  <c r="R395" i="1"/>
  <c r="J395" i="1"/>
  <c r="Q395" i="1"/>
  <c r="O395" i="1"/>
  <c r="L395" i="1"/>
  <c r="P395" i="1"/>
  <c r="A403" i="1"/>
  <c r="M403" i="1"/>
  <c r="L403" i="1"/>
  <c r="K403" i="1"/>
  <c r="R403" i="1"/>
  <c r="J403" i="1"/>
  <c r="Q403" i="1"/>
  <c r="O403" i="1"/>
  <c r="P403" i="1"/>
  <c r="N403" i="1"/>
  <c r="A411" i="1"/>
  <c r="M411" i="1"/>
  <c r="L411" i="1"/>
  <c r="K411" i="1"/>
  <c r="R411" i="1"/>
  <c r="J411" i="1"/>
  <c r="Q411" i="1"/>
  <c r="O411" i="1"/>
  <c r="N411" i="1"/>
  <c r="A399" i="1"/>
  <c r="Q399" i="1"/>
  <c r="P399" i="1"/>
  <c r="O399" i="1"/>
  <c r="N399" i="1"/>
  <c r="M399" i="1"/>
  <c r="K399" i="1"/>
  <c r="R399" i="1"/>
  <c r="L399" i="1"/>
  <c r="J399" i="1"/>
  <c r="B406" i="1"/>
  <c r="A396" i="1"/>
  <c r="L396" i="1"/>
  <c r="R396" i="1"/>
  <c r="J396" i="1"/>
  <c r="Q396" i="1"/>
  <c r="P396" i="1"/>
  <c r="N396" i="1"/>
  <c r="O396" i="1"/>
  <c r="M396" i="1"/>
  <c r="K396" i="1"/>
  <c r="A404" i="1"/>
  <c r="L404" i="1"/>
  <c r="K404" i="1"/>
  <c r="R404" i="1"/>
  <c r="J404" i="1"/>
  <c r="Q404" i="1"/>
  <c r="P404" i="1"/>
  <c r="N404" i="1"/>
  <c r="M404" i="1"/>
  <c r="J401" i="1"/>
  <c r="A389" i="1"/>
  <c r="Q389" i="1"/>
  <c r="P389" i="1"/>
  <c r="O389" i="1"/>
  <c r="M389" i="1"/>
  <c r="R389" i="1"/>
  <c r="N389" i="1"/>
  <c r="L389" i="1"/>
  <c r="K389" i="1"/>
  <c r="J389" i="1"/>
  <c r="A397" i="1"/>
  <c r="K397" i="1"/>
  <c r="Q397" i="1"/>
  <c r="P397" i="1"/>
  <c r="O397" i="1"/>
  <c r="M397" i="1"/>
  <c r="N397" i="1"/>
  <c r="L397" i="1"/>
  <c r="J397" i="1"/>
  <c r="A405" i="1"/>
  <c r="K405" i="1"/>
  <c r="R405" i="1"/>
  <c r="J405" i="1"/>
  <c r="Q405" i="1"/>
  <c r="P405" i="1"/>
  <c r="O405" i="1"/>
  <c r="M405" i="1"/>
  <c r="N405" i="1"/>
  <c r="L405" i="1"/>
  <c r="B396" i="1"/>
  <c r="B404" i="1"/>
  <c r="O404" i="1"/>
  <c r="K408" i="1"/>
  <c r="I49" i="19"/>
  <c r="I47" i="19"/>
  <c r="O490" i="1" s="1"/>
  <c r="P4" i="15"/>
  <c r="O492" i="1" l="1"/>
  <c r="I30" i="19"/>
  <c r="O264" i="1" s="1"/>
  <c r="A264" i="1"/>
  <c r="B264" i="1"/>
  <c r="B161" i="1" l="1"/>
  <c r="A161" i="1"/>
  <c r="C494" i="1" l="1"/>
  <c r="C495" i="1"/>
  <c r="C496" i="1"/>
  <c r="C497" i="1"/>
  <c r="C498" i="1"/>
  <c r="C499" i="1"/>
  <c r="C500" i="1"/>
  <c r="C501" i="1"/>
  <c r="C502" i="1"/>
  <c r="C503" i="1"/>
  <c r="C504" i="1"/>
  <c r="C505" i="1"/>
  <c r="C506" i="1"/>
  <c r="C507" i="1"/>
  <c r="C508" i="1"/>
  <c r="C509" i="1"/>
  <c r="C510" i="1"/>
  <c r="C511" i="1"/>
  <c r="C512" i="1"/>
  <c r="C513" i="1"/>
  <c r="C514" i="1"/>
  <c r="C515" i="1"/>
  <c r="C493" i="1"/>
  <c r="A492" i="1"/>
  <c r="B492" i="1"/>
  <c r="M501" i="1" l="1"/>
  <c r="L501" i="1"/>
  <c r="K501" i="1"/>
  <c r="J501" i="1"/>
  <c r="R501" i="1"/>
  <c r="Q501" i="1"/>
  <c r="P501" i="1"/>
  <c r="N501" i="1"/>
  <c r="O501" i="1"/>
  <c r="B500" i="1"/>
  <c r="M500" i="1"/>
  <c r="L500" i="1"/>
  <c r="K500" i="1"/>
  <c r="J500" i="1"/>
  <c r="R500" i="1"/>
  <c r="Q500" i="1"/>
  <c r="P500" i="1"/>
  <c r="N500" i="1"/>
  <c r="O500" i="1"/>
  <c r="M499" i="1"/>
  <c r="L499" i="1"/>
  <c r="K499" i="1"/>
  <c r="J499" i="1"/>
  <c r="R499" i="1"/>
  <c r="Q499" i="1"/>
  <c r="P499" i="1"/>
  <c r="N499" i="1"/>
  <c r="O499" i="1"/>
  <c r="M502" i="1"/>
  <c r="L502" i="1"/>
  <c r="K502" i="1"/>
  <c r="J502" i="1"/>
  <c r="R502" i="1"/>
  <c r="Q502" i="1"/>
  <c r="P502" i="1"/>
  <c r="N502" i="1"/>
  <c r="O502" i="1"/>
  <c r="B508" i="1"/>
  <c r="M508" i="1"/>
  <c r="L508" i="1"/>
  <c r="K508" i="1"/>
  <c r="J508" i="1"/>
  <c r="R508" i="1"/>
  <c r="Q508" i="1"/>
  <c r="P508" i="1"/>
  <c r="N508" i="1"/>
  <c r="O508" i="1"/>
  <c r="M494" i="1"/>
  <c r="L494" i="1"/>
  <c r="K494" i="1"/>
  <c r="J494" i="1"/>
  <c r="R494" i="1"/>
  <c r="Q494" i="1"/>
  <c r="P494" i="1"/>
  <c r="N494" i="1"/>
  <c r="O494" i="1"/>
  <c r="M509" i="1"/>
  <c r="L509" i="1"/>
  <c r="K509" i="1"/>
  <c r="J509" i="1"/>
  <c r="R509" i="1"/>
  <c r="Q509" i="1"/>
  <c r="P509" i="1"/>
  <c r="N509" i="1"/>
  <c r="O509" i="1"/>
  <c r="M493" i="1"/>
  <c r="L493" i="1"/>
  <c r="K493" i="1"/>
  <c r="J493" i="1"/>
  <c r="R493" i="1"/>
  <c r="Q493" i="1"/>
  <c r="P493" i="1"/>
  <c r="N493" i="1"/>
  <c r="O493" i="1"/>
  <c r="M515" i="1"/>
  <c r="L515" i="1"/>
  <c r="K515" i="1"/>
  <c r="J515" i="1"/>
  <c r="R515" i="1"/>
  <c r="Q515" i="1"/>
  <c r="P515" i="1"/>
  <c r="N515" i="1"/>
  <c r="O515" i="1"/>
  <c r="M507" i="1"/>
  <c r="L507" i="1"/>
  <c r="K507" i="1"/>
  <c r="J507" i="1"/>
  <c r="R507" i="1"/>
  <c r="Q507" i="1"/>
  <c r="P507" i="1"/>
  <c r="N507" i="1"/>
  <c r="O507" i="1"/>
  <c r="M514" i="1"/>
  <c r="L514" i="1"/>
  <c r="K514" i="1"/>
  <c r="J514" i="1"/>
  <c r="R514" i="1"/>
  <c r="Q514" i="1"/>
  <c r="P514" i="1"/>
  <c r="N514" i="1"/>
  <c r="O514" i="1"/>
  <c r="M506" i="1"/>
  <c r="L506" i="1"/>
  <c r="K506" i="1"/>
  <c r="J506" i="1"/>
  <c r="R506" i="1"/>
  <c r="Q506" i="1"/>
  <c r="P506" i="1"/>
  <c r="N506" i="1"/>
  <c r="O506" i="1"/>
  <c r="M498" i="1"/>
  <c r="L498" i="1"/>
  <c r="K498" i="1"/>
  <c r="J498" i="1"/>
  <c r="R498" i="1"/>
  <c r="Q498" i="1"/>
  <c r="P498" i="1"/>
  <c r="N498" i="1"/>
  <c r="O498" i="1"/>
  <c r="M513" i="1"/>
  <c r="L513" i="1"/>
  <c r="K513" i="1"/>
  <c r="J513" i="1"/>
  <c r="R513" i="1"/>
  <c r="Q513" i="1"/>
  <c r="P513" i="1"/>
  <c r="N513" i="1"/>
  <c r="O513" i="1"/>
  <c r="M505" i="1"/>
  <c r="L505" i="1"/>
  <c r="K505" i="1"/>
  <c r="J505" i="1"/>
  <c r="R505" i="1"/>
  <c r="Q505" i="1"/>
  <c r="P505" i="1"/>
  <c r="N505" i="1"/>
  <c r="O505" i="1"/>
  <c r="M497" i="1"/>
  <c r="L497" i="1"/>
  <c r="K497" i="1"/>
  <c r="J497" i="1"/>
  <c r="R497" i="1"/>
  <c r="Q497" i="1"/>
  <c r="P497" i="1"/>
  <c r="N497" i="1"/>
  <c r="O497" i="1"/>
  <c r="M510" i="1"/>
  <c r="L510" i="1"/>
  <c r="K510" i="1"/>
  <c r="J510" i="1"/>
  <c r="R510" i="1"/>
  <c r="Q510" i="1"/>
  <c r="P510" i="1"/>
  <c r="N510" i="1"/>
  <c r="O510" i="1"/>
  <c r="M512" i="1"/>
  <c r="L512" i="1"/>
  <c r="K512" i="1"/>
  <c r="J512" i="1"/>
  <c r="R512" i="1"/>
  <c r="Q512" i="1"/>
  <c r="P512" i="1"/>
  <c r="N512" i="1"/>
  <c r="O512" i="1"/>
  <c r="M504" i="1"/>
  <c r="L504" i="1"/>
  <c r="K504" i="1"/>
  <c r="J504" i="1"/>
  <c r="R504" i="1"/>
  <c r="Q504" i="1"/>
  <c r="P504" i="1"/>
  <c r="N504" i="1"/>
  <c r="O504" i="1"/>
  <c r="M496" i="1"/>
  <c r="L496" i="1"/>
  <c r="K496" i="1"/>
  <c r="J496" i="1"/>
  <c r="R496" i="1"/>
  <c r="Q496" i="1"/>
  <c r="P496" i="1"/>
  <c r="N496" i="1"/>
  <c r="O496" i="1"/>
  <c r="M511" i="1"/>
  <c r="L511" i="1"/>
  <c r="K511" i="1"/>
  <c r="J511" i="1"/>
  <c r="R511" i="1"/>
  <c r="Q511" i="1"/>
  <c r="P511" i="1"/>
  <c r="N511" i="1"/>
  <c r="O511" i="1"/>
  <c r="M503" i="1"/>
  <c r="L503" i="1"/>
  <c r="K503" i="1"/>
  <c r="J503" i="1"/>
  <c r="R503" i="1"/>
  <c r="Q503" i="1"/>
  <c r="P503" i="1"/>
  <c r="N503" i="1"/>
  <c r="O503" i="1"/>
  <c r="M495" i="1"/>
  <c r="L495" i="1"/>
  <c r="K495" i="1"/>
  <c r="J495" i="1"/>
  <c r="R495" i="1"/>
  <c r="Q495" i="1"/>
  <c r="P495" i="1"/>
  <c r="N495" i="1"/>
  <c r="O495" i="1"/>
  <c r="A511" i="1"/>
  <c r="A502" i="1"/>
  <c r="B514" i="1"/>
  <c r="A503" i="1"/>
  <c r="A494" i="1"/>
  <c r="B511" i="1"/>
  <c r="B502" i="1"/>
  <c r="B510" i="1"/>
  <c r="B499" i="1"/>
  <c r="A510" i="1"/>
  <c r="A499" i="1"/>
  <c r="B507" i="1"/>
  <c r="B495" i="1"/>
  <c r="B515" i="1"/>
  <c r="A507" i="1"/>
  <c r="A495" i="1"/>
  <c r="A515" i="1"/>
  <c r="B503" i="1"/>
  <c r="B494" i="1"/>
  <c r="A514" i="1"/>
  <c r="A498" i="1"/>
  <c r="B513" i="1"/>
  <c r="B509" i="1"/>
  <c r="B505" i="1"/>
  <c r="B501" i="1"/>
  <c r="B497" i="1"/>
  <c r="B493" i="1"/>
  <c r="A513" i="1"/>
  <c r="A505" i="1"/>
  <c r="A501" i="1"/>
  <c r="A493" i="1"/>
  <c r="A512" i="1"/>
  <c r="A508" i="1"/>
  <c r="A504" i="1"/>
  <c r="A500" i="1"/>
  <c r="A496" i="1"/>
  <c r="B506" i="1"/>
  <c r="B498" i="1"/>
  <c r="A506" i="1"/>
  <c r="A509" i="1"/>
  <c r="A497" i="1"/>
  <c r="B512" i="1"/>
  <c r="B504" i="1"/>
  <c r="B496" i="1"/>
  <c r="A490" i="1"/>
  <c r="B490" i="1"/>
  <c r="A491" i="1"/>
  <c r="B491" i="1"/>
  <c r="A187" i="1" l="1"/>
  <c r="B187" i="1"/>
  <c r="C1555" i="1"/>
  <c r="C1556" i="1"/>
  <c r="C1557" i="1"/>
  <c r="C1554" i="1"/>
  <c r="I1557" i="1"/>
  <c r="I1556" i="1"/>
  <c r="I1555" i="1"/>
  <c r="I1554" i="1"/>
  <c r="B1553" i="1"/>
  <c r="A1553" i="1"/>
  <c r="C1530" i="1"/>
  <c r="C1531" i="1"/>
  <c r="C1532" i="1"/>
  <c r="C1529" i="1"/>
  <c r="I1532" i="1"/>
  <c r="I1531" i="1"/>
  <c r="I1530" i="1"/>
  <c r="I1529" i="1"/>
  <c r="B1528" i="1"/>
  <c r="A1528" i="1"/>
  <c r="J109" i="19"/>
  <c r="K109" i="19"/>
  <c r="J104" i="19"/>
  <c r="K104" i="19"/>
  <c r="R1531" i="1" l="1"/>
  <c r="O1531" i="1"/>
  <c r="N1531" i="1"/>
  <c r="M1531" i="1"/>
  <c r="L1531" i="1"/>
  <c r="K1531" i="1"/>
  <c r="J1531" i="1"/>
  <c r="R1554" i="1"/>
  <c r="O1554" i="1"/>
  <c r="N1554" i="1"/>
  <c r="M1554" i="1"/>
  <c r="L1554" i="1"/>
  <c r="K1554" i="1"/>
  <c r="J1554" i="1"/>
  <c r="O1529" i="1"/>
  <c r="N1529" i="1"/>
  <c r="M1529" i="1"/>
  <c r="L1529" i="1"/>
  <c r="K1529" i="1"/>
  <c r="J1529" i="1"/>
  <c r="R1529" i="1"/>
  <c r="J1532" i="1"/>
  <c r="R1532" i="1"/>
  <c r="O1532" i="1"/>
  <c r="N1532" i="1"/>
  <c r="M1532" i="1"/>
  <c r="L1532" i="1"/>
  <c r="K1532" i="1"/>
  <c r="R1530" i="1"/>
  <c r="O1530" i="1"/>
  <c r="N1530" i="1"/>
  <c r="M1530" i="1"/>
  <c r="L1530" i="1"/>
  <c r="K1530" i="1"/>
  <c r="J1530" i="1"/>
  <c r="K1557" i="1"/>
  <c r="J1557" i="1"/>
  <c r="R1557" i="1"/>
  <c r="O1557" i="1"/>
  <c r="N1557" i="1"/>
  <c r="M1557" i="1"/>
  <c r="L1557" i="1"/>
  <c r="J1556" i="1"/>
  <c r="R1556" i="1"/>
  <c r="O1556" i="1"/>
  <c r="N1556" i="1"/>
  <c r="M1556" i="1"/>
  <c r="L1556" i="1"/>
  <c r="K1556" i="1"/>
  <c r="R1555" i="1"/>
  <c r="O1555" i="1"/>
  <c r="N1555" i="1"/>
  <c r="M1555" i="1"/>
  <c r="L1555" i="1"/>
  <c r="K1555" i="1"/>
  <c r="J1555" i="1"/>
  <c r="Q1556" i="1"/>
  <c r="Q1555" i="1"/>
  <c r="Q1554" i="1"/>
  <c r="Q1553" i="1"/>
  <c r="Q1557" i="1"/>
  <c r="P1557" i="1"/>
  <c r="P1556" i="1"/>
  <c r="P1555" i="1"/>
  <c r="P1554" i="1"/>
  <c r="P1553" i="1"/>
  <c r="Q1532" i="1"/>
  <c r="Q1531" i="1"/>
  <c r="Q1530" i="1"/>
  <c r="Q1529" i="1"/>
  <c r="Q1528" i="1"/>
  <c r="P1532" i="1"/>
  <c r="P1531" i="1"/>
  <c r="P1530" i="1"/>
  <c r="P1529" i="1"/>
  <c r="P1528" i="1"/>
  <c r="A1531" i="1"/>
  <c r="A1529" i="1"/>
  <c r="A1557" i="1"/>
  <c r="A1555" i="1"/>
  <c r="B1555" i="1"/>
  <c r="A1554" i="1"/>
  <c r="B1557" i="1"/>
  <c r="B1554" i="1"/>
  <c r="A1556" i="1"/>
  <c r="B1556" i="1"/>
  <c r="B1529" i="1"/>
  <c r="B1531" i="1"/>
  <c r="A1530" i="1"/>
  <c r="A1532" i="1"/>
  <c r="B1530" i="1"/>
  <c r="B1532" i="1"/>
  <c r="H110" i="8" l="1"/>
  <c r="H116" i="8" s="1"/>
  <c r="I110" i="8"/>
  <c r="I116" i="8" s="1"/>
  <c r="H111" i="8"/>
  <c r="H117" i="8" s="1"/>
  <c r="I111" i="8"/>
  <c r="I117" i="8" s="1"/>
  <c r="H112" i="8"/>
  <c r="H118" i="8" s="1"/>
  <c r="I112" i="8"/>
  <c r="I118" i="8" s="1"/>
  <c r="H113" i="8"/>
  <c r="H119" i="8" s="1"/>
  <c r="I113" i="8"/>
  <c r="I119" i="8" s="1"/>
  <c r="I109" i="8"/>
  <c r="I115" i="8" s="1"/>
  <c r="H109" i="8"/>
  <c r="H115" i="8" s="1"/>
  <c r="C1480" i="1"/>
  <c r="K1480" i="1" s="1"/>
  <c r="C1416" i="1"/>
  <c r="K1416" i="1" s="1"/>
  <c r="C488" i="1"/>
  <c r="C464" i="1"/>
  <c r="C436" i="1"/>
  <c r="C387" i="1"/>
  <c r="C363" i="1"/>
  <c r="C339" i="1"/>
  <c r="C314" i="1"/>
  <c r="C289" i="1"/>
  <c r="C261" i="1"/>
  <c r="A489" i="1"/>
  <c r="B489" i="1"/>
  <c r="G115" i="8"/>
  <c r="G116" i="8"/>
  <c r="G117" i="8"/>
  <c r="G118" i="8"/>
  <c r="G119" i="8"/>
  <c r="H114" i="8"/>
  <c r="I114" i="8"/>
  <c r="G114" i="8"/>
  <c r="F114" i="8"/>
  <c r="F112" i="8"/>
  <c r="F119" i="8"/>
  <c r="A263" i="1"/>
  <c r="B263" i="1"/>
  <c r="C801" i="1"/>
  <c r="C802" i="1"/>
  <c r="C803" i="1"/>
  <c r="C804" i="1"/>
  <c r="C805" i="1"/>
  <c r="A805" i="1" s="1"/>
  <c r="C806" i="1"/>
  <c r="C807" i="1"/>
  <c r="C808" i="1"/>
  <c r="C809" i="1"/>
  <c r="C810" i="1"/>
  <c r="C811" i="1"/>
  <c r="C812" i="1"/>
  <c r="C813" i="1"/>
  <c r="A813" i="1" s="1"/>
  <c r="C814" i="1"/>
  <c r="A814" i="1" s="1"/>
  <c r="C815" i="1"/>
  <c r="C816" i="1"/>
  <c r="C817" i="1"/>
  <c r="C818" i="1"/>
  <c r="C819" i="1"/>
  <c r="C820" i="1"/>
  <c r="C821" i="1"/>
  <c r="B821" i="1" s="1"/>
  <c r="C822" i="1"/>
  <c r="C823" i="1"/>
  <c r="C824" i="1"/>
  <c r="C825" i="1"/>
  <c r="C826" i="1"/>
  <c r="C827" i="1"/>
  <c r="C828" i="1"/>
  <c r="C829" i="1"/>
  <c r="A829" i="1" s="1"/>
  <c r="C830" i="1"/>
  <c r="C831" i="1"/>
  <c r="C832" i="1"/>
  <c r="C833" i="1"/>
  <c r="C834" i="1"/>
  <c r="C835" i="1"/>
  <c r="C836" i="1"/>
  <c r="C837" i="1"/>
  <c r="B837" i="1" s="1"/>
  <c r="C838" i="1"/>
  <c r="C839" i="1"/>
  <c r="C840" i="1"/>
  <c r="C841" i="1"/>
  <c r="C842" i="1"/>
  <c r="C843" i="1"/>
  <c r="C844" i="1"/>
  <c r="C845" i="1"/>
  <c r="A845" i="1" s="1"/>
  <c r="C846" i="1"/>
  <c r="C847" i="1"/>
  <c r="C848" i="1"/>
  <c r="C849" i="1"/>
  <c r="C850" i="1"/>
  <c r="C851" i="1"/>
  <c r="C852" i="1"/>
  <c r="C853" i="1"/>
  <c r="B853" i="1" s="1"/>
  <c r="C854" i="1"/>
  <c r="C855" i="1"/>
  <c r="C856" i="1"/>
  <c r="C857" i="1"/>
  <c r="C858" i="1"/>
  <c r="C859" i="1"/>
  <c r="C860" i="1"/>
  <c r="C861" i="1"/>
  <c r="A861" i="1" s="1"/>
  <c r="C862" i="1"/>
  <c r="C863" i="1"/>
  <c r="C864" i="1"/>
  <c r="C865" i="1"/>
  <c r="C866" i="1"/>
  <c r="C867" i="1"/>
  <c r="C868" i="1"/>
  <c r="C869" i="1"/>
  <c r="A869" i="1" s="1"/>
  <c r="C870" i="1"/>
  <c r="B870" i="1" s="1"/>
  <c r="C871" i="1"/>
  <c r="C872" i="1"/>
  <c r="C873" i="1"/>
  <c r="C874" i="1"/>
  <c r="C875" i="1"/>
  <c r="C876" i="1"/>
  <c r="C877" i="1"/>
  <c r="B877" i="1" s="1"/>
  <c r="C878" i="1"/>
  <c r="C879" i="1"/>
  <c r="C880" i="1"/>
  <c r="C881" i="1"/>
  <c r="C882" i="1"/>
  <c r="C883" i="1"/>
  <c r="C884" i="1"/>
  <c r="C885" i="1"/>
  <c r="B885" i="1" s="1"/>
  <c r="C886" i="1"/>
  <c r="A886" i="1" s="1"/>
  <c r="C887" i="1"/>
  <c r="C888" i="1"/>
  <c r="C889" i="1"/>
  <c r="C890" i="1"/>
  <c r="C891" i="1"/>
  <c r="C892" i="1"/>
  <c r="C893" i="1"/>
  <c r="A893" i="1" s="1"/>
  <c r="C894" i="1"/>
  <c r="C895" i="1"/>
  <c r="C896" i="1"/>
  <c r="C897" i="1"/>
  <c r="C898" i="1"/>
  <c r="C899" i="1"/>
  <c r="C900" i="1"/>
  <c r="C901" i="1"/>
  <c r="B901" i="1" s="1"/>
  <c r="C902" i="1"/>
  <c r="C903" i="1"/>
  <c r="C904" i="1"/>
  <c r="C905" i="1"/>
  <c r="C906" i="1"/>
  <c r="C907" i="1"/>
  <c r="C908" i="1"/>
  <c r="C909" i="1"/>
  <c r="A909" i="1" s="1"/>
  <c r="C910" i="1"/>
  <c r="A910" i="1" s="1"/>
  <c r="C911" i="1"/>
  <c r="C912" i="1"/>
  <c r="C913" i="1"/>
  <c r="C914" i="1"/>
  <c r="C915" i="1"/>
  <c r="C916" i="1"/>
  <c r="C917" i="1"/>
  <c r="B917" i="1" s="1"/>
  <c r="C918" i="1"/>
  <c r="C919" i="1"/>
  <c r="C920" i="1"/>
  <c r="C921" i="1"/>
  <c r="C922" i="1"/>
  <c r="C923" i="1"/>
  <c r="C924" i="1"/>
  <c r="C925" i="1"/>
  <c r="A925" i="1" s="1"/>
  <c r="C926" i="1"/>
  <c r="C927" i="1"/>
  <c r="C928" i="1"/>
  <c r="C929" i="1"/>
  <c r="C930" i="1"/>
  <c r="C931" i="1"/>
  <c r="C932" i="1"/>
  <c r="C933" i="1"/>
  <c r="A933" i="1" s="1"/>
  <c r="C934" i="1"/>
  <c r="B934" i="1" s="1"/>
  <c r="C935" i="1"/>
  <c r="C936" i="1"/>
  <c r="C937" i="1"/>
  <c r="C938" i="1"/>
  <c r="C939" i="1"/>
  <c r="C940" i="1"/>
  <c r="C941" i="1"/>
  <c r="A941" i="1" s="1"/>
  <c r="C942" i="1"/>
  <c r="C943" i="1"/>
  <c r="C944" i="1"/>
  <c r="C945" i="1"/>
  <c r="C946" i="1"/>
  <c r="C947" i="1"/>
  <c r="C948" i="1"/>
  <c r="C949" i="1"/>
  <c r="B949" i="1" s="1"/>
  <c r="C950" i="1"/>
  <c r="A950" i="1" s="1"/>
  <c r="C951" i="1"/>
  <c r="C952" i="1"/>
  <c r="C953" i="1"/>
  <c r="C954" i="1"/>
  <c r="C955" i="1"/>
  <c r="C956" i="1"/>
  <c r="C957" i="1"/>
  <c r="B957" i="1" s="1"/>
  <c r="C958" i="1"/>
  <c r="C959" i="1"/>
  <c r="C960" i="1"/>
  <c r="C961" i="1"/>
  <c r="C962" i="1"/>
  <c r="C963" i="1"/>
  <c r="C964" i="1"/>
  <c r="C965" i="1"/>
  <c r="A965" i="1" s="1"/>
  <c r="C966" i="1"/>
  <c r="A966" i="1" s="1"/>
  <c r="C967" i="1"/>
  <c r="C968" i="1"/>
  <c r="C969" i="1"/>
  <c r="C970" i="1"/>
  <c r="C971" i="1"/>
  <c r="C972" i="1"/>
  <c r="C973" i="1"/>
  <c r="A973" i="1" s="1"/>
  <c r="C974" i="1"/>
  <c r="C975" i="1"/>
  <c r="C976" i="1"/>
  <c r="C977" i="1"/>
  <c r="C978" i="1"/>
  <c r="C979" i="1"/>
  <c r="C980" i="1"/>
  <c r="C981" i="1"/>
  <c r="B981" i="1" s="1"/>
  <c r="C982" i="1"/>
  <c r="B982" i="1" s="1"/>
  <c r="C983" i="1"/>
  <c r="C984" i="1"/>
  <c r="C985" i="1"/>
  <c r="C986" i="1"/>
  <c r="C987" i="1"/>
  <c r="C988" i="1"/>
  <c r="C989" i="1"/>
  <c r="A989" i="1" s="1"/>
  <c r="C990" i="1"/>
  <c r="A990" i="1" s="1"/>
  <c r="C991" i="1"/>
  <c r="C992" i="1"/>
  <c r="C993" i="1"/>
  <c r="C994" i="1"/>
  <c r="C995" i="1"/>
  <c r="C996" i="1"/>
  <c r="C997" i="1"/>
  <c r="B997" i="1" s="1"/>
  <c r="C998" i="1"/>
  <c r="C800" i="1"/>
  <c r="A799" i="1"/>
  <c r="B799" i="1"/>
  <c r="A917" i="1" l="1"/>
  <c r="A877" i="1"/>
  <c r="B845" i="1"/>
  <c r="A853" i="1"/>
  <c r="A997" i="1"/>
  <c r="A949" i="1"/>
  <c r="B941" i="1"/>
  <c r="B989" i="1"/>
  <c r="B909" i="1"/>
  <c r="B965" i="1"/>
  <c r="B813" i="1"/>
  <c r="A821" i="1"/>
  <c r="A885" i="1"/>
  <c r="B933" i="1"/>
  <c r="A957" i="1"/>
  <c r="B805" i="1"/>
  <c r="B869" i="1"/>
  <c r="A837" i="1"/>
  <c r="A981" i="1"/>
  <c r="B950" i="1"/>
  <c r="B925" i="1"/>
  <c r="B893" i="1"/>
  <c r="B861" i="1"/>
  <c r="B829" i="1"/>
  <c r="A901" i="1"/>
  <c r="B973" i="1"/>
  <c r="B886" i="1"/>
  <c r="M996" i="1"/>
  <c r="L996" i="1"/>
  <c r="K996" i="1"/>
  <c r="R996" i="1"/>
  <c r="J996" i="1"/>
  <c r="Q996" i="1"/>
  <c r="P996" i="1"/>
  <c r="O996" i="1"/>
  <c r="N996" i="1"/>
  <c r="M940" i="1"/>
  <c r="R940" i="1"/>
  <c r="J940" i="1"/>
  <c r="Q940" i="1"/>
  <c r="O940" i="1"/>
  <c r="N940" i="1"/>
  <c r="L940" i="1"/>
  <c r="K940" i="1"/>
  <c r="P940" i="1"/>
  <c r="Q828" i="1"/>
  <c r="O828" i="1"/>
  <c r="N828" i="1"/>
  <c r="M828" i="1"/>
  <c r="L828" i="1"/>
  <c r="K828" i="1"/>
  <c r="R828" i="1"/>
  <c r="P828" i="1"/>
  <c r="J828" i="1"/>
  <c r="N995" i="1"/>
  <c r="M995" i="1"/>
  <c r="L995" i="1"/>
  <c r="K995" i="1"/>
  <c r="R995" i="1"/>
  <c r="J995" i="1"/>
  <c r="Q995" i="1"/>
  <c r="P995" i="1"/>
  <c r="O995" i="1"/>
  <c r="N987" i="1"/>
  <c r="M987" i="1"/>
  <c r="L987" i="1"/>
  <c r="K987" i="1"/>
  <c r="R987" i="1"/>
  <c r="J987" i="1"/>
  <c r="Q987" i="1"/>
  <c r="P987" i="1"/>
  <c r="O987" i="1"/>
  <c r="N979" i="1"/>
  <c r="M979" i="1"/>
  <c r="L979" i="1"/>
  <c r="K979" i="1"/>
  <c r="R979" i="1"/>
  <c r="J979" i="1"/>
  <c r="Q979" i="1"/>
  <c r="P979" i="1"/>
  <c r="O979" i="1"/>
  <c r="N971" i="1"/>
  <c r="M971" i="1"/>
  <c r="L971" i="1"/>
  <c r="K971" i="1"/>
  <c r="R971" i="1"/>
  <c r="J971" i="1"/>
  <c r="Q971" i="1"/>
  <c r="P971" i="1"/>
  <c r="O971" i="1"/>
  <c r="N963" i="1"/>
  <c r="M963" i="1"/>
  <c r="L963" i="1"/>
  <c r="K963" i="1"/>
  <c r="R963" i="1"/>
  <c r="J963" i="1"/>
  <c r="Q963" i="1"/>
  <c r="P963" i="1"/>
  <c r="O963" i="1"/>
  <c r="N955" i="1"/>
  <c r="M955" i="1"/>
  <c r="L955" i="1"/>
  <c r="K955" i="1"/>
  <c r="R955" i="1"/>
  <c r="J955" i="1"/>
  <c r="Q955" i="1"/>
  <c r="P955" i="1"/>
  <c r="O955" i="1"/>
  <c r="N947" i="1"/>
  <c r="M947" i="1"/>
  <c r="K947" i="1"/>
  <c r="R947" i="1"/>
  <c r="J947" i="1"/>
  <c r="Q947" i="1"/>
  <c r="P947" i="1"/>
  <c r="O947" i="1"/>
  <c r="L947" i="1"/>
  <c r="N939" i="1"/>
  <c r="K939" i="1"/>
  <c r="R939" i="1"/>
  <c r="J939" i="1"/>
  <c r="P939" i="1"/>
  <c r="Q939" i="1"/>
  <c r="O939" i="1"/>
  <c r="M939" i="1"/>
  <c r="L939" i="1"/>
  <c r="N931" i="1"/>
  <c r="K931" i="1"/>
  <c r="R931" i="1"/>
  <c r="J931" i="1"/>
  <c r="P931" i="1"/>
  <c r="O931" i="1"/>
  <c r="M931" i="1"/>
  <c r="L931" i="1"/>
  <c r="Q931" i="1"/>
  <c r="N923" i="1"/>
  <c r="K923" i="1"/>
  <c r="P923" i="1"/>
  <c r="Q923" i="1"/>
  <c r="O923" i="1"/>
  <c r="M923" i="1"/>
  <c r="L923" i="1"/>
  <c r="J923" i="1"/>
  <c r="R923" i="1"/>
  <c r="N915" i="1"/>
  <c r="K915" i="1"/>
  <c r="P915" i="1"/>
  <c r="L915" i="1"/>
  <c r="J915" i="1"/>
  <c r="R915" i="1"/>
  <c r="Q915" i="1"/>
  <c r="O915" i="1"/>
  <c r="M915" i="1"/>
  <c r="N907" i="1"/>
  <c r="K907" i="1"/>
  <c r="P907" i="1"/>
  <c r="R907" i="1"/>
  <c r="Q907" i="1"/>
  <c r="O907" i="1"/>
  <c r="M907" i="1"/>
  <c r="L907" i="1"/>
  <c r="J907" i="1"/>
  <c r="N899" i="1"/>
  <c r="K899" i="1"/>
  <c r="P899" i="1"/>
  <c r="O899" i="1"/>
  <c r="M899" i="1"/>
  <c r="L899" i="1"/>
  <c r="J899" i="1"/>
  <c r="R899" i="1"/>
  <c r="Q899" i="1"/>
  <c r="N891" i="1"/>
  <c r="K891" i="1"/>
  <c r="P891" i="1"/>
  <c r="J891" i="1"/>
  <c r="R891" i="1"/>
  <c r="Q891" i="1"/>
  <c r="O891" i="1"/>
  <c r="M891" i="1"/>
  <c r="L891" i="1"/>
  <c r="K883" i="1"/>
  <c r="P883" i="1"/>
  <c r="Q883" i="1"/>
  <c r="O883" i="1"/>
  <c r="N883" i="1"/>
  <c r="M883" i="1"/>
  <c r="L883" i="1"/>
  <c r="J883" i="1"/>
  <c r="R883" i="1"/>
  <c r="P875" i="1"/>
  <c r="K875" i="1"/>
  <c r="J875" i="1"/>
  <c r="R875" i="1"/>
  <c r="Q875" i="1"/>
  <c r="O875" i="1"/>
  <c r="N875" i="1"/>
  <c r="M875" i="1"/>
  <c r="L875" i="1"/>
  <c r="P867" i="1"/>
  <c r="J867" i="1"/>
  <c r="R867" i="1"/>
  <c r="Q867" i="1"/>
  <c r="O867" i="1"/>
  <c r="N867" i="1"/>
  <c r="M867" i="1"/>
  <c r="L867" i="1"/>
  <c r="K867" i="1"/>
  <c r="P859" i="1"/>
  <c r="R859" i="1"/>
  <c r="Q859" i="1"/>
  <c r="O859" i="1"/>
  <c r="N859" i="1"/>
  <c r="M859" i="1"/>
  <c r="L859" i="1"/>
  <c r="K859" i="1"/>
  <c r="J859" i="1"/>
  <c r="P851" i="1"/>
  <c r="Q851" i="1"/>
  <c r="O851" i="1"/>
  <c r="N851" i="1"/>
  <c r="M851" i="1"/>
  <c r="L851" i="1"/>
  <c r="K851" i="1"/>
  <c r="J851" i="1"/>
  <c r="R851" i="1"/>
  <c r="P843" i="1"/>
  <c r="O843" i="1"/>
  <c r="N843" i="1"/>
  <c r="M843" i="1"/>
  <c r="L843" i="1"/>
  <c r="K843" i="1"/>
  <c r="J843" i="1"/>
  <c r="R843" i="1"/>
  <c r="Q843" i="1"/>
  <c r="R835" i="1"/>
  <c r="J835" i="1"/>
  <c r="P835" i="1"/>
  <c r="O835" i="1"/>
  <c r="N835" i="1"/>
  <c r="M835" i="1"/>
  <c r="L835" i="1"/>
  <c r="Q835" i="1"/>
  <c r="K835" i="1"/>
  <c r="R827" i="1"/>
  <c r="J827" i="1"/>
  <c r="P827" i="1"/>
  <c r="O827" i="1"/>
  <c r="N827" i="1"/>
  <c r="M827" i="1"/>
  <c r="L827" i="1"/>
  <c r="K827" i="1"/>
  <c r="Q827" i="1"/>
  <c r="R819" i="1"/>
  <c r="J819" i="1"/>
  <c r="P819" i="1"/>
  <c r="O819" i="1"/>
  <c r="N819" i="1"/>
  <c r="M819" i="1"/>
  <c r="L819" i="1"/>
  <c r="K819" i="1"/>
  <c r="Q819" i="1"/>
  <c r="R811" i="1"/>
  <c r="J811" i="1"/>
  <c r="P811" i="1"/>
  <c r="O811" i="1"/>
  <c r="M811" i="1"/>
  <c r="L811" i="1"/>
  <c r="Q811" i="1"/>
  <c r="N811" i="1"/>
  <c r="K811" i="1"/>
  <c r="R803" i="1"/>
  <c r="J803" i="1"/>
  <c r="P803" i="1"/>
  <c r="O803" i="1"/>
  <c r="M803" i="1"/>
  <c r="L803" i="1"/>
  <c r="Q803" i="1"/>
  <c r="N803" i="1"/>
  <c r="K803" i="1"/>
  <c r="L436" i="1"/>
  <c r="K436" i="1"/>
  <c r="R436" i="1"/>
  <c r="J436" i="1"/>
  <c r="Q436" i="1"/>
  <c r="P436" i="1"/>
  <c r="N436" i="1"/>
  <c r="O436" i="1"/>
  <c r="M436" i="1"/>
  <c r="M988" i="1"/>
  <c r="L988" i="1"/>
  <c r="K988" i="1"/>
  <c r="R988" i="1"/>
  <c r="J988" i="1"/>
  <c r="Q988" i="1"/>
  <c r="P988" i="1"/>
  <c r="O988" i="1"/>
  <c r="N988" i="1"/>
  <c r="M964" i="1"/>
  <c r="L964" i="1"/>
  <c r="K964" i="1"/>
  <c r="R964" i="1"/>
  <c r="J964" i="1"/>
  <c r="Q964" i="1"/>
  <c r="P964" i="1"/>
  <c r="O964" i="1"/>
  <c r="N964" i="1"/>
  <c r="M908" i="1"/>
  <c r="R908" i="1"/>
  <c r="J908" i="1"/>
  <c r="O908" i="1"/>
  <c r="K908" i="1"/>
  <c r="Q908" i="1"/>
  <c r="P908" i="1"/>
  <c r="N908" i="1"/>
  <c r="L908" i="1"/>
  <c r="R884" i="1"/>
  <c r="J884" i="1"/>
  <c r="O884" i="1"/>
  <c r="Q884" i="1"/>
  <c r="P884" i="1"/>
  <c r="N884" i="1"/>
  <c r="M884" i="1"/>
  <c r="L884" i="1"/>
  <c r="K884" i="1"/>
  <c r="O868" i="1"/>
  <c r="J868" i="1"/>
  <c r="R868" i="1"/>
  <c r="Q868" i="1"/>
  <c r="P868" i="1"/>
  <c r="N868" i="1"/>
  <c r="M868" i="1"/>
  <c r="L868" i="1"/>
  <c r="K868" i="1"/>
  <c r="Q836" i="1"/>
  <c r="O836" i="1"/>
  <c r="N836" i="1"/>
  <c r="M836" i="1"/>
  <c r="L836" i="1"/>
  <c r="K836" i="1"/>
  <c r="R836" i="1"/>
  <c r="P836" i="1"/>
  <c r="J836" i="1"/>
  <c r="Q820" i="1"/>
  <c r="O820" i="1"/>
  <c r="N820" i="1"/>
  <c r="M820" i="1"/>
  <c r="L820" i="1"/>
  <c r="K820" i="1"/>
  <c r="R820" i="1"/>
  <c r="J820" i="1"/>
  <c r="P820" i="1"/>
  <c r="Q804" i="1"/>
  <c r="O804" i="1"/>
  <c r="N804" i="1"/>
  <c r="L804" i="1"/>
  <c r="K804" i="1"/>
  <c r="P804" i="1"/>
  <c r="M804" i="1"/>
  <c r="J804" i="1"/>
  <c r="R804" i="1"/>
  <c r="O994" i="1"/>
  <c r="N994" i="1"/>
  <c r="M994" i="1"/>
  <c r="L994" i="1"/>
  <c r="K994" i="1"/>
  <c r="R994" i="1"/>
  <c r="J994" i="1"/>
  <c r="Q994" i="1"/>
  <c r="P994" i="1"/>
  <c r="O986" i="1"/>
  <c r="N986" i="1"/>
  <c r="M986" i="1"/>
  <c r="L986" i="1"/>
  <c r="K986" i="1"/>
  <c r="R986" i="1"/>
  <c r="J986" i="1"/>
  <c r="Q986" i="1"/>
  <c r="P986" i="1"/>
  <c r="O978" i="1"/>
  <c r="N978" i="1"/>
  <c r="M978" i="1"/>
  <c r="L978" i="1"/>
  <c r="K978" i="1"/>
  <c r="R978" i="1"/>
  <c r="J978" i="1"/>
  <c r="Q978" i="1"/>
  <c r="P978" i="1"/>
  <c r="O970" i="1"/>
  <c r="N970" i="1"/>
  <c r="M970" i="1"/>
  <c r="L970" i="1"/>
  <c r="K970" i="1"/>
  <c r="R970" i="1"/>
  <c r="J970" i="1"/>
  <c r="Q970" i="1"/>
  <c r="P970" i="1"/>
  <c r="O962" i="1"/>
  <c r="N962" i="1"/>
  <c r="M962" i="1"/>
  <c r="L962" i="1"/>
  <c r="K962" i="1"/>
  <c r="R962" i="1"/>
  <c r="J962" i="1"/>
  <c r="Q962" i="1"/>
  <c r="P962" i="1"/>
  <c r="O954" i="1"/>
  <c r="N954" i="1"/>
  <c r="M954" i="1"/>
  <c r="L954" i="1"/>
  <c r="K954" i="1"/>
  <c r="R954" i="1"/>
  <c r="J954" i="1"/>
  <c r="Q954" i="1"/>
  <c r="P954" i="1"/>
  <c r="O946" i="1"/>
  <c r="N946" i="1"/>
  <c r="L946" i="1"/>
  <c r="K946" i="1"/>
  <c r="R946" i="1"/>
  <c r="J946" i="1"/>
  <c r="Q946" i="1"/>
  <c r="P946" i="1"/>
  <c r="M946" i="1"/>
  <c r="O938" i="1"/>
  <c r="L938" i="1"/>
  <c r="K938" i="1"/>
  <c r="Q938" i="1"/>
  <c r="P938" i="1"/>
  <c r="N938" i="1"/>
  <c r="M938" i="1"/>
  <c r="J938" i="1"/>
  <c r="R938" i="1"/>
  <c r="O930" i="1"/>
  <c r="L930" i="1"/>
  <c r="K930" i="1"/>
  <c r="Q930" i="1"/>
  <c r="R930" i="1"/>
  <c r="P930" i="1"/>
  <c r="N930" i="1"/>
  <c r="M930" i="1"/>
  <c r="J930" i="1"/>
  <c r="O922" i="1"/>
  <c r="L922" i="1"/>
  <c r="Q922" i="1"/>
  <c r="M922" i="1"/>
  <c r="K922" i="1"/>
  <c r="J922" i="1"/>
  <c r="R922" i="1"/>
  <c r="P922" i="1"/>
  <c r="N922" i="1"/>
  <c r="O914" i="1"/>
  <c r="L914" i="1"/>
  <c r="Q914" i="1"/>
  <c r="R914" i="1"/>
  <c r="P914" i="1"/>
  <c r="N914" i="1"/>
  <c r="M914" i="1"/>
  <c r="K914" i="1"/>
  <c r="J914" i="1"/>
  <c r="O906" i="1"/>
  <c r="L906" i="1"/>
  <c r="Q906" i="1"/>
  <c r="P906" i="1"/>
  <c r="N906" i="1"/>
  <c r="M906" i="1"/>
  <c r="K906" i="1"/>
  <c r="J906" i="1"/>
  <c r="R906" i="1"/>
  <c r="O898" i="1"/>
  <c r="L898" i="1"/>
  <c r="Q898" i="1"/>
  <c r="K898" i="1"/>
  <c r="J898" i="1"/>
  <c r="R898" i="1"/>
  <c r="P898" i="1"/>
  <c r="N898" i="1"/>
  <c r="M898" i="1"/>
  <c r="O890" i="1"/>
  <c r="L890" i="1"/>
  <c r="Q890" i="1"/>
  <c r="R890" i="1"/>
  <c r="P890" i="1"/>
  <c r="N890" i="1"/>
  <c r="M890" i="1"/>
  <c r="K890" i="1"/>
  <c r="J890" i="1"/>
  <c r="L882" i="1"/>
  <c r="Q882" i="1"/>
  <c r="O882" i="1"/>
  <c r="N882" i="1"/>
  <c r="M882" i="1"/>
  <c r="K882" i="1"/>
  <c r="J882" i="1"/>
  <c r="R882" i="1"/>
  <c r="P882" i="1"/>
  <c r="Q874" i="1"/>
  <c r="K874" i="1"/>
  <c r="J874" i="1"/>
  <c r="R874" i="1"/>
  <c r="P874" i="1"/>
  <c r="O874" i="1"/>
  <c r="N874" i="1"/>
  <c r="M874" i="1"/>
  <c r="L874" i="1"/>
  <c r="Q866" i="1"/>
  <c r="J866" i="1"/>
  <c r="R866" i="1"/>
  <c r="P866" i="1"/>
  <c r="O866" i="1"/>
  <c r="N866" i="1"/>
  <c r="M866" i="1"/>
  <c r="L866" i="1"/>
  <c r="K866" i="1"/>
  <c r="Q858" i="1"/>
  <c r="R858" i="1"/>
  <c r="P858" i="1"/>
  <c r="O858" i="1"/>
  <c r="N858" i="1"/>
  <c r="M858" i="1"/>
  <c r="L858" i="1"/>
  <c r="K858" i="1"/>
  <c r="J858" i="1"/>
  <c r="Q850" i="1"/>
  <c r="P850" i="1"/>
  <c r="O850" i="1"/>
  <c r="N850" i="1"/>
  <c r="M850" i="1"/>
  <c r="L850" i="1"/>
  <c r="K850" i="1"/>
  <c r="J850" i="1"/>
  <c r="R850" i="1"/>
  <c r="Q842" i="1"/>
  <c r="O842" i="1"/>
  <c r="N842" i="1"/>
  <c r="M842" i="1"/>
  <c r="L842" i="1"/>
  <c r="K842" i="1"/>
  <c r="J842" i="1"/>
  <c r="R842" i="1"/>
  <c r="P842" i="1"/>
  <c r="K834" i="1"/>
  <c r="Q834" i="1"/>
  <c r="P834" i="1"/>
  <c r="O834" i="1"/>
  <c r="N834" i="1"/>
  <c r="M834" i="1"/>
  <c r="L834" i="1"/>
  <c r="R834" i="1"/>
  <c r="J834" i="1"/>
  <c r="K826" i="1"/>
  <c r="Q826" i="1"/>
  <c r="P826" i="1"/>
  <c r="O826" i="1"/>
  <c r="N826" i="1"/>
  <c r="M826" i="1"/>
  <c r="L826" i="1"/>
  <c r="J826" i="1"/>
  <c r="R826" i="1"/>
  <c r="K818" i="1"/>
  <c r="Q818" i="1"/>
  <c r="P818" i="1"/>
  <c r="O818" i="1"/>
  <c r="N818" i="1"/>
  <c r="M818" i="1"/>
  <c r="R818" i="1"/>
  <c r="L818" i="1"/>
  <c r="J818" i="1"/>
  <c r="K810" i="1"/>
  <c r="Q810" i="1"/>
  <c r="P810" i="1"/>
  <c r="N810" i="1"/>
  <c r="M810" i="1"/>
  <c r="R810" i="1"/>
  <c r="O810" i="1"/>
  <c r="J810" i="1"/>
  <c r="L810" i="1"/>
  <c r="K802" i="1"/>
  <c r="Q802" i="1"/>
  <c r="P802" i="1"/>
  <c r="N802" i="1"/>
  <c r="M802" i="1"/>
  <c r="L802" i="1"/>
  <c r="J802" i="1"/>
  <c r="R802" i="1"/>
  <c r="O802" i="1"/>
  <c r="B464" i="1"/>
  <c r="P464" i="1"/>
  <c r="O464" i="1"/>
  <c r="N464" i="1"/>
  <c r="M464" i="1"/>
  <c r="L464" i="1"/>
  <c r="K464" i="1"/>
  <c r="R464" i="1"/>
  <c r="J464" i="1"/>
  <c r="Q464" i="1"/>
  <c r="M980" i="1"/>
  <c r="L980" i="1"/>
  <c r="K980" i="1"/>
  <c r="R980" i="1"/>
  <c r="J980" i="1"/>
  <c r="Q980" i="1"/>
  <c r="P980" i="1"/>
  <c r="O980" i="1"/>
  <c r="N980" i="1"/>
  <c r="M916" i="1"/>
  <c r="R916" i="1"/>
  <c r="J916" i="1"/>
  <c r="O916" i="1"/>
  <c r="P916" i="1"/>
  <c r="N916" i="1"/>
  <c r="L916" i="1"/>
  <c r="K916" i="1"/>
  <c r="Q916" i="1"/>
  <c r="O852" i="1"/>
  <c r="Q852" i="1"/>
  <c r="P852" i="1"/>
  <c r="N852" i="1"/>
  <c r="M852" i="1"/>
  <c r="L852" i="1"/>
  <c r="K852" i="1"/>
  <c r="J852" i="1"/>
  <c r="R852" i="1"/>
  <c r="P993" i="1"/>
  <c r="O993" i="1"/>
  <c r="N993" i="1"/>
  <c r="M993" i="1"/>
  <c r="L993" i="1"/>
  <c r="K993" i="1"/>
  <c r="R993" i="1"/>
  <c r="J993" i="1"/>
  <c r="Q993" i="1"/>
  <c r="P985" i="1"/>
  <c r="O985" i="1"/>
  <c r="N985" i="1"/>
  <c r="M985" i="1"/>
  <c r="L985" i="1"/>
  <c r="K985" i="1"/>
  <c r="R985" i="1"/>
  <c r="J985" i="1"/>
  <c r="Q985" i="1"/>
  <c r="P977" i="1"/>
  <c r="O977" i="1"/>
  <c r="N977" i="1"/>
  <c r="M977" i="1"/>
  <c r="L977" i="1"/>
  <c r="K977" i="1"/>
  <c r="R977" i="1"/>
  <c r="J977" i="1"/>
  <c r="Q977" i="1"/>
  <c r="P969" i="1"/>
  <c r="O969" i="1"/>
  <c r="N969" i="1"/>
  <c r="M969" i="1"/>
  <c r="L969" i="1"/>
  <c r="K969" i="1"/>
  <c r="R969" i="1"/>
  <c r="J969" i="1"/>
  <c r="Q969" i="1"/>
  <c r="P961" i="1"/>
  <c r="O961" i="1"/>
  <c r="N961" i="1"/>
  <c r="M961" i="1"/>
  <c r="L961" i="1"/>
  <c r="K961" i="1"/>
  <c r="R961" i="1"/>
  <c r="J961" i="1"/>
  <c r="Q961" i="1"/>
  <c r="P953" i="1"/>
  <c r="O953" i="1"/>
  <c r="N953" i="1"/>
  <c r="M953" i="1"/>
  <c r="L953" i="1"/>
  <c r="K953" i="1"/>
  <c r="R953" i="1"/>
  <c r="J953" i="1"/>
  <c r="Q953" i="1"/>
  <c r="P945" i="1"/>
  <c r="O945" i="1"/>
  <c r="M945" i="1"/>
  <c r="L945" i="1"/>
  <c r="R945" i="1"/>
  <c r="J945" i="1"/>
  <c r="K945" i="1"/>
  <c r="Q945" i="1"/>
  <c r="N945" i="1"/>
  <c r="P937" i="1"/>
  <c r="M937" i="1"/>
  <c r="L937" i="1"/>
  <c r="R937" i="1"/>
  <c r="J937" i="1"/>
  <c r="Q937" i="1"/>
  <c r="O937" i="1"/>
  <c r="N937" i="1"/>
  <c r="K937" i="1"/>
  <c r="P929" i="1"/>
  <c r="M929" i="1"/>
  <c r="L929" i="1"/>
  <c r="R929" i="1"/>
  <c r="J929" i="1"/>
  <c r="Q929" i="1"/>
  <c r="O929" i="1"/>
  <c r="N929" i="1"/>
  <c r="K929" i="1"/>
  <c r="P921" i="1"/>
  <c r="M921" i="1"/>
  <c r="R921" i="1"/>
  <c r="J921" i="1"/>
  <c r="Q921" i="1"/>
  <c r="O921" i="1"/>
  <c r="N921" i="1"/>
  <c r="L921" i="1"/>
  <c r="K921" i="1"/>
  <c r="P913" i="1"/>
  <c r="M913" i="1"/>
  <c r="R913" i="1"/>
  <c r="J913" i="1"/>
  <c r="Q913" i="1"/>
  <c r="O913" i="1"/>
  <c r="N913" i="1"/>
  <c r="L913" i="1"/>
  <c r="K913" i="1"/>
  <c r="P905" i="1"/>
  <c r="M905" i="1"/>
  <c r="R905" i="1"/>
  <c r="J905" i="1"/>
  <c r="L905" i="1"/>
  <c r="K905" i="1"/>
  <c r="Q905" i="1"/>
  <c r="O905" i="1"/>
  <c r="N905" i="1"/>
  <c r="P897" i="1"/>
  <c r="M897" i="1"/>
  <c r="R897" i="1"/>
  <c r="J897" i="1"/>
  <c r="Q897" i="1"/>
  <c r="O897" i="1"/>
  <c r="N897" i="1"/>
  <c r="L897" i="1"/>
  <c r="K897" i="1"/>
  <c r="M889" i="1"/>
  <c r="R889" i="1"/>
  <c r="J889" i="1"/>
  <c r="P889" i="1"/>
  <c r="O889" i="1"/>
  <c r="N889" i="1"/>
  <c r="L889" i="1"/>
  <c r="K889" i="1"/>
  <c r="Q889" i="1"/>
  <c r="M881" i="1"/>
  <c r="R881" i="1"/>
  <c r="J881" i="1"/>
  <c r="N881" i="1"/>
  <c r="L881" i="1"/>
  <c r="K881" i="1"/>
  <c r="Q881" i="1"/>
  <c r="P881" i="1"/>
  <c r="O881" i="1"/>
  <c r="R873" i="1"/>
  <c r="J873" i="1"/>
  <c r="K873" i="1"/>
  <c r="Q873" i="1"/>
  <c r="P873" i="1"/>
  <c r="O873" i="1"/>
  <c r="N873" i="1"/>
  <c r="M873" i="1"/>
  <c r="L873" i="1"/>
  <c r="R865" i="1"/>
  <c r="J865" i="1"/>
  <c r="Q865" i="1"/>
  <c r="P865" i="1"/>
  <c r="O865" i="1"/>
  <c r="N865" i="1"/>
  <c r="M865" i="1"/>
  <c r="L865" i="1"/>
  <c r="K865" i="1"/>
  <c r="R857" i="1"/>
  <c r="J857" i="1"/>
  <c r="Q857" i="1"/>
  <c r="P857" i="1"/>
  <c r="O857" i="1"/>
  <c r="N857" i="1"/>
  <c r="M857" i="1"/>
  <c r="L857" i="1"/>
  <c r="K857" i="1"/>
  <c r="R849" i="1"/>
  <c r="J849" i="1"/>
  <c r="P849" i="1"/>
  <c r="O849" i="1"/>
  <c r="N849" i="1"/>
  <c r="M849" i="1"/>
  <c r="L849" i="1"/>
  <c r="K849" i="1"/>
  <c r="Q849" i="1"/>
  <c r="R841" i="1"/>
  <c r="J841" i="1"/>
  <c r="O841" i="1"/>
  <c r="N841" i="1"/>
  <c r="M841" i="1"/>
  <c r="L841" i="1"/>
  <c r="K841" i="1"/>
  <c r="Q841" i="1"/>
  <c r="P841" i="1"/>
  <c r="L833" i="1"/>
  <c r="R833" i="1"/>
  <c r="J833" i="1"/>
  <c r="Q833" i="1"/>
  <c r="P833" i="1"/>
  <c r="O833" i="1"/>
  <c r="N833" i="1"/>
  <c r="M833" i="1"/>
  <c r="K833" i="1"/>
  <c r="L825" i="1"/>
  <c r="R825" i="1"/>
  <c r="J825" i="1"/>
  <c r="Q825" i="1"/>
  <c r="P825" i="1"/>
  <c r="O825" i="1"/>
  <c r="N825" i="1"/>
  <c r="M825" i="1"/>
  <c r="K825" i="1"/>
  <c r="L817" i="1"/>
  <c r="R817" i="1"/>
  <c r="J817" i="1"/>
  <c r="Q817" i="1"/>
  <c r="O817" i="1"/>
  <c r="N817" i="1"/>
  <c r="P817" i="1"/>
  <c r="K817" i="1"/>
  <c r="M817" i="1"/>
  <c r="L809" i="1"/>
  <c r="R809" i="1"/>
  <c r="J809" i="1"/>
  <c r="Q809" i="1"/>
  <c r="O809" i="1"/>
  <c r="N809" i="1"/>
  <c r="M809" i="1"/>
  <c r="K809" i="1"/>
  <c r="P809" i="1"/>
  <c r="L801" i="1"/>
  <c r="R801" i="1"/>
  <c r="J801" i="1"/>
  <c r="Q801" i="1"/>
  <c r="O801" i="1"/>
  <c r="N801" i="1"/>
  <c r="P801" i="1"/>
  <c r="M801" i="1"/>
  <c r="K801" i="1"/>
  <c r="A261" i="1"/>
  <c r="L261" i="1"/>
  <c r="K261" i="1"/>
  <c r="R261" i="1"/>
  <c r="J261" i="1"/>
  <c r="Q261" i="1"/>
  <c r="P261" i="1"/>
  <c r="O261" i="1"/>
  <c r="N261" i="1"/>
  <c r="M261" i="1"/>
  <c r="A488" i="1"/>
  <c r="P488" i="1"/>
  <c r="N488" i="1"/>
  <c r="M488" i="1"/>
  <c r="L488" i="1"/>
  <c r="K488" i="1"/>
  <c r="J488" i="1"/>
  <c r="R488" i="1"/>
  <c r="Q488" i="1"/>
  <c r="M924" i="1"/>
  <c r="R924" i="1"/>
  <c r="J924" i="1"/>
  <c r="O924" i="1"/>
  <c r="Q924" i="1"/>
  <c r="P924" i="1"/>
  <c r="N924" i="1"/>
  <c r="L924" i="1"/>
  <c r="K924" i="1"/>
  <c r="Q992" i="1"/>
  <c r="P992" i="1"/>
  <c r="O992" i="1"/>
  <c r="N992" i="1"/>
  <c r="M992" i="1"/>
  <c r="L992" i="1"/>
  <c r="K992" i="1"/>
  <c r="R992" i="1"/>
  <c r="J992" i="1"/>
  <c r="Q984" i="1"/>
  <c r="P984" i="1"/>
  <c r="O984" i="1"/>
  <c r="N984" i="1"/>
  <c r="M984" i="1"/>
  <c r="L984" i="1"/>
  <c r="K984" i="1"/>
  <c r="R984" i="1"/>
  <c r="J984" i="1"/>
  <c r="Q976" i="1"/>
  <c r="P976" i="1"/>
  <c r="O976" i="1"/>
  <c r="N976" i="1"/>
  <c r="M976" i="1"/>
  <c r="L976" i="1"/>
  <c r="K976" i="1"/>
  <c r="R976" i="1"/>
  <c r="J976" i="1"/>
  <c r="Q968" i="1"/>
  <c r="P968" i="1"/>
  <c r="O968" i="1"/>
  <c r="N968" i="1"/>
  <c r="M968" i="1"/>
  <c r="L968" i="1"/>
  <c r="K968" i="1"/>
  <c r="R968" i="1"/>
  <c r="J968" i="1"/>
  <c r="Q960" i="1"/>
  <c r="P960" i="1"/>
  <c r="O960" i="1"/>
  <c r="N960" i="1"/>
  <c r="M960" i="1"/>
  <c r="L960" i="1"/>
  <c r="K960" i="1"/>
  <c r="R960" i="1"/>
  <c r="J960" i="1"/>
  <c r="Q952" i="1"/>
  <c r="P952" i="1"/>
  <c r="N952" i="1"/>
  <c r="M952" i="1"/>
  <c r="L952" i="1"/>
  <c r="K952" i="1"/>
  <c r="J952" i="1"/>
  <c r="R952" i="1"/>
  <c r="O952" i="1"/>
  <c r="Q944" i="1"/>
  <c r="P944" i="1"/>
  <c r="N944" i="1"/>
  <c r="M944" i="1"/>
  <c r="K944" i="1"/>
  <c r="R944" i="1"/>
  <c r="O944" i="1"/>
  <c r="L944" i="1"/>
  <c r="J944" i="1"/>
  <c r="Q936" i="1"/>
  <c r="N936" i="1"/>
  <c r="M936" i="1"/>
  <c r="K936" i="1"/>
  <c r="R936" i="1"/>
  <c r="P936" i="1"/>
  <c r="O936" i="1"/>
  <c r="L936" i="1"/>
  <c r="J936" i="1"/>
  <c r="A928" i="1"/>
  <c r="Q928" i="1"/>
  <c r="N928" i="1"/>
  <c r="M928" i="1"/>
  <c r="K928" i="1"/>
  <c r="J928" i="1"/>
  <c r="R928" i="1"/>
  <c r="P928" i="1"/>
  <c r="O928" i="1"/>
  <c r="L928" i="1"/>
  <c r="Q920" i="1"/>
  <c r="N920" i="1"/>
  <c r="K920" i="1"/>
  <c r="R920" i="1"/>
  <c r="P920" i="1"/>
  <c r="O920" i="1"/>
  <c r="M920" i="1"/>
  <c r="L920" i="1"/>
  <c r="J920" i="1"/>
  <c r="A912" i="1"/>
  <c r="Q912" i="1"/>
  <c r="N912" i="1"/>
  <c r="K912" i="1"/>
  <c r="M912" i="1"/>
  <c r="L912" i="1"/>
  <c r="J912" i="1"/>
  <c r="R912" i="1"/>
  <c r="P912" i="1"/>
  <c r="O912" i="1"/>
  <c r="Q904" i="1"/>
  <c r="N904" i="1"/>
  <c r="K904" i="1"/>
  <c r="R904" i="1"/>
  <c r="P904" i="1"/>
  <c r="O904" i="1"/>
  <c r="M904" i="1"/>
  <c r="L904" i="1"/>
  <c r="J904" i="1"/>
  <c r="Q896" i="1"/>
  <c r="N896" i="1"/>
  <c r="K896" i="1"/>
  <c r="P896" i="1"/>
  <c r="O896" i="1"/>
  <c r="M896" i="1"/>
  <c r="L896" i="1"/>
  <c r="J896" i="1"/>
  <c r="R896" i="1"/>
  <c r="N888" i="1"/>
  <c r="K888" i="1"/>
  <c r="O888" i="1"/>
  <c r="M888" i="1"/>
  <c r="L888" i="1"/>
  <c r="J888" i="1"/>
  <c r="R888" i="1"/>
  <c r="Q888" i="1"/>
  <c r="P888" i="1"/>
  <c r="N880" i="1"/>
  <c r="K880" i="1"/>
  <c r="L880" i="1"/>
  <c r="J880" i="1"/>
  <c r="R880" i="1"/>
  <c r="Q880" i="1"/>
  <c r="P880" i="1"/>
  <c r="O880" i="1"/>
  <c r="M880" i="1"/>
  <c r="A872" i="1"/>
  <c r="K872" i="1"/>
  <c r="J872" i="1"/>
  <c r="R872" i="1"/>
  <c r="Q872" i="1"/>
  <c r="P872" i="1"/>
  <c r="O872" i="1"/>
  <c r="N872" i="1"/>
  <c r="M872" i="1"/>
  <c r="L872" i="1"/>
  <c r="K864" i="1"/>
  <c r="R864" i="1"/>
  <c r="Q864" i="1"/>
  <c r="P864" i="1"/>
  <c r="O864" i="1"/>
  <c r="N864" i="1"/>
  <c r="M864" i="1"/>
  <c r="L864" i="1"/>
  <c r="J864" i="1"/>
  <c r="K856" i="1"/>
  <c r="Q856" i="1"/>
  <c r="P856" i="1"/>
  <c r="O856" i="1"/>
  <c r="N856" i="1"/>
  <c r="M856" i="1"/>
  <c r="L856" i="1"/>
  <c r="J856" i="1"/>
  <c r="R856" i="1"/>
  <c r="K848" i="1"/>
  <c r="P848" i="1"/>
  <c r="O848" i="1"/>
  <c r="N848" i="1"/>
  <c r="M848" i="1"/>
  <c r="L848" i="1"/>
  <c r="J848" i="1"/>
  <c r="R848" i="1"/>
  <c r="Q848" i="1"/>
  <c r="K840" i="1"/>
  <c r="O840" i="1"/>
  <c r="N840" i="1"/>
  <c r="M840" i="1"/>
  <c r="L840" i="1"/>
  <c r="J840" i="1"/>
  <c r="R840" i="1"/>
  <c r="Q840" i="1"/>
  <c r="P840" i="1"/>
  <c r="M832" i="1"/>
  <c r="K832" i="1"/>
  <c r="R832" i="1"/>
  <c r="J832" i="1"/>
  <c r="Q832" i="1"/>
  <c r="P832" i="1"/>
  <c r="O832" i="1"/>
  <c r="N832" i="1"/>
  <c r="L832" i="1"/>
  <c r="B824" i="1"/>
  <c r="M824" i="1"/>
  <c r="K824" i="1"/>
  <c r="R824" i="1"/>
  <c r="J824" i="1"/>
  <c r="Q824" i="1"/>
  <c r="P824" i="1"/>
  <c r="O824" i="1"/>
  <c r="N824" i="1"/>
  <c r="L824" i="1"/>
  <c r="A816" i="1"/>
  <c r="M816" i="1"/>
  <c r="K816" i="1"/>
  <c r="R816" i="1"/>
  <c r="J816" i="1"/>
  <c r="P816" i="1"/>
  <c r="O816" i="1"/>
  <c r="N816" i="1"/>
  <c r="L816" i="1"/>
  <c r="Q816" i="1"/>
  <c r="M808" i="1"/>
  <c r="K808" i="1"/>
  <c r="R808" i="1"/>
  <c r="J808" i="1"/>
  <c r="P808" i="1"/>
  <c r="O808" i="1"/>
  <c r="Q808" i="1"/>
  <c r="N808" i="1"/>
  <c r="L808" i="1"/>
  <c r="A289" i="1"/>
  <c r="Q289" i="1"/>
  <c r="P289" i="1"/>
  <c r="O289" i="1"/>
  <c r="N289" i="1"/>
  <c r="M289" i="1"/>
  <c r="L289" i="1"/>
  <c r="K289" i="1"/>
  <c r="R289" i="1"/>
  <c r="J289" i="1"/>
  <c r="M948" i="1"/>
  <c r="L948" i="1"/>
  <c r="R948" i="1"/>
  <c r="J948" i="1"/>
  <c r="Q948" i="1"/>
  <c r="P948" i="1"/>
  <c r="O948" i="1"/>
  <c r="N948" i="1"/>
  <c r="K948" i="1"/>
  <c r="M892" i="1"/>
  <c r="R892" i="1"/>
  <c r="J892" i="1"/>
  <c r="O892" i="1"/>
  <c r="N892" i="1"/>
  <c r="L892" i="1"/>
  <c r="K892" i="1"/>
  <c r="Q892" i="1"/>
  <c r="P892" i="1"/>
  <c r="O860" i="1"/>
  <c r="R860" i="1"/>
  <c r="Q860" i="1"/>
  <c r="P860" i="1"/>
  <c r="N860" i="1"/>
  <c r="M860" i="1"/>
  <c r="L860" i="1"/>
  <c r="K860" i="1"/>
  <c r="J860" i="1"/>
  <c r="M800" i="1"/>
  <c r="K800" i="1"/>
  <c r="R800" i="1"/>
  <c r="J800" i="1"/>
  <c r="P800" i="1"/>
  <c r="O800" i="1"/>
  <c r="N800" i="1"/>
  <c r="Q800" i="1"/>
  <c r="L800" i="1"/>
  <c r="R991" i="1"/>
  <c r="J991" i="1"/>
  <c r="Q991" i="1"/>
  <c r="P991" i="1"/>
  <c r="O991" i="1"/>
  <c r="N991" i="1"/>
  <c r="M991" i="1"/>
  <c r="L991" i="1"/>
  <c r="K991" i="1"/>
  <c r="R983" i="1"/>
  <c r="J983" i="1"/>
  <c r="Q983" i="1"/>
  <c r="P983" i="1"/>
  <c r="O983" i="1"/>
  <c r="N983" i="1"/>
  <c r="M983" i="1"/>
  <c r="L983" i="1"/>
  <c r="K983" i="1"/>
  <c r="R975" i="1"/>
  <c r="J975" i="1"/>
  <c r="Q975" i="1"/>
  <c r="P975" i="1"/>
  <c r="O975" i="1"/>
  <c r="N975" i="1"/>
  <c r="M975" i="1"/>
  <c r="L975" i="1"/>
  <c r="K975" i="1"/>
  <c r="R967" i="1"/>
  <c r="J967" i="1"/>
  <c r="Q967" i="1"/>
  <c r="P967" i="1"/>
  <c r="O967" i="1"/>
  <c r="N967" i="1"/>
  <c r="M967" i="1"/>
  <c r="L967" i="1"/>
  <c r="K967" i="1"/>
  <c r="R959" i="1"/>
  <c r="J959" i="1"/>
  <c r="Q959" i="1"/>
  <c r="P959" i="1"/>
  <c r="O959" i="1"/>
  <c r="N959" i="1"/>
  <c r="M959" i="1"/>
  <c r="L959" i="1"/>
  <c r="K959" i="1"/>
  <c r="R951" i="1"/>
  <c r="J951" i="1"/>
  <c r="Q951" i="1"/>
  <c r="O951" i="1"/>
  <c r="N951" i="1"/>
  <c r="M951" i="1"/>
  <c r="L951" i="1"/>
  <c r="P951" i="1"/>
  <c r="K951" i="1"/>
  <c r="R943" i="1"/>
  <c r="J943" i="1"/>
  <c r="Q943" i="1"/>
  <c r="O943" i="1"/>
  <c r="N943" i="1"/>
  <c r="L943" i="1"/>
  <c r="P943" i="1"/>
  <c r="M943" i="1"/>
  <c r="K943" i="1"/>
  <c r="R935" i="1"/>
  <c r="J935" i="1"/>
  <c r="O935" i="1"/>
  <c r="N935" i="1"/>
  <c r="L935" i="1"/>
  <c r="K935" i="1"/>
  <c r="Q935" i="1"/>
  <c r="P935" i="1"/>
  <c r="M935" i="1"/>
  <c r="A927" i="1"/>
  <c r="R927" i="1"/>
  <c r="J927" i="1"/>
  <c r="O927" i="1"/>
  <c r="L927" i="1"/>
  <c r="Q927" i="1"/>
  <c r="P927" i="1"/>
  <c r="N927" i="1"/>
  <c r="M927" i="1"/>
  <c r="K927" i="1"/>
  <c r="R919" i="1"/>
  <c r="J919" i="1"/>
  <c r="O919" i="1"/>
  <c r="L919" i="1"/>
  <c r="N919" i="1"/>
  <c r="M919" i="1"/>
  <c r="K919" i="1"/>
  <c r="Q919" i="1"/>
  <c r="P919" i="1"/>
  <c r="R911" i="1"/>
  <c r="J911" i="1"/>
  <c r="O911" i="1"/>
  <c r="L911" i="1"/>
  <c r="Q911" i="1"/>
  <c r="P911" i="1"/>
  <c r="N911" i="1"/>
  <c r="M911" i="1"/>
  <c r="K911" i="1"/>
  <c r="A903" i="1"/>
  <c r="R903" i="1"/>
  <c r="J903" i="1"/>
  <c r="O903" i="1"/>
  <c r="L903" i="1"/>
  <c r="Q903" i="1"/>
  <c r="P903" i="1"/>
  <c r="N903" i="1"/>
  <c r="M903" i="1"/>
  <c r="K903" i="1"/>
  <c r="A895" i="1"/>
  <c r="R895" i="1"/>
  <c r="J895" i="1"/>
  <c r="O895" i="1"/>
  <c r="L895" i="1"/>
  <c r="M895" i="1"/>
  <c r="K895" i="1"/>
  <c r="Q895" i="1"/>
  <c r="P895" i="1"/>
  <c r="N895" i="1"/>
  <c r="A887" i="1"/>
  <c r="O887" i="1"/>
  <c r="L887" i="1"/>
  <c r="M887" i="1"/>
  <c r="K887" i="1"/>
  <c r="J887" i="1"/>
  <c r="R887" i="1"/>
  <c r="Q887" i="1"/>
  <c r="P887" i="1"/>
  <c r="N887" i="1"/>
  <c r="A879" i="1"/>
  <c r="L879" i="1"/>
  <c r="K879" i="1"/>
  <c r="J879" i="1"/>
  <c r="R879" i="1"/>
  <c r="Q879" i="1"/>
  <c r="P879" i="1"/>
  <c r="O879" i="1"/>
  <c r="N879" i="1"/>
  <c r="M879" i="1"/>
  <c r="L871" i="1"/>
  <c r="J871" i="1"/>
  <c r="R871" i="1"/>
  <c r="Q871" i="1"/>
  <c r="P871" i="1"/>
  <c r="O871" i="1"/>
  <c r="N871" i="1"/>
  <c r="M871" i="1"/>
  <c r="K871" i="1"/>
  <c r="L863" i="1"/>
  <c r="R863" i="1"/>
  <c r="Q863" i="1"/>
  <c r="P863" i="1"/>
  <c r="O863" i="1"/>
  <c r="N863" i="1"/>
  <c r="M863" i="1"/>
  <c r="K863" i="1"/>
  <c r="J863" i="1"/>
  <c r="L855" i="1"/>
  <c r="Q855" i="1"/>
  <c r="P855" i="1"/>
  <c r="O855" i="1"/>
  <c r="N855" i="1"/>
  <c r="M855" i="1"/>
  <c r="K855" i="1"/>
  <c r="J855" i="1"/>
  <c r="R855" i="1"/>
  <c r="L847" i="1"/>
  <c r="P847" i="1"/>
  <c r="O847" i="1"/>
  <c r="N847" i="1"/>
  <c r="M847" i="1"/>
  <c r="K847" i="1"/>
  <c r="J847" i="1"/>
  <c r="R847" i="1"/>
  <c r="Q847" i="1"/>
  <c r="A839" i="1"/>
  <c r="L839" i="1"/>
  <c r="O839" i="1"/>
  <c r="N839" i="1"/>
  <c r="M839" i="1"/>
  <c r="K839" i="1"/>
  <c r="J839" i="1"/>
  <c r="R839" i="1"/>
  <c r="Q839" i="1"/>
  <c r="P839" i="1"/>
  <c r="A831" i="1"/>
  <c r="N831" i="1"/>
  <c r="L831" i="1"/>
  <c r="K831" i="1"/>
  <c r="R831" i="1"/>
  <c r="J831" i="1"/>
  <c r="Q831" i="1"/>
  <c r="P831" i="1"/>
  <c r="O831" i="1"/>
  <c r="M831" i="1"/>
  <c r="A823" i="1"/>
  <c r="N823" i="1"/>
  <c r="L823" i="1"/>
  <c r="K823" i="1"/>
  <c r="R823" i="1"/>
  <c r="J823" i="1"/>
  <c r="Q823" i="1"/>
  <c r="P823" i="1"/>
  <c r="O823" i="1"/>
  <c r="M823" i="1"/>
  <c r="N815" i="1"/>
  <c r="L815" i="1"/>
  <c r="K815" i="1"/>
  <c r="Q815" i="1"/>
  <c r="P815" i="1"/>
  <c r="R815" i="1"/>
  <c r="O815" i="1"/>
  <c r="M815" i="1"/>
  <c r="J815" i="1"/>
  <c r="N807" i="1"/>
  <c r="L807" i="1"/>
  <c r="K807" i="1"/>
  <c r="Q807" i="1"/>
  <c r="P807" i="1"/>
  <c r="J807" i="1"/>
  <c r="O807" i="1"/>
  <c r="R807" i="1"/>
  <c r="M807" i="1"/>
  <c r="P314" i="1"/>
  <c r="O314" i="1"/>
  <c r="N314" i="1"/>
  <c r="M314" i="1"/>
  <c r="L314" i="1"/>
  <c r="K314" i="1"/>
  <c r="R314" i="1"/>
  <c r="J314" i="1"/>
  <c r="Q314" i="1"/>
  <c r="M972" i="1"/>
  <c r="L972" i="1"/>
  <c r="K972" i="1"/>
  <c r="R972" i="1"/>
  <c r="J972" i="1"/>
  <c r="Q972" i="1"/>
  <c r="P972" i="1"/>
  <c r="O972" i="1"/>
  <c r="N972" i="1"/>
  <c r="M932" i="1"/>
  <c r="R932" i="1"/>
  <c r="J932" i="1"/>
  <c r="Q932" i="1"/>
  <c r="O932" i="1"/>
  <c r="P932" i="1"/>
  <c r="N932" i="1"/>
  <c r="L932" i="1"/>
  <c r="K932" i="1"/>
  <c r="M900" i="1"/>
  <c r="R900" i="1"/>
  <c r="J900" i="1"/>
  <c r="O900" i="1"/>
  <c r="Q900" i="1"/>
  <c r="P900" i="1"/>
  <c r="N900" i="1"/>
  <c r="L900" i="1"/>
  <c r="K900" i="1"/>
  <c r="O876" i="1"/>
  <c r="K876" i="1"/>
  <c r="J876" i="1"/>
  <c r="R876" i="1"/>
  <c r="Q876" i="1"/>
  <c r="P876" i="1"/>
  <c r="N876" i="1"/>
  <c r="M876" i="1"/>
  <c r="L876" i="1"/>
  <c r="O844" i="1"/>
  <c r="P844" i="1"/>
  <c r="N844" i="1"/>
  <c r="M844" i="1"/>
  <c r="L844" i="1"/>
  <c r="K844" i="1"/>
  <c r="J844" i="1"/>
  <c r="R844" i="1"/>
  <c r="Q844" i="1"/>
  <c r="Q812" i="1"/>
  <c r="O812" i="1"/>
  <c r="N812" i="1"/>
  <c r="L812" i="1"/>
  <c r="K812" i="1"/>
  <c r="R812" i="1"/>
  <c r="M812" i="1"/>
  <c r="P812" i="1"/>
  <c r="J812" i="1"/>
  <c r="K387" i="1"/>
  <c r="R387" i="1"/>
  <c r="J387" i="1"/>
  <c r="Q387" i="1"/>
  <c r="O387" i="1"/>
  <c r="P387" i="1"/>
  <c r="N387" i="1"/>
  <c r="M387" i="1"/>
  <c r="L387" i="1"/>
  <c r="B387" i="1"/>
  <c r="K998" i="1"/>
  <c r="R998" i="1"/>
  <c r="J998" i="1"/>
  <c r="Q998" i="1"/>
  <c r="P998" i="1"/>
  <c r="O998" i="1"/>
  <c r="N998" i="1"/>
  <c r="M998" i="1"/>
  <c r="L998" i="1"/>
  <c r="K990" i="1"/>
  <c r="R990" i="1"/>
  <c r="J990" i="1"/>
  <c r="Q990" i="1"/>
  <c r="P990" i="1"/>
  <c r="O990" i="1"/>
  <c r="N990" i="1"/>
  <c r="M990" i="1"/>
  <c r="L990" i="1"/>
  <c r="K982" i="1"/>
  <c r="R982" i="1"/>
  <c r="J982" i="1"/>
  <c r="Q982" i="1"/>
  <c r="P982" i="1"/>
  <c r="O982" i="1"/>
  <c r="N982" i="1"/>
  <c r="M982" i="1"/>
  <c r="L982" i="1"/>
  <c r="K974" i="1"/>
  <c r="R974" i="1"/>
  <c r="J974" i="1"/>
  <c r="Q974" i="1"/>
  <c r="P974" i="1"/>
  <c r="O974" i="1"/>
  <c r="N974" i="1"/>
  <c r="M974" i="1"/>
  <c r="L974" i="1"/>
  <c r="K966" i="1"/>
  <c r="R966" i="1"/>
  <c r="J966" i="1"/>
  <c r="Q966" i="1"/>
  <c r="P966" i="1"/>
  <c r="O966" i="1"/>
  <c r="N966" i="1"/>
  <c r="M966" i="1"/>
  <c r="L966" i="1"/>
  <c r="K958" i="1"/>
  <c r="R958" i="1"/>
  <c r="J958" i="1"/>
  <c r="Q958" i="1"/>
  <c r="P958" i="1"/>
  <c r="O958" i="1"/>
  <c r="N958" i="1"/>
  <c r="M958" i="1"/>
  <c r="L958" i="1"/>
  <c r="K950" i="1"/>
  <c r="R950" i="1"/>
  <c r="J950" i="1"/>
  <c r="P950" i="1"/>
  <c r="O950" i="1"/>
  <c r="N950" i="1"/>
  <c r="M950" i="1"/>
  <c r="Q950" i="1"/>
  <c r="L950" i="1"/>
  <c r="K942" i="1"/>
  <c r="R942" i="1"/>
  <c r="J942" i="1"/>
  <c r="P942" i="1"/>
  <c r="O942" i="1"/>
  <c r="M942" i="1"/>
  <c r="Q942" i="1"/>
  <c r="N942" i="1"/>
  <c r="L942" i="1"/>
  <c r="K934" i="1"/>
  <c r="P934" i="1"/>
  <c r="O934" i="1"/>
  <c r="M934" i="1"/>
  <c r="R934" i="1"/>
  <c r="Q934" i="1"/>
  <c r="N934" i="1"/>
  <c r="L934" i="1"/>
  <c r="J934" i="1"/>
  <c r="K926" i="1"/>
  <c r="P926" i="1"/>
  <c r="M926" i="1"/>
  <c r="O926" i="1"/>
  <c r="N926" i="1"/>
  <c r="L926" i="1"/>
  <c r="J926" i="1"/>
  <c r="R926" i="1"/>
  <c r="Q926" i="1"/>
  <c r="K918" i="1"/>
  <c r="P918" i="1"/>
  <c r="M918" i="1"/>
  <c r="J918" i="1"/>
  <c r="R918" i="1"/>
  <c r="Q918" i="1"/>
  <c r="O918" i="1"/>
  <c r="N918" i="1"/>
  <c r="L918" i="1"/>
  <c r="K910" i="1"/>
  <c r="P910" i="1"/>
  <c r="M910" i="1"/>
  <c r="R910" i="1"/>
  <c r="Q910" i="1"/>
  <c r="O910" i="1"/>
  <c r="N910" i="1"/>
  <c r="L910" i="1"/>
  <c r="J910" i="1"/>
  <c r="K902" i="1"/>
  <c r="P902" i="1"/>
  <c r="M902" i="1"/>
  <c r="N902" i="1"/>
  <c r="L902" i="1"/>
  <c r="J902" i="1"/>
  <c r="R902" i="1"/>
  <c r="Q902" i="1"/>
  <c r="O902" i="1"/>
  <c r="K894" i="1"/>
  <c r="P894" i="1"/>
  <c r="M894" i="1"/>
  <c r="R894" i="1"/>
  <c r="Q894" i="1"/>
  <c r="O894" i="1"/>
  <c r="N894" i="1"/>
  <c r="L894" i="1"/>
  <c r="J894" i="1"/>
  <c r="P886" i="1"/>
  <c r="M886" i="1"/>
  <c r="K886" i="1"/>
  <c r="J886" i="1"/>
  <c r="R886" i="1"/>
  <c r="Q886" i="1"/>
  <c r="O886" i="1"/>
  <c r="N886" i="1"/>
  <c r="L886" i="1"/>
  <c r="M878" i="1"/>
  <c r="K878" i="1"/>
  <c r="J878" i="1"/>
  <c r="R878" i="1"/>
  <c r="Q878" i="1"/>
  <c r="P878" i="1"/>
  <c r="O878" i="1"/>
  <c r="N878" i="1"/>
  <c r="L878" i="1"/>
  <c r="M870" i="1"/>
  <c r="J870" i="1"/>
  <c r="R870" i="1"/>
  <c r="Q870" i="1"/>
  <c r="P870" i="1"/>
  <c r="O870" i="1"/>
  <c r="N870" i="1"/>
  <c r="L870" i="1"/>
  <c r="K870" i="1"/>
  <c r="M862" i="1"/>
  <c r="R862" i="1"/>
  <c r="Q862" i="1"/>
  <c r="P862" i="1"/>
  <c r="O862" i="1"/>
  <c r="N862" i="1"/>
  <c r="L862" i="1"/>
  <c r="K862" i="1"/>
  <c r="J862" i="1"/>
  <c r="M854" i="1"/>
  <c r="Q854" i="1"/>
  <c r="P854" i="1"/>
  <c r="O854" i="1"/>
  <c r="N854" i="1"/>
  <c r="L854" i="1"/>
  <c r="K854" i="1"/>
  <c r="J854" i="1"/>
  <c r="R854" i="1"/>
  <c r="M846" i="1"/>
  <c r="P846" i="1"/>
  <c r="O846" i="1"/>
  <c r="N846" i="1"/>
  <c r="L846" i="1"/>
  <c r="K846" i="1"/>
  <c r="J846" i="1"/>
  <c r="R846" i="1"/>
  <c r="Q846" i="1"/>
  <c r="O838" i="1"/>
  <c r="N838" i="1"/>
  <c r="M838" i="1"/>
  <c r="L838" i="1"/>
  <c r="K838" i="1"/>
  <c r="R838" i="1"/>
  <c r="J838" i="1"/>
  <c r="Q838" i="1"/>
  <c r="P838" i="1"/>
  <c r="O830" i="1"/>
  <c r="M830" i="1"/>
  <c r="L830" i="1"/>
  <c r="K830" i="1"/>
  <c r="R830" i="1"/>
  <c r="J830" i="1"/>
  <c r="Q830" i="1"/>
  <c r="P830" i="1"/>
  <c r="N830" i="1"/>
  <c r="O822" i="1"/>
  <c r="M822" i="1"/>
  <c r="L822" i="1"/>
  <c r="K822" i="1"/>
  <c r="R822" i="1"/>
  <c r="J822" i="1"/>
  <c r="Q822" i="1"/>
  <c r="P822" i="1"/>
  <c r="N822" i="1"/>
  <c r="O814" i="1"/>
  <c r="M814" i="1"/>
  <c r="L814" i="1"/>
  <c r="R814" i="1"/>
  <c r="J814" i="1"/>
  <c r="Q814" i="1"/>
  <c r="K814" i="1"/>
  <c r="P814" i="1"/>
  <c r="N814" i="1"/>
  <c r="O806" i="1"/>
  <c r="M806" i="1"/>
  <c r="L806" i="1"/>
  <c r="R806" i="1"/>
  <c r="J806" i="1"/>
  <c r="Q806" i="1"/>
  <c r="P806" i="1"/>
  <c r="N806" i="1"/>
  <c r="K806" i="1"/>
  <c r="A339" i="1"/>
  <c r="O339" i="1"/>
  <c r="N339" i="1"/>
  <c r="M339" i="1"/>
  <c r="L339" i="1"/>
  <c r="K339" i="1"/>
  <c r="R339" i="1"/>
  <c r="J339" i="1"/>
  <c r="Q339" i="1"/>
  <c r="P339" i="1"/>
  <c r="M956" i="1"/>
  <c r="L956" i="1"/>
  <c r="K956" i="1"/>
  <c r="R956" i="1"/>
  <c r="J956" i="1"/>
  <c r="Q956" i="1"/>
  <c r="P956" i="1"/>
  <c r="O956" i="1"/>
  <c r="N956" i="1"/>
  <c r="L997" i="1"/>
  <c r="K997" i="1"/>
  <c r="R997" i="1"/>
  <c r="J997" i="1"/>
  <c r="Q997" i="1"/>
  <c r="P997" i="1"/>
  <c r="O997" i="1"/>
  <c r="N997" i="1"/>
  <c r="M997" i="1"/>
  <c r="L989" i="1"/>
  <c r="K989" i="1"/>
  <c r="R989" i="1"/>
  <c r="J989" i="1"/>
  <c r="Q989" i="1"/>
  <c r="P989" i="1"/>
  <c r="O989" i="1"/>
  <c r="N989" i="1"/>
  <c r="M989" i="1"/>
  <c r="L981" i="1"/>
  <c r="K981" i="1"/>
  <c r="R981" i="1"/>
  <c r="J981" i="1"/>
  <c r="Q981" i="1"/>
  <c r="P981" i="1"/>
  <c r="O981" i="1"/>
  <c r="N981" i="1"/>
  <c r="M981" i="1"/>
  <c r="L973" i="1"/>
  <c r="K973" i="1"/>
  <c r="R973" i="1"/>
  <c r="J973" i="1"/>
  <c r="Q973" i="1"/>
  <c r="P973" i="1"/>
  <c r="O973" i="1"/>
  <c r="N973" i="1"/>
  <c r="M973" i="1"/>
  <c r="L965" i="1"/>
  <c r="K965" i="1"/>
  <c r="R965" i="1"/>
  <c r="J965" i="1"/>
  <c r="Q965" i="1"/>
  <c r="P965" i="1"/>
  <c r="O965" i="1"/>
  <c r="N965" i="1"/>
  <c r="M965" i="1"/>
  <c r="L957" i="1"/>
  <c r="K957" i="1"/>
  <c r="R957" i="1"/>
  <c r="J957" i="1"/>
  <c r="Q957" i="1"/>
  <c r="P957" i="1"/>
  <c r="O957" i="1"/>
  <c r="N957" i="1"/>
  <c r="M957" i="1"/>
  <c r="L949" i="1"/>
  <c r="K949" i="1"/>
  <c r="Q949" i="1"/>
  <c r="P949" i="1"/>
  <c r="O949" i="1"/>
  <c r="N949" i="1"/>
  <c r="R949" i="1"/>
  <c r="M949" i="1"/>
  <c r="J949" i="1"/>
  <c r="L941" i="1"/>
  <c r="K941" i="1"/>
  <c r="Q941" i="1"/>
  <c r="P941" i="1"/>
  <c r="N941" i="1"/>
  <c r="R941" i="1"/>
  <c r="O941" i="1"/>
  <c r="M941" i="1"/>
  <c r="J941" i="1"/>
  <c r="L933" i="1"/>
  <c r="Q933" i="1"/>
  <c r="P933" i="1"/>
  <c r="N933" i="1"/>
  <c r="M933" i="1"/>
  <c r="K933" i="1"/>
  <c r="J933" i="1"/>
  <c r="R933" i="1"/>
  <c r="O933" i="1"/>
  <c r="L925" i="1"/>
  <c r="Q925" i="1"/>
  <c r="N925" i="1"/>
  <c r="K925" i="1"/>
  <c r="J925" i="1"/>
  <c r="R925" i="1"/>
  <c r="P925" i="1"/>
  <c r="O925" i="1"/>
  <c r="M925" i="1"/>
  <c r="L917" i="1"/>
  <c r="Q917" i="1"/>
  <c r="N917" i="1"/>
  <c r="R917" i="1"/>
  <c r="P917" i="1"/>
  <c r="O917" i="1"/>
  <c r="M917" i="1"/>
  <c r="K917" i="1"/>
  <c r="J917" i="1"/>
  <c r="L909" i="1"/>
  <c r="Q909" i="1"/>
  <c r="N909" i="1"/>
  <c r="O909" i="1"/>
  <c r="M909" i="1"/>
  <c r="K909" i="1"/>
  <c r="J909" i="1"/>
  <c r="R909" i="1"/>
  <c r="P909" i="1"/>
  <c r="L901" i="1"/>
  <c r="Q901" i="1"/>
  <c r="N901" i="1"/>
  <c r="J901" i="1"/>
  <c r="R901" i="1"/>
  <c r="P901" i="1"/>
  <c r="O901" i="1"/>
  <c r="M901" i="1"/>
  <c r="K901" i="1"/>
  <c r="L893" i="1"/>
  <c r="Q893" i="1"/>
  <c r="N893" i="1"/>
  <c r="R893" i="1"/>
  <c r="P893" i="1"/>
  <c r="O893" i="1"/>
  <c r="M893" i="1"/>
  <c r="K893" i="1"/>
  <c r="J893" i="1"/>
  <c r="Q885" i="1"/>
  <c r="N885" i="1"/>
  <c r="J885" i="1"/>
  <c r="R885" i="1"/>
  <c r="P885" i="1"/>
  <c r="O885" i="1"/>
  <c r="M885" i="1"/>
  <c r="L885" i="1"/>
  <c r="K885" i="1"/>
  <c r="N877" i="1"/>
  <c r="K877" i="1"/>
  <c r="J877" i="1"/>
  <c r="R877" i="1"/>
  <c r="Q877" i="1"/>
  <c r="P877" i="1"/>
  <c r="O877" i="1"/>
  <c r="M877" i="1"/>
  <c r="L877" i="1"/>
  <c r="N869" i="1"/>
  <c r="J869" i="1"/>
  <c r="R869" i="1"/>
  <c r="Q869" i="1"/>
  <c r="P869" i="1"/>
  <c r="O869" i="1"/>
  <c r="M869" i="1"/>
  <c r="L869" i="1"/>
  <c r="K869" i="1"/>
  <c r="N861" i="1"/>
  <c r="R861" i="1"/>
  <c r="Q861" i="1"/>
  <c r="P861" i="1"/>
  <c r="O861" i="1"/>
  <c r="M861" i="1"/>
  <c r="L861" i="1"/>
  <c r="K861" i="1"/>
  <c r="J861" i="1"/>
  <c r="N853" i="1"/>
  <c r="Q853" i="1"/>
  <c r="P853" i="1"/>
  <c r="O853" i="1"/>
  <c r="M853" i="1"/>
  <c r="L853" i="1"/>
  <c r="K853" i="1"/>
  <c r="J853" i="1"/>
  <c r="R853" i="1"/>
  <c r="N845" i="1"/>
  <c r="P845" i="1"/>
  <c r="O845" i="1"/>
  <c r="M845" i="1"/>
  <c r="L845" i="1"/>
  <c r="K845" i="1"/>
  <c r="J845" i="1"/>
  <c r="R845" i="1"/>
  <c r="Q845" i="1"/>
  <c r="P837" i="1"/>
  <c r="O837" i="1"/>
  <c r="N837" i="1"/>
  <c r="M837" i="1"/>
  <c r="L837" i="1"/>
  <c r="K837" i="1"/>
  <c r="R837" i="1"/>
  <c r="J837" i="1"/>
  <c r="Q837" i="1"/>
  <c r="P829" i="1"/>
  <c r="N829" i="1"/>
  <c r="M829" i="1"/>
  <c r="L829" i="1"/>
  <c r="K829" i="1"/>
  <c r="R829" i="1"/>
  <c r="J829" i="1"/>
  <c r="Q829" i="1"/>
  <c r="O829" i="1"/>
  <c r="P821" i="1"/>
  <c r="N821" i="1"/>
  <c r="M821" i="1"/>
  <c r="L821" i="1"/>
  <c r="K821" i="1"/>
  <c r="R821" i="1"/>
  <c r="J821" i="1"/>
  <c r="Q821" i="1"/>
  <c r="O821" i="1"/>
  <c r="P813" i="1"/>
  <c r="N813" i="1"/>
  <c r="M813" i="1"/>
  <c r="K813" i="1"/>
  <c r="R813" i="1"/>
  <c r="J813" i="1"/>
  <c r="Q813" i="1"/>
  <c r="O813" i="1"/>
  <c r="L813" i="1"/>
  <c r="P805" i="1"/>
  <c r="N805" i="1"/>
  <c r="M805" i="1"/>
  <c r="K805" i="1"/>
  <c r="R805" i="1"/>
  <c r="J805" i="1"/>
  <c r="Q805" i="1"/>
  <c r="L805" i="1"/>
  <c r="O805" i="1"/>
  <c r="A363" i="1"/>
  <c r="O363" i="1"/>
  <c r="K363" i="1"/>
  <c r="J363" i="1"/>
  <c r="R363" i="1"/>
  <c r="Q363" i="1"/>
  <c r="P363" i="1"/>
  <c r="N363" i="1"/>
  <c r="M363" i="1"/>
  <c r="L363" i="1"/>
  <c r="A387" i="1"/>
  <c r="A934" i="1"/>
  <c r="F113" i="8"/>
  <c r="F115" i="8"/>
  <c r="F108" i="8"/>
  <c r="F116" i="8"/>
  <c r="F109" i="8"/>
  <c r="F117" i="8"/>
  <c r="F110" i="8"/>
  <c r="F118" i="8"/>
  <c r="F111" i="8"/>
  <c r="A974" i="1"/>
  <c r="A982" i="1"/>
  <c r="B926" i="1"/>
  <c r="B902" i="1"/>
  <c r="B862" i="1"/>
  <c r="B942" i="1"/>
  <c r="A902" i="1"/>
  <c r="A862" i="1"/>
  <c r="B958" i="1"/>
  <c r="B878" i="1"/>
  <c r="A830" i="1"/>
  <c r="B806" i="1"/>
  <c r="B998" i="1"/>
  <c r="B974" i="1"/>
  <c r="A858" i="1"/>
  <c r="B850" i="1"/>
  <c r="B820" i="1"/>
  <c r="A900" i="1"/>
  <c r="A836" i="1"/>
  <c r="B996" i="1"/>
  <c r="A932" i="1"/>
  <c r="B908" i="1"/>
  <c r="B884" i="1"/>
  <c r="B860" i="1"/>
  <c r="A820" i="1"/>
  <c r="A884" i="1"/>
  <c r="A860" i="1"/>
  <c r="B804" i="1"/>
  <c r="A908" i="1"/>
  <c r="B892" i="1"/>
  <c r="B868" i="1"/>
  <c r="B844" i="1"/>
  <c r="A804" i="1"/>
  <c r="A892" i="1"/>
  <c r="A868" i="1"/>
  <c r="A844" i="1"/>
  <c r="B828" i="1"/>
  <c r="A956" i="1"/>
  <c r="A828" i="1"/>
  <c r="B812" i="1"/>
  <c r="B876" i="1"/>
  <c r="B852" i="1"/>
  <c r="A812" i="1"/>
  <c r="B972" i="1"/>
  <c r="B932" i="1"/>
  <c r="B900" i="1"/>
  <c r="A876" i="1"/>
  <c r="A852" i="1"/>
  <c r="B836" i="1"/>
  <c r="A911" i="1"/>
  <c r="A866" i="1"/>
  <c r="A991" i="1"/>
  <c r="B488" i="1"/>
  <c r="A843" i="1"/>
  <c r="B986" i="1"/>
  <c r="B875" i="1"/>
  <c r="B955" i="1"/>
  <c r="A464" i="1"/>
  <c r="B990" i="1"/>
  <c r="A951" i="1"/>
  <c r="A935" i="1"/>
  <c r="A926" i="1"/>
  <c r="B910" i="1"/>
  <c r="A878" i="1"/>
  <c r="A870" i="1"/>
  <c r="B838" i="1"/>
  <c r="A998" i="1"/>
  <c r="A958" i="1"/>
  <c r="B918" i="1"/>
  <c r="B822" i="1"/>
  <c r="A800" i="1"/>
  <c r="A918" i="1"/>
  <c r="B894" i="1"/>
  <c r="A822" i="1"/>
  <c r="A854" i="1"/>
  <c r="B830" i="1"/>
  <c r="B436" i="1"/>
  <c r="A967" i="1"/>
  <c r="A871" i="1"/>
  <c r="A436" i="1"/>
  <c r="B314" i="1"/>
  <c r="A314" i="1"/>
  <c r="B363" i="1"/>
  <c r="B966" i="1"/>
  <c r="A942" i="1"/>
  <c r="A894" i="1"/>
  <c r="B846" i="1"/>
  <c r="A838" i="1"/>
  <c r="A806" i="1"/>
  <c r="B854" i="1"/>
  <c r="A846" i="1"/>
  <c r="B814" i="1"/>
  <c r="B339" i="1"/>
  <c r="A855" i="1"/>
  <c r="B849" i="1"/>
  <c r="B801" i="1"/>
  <c r="A975" i="1"/>
  <c r="A889" i="1"/>
  <c r="A815" i="1"/>
  <c r="B961" i="1"/>
  <c r="B937" i="1"/>
  <c r="A913" i="1"/>
  <c r="B914" i="1"/>
  <c r="A850" i="1"/>
  <c r="A986" i="1"/>
  <c r="A994" i="1"/>
  <c r="B842" i="1"/>
  <c r="B834" i="1"/>
  <c r="B938" i="1"/>
  <c r="A842" i="1"/>
  <c r="A834" i="1"/>
  <c r="B826" i="1"/>
  <c r="B818" i="1"/>
  <c r="A938" i="1"/>
  <c r="A922" i="1"/>
  <c r="A906" i="1"/>
  <c r="A898" i="1"/>
  <c r="B890" i="1"/>
  <c r="A826" i="1"/>
  <c r="A818" i="1"/>
  <c r="B810" i="1"/>
  <c r="B802" i="1"/>
  <c r="B898" i="1"/>
  <c r="B962" i="1"/>
  <c r="B946" i="1"/>
  <c r="B930" i="1"/>
  <c r="A890" i="1"/>
  <c r="B882" i="1"/>
  <c r="A810" i="1"/>
  <c r="A802" i="1"/>
  <c r="B994" i="1"/>
  <c r="A914" i="1"/>
  <c r="B922" i="1"/>
  <c r="B906" i="1"/>
  <c r="B978" i="1"/>
  <c r="B970" i="1"/>
  <c r="A962" i="1"/>
  <c r="B954" i="1"/>
  <c r="A946" i="1"/>
  <c r="A930" i="1"/>
  <c r="A882" i="1"/>
  <c r="B874" i="1"/>
  <c r="A978" i="1"/>
  <c r="A970" i="1"/>
  <c r="A954" i="1"/>
  <c r="A874" i="1"/>
  <c r="B866" i="1"/>
  <c r="B858" i="1"/>
  <c r="B289" i="1"/>
  <c r="A955" i="1"/>
  <c r="B947" i="1"/>
  <c r="B923" i="1"/>
  <c r="B835" i="1"/>
  <c r="A801" i="1"/>
  <c r="A867" i="1"/>
  <c r="A835" i="1"/>
  <c r="B899" i="1"/>
  <c r="A859" i="1"/>
  <c r="B907" i="1"/>
  <c r="B979" i="1"/>
  <c r="A891" i="1"/>
  <c r="A819" i="1"/>
  <c r="B859" i="1"/>
  <c r="A995" i="1"/>
  <c r="B987" i="1"/>
  <c r="A979" i="1"/>
  <c r="B851" i="1"/>
  <c r="A825" i="1"/>
  <c r="B931" i="1"/>
  <c r="A971" i="1"/>
  <c r="B963" i="1"/>
  <c r="B883" i="1"/>
  <c r="B811" i="1"/>
  <c r="B261" i="1"/>
  <c r="B940" i="1"/>
  <c r="B980" i="1"/>
  <c r="B939" i="1"/>
  <c r="B915" i="1"/>
  <c r="A972" i="1"/>
  <c r="B916" i="1"/>
  <c r="A987" i="1"/>
  <c r="A980" i="1"/>
  <c r="A963" i="1"/>
  <c r="B956" i="1"/>
  <c r="A939" i="1"/>
  <c r="A915" i="1"/>
  <c r="B891" i="1"/>
  <c r="B867" i="1"/>
  <c r="B843" i="1"/>
  <c r="B819" i="1"/>
  <c r="A996" i="1"/>
  <c r="B948" i="1"/>
  <c r="B995" i="1"/>
  <c r="B971" i="1"/>
  <c r="A948" i="1"/>
  <c r="A931" i="1"/>
  <c r="A924" i="1"/>
  <c r="A907" i="1"/>
  <c r="A883" i="1"/>
  <c r="A811" i="1"/>
  <c r="B988" i="1"/>
  <c r="B827" i="1"/>
  <c r="B803" i="1"/>
  <c r="B924" i="1"/>
  <c r="B964" i="1"/>
  <c r="A988" i="1"/>
  <c r="A964" i="1"/>
  <c r="A947" i="1"/>
  <c r="A940" i="1"/>
  <c r="A923" i="1"/>
  <c r="A916" i="1"/>
  <c r="A899" i="1"/>
  <c r="A875" i="1"/>
  <c r="A851" i="1"/>
  <c r="A827" i="1"/>
  <c r="A803" i="1"/>
  <c r="A847" i="1"/>
  <c r="A807" i="1"/>
  <c r="A983" i="1"/>
  <c r="A943" i="1"/>
  <c r="A863" i="1"/>
  <c r="A959" i="1"/>
  <c r="A919" i="1"/>
  <c r="B800" i="1"/>
  <c r="A937" i="1"/>
  <c r="B897" i="1"/>
  <c r="A985" i="1"/>
  <c r="B945" i="1"/>
  <c r="B921" i="1"/>
  <c r="A897" i="1"/>
  <c r="A873" i="1"/>
  <c r="B833" i="1"/>
  <c r="A809" i="1"/>
  <c r="A961" i="1"/>
  <c r="A849" i="1"/>
  <c r="B969" i="1"/>
  <c r="A945" i="1"/>
  <c r="B896" i="1"/>
  <c r="B857" i="1"/>
  <c r="A833" i="1"/>
  <c r="B873" i="1"/>
  <c r="A921" i="1"/>
  <c r="B993" i="1"/>
  <c r="A969" i="1"/>
  <c r="A944" i="1"/>
  <c r="B905" i="1"/>
  <c r="B881" i="1"/>
  <c r="A857" i="1"/>
  <c r="B817" i="1"/>
  <c r="A993" i="1"/>
  <c r="B953" i="1"/>
  <c r="B929" i="1"/>
  <c r="A905" i="1"/>
  <c r="A881" i="1"/>
  <c r="B841" i="1"/>
  <c r="A817" i="1"/>
  <c r="B985" i="1"/>
  <c r="B977" i="1"/>
  <c r="A953" i="1"/>
  <c r="A929" i="1"/>
  <c r="B865" i="1"/>
  <c r="A841" i="1"/>
  <c r="B809" i="1"/>
  <c r="A977" i="1"/>
  <c r="B913" i="1"/>
  <c r="B889" i="1"/>
  <c r="A865" i="1"/>
  <c r="B825" i="1"/>
  <c r="B952" i="1"/>
  <c r="A824" i="1"/>
  <c r="B832" i="1"/>
  <c r="A952" i="1"/>
  <c r="A880" i="1"/>
  <c r="B960" i="1"/>
  <c r="B888" i="1"/>
  <c r="A888" i="1"/>
  <c r="B968" i="1"/>
  <c r="A960" i="1"/>
  <c r="B904" i="1"/>
  <c r="A896" i="1"/>
  <c r="B840" i="1"/>
  <c r="A832" i="1"/>
  <c r="B976" i="1"/>
  <c r="A968" i="1"/>
  <c r="B912" i="1"/>
  <c r="A904" i="1"/>
  <c r="B848" i="1"/>
  <c r="A840" i="1"/>
  <c r="A976" i="1"/>
  <c r="B856" i="1"/>
  <c r="A848" i="1"/>
  <c r="B992" i="1"/>
  <c r="A984" i="1"/>
  <c r="B928" i="1"/>
  <c r="A920" i="1"/>
  <c r="B864" i="1"/>
  <c r="A856" i="1"/>
  <c r="B984" i="1"/>
  <c r="B920" i="1"/>
  <c r="A992" i="1"/>
  <c r="B936" i="1"/>
  <c r="B872" i="1"/>
  <c r="A864" i="1"/>
  <c r="B808" i="1"/>
  <c r="B944" i="1"/>
  <c r="A936" i="1"/>
  <c r="B880" i="1"/>
  <c r="B816" i="1"/>
  <c r="A808" i="1"/>
  <c r="B991" i="1"/>
  <c r="B983" i="1"/>
  <c r="B975" i="1"/>
  <c r="B967" i="1"/>
  <c r="B959" i="1"/>
  <c r="B951" i="1"/>
  <c r="B943" i="1"/>
  <c r="B935" i="1"/>
  <c r="B927" i="1"/>
  <c r="B919" i="1"/>
  <c r="B911" i="1"/>
  <c r="B903" i="1"/>
  <c r="B895" i="1"/>
  <c r="B887" i="1"/>
  <c r="B879" i="1"/>
  <c r="B871" i="1"/>
  <c r="B863" i="1"/>
  <c r="B855" i="1"/>
  <c r="B847" i="1"/>
  <c r="B839" i="1"/>
  <c r="B831" i="1"/>
  <c r="B823" i="1"/>
  <c r="B815" i="1"/>
  <c r="B807" i="1"/>
  <c r="C1468" i="1"/>
  <c r="K1468" i="1" s="1"/>
  <c r="C1469" i="1"/>
  <c r="K1469" i="1" s="1"/>
  <c r="C1470" i="1"/>
  <c r="K1470" i="1" s="1"/>
  <c r="C1471" i="1"/>
  <c r="K1471" i="1" s="1"/>
  <c r="C1472" i="1"/>
  <c r="K1472" i="1" s="1"/>
  <c r="C1473" i="1"/>
  <c r="K1473" i="1" s="1"/>
  <c r="C1474" i="1"/>
  <c r="K1474" i="1" s="1"/>
  <c r="C1475" i="1"/>
  <c r="K1475" i="1" s="1"/>
  <c r="C1476" i="1"/>
  <c r="K1476" i="1" s="1"/>
  <c r="C1477" i="1"/>
  <c r="K1477" i="1" s="1"/>
  <c r="C1478" i="1"/>
  <c r="K1478" i="1" s="1"/>
  <c r="C1479" i="1"/>
  <c r="K1479" i="1" s="1"/>
  <c r="C1395" i="1"/>
  <c r="K1395" i="1" s="1"/>
  <c r="C1396" i="1"/>
  <c r="K1396" i="1" s="1"/>
  <c r="C1397" i="1"/>
  <c r="K1397" i="1" s="1"/>
  <c r="C1398" i="1"/>
  <c r="K1398" i="1" s="1"/>
  <c r="C1399" i="1"/>
  <c r="K1399" i="1" s="1"/>
  <c r="C1400" i="1"/>
  <c r="K1400" i="1" s="1"/>
  <c r="C1401" i="1"/>
  <c r="K1401" i="1" s="1"/>
  <c r="C1402" i="1"/>
  <c r="K1402" i="1" s="1"/>
  <c r="C1403" i="1"/>
  <c r="K1403" i="1" s="1"/>
  <c r="C1404" i="1"/>
  <c r="K1404" i="1" s="1"/>
  <c r="C1405" i="1"/>
  <c r="K1405" i="1" s="1"/>
  <c r="C1406" i="1"/>
  <c r="K1406" i="1" s="1"/>
  <c r="C1407" i="1"/>
  <c r="K1407" i="1" s="1"/>
  <c r="C1408" i="1"/>
  <c r="K1408" i="1" s="1"/>
  <c r="C1409" i="1"/>
  <c r="K1409" i="1" s="1"/>
  <c r="C1410" i="1"/>
  <c r="K1410" i="1" s="1"/>
  <c r="C1411" i="1"/>
  <c r="K1411" i="1" s="1"/>
  <c r="C1412" i="1"/>
  <c r="K1412" i="1" s="1"/>
  <c r="C1413" i="1"/>
  <c r="K1413" i="1" s="1"/>
  <c r="C1414" i="1"/>
  <c r="K1414" i="1" s="1"/>
  <c r="C1415" i="1"/>
  <c r="K1415" i="1" s="1"/>
  <c r="C293" i="1"/>
  <c r="C294" i="1"/>
  <c r="C295" i="1"/>
  <c r="C296" i="1"/>
  <c r="C297" i="1"/>
  <c r="C298" i="1"/>
  <c r="C299" i="1"/>
  <c r="C300" i="1"/>
  <c r="C301" i="1"/>
  <c r="C302" i="1"/>
  <c r="C303" i="1"/>
  <c r="C304" i="1"/>
  <c r="C305" i="1"/>
  <c r="C306" i="1"/>
  <c r="C307" i="1"/>
  <c r="C308" i="1"/>
  <c r="C309" i="1"/>
  <c r="C310" i="1"/>
  <c r="C311" i="1"/>
  <c r="C312" i="1"/>
  <c r="C313" i="1"/>
  <c r="C467" i="1"/>
  <c r="C468" i="1"/>
  <c r="C469" i="1"/>
  <c r="C470" i="1"/>
  <c r="C471" i="1"/>
  <c r="C472" i="1"/>
  <c r="C473" i="1"/>
  <c r="C474" i="1"/>
  <c r="C475" i="1"/>
  <c r="C476" i="1"/>
  <c r="C477" i="1"/>
  <c r="C478" i="1"/>
  <c r="C479" i="1"/>
  <c r="C480" i="1"/>
  <c r="C481" i="1"/>
  <c r="C482" i="1"/>
  <c r="C483" i="1"/>
  <c r="C484" i="1"/>
  <c r="C485" i="1"/>
  <c r="C486" i="1"/>
  <c r="C487" i="1"/>
  <c r="C466" i="1"/>
  <c r="C443" i="1"/>
  <c r="C444" i="1"/>
  <c r="C445" i="1"/>
  <c r="C446" i="1"/>
  <c r="C447" i="1"/>
  <c r="C448" i="1"/>
  <c r="C449" i="1"/>
  <c r="C450" i="1"/>
  <c r="C451" i="1"/>
  <c r="C452" i="1"/>
  <c r="C453" i="1"/>
  <c r="C454" i="1"/>
  <c r="C455" i="1"/>
  <c r="C456" i="1"/>
  <c r="C457" i="1"/>
  <c r="C458" i="1"/>
  <c r="C459" i="1"/>
  <c r="C460" i="1"/>
  <c r="C461" i="1"/>
  <c r="C462" i="1"/>
  <c r="C463" i="1"/>
  <c r="C435" i="1"/>
  <c r="B437" i="1"/>
  <c r="A437" i="1"/>
  <c r="B459" i="1" l="1"/>
  <c r="M459" i="1"/>
  <c r="L459" i="1"/>
  <c r="K459" i="1"/>
  <c r="R459" i="1"/>
  <c r="J459" i="1"/>
  <c r="Q459" i="1"/>
  <c r="P459" i="1"/>
  <c r="O459" i="1"/>
  <c r="N459" i="1"/>
  <c r="A443" i="1"/>
  <c r="M443" i="1"/>
  <c r="L443" i="1"/>
  <c r="K443" i="1"/>
  <c r="R443" i="1"/>
  <c r="J443" i="1"/>
  <c r="Q443" i="1"/>
  <c r="O443" i="1"/>
  <c r="P443" i="1"/>
  <c r="N443" i="1"/>
  <c r="B481" i="1"/>
  <c r="P481" i="1"/>
  <c r="N481" i="1"/>
  <c r="M481" i="1"/>
  <c r="L481" i="1"/>
  <c r="K481" i="1"/>
  <c r="J481" i="1"/>
  <c r="R481" i="1"/>
  <c r="Q481" i="1"/>
  <c r="B473" i="1"/>
  <c r="P473" i="1"/>
  <c r="N473" i="1"/>
  <c r="M473" i="1"/>
  <c r="L473" i="1"/>
  <c r="K473" i="1"/>
  <c r="J473" i="1"/>
  <c r="R473" i="1"/>
  <c r="Q473" i="1"/>
  <c r="A312" i="1"/>
  <c r="R312" i="1"/>
  <c r="J312" i="1"/>
  <c r="Q312" i="1"/>
  <c r="P312" i="1"/>
  <c r="O312" i="1"/>
  <c r="N312" i="1"/>
  <c r="M312" i="1"/>
  <c r="L312" i="1"/>
  <c r="K312" i="1"/>
  <c r="A304" i="1"/>
  <c r="R304" i="1"/>
  <c r="J304" i="1"/>
  <c r="Q304" i="1"/>
  <c r="P304" i="1"/>
  <c r="O304" i="1"/>
  <c r="N304" i="1"/>
  <c r="M304" i="1"/>
  <c r="L304" i="1"/>
  <c r="K304" i="1"/>
  <c r="A458" i="1"/>
  <c r="N458" i="1"/>
  <c r="M458" i="1"/>
  <c r="L458" i="1"/>
  <c r="K458" i="1"/>
  <c r="R458" i="1"/>
  <c r="J458" i="1"/>
  <c r="Q458" i="1"/>
  <c r="P458" i="1"/>
  <c r="O458" i="1"/>
  <c r="A450" i="1"/>
  <c r="N450" i="1"/>
  <c r="M450" i="1"/>
  <c r="L450" i="1"/>
  <c r="K450" i="1"/>
  <c r="R450" i="1"/>
  <c r="J450" i="1"/>
  <c r="P450" i="1"/>
  <c r="Q450" i="1"/>
  <c r="O450" i="1"/>
  <c r="P466" i="1"/>
  <c r="N466" i="1"/>
  <c r="M466" i="1"/>
  <c r="L466" i="1"/>
  <c r="K466" i="1"/>
  <c r="J466" i="1"/>
  <c r="R466" i="1"/>
  <c r="Q466" i="1"/>
  <c r="P480" i="1"/>
  <c r="N480" i="1"/>
  <c r="M480" i="1"/>
  <c r="L480" i="1"/>
  <c r="K480" i="1"/>
  <c r="J480" i="1"/>
  <c r="R480" i="1"/>
  <c r="Q480" i="1"/>
  <c r="P472" i="1"/>
  <c r="N472" i="1"/>
  <c r="M472" i="1"/>
  <c r="L472" i="1"/>
  <c r="K472" i="1"/>
  <c r="J472" i="1"/>
  <c r="R472" i="1"/>
  <c r="Q472" i="1"/>
  <c r="A311" i="1"/>
  <c r="K311" i="1"/>
  <c r="R311" i="1"/>
  <c r="J311" i="1"/>
  <c r="Q311" i="1"/>
  <c r="P311" i="1"/>
  <c r="O311" i="1"/>
  <c r="N311" i="1"/>
  <c r="M311" i="1"/>
  <c r="L311" i="1"/>
  <c r="A303" i="1"/>
  <c r="K303" i="1"/>
  <c r="R303" i="1"/>
  <c r="J303" i="1"/>
  <c r="Q303" i="1"/>
  <c r="P303" i="1"/>
  <c r="O303" i="1"/>
  <c r="N303" i="1"/>
  <c r="M303" i="1"/>
  <c r="L303" i="1"/>
  <c r="A295" i="1"/>
  <c r="K295" i="1"/>
  <c r="R295" i="1"/>
  <c r="J295" i="1"/>
  <c r="Q295" i="1"/>
  <c r="P295" i="1"/>
  <c r="O295" i="1"/>
  <c r="N295" i="1"/>
  <c r="M295" i="1"/>
  <c r="L295" i="1"/>
  <c r="A435" i="1"/>
  <c r="M435" i="1"/>
  <c r="L435" i="1"/>
  <c r="K435" i="1"/>
  <c r="R435" i="1"/>
  <c r="J435" i="1"/>
  <c r="Q435" i="1"/>
  <c r="O435" i="1"/>
  <c r="P435" i="1"/>
  <c r="N435" i="1"/>
  <c r="A456" i="1"/>
  <c r="P456" i="1"/>
  <c r="O456" i="1"/>
  <c r="N456" i="1"/>
  <c r="M456" i="1"/>
  <c r="L456" i="1"/>
  <c r="R456" i="1"/>
  <c r="J456" i="1"/>
  <c r="Q456" i="1"/>
  <c r="K456" i="1"/>
  <c r="A448" i="1"/>
  <c r="P448" i="1"/>
  <c r="O448" i="1"/>
  <c r="N448" i="1"/>
  <c r="M448" i="1"/>
  <c r="L448" i="1"/>
  <c r="R448" i="1"/>
  <c r="J448" i="1"/>
  <c r="Q448" i="1"/>
  <c r="K448" i="1"/>
  <c r="A486" i="1"/>
  <c r="P486" i="1"/>
  <c r="N486" i="1"/>
  <c r="M486" i="1"/>
  <c r="L486" i="1"/>
  <c r="K486" i="1"/>
  <c r="J486" i="1"/>
  <c r="R486" i="1"/>
  <c r="Q486" i="1"/>
  <c r="A478" i="1"/>
  <c r="P478" i="1"/>
  <c r="N478" i="1"/>
  <c r="M478" i="1"/>
  <c r="L478" i="1"/>
  <c r="K478" i="1"/>
  <c r="J478" i="1"/>
  <c r="R478" i="1"/>
  <c r="Q478" i="1"/>
  <c r="A470" i="1"/>
  <c r="P470" i="1"/>
  <c r="N470" i="1"/>
  <c r="M470" i="1"/>
  <c r="L470" i="1"/>
  <c r="K470" i="1"/>
  <c r="J470" i="1"/>
  <c r="R470" i="1"/>
  <c r="Q470" i="1"/>
  <c r="B309" i="1"/>
  <c r="M309" i="1"/>
  <c r="L309" i="1"/>
  <c r="K309" i="1"/>
  <c r="R309" i="1"/>
  <c r="J309" i="1"/>
  <c r="Q309" i="1"/>
  <c r="P309" i="1"/>
  <c r="O309" i="1"/>
  <c r="N309" i="1"/>
  <c r="A301" i="1"/>
  <c r="M301" i="1"/>
  <c r="L301" i="1"/>
  <c r="K301" i="1"/>
  <c r="R301" i="1"/>
  <c r="J301" i="1"/>
  <c r="Q301" i="1"/>
  <c r="P301" i="1"/>
  <c r="O301" i="1"/>
  <c r="N301" i="1"/>
  <c r="A293" i="1"/>
  <c r="M293" i="1"/>
  <c r="L293" i="1"/>
  <c r="K293" i="1"/>
  <c r="R293" i="1"/>
  <c r="J293" i="1"/>
  <c r="Q293" i="1"/>
  <c r="P293" i="1"/>
  <c r="O293" i="1"/>
  <c r="N293" i="1"/>
  <c r="A463" i="1"/>
  <c r="Q463" i="1"/>
  <c r="P463" i="1"/>
  <c r="O463" i="1"/>
  <c r="N463" i="1"/>
  <c r="M463" i="1"/>
  <c r="L463" i="1"/>
  <c r="K463" i="1"/>
  <c r="R463" i="1"/>
  <c r="J463" i="1"/>
  <c r="A455" i="1"/>
  <c r="Q455" i="1"/>
  <c r="P455" i="1"/>
  <c r="O455" i="1"/>
  <c r="N455" i="1"/>
  <c r="M455" i="1"/>
  <c r="K455" i="1"/>
  <c r="R455" i="1"/>
  <c r="L455" i="1"/>
  <c r="J455" i="1"/>
  <c r="A447" i="1"/>
  <c r="Q447" i="1"/>
  <c r="P447" i="1"/>
  <c r="O447" i="1"/>
  <c r="N447" i="1"/>
  <c r="M447" i="1"/>
  <c r="K447" i="1"/>
  <c r="R447" i="1"/>
  <c r="L447" i="1"/>
  <c r="J447" i="1"/>
  <c r="A485" i="1"/>
  <c r="P485" i="1"/>
  <c r="N485" i="1"/>
  <c r="M485" i="1"/>
  <c r="L485" i="1"/>
  <c r="K485" i="1"/>
  <c r="J485" i="1"/>
  <c r="R485" i="1"/>
  <c r="Q485" i="1"/>
  <c r="B477" i="1"/>
  <c r="P477" i="1"/>
  <c r="N477" i="1"/>
  <c r="M477" i="1"/>
  <c r="L477" i="1"/>
  <c r="K477" i="1"/>
  <c r="J477" i="1"/>
  <c r="R477" i="1"/>
  <c r="Q477" i="1"/>
  <c r="P469" i="1"/>
  <c r="N469" i="1"/>
  <c r="M469" i="1"/>
  <c r="L469" i="1"/>
  <c r="K469" i="1"/>
  <c r="J469" i="1"/>
  <c r="R469" i="1"/>
  <c r="Q469" i="1"/>
  <c r="B308" i="1"/>
  <c r="N308" i="1"/>
  <c r="M308" i="1"/>
  <c r="L308" i="1"/>
  <c r="K308" i="1"/>
  <c r="R308" i="1"/>
  <c r="J308" i="1"/>
  <c r="Q308" i="1"/>
  <c r="P308" i="1"/>
  <c r="O308" i="1"/>
  <c r="B300" i="1"/>
  <c r="N300" i="1"/>
  <c r="M300" i="1"/>
  <c r="L300" i="1"/>
  <c r="K300" i="1"/>
  <c r="R300" i="1"/>
  <c r="J300" i="1"/>
  <c r="Q300" i="1"/>
  <c r="P300" i="1"/>
  <c r="O300" i="1"/>
  <c r="B451" i="1"/>
  <c r="M451" i="1"/>
  <c r="L451" i="1"/>
  <c r="K451" i="1"/>
  <c r="R451" i="1"/>
  <c r="J451" i="1"/>
  <c r="Q451" i="1"/>
  <c r="O451" i="1"/>
  <c r="P451" i="1"/>
  <c r="N451" i="1"/>
  <c r="A296" i="1"/>
  <c r="R296" i="1"/>
  <c r="J296" i="1"/>
  <c r="Q296" i="1"/>
  <c r="P296" i="1"/>
  <c r="O296" i="1"/>
  <c r="N296" i="1"/>
  <c r="M296" i="1"/>
  <c r="L296" i="1"/>
  <c r="K296" i="1"/>
  <c r="A462" i="1"/>
  <c r="R462" i="1"/>
  <c r="J462" i="1"/>
  <c r="Q462" i="1"/>
  <c r="P462" i="1"/>
  <c r="O462" i="1"/>
  <c r="N462" i="1"/>
  <c r="M462" i="1"/>
  <c r="L462" i="1"/>
  <c r="K462" i="1"/>
  <c r="A454" i="1"/>
  <c r="R454" i="1"/>
  <c r="J454" i="1"/>
  <c r="Q454" i="1"/>
  <c r="P454" i="1"/>
  <c r="O454" i="1"/>
  <c r="N454" i="1"/>
  <c r="L454" i="1"/>
  <c r="M454" i="1"/>
  <c r="K454" i="1"/>
  <c r="A446" i="1"/>
  <c r="R446" i="1"/>
  <c r="J446" i="1"/>
  <c r="Q446" i="1"/>
  <c r="P446" i="1"/>
  <c r="O446" i="1"/>
  <c r="N446" i="1"/>
  <c r="L446" i="1"/>
  <c r="K446" i="1"/>
  <c r="M446" i="1"/>
  <c r="A484" i="1"/>
  <c r="P484" i="1"/>
  <c r="N484" i="1"/>
  <c r="M484" i="1"/>
  <c r="L484" i="1"/>
  <c r="K484" i="1"/>
  <c r="J484" i="1"/>
  <c r="R484" i="1"/>
  <c r="Q484" i="1"/>
  <c r="A476" i="1"/>
  <c r="P476" i="1"/>
  <c r="N476" i="1"/>
  <c r="M476" i="1"/>
  <c r="L476" i="1"/>
  <c r="K476" i="1"/>
  <c r="J476" i="1"/>
  <c r="R476" i="1"/>
  <c r="Q476" i="1"/>
  <c r="A468" i="1"/>
  <c r="P468" i="1"/>
  <c r="N468" i="1"/>
  <c r="M468" i="1"/>
  <c r="L468" i="1"/>
  <c r="K468" i="1"/>
  <c r="J468" i="1"/>
  <c r="R468" i="1"/>
  <c r="Q468" i="1"/>
  <c r="O307" i="1"/>
  <c r="N307" i="1"/>
  <c r="M307" i="1"/>
  <c r="L307" i="1"/>
  <c r="K307" i="1"/>
  <c r="R307" i="1"/>
  <c r="J307" i="1"/>
  <c r="Q307" i="1"/>
  <c r="P307" i="1"/>
  <c r="O299" i="1"/>
  <c r="N299" i="1"/>
  <c r="M299" i="1"/>
  <c r="L299" i="1"/>
  <c r="K299" i="1"/>
  <c r="R299" i="1"/>
  <c r="J299" i="1"/>
  <c r="Q299" i="1"/>
  <c r="P299" i="1"/>
  <c r="A461" i="1"/>
  <c r="K461" i="1"/>
  <c r="R461" i="1"/>
  <c r="J461" i="1"/>
  <c r="Q461" i="1"/>
  <c r="P461" i="1"/>
  <c r="O461" i="1"/>
  <c r="N461" i="1"/>
  <c r="M461" i="1"/>
  <c r="L461" i="1"/>
  <c r="B453" i="1"/>
  <c r="K453" i="1"/>
  <c r="R453" i="1"/>
  <c r="J453" i="1"/>
  <c r="Q453" i="1"/>
  <c r="P453" i="1"/>
  <c r="O453" i="1"/>
  <c r="M453" i="1"/>
  <c r="L453" i="1"/>
  <c r="N453" i="1"/>
  <c r="A445" i="1"/>
  <c r="K445" i="1"/>
  <c r="R445" i="1"/>
  <c r="J445" i="1"/>
  <c r="Q445" i="1"/>
  <c r="P445" i="1"/>
  <c r="O445" i="1"/>
  <c r="M445" i="1"/>
  <c r="N445" i="1"/>
  <c r="L445" i="1"/>
  <c r="B483" i="1"/>
  <c r="P483" i="1"/>
  <c r="N483" i="1"/>
  <c r="M483" i="1"/>
  <c r="L483" i="1"/>
  <c r="K483" i="1"/>
  <c r="J483" i="1"/>
  <c r="R483" i="1"/>
  <c r="Q483" i="1"/>
  <c r="A475" i="1"/>
  <c r="P475" i="1"/>
  <c r="N475" i="1"/>
  <c r="M475" i="1"/>
  <c r="L475" i="1"/>
  <c r="K475" i="1"/>
  <c r="J475" i="1"/>
  <c r="R475" i="1"/>
  <c r="Q475" i="1"/>
  <c r="A467" i="1"/>
  <c r="P467" i="1"/>
  <c r="N467" i="1"/>
  <c r="M467" i="1"/>
  <c r="L467" i="1"/>
  <c r="K467" i="1"/>
  <c r="J467" i="1"/>
  <c r="R467" i="1"/>
  <c r="Q467" i="1"/>
  <c r="P306" i="1"/>
  <c r="O306" i="1"/>
  <c r="N306" i="1"/>
  <c r="M306" i="1"/>
  <c r="L306" i="1"/>
  <c r="K306" i="1"/>
  <c r="R306" i="1"/>
  <c r="J306" i="1"/>
  <c r="Q306" i="1"/>
  <c r="P298" i="1"/>
  <c r="O298" i="1"/>
  <c r="N298" i="1"/>
  <c r="M298" i="1"/>
  <c r="L298" i="1"/>
  <c r="K298" i="1"/>
  <c r="R298" i="1"/>
  <c r="J298" i="1"/>
  <c r="Q298" i="1"/>
  <c r="B457" i="1"/>
  <c r="O457" i="1"/>
  <c r="N457" i="1"/>
  <c r="M457" i="1"/>
  <c r="L457" i="1"/>
  <c r="K457" i="1"/>
  <c r="R457" i="1"/>
  <c r="J457" i="1"/>
  <c r="Q457" i="1"/>
  <c r="P457" i="1"/>
  <c r="B449" i="1"/>
  <c r="O449" i="1"/>
  <c r="N449" i="1"/>
  <c r="M449" i="1"/>
  <c r="L449" i="1"/>
  <c r="K449" i="1"/>
  <c r="Q449" i="1"/>
  <c r="P449" i="1"/>
  <c r="J449" i="1"/>
  <c r="R449" i="1"/>
  <c r="A487" i="1"/>
  <c r="P487" i="1"/>
  <c r="N487" i="1"/>
  <c r="M487" i="1"/>
  <c r="L487" i="1"/>
  <c r="K487" i="1"/>
  <c r="J487" i="1"/>
  <c r="R487" i="1"/>
  <c r="Q487" i="1"/>
  <c r="A479" i="1"/>
  <c r="P479" i="1"/>
  <c r="N479" i="1"/>
  <c r="M479" i="1"/>
  <c r="L479" i="1"/>
  <c r="K479" i="1"/>
  <c r="J479" i="1"/>
  <c r="R479" i="1"/>
  <c r="Q479" i="1"/>
  <c r="A471" i="1"/>
  <c r="P471" i="1"/>
  <c r="N471" i="1"/>
  <c r="M471" i="1"/>
  <c r="L471" i="1"/>
  <c r="K471" i="1"/>
  <c r="J471" i="1"/>
  <c r="R471" i="1"/>
  <c r="Q471" i="1"/>
  <c r="A310" i="1"/>
  <c r="L310" i="1"/>
  <c r="K310" i="1"/>
  <c r="R310" i="1"/>
  <c r="J310" i="1"/>
  <c r="Q310" i="1"/>
  <c r="P310" i="1"/>
  <c r="O310" i="1"/>
  <c r="N310" i="1"/>
  <c r="M310" i="1"/>
  <c r="A302" i="1"/>
  <c r="L302" i="1"/>
  <c r="K302" i="1"/>
  <c r="R302" i="1"/>
  <c r="J302" i="1"/>
  <c r="Q302" i="1"/>
  <c r="P302" i="1"/>
  <c r="O302" i="1"/>
  <c r="N302" i="1"/>
  <c r="M302" i="1"/>
  <c r="A294" i="1"/>
  <c r="L294" i="1"/>
  <c r="K294" i="1"/>
  <c r="R294" i="1"/>
  <c r="J294" i="1"/>
  <c r="Q294" i="1"/>
  <c r="P294" i="1"/>
  <c r="O294" i="1"/>
  <c r="N294" i="1"/>
  <c r="M294" i="1"/>
  <c r="B460" i="1"/>
  <c r="L460" i="1"/>
  <c r="K460" i="1"/>
  <c r="R460" i="1"/>
  <c r="J460" i="1"/>
  <c r="Q460" i="1"/>
  <c r="P460" i="1"/>
  <c r="O460" i="1"/>
  <c r="N460" i="1"/>
  <c r="M460" i="1"/>
  <c r="B452" i="1"/>
  <c r="L452" i="1"/>
  <c r="K452" i="1"/>
  <c r="R452" i="1"/>
  <c r="J452" i="1"/>
  <c r="Q452" i="1"/>
  <c r="P452" i="1"/>
  <c r="N452" i="1"/>
  <c r="O452" i="1"/>
  <c r="M452" i="1"/>
  <c r="A444" i="1"/>
  <c r="L444" i="1"/>
  <c r="K444" i="1"/>
  <c r="R444" i="1"/>
  <c r="J444" i="1"/>
  <c r="Q444" i="1"/>
  <c r="P444" i="1"/>
  <c r="N444" i="1"/>
  <c r="O444" i="1"/>
  <c r="M444" i="1"/>
  <c r="B482" i="1"/>
  <c r="P482" i="1"/>
  <c r="N482" i="1"/>
  <c r="M482" i="1"/>
  <c r="L482" i="1"/>
  <c r="K482" i="1"/>
  <c r="J482" i="1"/>
  <c r="R482" i="1"/>
  <c r="Q482" i="1"/>
  <c r="B474" i="1"/>
  <c r="P474" i="1"/>
  <c r="N474" i="1"/>
  <c r="M474" i="1"/>
  <c r="L474" i="1"/>
  <c r="K474" i="1"/>
  <c r="J474" i="1"/>
  <c r="R474" i="1"/>
  <c r="Q474" i="1"/>
  <c r="A313" i="1"/>
  <c r="Q313" i="1"/>
  <c r="P313" i="1"/>
  <c r="O313" i="1"/>
  <c r="N313" i="1"/>
  <c r="M313" i="1"/>
  <c r="L313" i="1"/>
  <c r="K313" i="1"/>
  <c r="R313" i="1"/>
  <c r="J313" i="1"/>
  <c r="A305" i="1"/>
  <c r="Q305" i="1"/>
  <c r="P305" i="1"/>
  <c r="O305" i="1"/>
  <c r="N305" i="1"/>
  <c r="M305" i="1"/>
  <c r="L305" i="1"/>
  <c r="K305" i="1"/>
  <c r="R305" i="1"/>
  <c r="J305" i="1"/>
  <c r="A297" i="1"/>
  <c r="Q297" i="1"/>
  <c r="P297" i="1"/>
  <c r="O297" i="1"/>
  <c r="N297" i="1"/>
  <c r="M297" i="1"/>
  <c r="L297" i="1"/>
  <c r="K297" i="1"/>
  <c r="R297" i="1"/>
  <c r="J297" i="1"/>
  <c r="B313" i="1"/>
  <c r="A469" i="1"/>
  <c r="A307" i="1"/>
  <c r="B306" i="1"/>
  <c r="A299" i="1"/>
  <c r="B298" i="1"/>
  <c r="B307" i="1"/>
  <c r="A298" i="1"/>
  <c r="A309" i="1"/>
  <c r="A306" i="1"/>
  <c r="A300" i="1"/>
  <c r="B297" i="1"/>
  <c r="A308" i="1"/>
  <c r="B305" i="1"/>
  <c r="B299" i="1"/>
  <c r="B296" i="1"/>
  <c r="B295" i="1"/>
  <c r="B311" i="1"/>
  <c r="B303" i="1"/>
  <c r="B310" i="1"/>
  <c r="B302" i="1"/>
  <c r="B294" i="1"/>
  <c r="B312" i="1"/>
  <c r="B304" i="1"/>
  <c r="B301" i="1"/>
  <c r="B293" i="1"/>
  <c r="A472" i="1"/>
  <c r="A481" i="1"/>
  <c r="A460" i="1"/>
  <c r="B445" i="1"/>
  <c r="B486" i="1"/>
  <c r="B480" i="1"/>
  <c r="B470" i="1"/>
  <c r="A480" i="1"/>
  <c r="B478" i="1"/>
  <c r="B472" i="1"/>
  <c r="A473" i="1"/>
  <c r="B469" i="1"/>
  <c r="A483" i="1"/>
  <c r="B487" i="1"/>
  <c r="A482" i="1"/>
  <c r="B479" i="1"/>
  <c r="A474" i="1"/>
  <c r="B471" i="1"/>
  <c r="A477" i="1"/>
  <c r="B484" i="1"/>
  <c r="B476" i="1"/>
  <c r="B468" i="1"/>
  <c r="B485" i="1"/>
  <c r="B475" i="1"/>
  <c r="B467" i="1"/>
  <c r="A449" i="1"/>
  <c r="A457" i="1"/>
  <c r="A452" i="1"/>
  <c r="B448" i="1"/>
  <c r="B456" i="1"/>
  <c r="A451" i="1"/>
  <c r="A459" i="1"/>
  <c r="B461" i="1"/>
  <c r="B458" i="1"/>
  <c r="A453" i="1"/>
  <c r="B450" i="1"/>
  <c r="B463" i="1"/>
  <c r="B447" i="1"/>
  <c r="B455" i="1"/>
  <c r="B444" i="1"/>
  <c r="B462" i="1"/>
  <c r="B446" i="1"/>
  <c r="B454" i="1"/>
  <c r="B443" i="1"/>
  <c r="B435" i="1"/>
  <c r="C415" i="1" l="1"/>
  <c r="C416" i="1"/>
  <c r="C417" i="1"/>
  <c r="C418" i="1"/>
  <c r="C419" i="1"/>
  <c r="C420" i="1"/>
  <c r="C421" i="1"/>
  <c r="C422" i="1"/>
  <c r="C423" i="1"/>
  <c r="C424" i="1"/>
  <c r="C425" i="1"/>
  <c r="C426" i="1"/>
  <c r="C427" i="1"/>
  <c r="C428" i="1"/>
  <c r="C429" i="1"/>
  <c r="C430" i="1"/>
  <c r="C431" i="1"/>
  <c r="C432" i="1"/>
  <c r="C433" i="1"/>
  <c r="C434" i="1"/>
  <c r="C414" i="1"/>
  <c r="C366" i="1"/>
  <c r="C367" i="1"/>
  <c r="C368" i="1"/>
  <c r="C369" i="1"/>
  <c r="C370" i="1"/>
  <c r="C371" i="1"/>
  <c r="C372" i="1"/>
  <c r="C373" i="1"/>
  <c r="C374" i="1"/>
  <c r="C375" i="1"/>
  <c r="C376" i="1"/>
  <c r="C377" i="1"/>
  <c r="C378" i="1"/>
  <c r="C379" i="1"/>
  <c r="C380" i="1"/>
  <c r="C381" i="1"/>
  <c r="C382" i="1"/>
  <c r="C383" i="1"/>
  <c r="C384" i="1"/>
  <c r="C385" i="1"/>
  <c r="C386" i="1"/>
  <c r="C342" i="1"/>
  <c r="C357" i="1"/>
  <c r="C358" i="1"/>
  <c r="C359" i="1"/>
  <c r="C360" i="1"/>
  <c r="C361" i="1"/>
  <c r="C362" i="1"/>
  <c r="C333" i="1"/>
  <c r="C334" i="1"/>
  <c r="C335" i="1"/>
  <c r="C336" i="1"/>
  <c r="C337" i="1"/>
  <c r="C338" i="1"/>
  <c r="A317" i="1"/>
  <c r="B317" i="1"/>
  <c r="C283" i="1"/>
  <c r="C284" i="1"/>
  <c r="C285" i="1"/>
  <c r="C286" i="1"/>
  <c r="C287" i="1"/>
  <c r="C288" i="1"/>
  <c r="C268" i="1"/>
  <c r="C240" i="1"/>
  <c r="C255" i="1"/>
  <c r="C256" i="1"/>
  <c r="C257" i="1"/>
  <c r="C258" i="1"/>
  <c r="C259" i="1"/>
  <c r="C260" i="1"/>
  <c r="Q361" i="1" l="1"/>
  <c r="K361" i="1"/>
  <c r="J361" i="1"/>
  <c r="R361" i="1"/>
  <c r="P361" i="1"/>
  <c r="O361" i="1"/>
  <c r="N361" i="1"/>
  <c r="M361" i="1"/>
  <c r="L361" i="1"/>
  <c r="N368" i="1"/>
  <c r="R368" i="1"/>
  <c r="J368" i="1"/>
  <c r="O368" i="1"/>
  <c r="M368" i="1"/>
  <c r="L368" i="1"/>
  <c r="K368" i="1"/>
  <c r="Q368" i="1"/>
  <c r="P368" i="1"/>
  <c r="B288" i="1"/>
  <c r="R288" i="1"/>
  <c r="J288" i="1"/>
  <c r="Q288" i="1"/>
  <c r="P288" i="1"/>
  <c r="O288" i="1"/>
  <c r="N288" i="1"/>
  <c r="M288" i="1"/>
  <c r="L288" i="1"/>
  <c r="K288" i="1"/>
  <c r="A367" i="1"/>
  <c r="O367" i="1"/>
  <c r="K367" i="1"/>
  <c r="M367" i="1"/>
  <c r="L367" i="1"/>
  <c r="J367" i="1"/>
  <c r="R367" i="1"/>
  <c r="Q367" i="1"/>
  <c r="P367" i="1"/>
  <c r="N367" i="1"/>
  <c r="A287" i="1"/>
  <c r="K287" i="1"/>
  <c r="R287" i="1"/>
  <c r="J287" i="1"/>
  <c r="Q287" i="1"/>
  <c r="P287" i="1"/>
  <c r="O287" i="1"/>
  <c r="N287" i="1"/>
  <c r="M287" i="1"/>
  <c r="L287" i="1"/>
  <c r="A414" i="1"/>
  <c r="R414" i="1"/>
  <c r="J414" i="1"/>
  <c r="Q414" i="1"/>
  <c r="P414" i="1"/>
  <c r="O414" i="1"/>
  <c r="N414" i="1"/>
  <c r="L414" i="1"/>
  <c r="M414" i="1"/>
  <c r="K414" i="1"/>
  <c r="M419" i="1"/>
  <c r="L419" i="1"/>
  <c r="K419" i="1"/>
  <c r="R419" i="1"/>
  <c r="J419" i="1"/>
  <c r="Q419" i="1"/>
  <c r="O419" i="1"/>
  <c r="N419" i="1"/>
  <c r="P419" i="1"/>
  <c r="Q240" i="1"/>
  <c r="P240" i="1"/>
  <c r="O240" i="1"/>
  <c r="N240" i="1"/>
  <c r="M240" i="1"/>
  <c r="L240" i="1"/>
  <c r="K240" i="1"/>
  <c r="R240" i="1"/>
  <c r="J240" i="1"/>
  <c r="B268" i="1"/>
  <c r="N268" i="1"/>
  <c r="M268" i="1"/>
  <c r="L268" i="1"/>
  <c r="K268" i="1"/>
  <c r="R268" i="1"/>
  <c r="J268" i="1"/>
  <c r="Q268" i="1"/>
  <c r="P268" i="1"/>
  <c r="O268" i="1"/>
  <c r="A376" i="1"/>
  <c r="N376" i="1"/>
  <c r="R376" i="1"/>
  <c r="J376" i="1"/>
  <c r="Q376" i="1"/>
  <c r="P376" i="1"/>
  <c r="O376" i="1"/>
  <c r="M376" i="1"/>
  <c r="L376" i="1"/>
  <c r="K376" i="1"/>
  <c r="A260" i="1"/>
  <c r="M260" i="1"/>
  <c r="L260" i="1"/>
  <c r="K260" i="1"/>
  <c r="R260" i="1"/>
  <c r="J260" i="1"/>
  <c r="Q260" i="1"/>
  <c r="P260" i="1"/>
  <c r="O260" i="1"/>
  <c r="N260" i="1"/>
  <c r="B383" i="1"/>
  <c r="O383" i="1"/>
  <c r="N383" i="1"/>
  <c r="K383" i="1"/>
  <c r="L383" i="1"/>
  <c r="J383" i="1"/>
  <c r="R383" i="1"/>
  <c r="Q383" i="1"/>
  <c r="P383" i="1"/>
  <c r="M383" i="1"/>
  <c r="K429" i="1"/>
  <c r="R429" i="1"/>
  <c r="J429" i="1"/>
  <c r="Q429" i="1"/>
  <c r="P429" i="1"/>
  <c r="O429" i="1"/>
  <c r="M429" i="1"/>
  <c r="N429" i="1"/>
  <c r="L429" i="1"/>
  <c r="B382" i="1"/>
  <c r="P382" i="1"/>
  <c r="O382" i="1"/>
  <c r="L382" i="1"/>
  <c r="R382" i="1"/>
  <c r="Q382" i="1"/>
  <c r="N382" i="1"/>
  <c r="M382" i="1"/>
  <c r="K382" i="1"/>
  <c r="J382" i="1"/>
  <c r="L420" i="1"/>
  <c r="K420" i="1"/>
  <c r="R420" i="1"/>
  <c r="J420" i="1"/>
  <c r="Q420" i="1"/>
  <c r="P420" i="1"/>
  <c r="N420" i="1"/>
  <c r="O420" i="1"/>
  <c r="M420" i="1"/>
  <c r="L286" i="1"/>
  <c r="K286" i="1"/>
  <c r="R286" i="1"/>
  <c r="J286" i="1"/>
  <c r="Q286" i="1"/>
  <c r="P286" i="1"/>
  <c r="O286" i="1"/>
  <c r="N286" i="1"/>
  <c r="M286" i="1"/>
  <c r="A381" i="1"/>
  <c r="Q381" i="1"/>
  <c r="P381" i="1"/>
  <c r="M381" i="1"/>
  <c r="R381" i="1"/>
  <c r="O381" i="1"/>
  <c r="N381" i="1"/>
  <c r="L381" i="1"/>
  <c r="K381" i="1"/>
  <c r="J381" i="1"/>
  <c r="A357" i="1"/>
  <c r="M357" i="1"/>
  <c r="L357" i="1"/>
  <c r="K357" i="1"/>
  <c r="R357" i="1"/>
  <c r="J357" i="1"/>
  <c r="Q357" i="1"/>
  <c r="P357" i="1"/>
  <c r="O357" i="1"/>
  <c r="N357" i="1"/>
  <c r="R372" i="1"/>
  <c r="J372" i="1"/>
  <c r="N372" i="1"/>
  <c r="K372" i="1"/>
  <c r="Q372" i="1"/>
  <c r="P372" i="1"/>
  <c r="O372" i="1"/>
  <c r="M372" i="1"/>
  <c r="L372" i="1"/>
  <c r="N434" i="1"/>
  <c r="M434" i="1"/>
  <c r="L434" i="1"/>
  <c r="K434" i="1"/>
  <c r="R434" i="1"/>
  <c r="J434" i="1"/>
  <c r="P434" i="1"/>
  <c r="Q434" i="1"/>
  <c r="O434" i="1"/>
  <c r="N426" i="1"/>
  <c r="M426" i="1"/>
  <c r="L426" i="1"/>
  <c r="K426" i="1"/>
  <c r="R426" i="1"/>
  <c r="J426" i="1"/>
  <c r="P426" i="1"/>
  <c r="O426" i="1"/>
  <c r="Q426" i="1"/>
  <c r="N418" i="1"/>
  <c r="M418" i="1"/>
  <c r="L418" i="1"/>
  <c r="K418" i="1"/>
  <c r="R418" i="1"/>
  <c r="J418" i="1"/>
  <c r="P418" i="1"/>
  <c r="Q418" i="1"/>
  <c r="O418" i="1"/>
  <c r="R430" i="1"/>
  <c r="J430" i="1"/>
  <c r="Q430" i="1"/>
  <c r="P430" i="1"/>
  <c r="O430" i="1"/>
  <c r="N430" i="1"/>
  <c r="L430" i="1"/>
  <c r="K430" i="1"/>
  <c r="M430" i="1"/>
  <c r="R360" i="1"/>
  <c r="J360" i="1"/>
  <c r="K360" i="1"/>
  <c r="Q360" i="1"/>
  <c r="P360" i="1"/>
  <c r="O360" i="1"/>
  <c r="N360" i="1"/>
  <c r="M360" i="1"/>
  <c r="L360" i="1"/>
  <c r="K421" i="1"/>
  <c r="R421" i="1"/>
  <c r="J421" i="1"/>
  <c r="Q421" i="1"/>
  <c r="P421" i="1"/>
  <c r="O421" i="1"/>
  <c r="M421" i="1"/>
  <c r="N421" i="1"/>
  <c r="L421" i="1"/>
  <c r="B337" i="1"/>
  <c r="Q337" i="1"/>
  <c r="P337" i="1"/>
  <c r="O337" i="1"/>
  <c r="N337" i="1"/>
  <c r="M337" i="1"/>
  <c r="L337" i="1"/>
  <c r="K337" i="1"/>
  <c r="J337" i="1"/>
  <c r="R337" i="1"/>
  <c r="A374" i="1"/>
  <c r="P374" i="1"/>
  <c r="L374" i="1"/>
  <c r="N374" i="1"/>
  <c r="M374" i="1"/>
  <c r="K374" i="1"/>
  <c r="J374" i="1"/>
  <c r="R374" i="1"/>
  <c r="Q374" i="1"/>
  <c r="O374" i="1"/>
  <c r="A366" i="1"/>
  <c r="P366" i="1"/>
  <c r="L366" i="1"/>
  <c r="K366" i="1"/>
  <c r="J366" i="1"/>
  <c r="R366" i="1"/>
  <c r="Q366" i="1"/>
  <c r="O366" i="1"/>
  <c r="N366" i="1"/>
  <c r="M366" i="1"/>
  <c r="A336" i="1"/>
  <c r="R336" i="1"/>
  <c r="J336" i="1"/>
  <c r="Q336" i="1"/>
  <c r="P336" i="1"/>
  <c r="O336" i="1"/>
  <c r="N336" i="1"/>
  <c r="M336" i="1"/>
  <c r="L336" i="1"/>
  <c r="K336" i="1"/>
  <c r="A373" i="1"/>
  <c r="Q373" i="1"/>
  <c r="M373" i="1"/>
  <c r="L373" i="1"/>
  <c r="K373" i="1"/>
  <c r="J373" i="1"/>
  <c r="R373" i="1"/>
  <c r="P373" i="1"/>
  <c r="O373" i="1"/>
  <c r="N373" i="1"/>
  <c r="A257" i="1"/>
  <c r="P257" i="1"/>
  <c r="O257" i="1"/>
  <c r="N257" i="1"/>
  <c r="M257" i="1"/>
  <c r="L257" i="1"/>
  <c r="K257" i="1"/>
  <c r="R257" i="1"/>
  <c r="J257" i="1"/>
  <c r="Q257" i="1"/>
  <c r="A284" i="1"/>
  <c r="N284" i="1"/>
  <c r="M284" i="1"/>
  <c r="L284" i="1"/>
  <c r="K284" i="1"/>
  <c r="R284" i="1"/>
  <c r="J284" i="1"/>
  <c r="Q284" i="1"/>
  <c r="P284" i="1"/>
  <c r="O284" i="1"/>
  <c r="K371" i="1"/>
  <c r="O371" i="1"/>
  <c r="R371" i="1"/>
  <c r="Q371" i="1"/>
  <c r="P371" i="1"/>
  <c r="N371" i="1"/>
  <c r="M371" i="1"/>
  <c r="L371" i="1"/>
  <c r="J371" i="1"/>
  <c r="O417" i="1"/>
  <c r="N417" i="1"/>
  <c r="M417" i="1"/>
  <c r="L417" i="1"/>
  <c r="K417" i="1"/>
  <c r="Q417" i="1"/>
  <c r="R417" i="1"/>
  <c r="P417" i="1"/>
  <c r="J417" i="1"/>
  <c r="A384" i="1"/>
  <c r="N384" i="1"/>
  <c r="M384" i="1"/>
  <c r="R384" i="1"/>
  <c r="J384" i="1"/>
  <c r="P384" i="1"/>
  <c r="O384" i="1"/>
  <c r="L384" i="1"/>
  <c r="K384" i="1"/>
  <c r="Q384" i="1"/>
  <c r="R422" i="1"/>
  <c r="J422" i="1"/>
  <c r="Q422" i="1"/>
  <c r="P422" i="1"/>
  <c r="O422" i="1"/>
  <c r="N422" i="1"/>
  <c r="L422" i="1"/>
  <c r="M422" i="1"/>
  <c r="K422" i="1"/>
  <c r="P338" i="1"/>
  <c r="O338" i="1"/>
  <c r="N338" i="1"/>
  <c r="M338" i="1"/>
  <c r="L338" i="1"/>
  <c r="K338" i="1"/>
  <c r="R338" i="1"/>
  <c r="J338" i="1"/>
  <c r="Q338" i="1"/>
  <c r="B375" i="1"/>
  <c r="O375" i="1"/>
  <c r="K375" i="1"/>
  <c r="P375" i="1"/>
  <c r="N375" i="1"/>
  <c r="M375" i="1"/>
  <c r="L375" i="1"/>
  <c r="J375" i="1"/>
  <c r="R375" i="1"/>
  <c r="Q375" i="1"/>
  <c r="A259" i="1"/>
  <c r="N259" i="1"/>
  <c r="M259" i="1"/>
  <c r="L259" i="1"/>
  <c r="K259" i="1"/>
  <c r="R259" i="1"/>
  <c r="J259" i="1"/>
  <c r="Q259" i="1"/>
  <c r="P259" i="1"/>
  <c r="O259" i="1"/>
  <c r="A359" i="1"/>
  <c r="K359" i="1"/>
  <c r="R359" i="1"/>
  <c r="J359" i="1"/>
  <c r="Q359" i="1"/>
  <c r="P359" i="1"/>
  <c r="O359" i="1"/>
  <c r="N359" i="1"/>
  <c r="M359" i="1"/>
  <c r="L359" i="1"/>
  <c r="L428" i="1"/>
  <c r="K428" i="1"/>
  <c r="R428" i="1"/>
  <c r="J428" i="1"/>
  <c r="Q428" i="1"/>
  <c r="P428" i="1"/>
  <c r="N428" i="1"/>
  <c r="O428" i="1"/>
  <c r="M428" i="1"/>
  <c r="A258" i="1"/>
  <c r="O258" i="1"/>
  <c r="N258" i="1"/>
  <c r="M258" i="1"/>
  <c r="L258" i="1"/>
  <c r="K258" i="1"/>
  <c r="R258" i="1"/>
  <c r="J258" i="1"/>
  <c r="Q258" i="1"/>
  <c r="P258" i="1"/>
  <c r="A358" i="1"/>
  <c r="L358" i="1"/>
  <c r="K358" i="1"/>
  <c r="R358" i="1"/>
  <c r="J358" i="1"/>
  <c r="Q358" i="1"/>
  <c r="P358" i="1"/>
  <c r="O358" i="1"/>
  <c r="N358" i="1"/>
  <c r="M358" i="1"/>
  <c r="M427" i="1"/>
  <c r="L427" i="1"/>
  <c r="K427" i="1"/>
  <c r="R427" i="1"/>
  <c r="J427" i="1"/>
  <c r="Q427" i="1"/>
  <c r="O427" i="1"/>
  <c r="P427" i="1"/>
  <c r="N427" i="1"/>
  <c r="B285" i="1"/>
  <c r="M285" i="1"/>
  <c r="L285" i="1"/>
  <c r="K285" i="1"/>
  <c r="R285" i="1"/>
  <c r="J285" i="1"/>
  <c r="Q285" i="1"/>
  <c r="P285" i="1"/>
  <c r="O285" i="1"/>
  <c r="N285" i="1"/>
  <c r="B335" i="1"/>
  <c r="K335" i="1"/>
  <c r="R335" i="1"/>
  <c r="J335" i="1"/>
  <c r="Q335" i="1"/>
  <c r="P335" i="1"/>
  <c r="O335" i="1"/>
  <c r="N335" i="1"/>
  <c r="M335" i="1"/>
  <c r="L335" i="1"/>
  <c r="R380" i="1"/>
  <c r="J380" i="1"/>
  <c r="Q380" i="1"/>
  <c r="N380" i="1"/>
  <c r="M380" i="1"/>
  <c r="L380" i="1"/>
  <c r="K380" i="1"/>
  <c r="P380" i="1"/>
  <c r="O380" i="1"/>
  <c r="B256" i="1"/>
  <c r="Q256" i="1"/>
  <c r="P256" i="1"/>
  <c r="O256" i="1"/>
  <c r="N256" i="1"/>
  <c r="M256" i="1"/>
  <c r="L256" i="1"/>
  <c r="K256" i="1"/>
  <c r="R256" i="1"/>
  <c r="J256" i="1"/>
  <c r="A334" i="1"/>
  <c r="L334" i="1"/>
  <c r="K334" i="1"/>
  <c r="R334" i="1"/>
  <c r="J334" i="1"/>
  <c r="Q334" i="1"/>
  <c r="P334" i="1"/>
  <c r="O334" i="1"/>
  <c r="N334" i="1"/>
  <c r="M334" i="1"/>
  <c r="B342" i="1"/>
  <c r="L342" i="1"/>
  <c r="K342" i="1"/>
  <c r="R342" i="1"/>
  <c r="J342" i="1"/>
  <c r="Q342" i="1"/>
  <c r="P342" i="1"/>
  <c r="O342" i="1"/>
  <c r="N342" i="1"/>
  <c r="M342" i="1"/>
  <c r="K379" i="1"/>
  <c r="O379" i="1"/>
  <c r="L379" i="1"/>
  <c r="J379" i="1"/>
  <c r="R379" i="1"/>
  <c r="Q379" i="1"/>
  <c r="P379" i="1"/>
  <c r="N379" i="1"/>
  <c r="M379" i="1"/>
  <c r="O433" i="1"/>
  <c r="N433" i="1"/>
  <c r="M433" i="1"/>
  <c r="L433" i="1"/>
  <c r="K433" i="1"/>
  <c r="Q433" i="1"/>
  <c r="P433" i="1"/>
  <c r="J433" i="1"/>
  <c r="R433" i="1"/>
  <c r="O425" i="1"/>
  <c r="N425" i="1"/>
  <c r="M425" i="1"/>
  <c r="L425" i="1"/>
  <c r="K425" i="1"/>
  <c r="Q425" i="1"/>
  <c r="R425" i="1"/>
  <c r="P425" i="1"/>
  <c r="J425" i="1"/>
  <c r="B255" i="1"/>
  <c r="R255" i="1"/>
  <c r="J255" i="1"/>
  <c r="Q255" i="1"/>
  <c r="P255" i="1"/>
  <c r="O255" i="1"/>
  <c r="N255" i="1"/>
  <c r="M255" i="1"/>
  <c r="L255" i="1"/>
  <c r="K255" i="1"/>
  <c r="O283" i="1"/>
  <c r="N283" i="1"/>
  <c r="M283" i="1"/>
  <c r="L283" i="1"/>
  <c r="K283" i="1"/>
  <c r="R283" i="1"/>
  <c r="J283" i="1"/>
  <c r="Q283" i="1"/>
  <c r="P283" i="1"/>
  <c r="B333" i="1"/>
  <c r="M333" i="1"/>
  <c r="L333" i="1"/>
  <c r="K333" i="1"/>
  <c r="R333" i="1"/>
  <c r="J333" i="1"/>
  <c r="Q333" i="1"/>
  <c r="P333" i="1"/>
  <c r="O333" i="1"/>
  <c r="N333" i="1"/>
  <c r="A386" i="1"/>
  <c r="L386" i="1"/>
  <c r="K386" i="1"/>
  <c r="R386" i="1"/>
  <c r="P386" i="1"/>
  <c r="J386" i="1"/>
  <c r="Q386" i="1"/>
  <c r="O386" i="1"/>
  <c r="N386" i="1"/>
  <c r="M386" i="1"/>
  <c r="A378" i="1"/>
  <c r="L378" i="1"/>
  <c r="P378" i="1"/>
  <c r="J378" i="1"/>
  <c r="R378" i="1"/>
  <c r="Q378" i="1"/>
  <c r="O378" i="1"/>
  <c r="N378" i="1"/>
  <c r="M378" i="1"/>
  <c r="K378" i="1"/>
  <c r="A370" i="1"/>
  <c r="L370" i="1"/>
  <c r="P370" i="1"/>
  <c r="R370" i="1"/>
  <c r="Q370" i="1"/>
  <c r="O370" i="1"/>
  <c r="N370" i="1"/>
  <c r="M370" i="1"/>
  <c r="K370" i="1"/>
  <c r="J370" i="1"/>
  <c r="P432" i="1"/>
  <c r="O432" i="1"/>
  <c r="N432" i="1"/>
  <c r="M432" i="1"/>
  <c r="L432" i="1"/>
  <c r="R432" i="1"/>
  <c r="J432" i="1"/>
  <c r="Q432" i="1"/>
  <c r="K432" i="1"/>
  <c r="P424" i="1"/>
  <c r="O424" i="1"/>
  <c r="N424" i="1"/>
  <c r="M424" i="1"/>
  <c r="L424" i="1"/>
  <c r="R424" i="1"/>
  <c r="J424" i="1"/>
  <c r="Q424" i="1"/>
  <c r="K424" i="1"/>
  <c r="P416" i="1"/>
  <c r="O416" i="1"/>
  <c r="N416" i="1"/>
  <c r="M416" i="1"/>
  <c r="L416" i="1"/>
  <c r="R416" i="1"/>
  <c r="J416" i="1"/>
  <c r="Q416" i="1"/>
  <c r="K416" i="1"/>
  <c r="A362" i="1"/>
  <c r="P362" i="1"/>
  <c r="K362" i="1"/>
  <c r="J362" i="1"/>
  <c r="R362" i="1"/>
  <c r="Q362" i="1"/>
  <c r="O362" i="1"/>
  <c r="N362" i="1"/>
  <c r="M362" i="1"/>
  <c r="L362" i="1"/>
  <c r="A385" i="1"/>
  <c r="M385" i="1"/>
  <c r="L385" i="1"/>
  <c r="Q385" i="1"/>
  <c r="R385" i="1"/>
  <c r="P385" i="1"/>
  <c r="O385" i="1"/>
  <c r="N385" i="1"/>
  <c r="K385" i="1"/>
  <c r="J385" i="1"/>
  <c r="A377" i="1"/>
  <c r="M377" i="1"/>
  <c r="Q377" i="1"/>
  <c r="R377" i="1"/>
  <c r="P377" i="1"/>
  <c r="O377" i="1"/>
  <c r="N377" i="1"/>
  <c r="L377" i="1"/>
  <c r="K377" i="1"/>
  <c r="J377" i="1"/>
  <c r="A369" i="1"/>
  <c r="M369" i="1"/>
  <c r="Q369" i="1"/>
  <c r="P369" i="1"/>
  <c r="O369" i="1"/>
  <c r="N369" i="1"/>
  <c r="L369" i="1"/>
  <c r="K369" i="1"/>
  <c r="J369" i="1"/>
  <c r="R369" i="1"/>
  <c r="Q431" i="1"/>
  <c r="P431" i="1"/>
  <c r="O431" i="1"/>
  <c r="N431" i="1"/>
  <c r="M431" i="1"/>
  <c r="K431" i="1"/>
  <c r="R431" i="1"/>
  <c r="L431" i="1"/>
  <c r="J431" i="1"/>
  <c r="Q423" i="1"/>
  <c r="P423" i="1"/>
  <c r="O423" i="1"/>
  <c r="N423" i="1"/>
  <c r="M423" i="1"/>
  <c r="K423" i="1"/>
  <c r="J423" i="1"/>
  <c r="R423" i="1"/>
  <c r="L423" i="1"/>
  <c r="A415" i="1"/>
  <c r="Q415" i="1"/>
  <c r="P415" i="1"/>
  <c r="O415" i="1"/>
  <c r="N415" i="1"/>
  <c r="M415" i="1"/>
  <c r="K415" i="1"/>
  <c r="R415" i="1"/>
  <c r="L415" i="1"/>
  <c r="J415" i="1"/>
  <c r="A240" i="1"/>
  <c r="A432" i="1"/>
  <c r="A424" i="1"/>
  <c r="B420" i="1"/>
  <c r="B432" i="1"/>
  <c r="B423" i="1"/>
  <c r="B431" i="1"/>
  <c r="A420" i="1"/>
  <c r="B428" i="1"/>
  <c r="B419" i="1"/>
  <c r="A428" i="1"/>
  <c r="B416" i="1"/>
  <c r="B427" i="1"/>
  <c r="A416" i="1"/>
  <c r="B424" i="1"/>
  <c r="B415" i="1"/>
  <c r="A431" i="1"/>
  <c r="A427" i="1"/>
  <c r="A423" i="1"/>
  <c r="A419" i="1"/>
  <c r="B434" i="1"/>
  <c r="B430" i="1"/>
  <c r="B426" i="1"/>
  <c r="B422" i="1"/>
  <c r="B418" i="1"/>
  <c r="A434" i="1"/>
  <c r="A430" i="1"/>
  <c r="A426" i="1"/>
  <c r="A422" i="1"/>
  <c r="A418" i="1"/>
  <c r="B433" i="1"/>
  <c r="B429" i="1"/>
  <c r="B425" i="1"/>
  <c r="B421" i="1"/>
  <c r="B417" i="1"/>
  <c r="A433" i="1"/>
  <c r="A429" i="1"/>
  <c r="A425" i="1"/>
  <c r="A421" i="1"/>
  <c r="A417" i="1"/>
  <c r="B413" i="1"/>
  <c r="A333" i="1"/>
  <c r="B372" i="1"/>
  <c r="B384" i="1"/>
  <c r="B371" i="1"/>
  <c r="A371" i="1"/>
  <c r="A380" i="1"/>
  <c r="A383" i="1"/>
  <c r="B379" i="1"/>
  <c r="A379" i="1"/>
  <c r="A382" i="1"/>
  <c r="B369" i="1"/>
  <c r="A375" i="1"/>
  <c r="A372" i="1"/>
  <c r="B368" i="1"/>
  <c r="A361" i="1"/>
  <c r="B380" i="1"/>
  <c r="B376" i="1"/>
  <c r="A368" i="1"/>
  <c r="B381" i="1"/>
  <c r="B373" i="1"/>
  <c r="B386" i="1"/>
  <c r="B378" i="1"/>
  <c r="B370" i="1"/>
  <c r="B367" i="1"/>
  <c r="B385" i="1"/>
  <c r="B377" i="1"/>
  <c r="B374" i="1"/>
  <c r="B366" i="1"/>
  <c r="B361" i="1"/>
  <c r="B358" i="1"/>
  <c r="B360" i="1"/>
  <c r="A360" i="1"/>
  <c r="A342" i="1"/>
  <c r="B357" i="1"/>
  <c r="B362" i="1"/>
  <c r="B359" i="1"/>
  <c r="B338" i="1"/>
  <c r="A283" i="1"/>
  <c r="A338" i="1"/>
  <c r="B336" i="1"/>
  <c r="A335" i="1"/>
  <c r="A337" i="1"/>
  <c r="B334" i="1"/>
  <c r="B283" i="1"/>
  <c r="A286" i="1"/>
  <c r="B286" i="1"/>
  <c r="A285" i="1"/>
  <c r="A288" i="1"/>
  <c r="B287" i="1"/>
  <c r="B284" i="1"/>
  <c r="A268" i="1"/>
  <c r="B240" i="1"/>
  <c r="B260" i="1"/>
  <c r="A255" i="1"/>
  <c r="B257" i="1"/>
  <c r="A256" i="1"/>
  <c r="B259" i="1"/>
  <c r="B258" i="1"/>
  <c r="A291" i="1" l="1"/>
  <c r="B291" i="1"/>
  <c r="C292" i="1"/>
  <c r="F5" i="8"/>
  <c r="C225" i="1"/>
  <c r="C224" i="1"/>
  <c r="B223" i="1"/>
  <c r="N225" i="1" l="1"/>
  <c r="M225" i="1"/>
  <c r="L225" i="1"/>
  <c r="K225" i="1"/>
  <c r="R225" i="1"/>
  <c r="J225" i="1"/>
  <c r="Q225" i="1"/>
  <c r="P225" i="1"/>
  <c r="O225" i="1"/>
  <c r="O224" i="1"/>
  <c r="N224" i="1"/>
  <c r="M224" i="1"/>
  <c r="L224" i="1"/>
  <c r="K224" i="1"/>
  <c r="R224" i="1"/>
  <c r="J224" i="1"/>
  <c r="Q224" i="1"/>
  <c r="P224" i="1"/>
  <c r="A292" i="1"/>
  <c r="N292" i="1"/>
  <c r="M292" i="1"/>
  <c r="L292" i="1"/>
  <c r="K292" i="1"/>
  <c r="R292" i="1"/>
  <c r="J292" i="1"/>
  <c r="Q292" i="1"/>
  <c r="P292" i="1"/>
  <c r="O292" i="1"/>
  <c r="F4" i="8"/>
  <c r="B292" i="1"/>
  <c r="A225" i="1"/>
  <c r="B224" i="1"/>
  <c r="B225" i="1"/>
  <c r="A224" i="1"/>
  <c r="C107" i="1"/>
  <c r="C108" i="1"/>
  <c r="C109" i="1"/>
  <c r="C110" i="1"/>
  <c r="C111" i="1"/>
  <c r="C112" i="1"/>
  <c r="C113" i="1"/>
  <c r="C114" i="1"/>
  <c r="C115" i="1"/>
  <c r="C116" i="1"/>
  <c r="C117" i="1"/>
  <c r="C118" i="1"/>
  <c r="C119" i="1"/>
  <c r="C120" i="1"/>
  <c r="C121" i="1"/>
  <c r="C122" i="1"/>
  <c r="C123" i="1"/>
  <c r="C124" i="1"/>
  <c r="C125" i="1"/>
  <c r="C126" i="1"/>
  <c r="C127" i="1"/>
  <c r="C128" i="1"/>
  <c r="C129" i="1"/>
  <c r="C130" i="1"/>
  <c r="C131" i="1"/>
  <c r="C132" i="1"/>
  <c r="C133" i="1"/>
  <c r="C134" i="1"/>
  <c r="C135" i="1"/>
  <c r="C136" i="1"/>
  <c r="C137" i="1"/>
  <c r="C138" i="1"/>
  <c r="C139" i="1"/>
  <c r="C140" i="1"/>
  <c r="C141" i="1"/>
  <c r="C142" i="1"/>
  <c r="C143" i="1"/>
  <c r="C144" i="1"/>
  <c r="C145" i="1"/>
  <c r="C146" i="1"/>
  <c r="C106" i="1"/>
  <c r="B105" i="1"/>
  <c r="A105" i="1"/>
  <c r="C75" i="1"/>
  <c r="C76" i="1"/>
  <c r="C77" i="1"/>
  <c r="C78" i="1"/>
  <c r="C79" i="1"/>
  <c r="C80" i="1"/>
  <c r="C81" i="1"/>
  <c r="C82" i="1"/>
  <c r="C83" i="1"/>
  <c r="C84" i="1"/>
  <c r="C85" i="1"/>
  <c r="C86" i="1"/>
  <c r="C87" i="1"/>
  <c r="C88" i="1"/>
  <c r="C89" i="1"/>
  <c r="C90" i="1"/>
  <c r="C91" i="1"/>
  <c r="C92" i="1"/>
  <c r="C93" i="1"/>
  <c r="C94" i="1"/>
  <c r="C95" i="1"/>
  <c r="C96" i="1"/>
  <c r="C97" i="1"/>
  <c r="C98" i="1"/>
  <c r="C99" i="1"/>
  <c r="C100" i="1"/>
  <c r="C101" i="1"/>
  <c r="C102" i="1"/>
  <c r="C103" i="1"/>
  <c r="C104" i="1"/>
  <c r="B18" i="10" a="1"/>
  <c r="B18" i="10" s="1"/>
  <c r="C176" i="1"/>
  <c r="C177" i="1"/>
  <c r="C178" i="1"/>
  <c r="C179" i="1"/>
  <c r="C180" i="1"/>
  <c r="C181" i="1"/>
  <c r="C182" i="1"/>
  <c r="C183" i="1"/>
  <c r="C184" i="1"/>
  <c r="C185" i="1"/>
  <c r="C175" i="1"/>
  <c r="A174" i="1"/>
  <c r="B174" i="1"/>
  <c r="A186" i="1"/>
  <c r="B186" i="1"/>
  <c r="R180" i="1" l="1"/>
  <c r="J180" i="1"/>
  <c r="P180" i="1"/>
  <c r="O180" i="1"/>
  <c r="N180" i="1"/>
  <c r="M180" i="1"/>
  <c r="L180" i="1"/>
  <c r="K180" i="1"/>
  <c r="Q180" i="1"/>
  <c r="R86" i="1"/>
  <c r="J86" i="1"/>
  <c r="N86" i="1"/>
  <c r="M86" i="1"/>
  <c r="L86" i="1"/>
  <c r="K86" i="1"/>
  <c r="P86" i="1"/>
  <c r="O86" i="1"/>
  <c r="Q86" i="1"/>
  <c r="M137" i="1"/>
  <c r="R137" i="1"/>
  <c r="J137" i="1"/>
  <c r="Q137" i="1"/>
  <c r="P137" i="1"/>
  <c r="O137" i="1"/>
  <c r="N137" i="1"/>
  <c r="L137" i="1"/>
  <c r="K137" i="1"/>
  <c r="M121" i="1"/>
  <c r="Q121" i="1"/>
  <c r="P121" i="1"/>
  <c r="O121" i="1"/>
  <c r="L121" i="1"/>
  <c r="K121" i="1"/>
  <c r="N121" i="1"/>
  <c r="J121" i="1"/>
  <c r="R121" i="1"/>
  <c r="Q113" i="1"/>
  <c r="P113" i="1"/>
  <c r="O113" i="1"/>
  <c r="K113" i="1"/>
  <c r="J113" i="1"/>
  <c r="L113" i="1"/>
  <c r="R113" i="1"/>
  <c r="N113" i="1"/>
  <c r="M113" i="1"/>
  <c r="A101" i="1"/>
  <c r="M101" i="1"/>
  <c r="K101" i="1"/>
  <c r="N101" i="1"/>
  <c r="L101" i="1"/>
  <c r="J101" i="1"/>
  <c r="R101" i="1"/>
  <c r="P101" i="1"/>
  <c r="Q101" i="1"/>
  <c r="O101" i="1"/>
  <c r="A85" i="1"/>
  <c r="K85" i="1"/>
  <c r="N85" i="1"/>
  <c r="M85" i="1"/>
  <c r="L85" i="1"/>
  <c r="J85" i="1"/>
  <c r="R85" i="1"/>
  <c r="Q85" i="1"/>
  <c r="P85" i="1"/>
  <c r="O85" i="1"/>
  <c r="N144" i="1"/>
  <c r="L144" i="1"/>
  <c r="K144" i="1"/>
  <c r="R144" i="1"/>
  <c r="J144" i="1"/>
  <c r="Q144" i="1"/>
  <c r="P144" i="1"/>
  <c r="M144" i="1"/>
  <c r="O144" i="1"/>
  <c r="N128" i="1"/>
  <c r="R128" i="1"/>
  <c r="J128" i="1"/>
  <c r="Q128" i="1"/>
  <c r="P128" i="1"/>
  <c r="M128" i="1"/>
  <c r="L128" i="1"/>
  <c r="K128" i="1"/>
  <c r="O128" i="1"/>
  <c r="R112" i="1"/>
  <c r="J112" i="1"/>
  <c r="Q112" i="1"/>
  <c r="P112" i="1"/>
  <c r="O112" i="1"/>
  <c r="N112" i="1"/>
  <c r="M112" i="1"/>
  <c r="L112" i="1"/>
  <c r="K112" i="1"/>
  <c r="O175" i="1"/>
  <c r="M175" i="1"/>
  <c r="L175" i="1"/>
  <c r="K175" i="1"/>
  <c r="R175" i="1"/>
  <c r="J175" i="1"/>
  <c r="Q175" i="1"/>
  <c r="P175" i="1"/>
  <c r="N175" i="1"/>
  <c r="L178" i="1"/>
  <c r="R178" i="1"/>
  <c r="J178" i="1"/>
  <c r="Q178" i="1"/>
  <c r="P178" i="1"/>
  <c r="O178" i="1"/>
  <c r="N178" i="1"/>
  <c r="M178" i="1"/>
  <c r="K178" i="1"/>
  <c r="A92" i="1"/>
  <c r="N92" i="1"/>
  <c r="L92" i="1"/>
  <c r="R92" i="1"/>
  <c r="Q92" i="1"/>
  <c r="P92" i="1"/>
  <c r="O92" i="1"/>
  <c r="J92" i="1"/>
  <c r="M92" i="1"/>
  <c r="K92" i="1"/>
  <c r="A84" i="1"/>
  <c r="L84" i="1"/>
  <c r="N84" i="1"/>
  <c r="M84" i="1"/>
  <c r="K84" i="1"/>
  <c r="J84" i="1"/>
  <c r="O84" i="1"/>
  <c r="R84" i="1"/>
  <c r="Q84" i="1"/>
  <c r="P84" i="1"/>
  <c r="A76" i="1"/>
  <c r="L76" i="1"/>
  <c r="M76" i="1"/>
  <c r="K76" i="1"/>
  <c r="N76" i="1"/>
  <c r="J76" i="1"/>
  <c r="R76" i="1"/>
  <c r="Q76" i="1"/>
  <c r="P76" i="1"/>
  <c r="O76" i="1"/>
  <c r="O143" i="1"/>
  <c r="M143" i="1"/>
  <c r="L143" i="1"/>
  <c r="K143" i="1"/>
  <c r="R143" i="1"/>
  <c r="J143" i="1"/>
  <c r="Q143" i="1"/>
  <c r="P143" i="1"/>
  <c r="N143" i="1"/>
  <c r="O135" i="1"/>
  <c r="K135" i="1"/>
  <c r="R135" i="1"/>
  <c r="J135" i="1"/>
  <c r="Q135" i="1"/>
  <c r="N135" i="1"/>
  <c r="M135" i="1"/>
  <c r="L135" i="1"/>
  <c r="P135" i="1"/>
  <c r="O127" i="1"/>
  <c r="K127" i="1"/>
  <c r="R127" i="1"/>
  <c r="J127" i="1"/>
  <c r="Q127" i="1"/>
  <c r="P127" i="1"/>
  <c r="N127" i="1"/>
  <c r="L127" i="1"/>
  <c r="M127" i="1"/>
  <c r="O119" i="1"/>
  <c r="K119" i="1"/>
  <c r="R119" i="1"/>
  <c r="J119" i="1"/>
  <c r="Q119" i="1"/>
  <c r="N119" i="1"/>
  <c r="M119" i="1"/>
  <c r="L119" i="1"/>
  <c r="P119" i="1"/>
  <c r="K111" i="1"/>
  <c r="R111" i="1"/>
  <c r="J111" i="1"/>
  <c r="Q111" i="1"/>
  <c r="O111" i="1"/>
  <c r="N111" i="1"/>
  <c r="M111" i="1"/>
  <c r="L111" i="1"/>
  <c r="P111" i="1"/>
  <c r="M185" i="1"/>
  <c r="K185" i="1"/>
  <c r="R185" i="1"/>
  <c r="J185" i="1"/>
  <c r="Q185" i="1"/>
  <c r="P185" i="1"/>
  <c r="O185" i="1"/>
  <c r="N185" i="1"/>
  <c r="L185" i="1"/>
  <c r="M177" i="1"/>
  <c r="K177" i="1"/>
  <c r="R177" i="1"/>
  <c r="J177" i="1"/>
  <c r="Q177" i="1"/>
  <c r="P177" i="1"/>
  <c r="O177" i="1"/>
  <c r="N177" i="1"/>
  <c r="L177" i="1"/>
  <c r="O99" i="1"/>
  <c r="M99" i="1"/>
  <c r="J99" i="1"/>
  <c r="R99" i="1"/>
  <c r="Q99" i="1"/>
  <c r="K99" i="1"/>
  <c r="P99" i="1"/>
  <c r="L99" i="1"/>
  <c r="N99" i="1"/>
  <c r="O91" i="1"/>
  <c r="M91" i="1"/>
  <c r="R91" i="1"/>
  <c r="Q91" i="1"/>
  <c r="P91" i="1"/>
  <c r="N91" i="1"/>
  <c r="L91" i="1"/>
  <c r="K91" i="1"/>
  <c r="J91" i="1"/>
  <c r="M83" i="1"/>
  <c r="N83" i="1"/>
  <c r="L83" i="1"/>
  <c r="O83" i="1"/>
  <c r="K83" i="1"/>
  <c r="J83" i="1"/>
  <c r="R83" i="1"/>
  <c r="P83" i="1"/>
  <c r="Q83" i="1"/>
  <c r="M75" i="1"/>
  <c r="L75" i="1"/>
  <c r="K75" i="1"/>
  <c r="J75" i="1"/>
  <c r="R75" i="1"/>
  <c r="N75" i="1"/>
  <c r="Q75" i="1"/>
  <c r="O75" i="1"/>
  <c r="P75" i="1"/>
  <c r="P142" i="1"/>
  <c r="N142" i="1"/>
  <c r="M142" i="1"/>
  <c r="L142" i="1"/>
  <c r="K142" i="1"/>
  <c r="R142" i="1"/>
  <c r="J142" i="1"/>
  <c r="Q142" i="1"/>
  <c r="O142" i="1"/>
  <c r="P134" i="1"/>
  <c r="L134" i="1"/>
  <c r="K134" i="1"/>
  <c r="R134" i="1"/>
  <c r="J134" i="1"/>
  <c r="Q134" i="1"/>
  <c r="O134" i="1"/>
  <c r="N134" i="1"/>
  <c r="M134" i="1"/>
  <c r="P126" i="1"/>
  <c r="L126" i="1"/>
  <c r="K126" i="1"/>
  <c r="R126" i="1"/>
  <c r="J126" i="1"/>
  <c r="O126" i="1"/>
  <c r="N126" i="1"/>
  <c r="M126" i="1"/>
  <c r="Q126" i="1"/>
  <c r="P118" i="1"/>
  <c r="L118" i="1"/>
  <c r="K118" i="1"/>
  <c r="R118" i="1"/>
  <c r="J118" i="1"/>
  <c r="Q118" i="1"/>
  <c r="O118" i="1"/>
  <c r="N118" i="1"/>
  <c r="M118" i="1"/>
  <c r="L110" i="1"/>
  <c r="K110" i="1"/>
  <c r="R110" i="1"/>
  <c r="J110" i="1"/>
  <c r="M110" i="1"/>
  <c r="N110" i="1"/>
  <c r="Q110" i="1"/>
  <c r="P110" i="1"/>
  <c r="O110" i="1"/>
  <c r="A93" i="1"/>
  <c r="M93" i="1"/>
  <c r="K93" i="1"/>
  <c r="J93" i="1"/>
  <c r="R93" i="1"/>
  <c r="Q93" i="1"/>
  <c r="P93" i="1"/>
  <c r="N93" i="1"/>
  <c r="O93" i="1"/>
  <c r="L93" i="1"/>
  <c r="K77" i="1"/>
  <c r="M77" i="1"/>
  <c r="L77" i="1"/>
  <c r="J77" i="1"/>
  <c r="N77" i="1"/>
  <c r="R77" i="1"/>
  <c r="Q77" i="1"/>
  <c r="P77" i="1"/>
  <c r="O77" i="1"/>
  <c r="N136" i="1"/>
  <c r="R136" i="1"/>
  <c r="J136" i="1"/>
  <c r="Q136" i="1"/>
  <c r="P136" i="1"/>
  <c r="O136" i="1"/>
  <c r="M136" i="1"/>
  <c r="L136" i="1"/>
  <c r="K136" i="1"/>
  <c r="N120" i="1"/>
  <c r="R120" i="1"/>
  <c r="J120" i="1"/>
  <c r="Q120" i="1"/>
  <c r="P120" i="1"/>
  <c r="O120" i="1"/>
  <c r="M120" i="1"/>
  <c r="L120" i="1"/>
  <c r="K120" i="1"/>
  <c r="A100" i="1"/>
  <c r="N100" i="1"/>
  <c r="L100" i="1"/>
  <c r="K100" i="1"/>
  <c r="J100" i="1"/>
  <c r="R100" i="1"/>
  <c r="Q100" i="1"/>
  <c r="M100" i="1"/>
  <c r="P100" i="1"/>
  <c r="O100" i="1"/>
  <c r="N184" i="1"/>
  <c r="L184" i="1"/>
  <c r="K184" i="1"/>
  <c r="R184" i="1"/>
  <c r="J184" i="1"/>
  <c r="Q184" i="1"/>
  <c r="P184" i="1"/>
  <c r="O184" i="1"/>
  <c r="M184" i="1"/>
  <c r="N176" i="1"/>
  <c r="L176" i="1"/>
  <c r="K176" i="1"/>
  <c r="R176" i="1"/>
  <c r="J176" i="1"/>
  <c r="Q176" i="1"/>
  <c r="P176" i="1"/>
  <c r="M176" i="1"/>
  <c r="O176" i="1"/>
  <c r="P98" i="1"/>
  <c r="N98" i="1"/>
  <c r="R98" i="1"/>
  <c r="Q98" i="1"/>
  <c r="O98" i="1"/>
  <c r="M98" i="1"/>
  <c r="L98" i="1"/>
  <c r="K98" i="1"/>
  <c r="J98" i="1"/>
  <c r="P90" i="1"/>
  <c r="N90" i="1"/>
  <c r="Q90" i="1"/>
  <c r="O90" i="1"/>
  <c r="M90" i="1"/>
  <c r="L90" i="1"/>
  <c r="R90" i="1"/>
  <c r="K90" i="1"/>
  <c r="J90" i="1"/>
  <c r="N82" i="1"/>
  <c r="M82" i="1"/>
  <c r="L82" i="1"/>
  <c r="K82" i="1"/>
  <c r="J82" i="1"/>
  <c r="R82" i="1"/>
  <c r="O82" i="1"/>
  <c r="Q82" i="1"/>
  <c r="P82" i="1"/>
  <c r="Q141" i="1"/>
  <c r="O141" i="1"/>
  <c r="N141" i="1"/>
  <c r="M141" i="1"/>
  <c r="L141" i="1"/>
  <c r="K141" i="1"/>
  <c r="J141" i="1"/>
  <c r="R141" i="1"/>
  <c r="P141" i="1"/>
  <c r="Q133" i="1"/>
  <c r="M133" i="1"/>
  <c r="L133" i="1"/>
  <c r="K133" i="1"/>
  <c r="P133" i="1"/>
  <c r="O133" i="1"/>
  <c r="N133" i="1"/>
  <c r="J133" i="1"/>
  <c r="R133" i="1"/>
  <c r="Q125" i="1"/>
  <c r="M125" i="1"/>
  <c r="L125" i="1"/>
  <c r="K125" i="1"/>
  <c r="J125" i="1"/>
  <c r="R125" i="1"/>
  <c r="P125" i="1"/>
  <c r="O125" i="1"/>
  <c r="N125" i="1"/>
  <c r="Q117" i="1"/>
  <c r="M117" i="1"/>
  <c r="L117" i="1"/>
  <c r="K117" i="1"/>
  <c r="P117" i="1"/>
  <c r="O117" i="1"/>
  <c r="N117" i="1"/>
  <c r="J117" i="1"/>
  <c r="R117" i="1"/>
  <c r="M109" i="1"/>
  <c r="L109" i="1"/>
  <c r="K109" i="1"/>
  <c r="R109" i="1"/>
  <c r="Q109" i="1"/>
  <c r="P109" i="1"/>
  <c r="O109" i="1"/>
  <c r="N109" i="1"/>
  <c r="J109" i="1"/>
  <c r="A97" i="1"/>
  <c r="Q97" i="1"/>
  <c r="O97" i="1"/>
  <c r="R97" i="1"/>
  <c r="P97" i="1"/>
  <c r="N97" i="1"/>
  <c r="M97" i="1"/>
  <c r="L97" i="1"/>
  <c r="K97" i="1"/>
  <c r="J97" i="1"/>
  <c r="A89" i="1"/>
  <c r="Q89" i="1"/>
  <c r="O89" i="1"/>
  <c r="N89" i="1"/>
  <c r="M89" i="1"/>
  <c r="L89" i="1"/>
  <c r="K89" i="1"/>
  <c r="J89" i="1"/>
  <c r="R89" i="1"/>
  <c r="P89" i="1"/>
  <c r="A81" i="1"/>
  <c r="O81" i="1"/>
  <c r="M81" i="1"/>
  <c r="L81" i="1"/>
  <c r="K81" i="1"/>
  <c r="N81" i="1"/>
  <c r="J81" i="1"/>
  <c r="R81" i="1"/>
  <c r="P81" i="1"/>
  <c r="Q81" i="1"/>
  <c r="R140" i="1"/>
  <c r="J140" i="1"/>
  <c r="P140" i="1"/>
  <c r="O140" i="1"/>
  <c r="N140" i="1"/>
  <c r="M140" i="1"/>
  <c r="L140" i="1"/>
  <c r="Q140" i="1"/>
  <c r="K140" i="1"/>
  <c r="R132" i="1"/>
  <c r="J132" i="1"/>
  <c r="N132" i="1"/>
  <c r="M132" i="1"/>
  <c r="L132" i="1"/>
  <c r="K132" i="1"/>
  <c r="Q132" i="1"/>
  <c r="P132" i="1"/>
  <c r="O132" i="1"/>
  <c r="R124" i="1"/>
  <c r="J124" i="1"/>
  <c r="N124" i="1"/>
  <c r="M124" i="1"/>
  <c r="L124" i="1"/>
  <c r="Q124" i="1"/>
  <c r="P124" i="1"/>
  <c r="O124" i="1"/>
  <c r="K124" i="1"/>
  <c r="R116" i="1"/>
  <c r="J116" i="1"/>
  <c r="N116" i="1"/>
  <c r="M116" i="1"/>
  <c r="L116" i="1"/>
  <c r="K116" i="1"/>
  <c r="Q116" i="1"/>
  <c r="P116" i="1"/>
  <c r="O116" i="1"/>
  <c r="N108" i="1"/>
  <c r="M108" i="1"/>
  <c r="L108" i="1"/>
  <c r="Q108" i="1"/>
  <c r="P108" i="1"/>
  <c r="O108" i="1"/>
  <c r="K108" i="1"/>
  <c r="J108" i="1"/>
  <c r="R108" i="1"/>
  <c r="R78" i="1"/>
  <c r="J78" i="1"/>
  <c r="M78" i="1"/>
  <c r="L78" i="1"/>
  <c r="K78" i="1"/>
  <c r="Q78" i="1"/>
  <c r="O78" i="1"/>
  <c r="N78" i="1"/>
  <c r="P78" i="1"/>
  <c r="L102" i="1"/>
  <c r="R102" i="1"/>
  <c r="J102" i="1"/>
  <c r="O102" i="1"/>
  <c r="N102" i="1"/>
  <c r="M102" i="1"/>
  <c r="K102" i="1"/>
  <c r="P102" i="1"/>
  <c r="Q102" i="1"/>
  <c r="L94" i="1"/>
  <c r="R94" i="1"/>
  <c r="J94" i="1"/>
  <c r="M94" i="1"/>
  <c r="K94" i="1"/>
  <c r="N94" i="1"/>
  <c r="Q94" i="1"/>
  <c r="P94" i="1"/>
  <c r="O94" i="1"/>
  <c r="M145" i="1"/>
  <c r="K145" i="1"/>
  <c r="R145" i="1"/>
  <c r="J145" i="1"/>
  <c r="Q145" i="1"/>
  <c r="P145" i="1"/>
  <c r="O145" i="1"/>
  <c r="N145" i="1"/>
  <c r="L145" i="1"/>
  <c r="M129" i="1"/>
  <c r="Q129" i="1"/>
  <c r="P129" i="1"/>
  <c r="O129" i="1"/>
  <c r="R129" i="1"/>
  <c r="N129" i="1"/>
  <c r="L129" i="1"/>
  <c r="K129" i="1"/>
  <c r="J129" i="1"/>
  <c r="K179" i="1"/>
  <c r="Q179" i="1"/>
  <c r="P179" i="1"/>
  <c r="O179" i="1"/>
  <c r="N179" i="1"/>
  <c r="M179" i="1"/>
  <c r="R179" i="1"/>
  <c r="L179" i="1"/>
  <c r="J179" i="1"/>
  <c r="O183" i="1"/>
  <c r="M183" i="1"/>
  <c r="L183" i="1"/>
  <c r="K183" i="1"/>
  <c r="R183" i="1"/>
  <c r="J183" i="1"/>
  <c r="Q183" i="1"/>
  <c r="N183" i="1"/>
  <c r="P183" i="1"/>
  <c r="P182" i="1"/>
  <c r="N182" i="1"/>
  <c r="M182" i="1"/>
  <c r="L182" i="1"/>
  <c r="K182" i="1"/>
  <c r="R182" i="1"/>
  <c r="J182" i="1"/>
  <c r="Q182" i="1"/>
  <c r="O182" i="1"/>
  <c r="A104" i="1"/>
  <c r="R104" i="1"/>
  <c r="J104" i="1"/>
  <c r="Q104" i="1"/>
  <c r="P104" i="1"/>
  <c r="O104" i="1"/>
  <c r="N104" i="1"/>
  <c r="M104" i="1"/>
  <c r="L104" i="1"/>
  <c r="K104" i="1"/>
  <c r="A96" i="1"/>
  <c r="R96" i="1"/>
  <c r="J96" i="1"/>
  <c r="P96" i="1"/>
  <c r="O96" i="1"/>
  <c r="N96" i="1"/>
  <c r="M96" i="1"/>
  <c r="Q96" i="1"/>
  <c r="L96" i="1"/>
  <c r="K96" i="1"/>
  <c r="A88" i="1"/>
  <c r="P88" i="1"/>
  <c r="N88" i="1"/>
  <c r="M88" i="1"/>
  <c r="L88" i="1"/>
  <c r="O88" i="1"/>
  <c r="K88" i="1"/>
  <c r="J88" i="1"/>
  <c r="Q88" i="1"/>
  <c r="R88" i="1"/>
  <c r="A80" i="1"/>
  <c r="P80" i="1"/>
  <c r="M80" i="1"/>
  <c r="L80" i="1"/>
  <c r="K80" i="1"/>
  <c r="J80" i="1"/>
  <c r="R80" i="1"/>
  <c r="Q80" i="1"/>
  <c r="O80" i="1"/>
  <c r="N80" i="1"/>
  <c r="P106" i="1"/>
  <c r="O106" i="1"/>
  <c r="N106" i="1"/>
  <c r="J106" i="1"/>
  <c r="R106" i="1"/>
  <c r="Q106" i="1"/>
  <c r="M106" i="1"/>
  <c r="L106" i="1"/>
  <c r="K106" i="1"/>
  <c r="K139" i="1"/>
  <c r="Q139" i="1"/>
  <c r="P139" i="1"/>
  <c r="O139" i="1"/>
  <c r="N139" i="1"/>
  <c r="M139" i="1"/>
  <c r="R139" i="1"/>
  <c r="L139" i="1"/>
  <c r="J139" i="1"/>
  <c r="K131" i="1"/>
  <c r="O131" i="1"/>
  <c r="N131" i="1"/>
  <c r="M131" i="1"/>
  <c r="R131" i="1"/>
  <c r="Q131" i="1"/>
  <c r="P131" i="1"/>
  <c r="L131" i="1"/>
  <c r="J131" i="1"/>
  <c r="K123" i="1"/>
  <c r="O123" i="1"/>
  <c r="N123" i="1"/>
  <c r="M123" i="1"/>
  <c r="J123" i="1"/>
  <c r="L123" i="1"/>
  <c r="R123" i="1"/>
  <c r="Q123" i="1"/>
  <c r="P123" i="1"/>
  <c r="O115" i="1"/>
  <c r="N115" i="1"/>
  <c r="M115" i="1"/>
  <c r="R115" i="1"/>
  <c r="Q115" i="1"/>
  <c r="P115" i="1"/>
  <c r="L115" i="1"/>
  <c r="K115" i="1"/>
  <c r="J115" i="1"/>
  <c r="O107" i="1"/>
  <c r="N107" i="1"/>
  <c r="M107" i="1"/>
  <c r="L107" i="1"/>
  <c r="K107" i="1"/>
  <c r="J107" i="1"/>
  <c r="P107" i="1"/>
  <c r="R107" i="1"/>
  <c r="Q107" i="1"/>
  <c r="Q181" i="1"/>
  <c r="O181" i="1"/>
  <c r="N181" i="1"/>
  <c r="M181" i="1"/>
  <c r="L181" i="1"/>
  <c r="K181" i="1"/>
  <c r="R181" i="1"/>
  <c r="P181" i="1"/>
  <c r="J181" i="1"/>
  <c r="K103" i="1"/>
  <c r="Q103" i="1"/>
  <c r="P103" i="1"/>
  <c r="O103" i="1"/>
  <c r="N103" i="1"/>
  <c r="M103" i="1"/>
  <c r="L103" i="1"/>
  <c r="R103" i="1"/>
  <c r="J103" i="1"/>
  <c r="K95" i="1"/>
  <c r="Q95" i="1"/>
  <c r="N95" i="1"/>
  <c r="M95" i="1"/>
  <c r="L95" i="1"/>
  <c r="J95" i="1"/>
  <c r="P95" i="1"/>
  <c r="O95" i="1"/>
  <c r="R95" i="1"/>
  <c r="Q87" i="1"/>
  <c r="N87" i="1"/>
  <c r="M87" i="1"/>
  <c r="L87" i="1"/>
  <c r="K87" i="1"/>
  <c r="O87" i="1"/>
  <c r="J87" i="1"/>
  <c r="R87" i="1"/>
  <c r="P87" i="1"/>
  <c r="Q79" i="1"/>
  <c r="M79" i="1"/>
  <c r="L79" i="1"/>
  <c r="K79" i="1"/>
  <c r="J79" i="1"/>
  <c r="N79" i="1"/>
  <c r="R79" i="1"/>
  <c r="P79" i="1"/>
  <c r="O79" i="1"/>
  <c r="L146" i="1"/>
  <c r="R146" i="1"/>
  <c r="J146" i="1"/>
  <c r="Q146" i="1"/>
  <c r="P146" i="1"/>
  <c r="O146" i="1"/>
  <c r="N146" i="1"/>
  <c r="M146" i="1"/>
  <c r="K146" i="1"/>
  <c r="L138" i="1"/>
  <c r="R138" i="1"/>
  <c r="Q138" i="1"/>
  <c r="P138" i="1"/>
  <c r="O138" i="1"/>
  <c r="N138" i="1"/>
  <c r="J138" i="1"/>
  <c r="M138" i="1"/>
  <c r="K138" i="1"/>
  <c r="L130" i="1"/>
  <c r="P130" i="1"/>
  <c r="O130" i="1"/>
  <c r="N130" i="1"/>
  <c r="K130" i="1"/>
  <c r="J130" i="1"/>
  <c r="M130" i="1"/>
  <c r="R130" i="1"/>
  <c r="Q130" i="1"/>
  <c r="L122" i="1"/>
  <c r="P122" i="1"/>
  <c r="O122" i="1"/>
  <c r="N122" i="1"/>
  <c r="R122" i="1"/>
  <c r="Q122" i="1"/>
  <c r="M122" i="1"/>
  <c r="K122" i="1"/>
  <c r="J122" i="1"/>
  <c r="P114" i="1"/>
  <c r="O114" i="1"/>
  <c r="N114" i="1"/>
  <c r="M114" i="1"/>
  <c r="L114" i="1"/>
  <c r="K114" i="1"/>
  <c r="J114" i="1"/>
  <c r="Q114" i="1"/>
  <c r="R114" i="1"/>
  <c r="A178" i="1"/>
  <c r="B87" i="1"/>
  <c r="A139" i="1"/>
  <c r="A119" i="1"/>
  <c r="A127" i="1"/>
  <c r="A111" i="1"/>
  <c r="A94" i="1"/>
  <c r="B103" i="1"/>
  <c r="A135" i="1"/>
  <c r="A182" i="1"/>
  <c r="A86" i="1"/>
  <c r="B79" i="1"/>
  <c r="A78" i="1"/>
  <c r="B180" i="1"/>
  <c r="A102" i="1"/>
  <c r="A180" i="1"/>
  <c r="B95" i="1"/>
  <c r="A103" i="1"/>
  <c r="A99" i="1"/>
  <c r="A95" i="1"/>
  <c r="A91" i="1"/>
  <c r="A87" i="1"/>
  <c r="A83" i="1"/>
  <c r="A79" i="1"/>
  <c r="A75" i="1"/>
  <c r="A113" i="1"/>
  <c r="A121" i="1"/>
  <c r="A129" i="1"/>
  <c r="A137" i="1"/>
  <c r="B99" i="1"/>
  <c r="B91" i="1"/>
  <c r="B184" i="1"/>
  <c r="A184" i="1"/>
  <c r="B176" i="1"/>
  <c r="B102" i="1"/>
  <c r="B98" i="1"/>
  <c r="B94" i="1"/>
  <c r="B90" i="1"/>
  <c r="B86" i="1"/>
  <c r="B82" i="1"/>
  <c r="B78" i="1"/>
  <c r="A145" i="1"/>
  <c r="A90" i="1"/>
  <c r="A82" i="1"/>
  <c r="B83" i="1"/>
  <c r="A98" i="1"/>
  <c r="B181" i="1"/>
  <c r="B101" i="1"/>
  <c r="B97" i="1"/>
  <c r="B93" i="1"/>
  <c r="B89" i="1"/>
  <c r="B85" i="1"/>
  <c r="B81" i="1"/>
  <c r="B77" i="1"/>
  <c r="A143" i="1"/>
  <c r="B177" i="1"/>
  <c r="A176" i="1"/>
  <c r="A181" i="1"/>
  <c r="A77" i="1"/>
  <c r="A109" i="1"/>
  <c r="A117" i="1"/>
  <c r="A125" i="1"/>
  <c r="A133" i="1"/>
  <c r="B75" i="1"/>
  <c r="B104" i="1"/>
  <c r="B100" i="1"/>
  <c r="B96" i="1"/>
  <c r="B92" i="1"/>
  <c r="B88" i="1"/>
  <c r="B84" i="1"/>
  <c r="B80" i="1"/>
  <c r="B76" i="1"/>
  <c r="A141" i="1"/>
  <c r="A107" i="1"/>
  <c r="A115" i="1"/>
  <c r="A123" i="1"/>
  <c r="A131" i="1"/>
  <c r="B107" i="1"/>
  <c r="B109" i="1"/>
  <c r="B111" i="1"/>
  <c r="B113" i="1"/>
  <c r="B115" i="1"/>
  <c r="B117" i="1"/>
  <c r="B119" i="1"/>
  <c r="B121" i="1"/>
  <c r="B123" i="1"/>
  <c r="B125" i="1"/>
  <c r="B127" i="1"/>
  <c r="B129" i="1"/>
  <c r="B131" i="1"/>
  <c r="B133" i="1"/>
  <c r="B135" i="1"/>
  <c r="B137" i="1"/>
  <c r="B139" i="1"/>
  <c r="B141" i="1"/>
  <c r="B143" i="1"/>
  <c r="B145" i="1"/>
  <c r="A106" i="1"/>
  <c r="A108" i="1"/>
  <c r="A110" i="1"/>
  <c r="A112" i="1"/>
  <c r="A114" i="1"/>
  <c r="A116" i="1"/>
  <c r="A118" i="1"/>
  <c r="A120" i="1"/>
  <c r="A122" i="1"/>
  <c r="A124" i="1"/>
  <c r="A126" i="1"/>
  <c r="A128" i="1"/>
  <c r="A130" i="1"/>
  <c r="A132" i="1"/>
  <c r="A134" i="1"/>
  <c r="A136" i="1"/>
  <c r="A138" i="1"/>
  <c r="A140" i="1"/>
  <c r="A142" i="1"/>
  <c r="A144" i="1"/>
  <c r="A146" i="1"/>
  <c r="B106" i="1"/>
  <c r="B108" i="1"/>
  <c r="B110" i="1"/>
  <c r="B112" i="1"/>
  <c r="B114" i="1"/>
  <c r="B116" i="1"/>
  <c r="B118" i="1"/>
  <c r="B120" i="1"/>
  <c r="B122" i="1"/>
  <c r="B124" i="1"/>
  <c r="B126" i="1"/>
  <c r="B128" i="1"/>
  <c r="B130" i="1"/>
  <c r="B132" i="1"/>
  <c r="B134" i="1"/>
  <c r="B136" i="1"/>
  <c r="B138" i="1"/>
  <c r="B140" i="1"/>
  <c r="B142" i="1"/>
  <c r="B144" i="1"/>
  <c r="B146" i="1"/>
  <c r="A185" i="1"/>
  <c r="B185" i="1"/>
  <c r="A177" i="1"/>
  <c r="B183" i="1"/>
  <c r="B179" i="1"/>
  <c r="A183" i="1"/>
  <c r="A179" i="1"/>
  <c r="B182" i="1"/>
  <c r="B178" i="1"/>
  <c r="B175" i="1"/>
  <c r="A175" i="1"/>
  <c r="A2" i="1" l="1"/>
  <c r="B2" i="1"/>
  <c r="Q2" i="1"/>
  <c r="R2" i="1"/>
  <c r="A1277" i="1"/>
  <c r="B1277" i="1"/>
  <c r="A798" i="1" l="1"/>
  <c r="B798" i="1"/>
  <c r="C1312" i="1"/>
  <c r="C1313" i="1"/>
  <c r="C1314" i="1"/>
  <c r="C1315" i="1"/>
  <c r="C1316" i="1"/>
  <c r="C1317" i="1"/>
  <c r="C1318" i="1"/>
  <c r="C1319" i="1"/>
  <c r="C1320" i="1"/>
  <c r="C1321" i="1"/>
  <c r="C1322" i="1"/>
  <c r="C1323" i="1"/>
  <c r="C1324" i="1"/>
  <c r="C1325" i="1"/>
  <c r="C1326" i="1"/>
  <c r="C1327" i="1"/>
  <c r="C1328" i="1"/>
  <c r="C1329" i="1"/>
  <c r="C1330" i="1"/>
  <c r="C1331" i="1"/>
  <c r="C1332" i="1"/>
  <c r="C1333" i="1"/>
  <c r="C1334" i="1"/>
  <c r="C1311" i="1"/>
  <c r="F102" i="8"/>
  <c r="F101" i="8"/>
  <c r="F100" i="8"/>
  <c r="A1335" i="1"/>
  <c r="B1335" i="1"/>
  <c r="B1310" i="1"/>
  <c r="A794" i="1"/>
  <c r="B794" i="1"/>
  <c r="A795" i="1"/>
  <c r="B795" i="1"/>
  <c r="A796" i="1"/>
  <c r="B796" i="1"/>
  <c r="A797" i="1"/>
  <c r="B797" i="1"/>
  <c r="A999" i="1"/>
  <c r="B999" i="1"/>
  <c r="A1000" i="1"/>
  <c r="B1000" i="1"/>
  <c r="C1001" i="1"/>
  <c r="C1002" i="1"/>
  <c r="C1003" i="1"/>
  <c r="C1004" i="1"/>
  <c r="C1005" i="1"/>
  <c r="C1006" i="1"/>
  <c r="C1007" i="1"/>
  <c r="C1008" i="1"/>
  <c r="C1009" i="1"/>
  <c r="C1010" i="1"/>
  <c r="C1011" i="1"/>
  <c r="C1012" i="1"/>
  <c r="C1013" i="1"/>
  <c r="C1014" i="1"/>
  <c r="C1015" i="1"/>
  <c r="C1016" i="1"/>
  <c r="C1017" i="1"/>
  <c r="C1018" i="1"/>
  <c r="C1019" i="1"/>
  <c r="C1020" i="1"/>
  <c r="C1021" i="1"/>
  <c r="C1022" i="1"/>
  <c r="C1023" i="1"/>
  <c r="C1024" i="1"/>
  <c r="C1025" i="1"/>
  <c r="C1026" i="1"/>
  <c r="C1027" i="1"/>
  <c r="C1028" i="1"/>
  <c r="C1029" i="1"/>
  <c r="C1030" i="1"/>
  <c r="C1031" i="1"/>
  <c r="C1032" i="1"/>
  <c r="C1033" i="1"/>
  <c r="C1034" i="1"/>
  <c r="C1035" i="1"/>
  <c r="C1036" i="1"/>
  <c r="C1037" i="1"/>
  <c r="C1038" i="1"/>
  <c r="C1039" i="1"/>
  <c r="C1040" i="1"/>
  <c r="C1041" i="1"/>
  <c r="C1042" i="1"/>
  <c r="C1043" i="1"/>
  <c r="C1044" i="1"/>
  <c r="C1045" i="1"/>
  <c r="C1046" i="1"/>
  <c r="C1047" i="1"/>
  <c r="C1048" i="1"/>
  <c r="C1049" i="1"/>
  <c r="C1050" i="1"/>
  <c r="C1051" i="1"/>
  <c r="C1052" i="1"/>
  <c r="C1053" i="1"/>
  <c r="C1054" i="1"/>
  <c r="C1055" i="1"/>
  <c r="C1056" i="1"/>
  <c r="C1057" i="1"/>
  <c r="C1058" i="1"/>
  <c r="C1059" i="1"/>
  <c r="C1060" i="1"/>
  <c r="C1061" i="1"/>
  <c r="C1062" i="1"/>
  <c r="C1063" i="1"/>
  <c r="C1064" i="1"/>
  <c r="C1065" i="1"/>
  <c r="C1066" i="1"/>
  <c r="C1067" i="1"/>
  <c r="C1068" i="1"/>
  <c r="C1069" i="1"/>
  <c r="C1070" i="1"/>
  <c r="C1071" i="1"/>
  <c r="C1072" i="1"/>
  <c r="C1073" i="1"/>
  <c r="C1074" i="1"/>
  <c r="C1075" i="1"/>
  <c r="C1076" i="1"/>
  <c r="C1077" i="1"/>
  <c r="C1078" i="1"/>
  <c r="C1079" i="1"/>
  <c r="C1080" i="1"/>
  <c r="C1081" i="1"/>
  <c r="C1082" i="1"/>
  <c r="C1083" i="1"/>
  <c r="C1084" i="1"/>
  <c r="C1085" i="1"/>
  <c r="C1086" i="1"/>
  <c r="C1087" i="1"/>
  <c r="C1088" i="1"/>
  <c r="C1089" i="1"/>
  <c r="C1090" i="1"/>
  <c r="C1091" i="1"/>
  <c r="C1092" i="1"/>
  <c r="C1093" i="1"/>
  <c r="C1094" i="1"/>
  <c r="C1095" i="1"/>
  <c r="C1096" i="1"/>
  <c r="C1097" i="1"/>
  <c r="C1098" i="1"/>
  <c r="C1099" i="1"/>
  <c r="C1100" i="1"/>
  <c r="C1101" i="1"/>
  <c r="C1102" i="1"/>
  <c r="C1103" i="1"/>
  <c r="C1104" i="1"/>
  <c r="C1105" i="1"/>
  <c r="C1106" i="1"/>
  <c r="C1107" i="1"/>
  <c r="C1108" i="1"/>
  <c r="C1109" i="1"/>
  <c r="C1110" i="1"/>
  <c r="C1111" i="1"/>
  <c r="C1112" i="1"/>
  <c r="I1514" i="1"/>
  <c r="I1515" i="1"/>
  <c r="I1516" i="1"/>
  <c r="I1517" i="1"/>
  <c r="I1519" i="1"/>
  <c r="I1520" i="1"/>
  <c r="I1521" i="1"/>
  <c r="I1522" i="1"/>
  <c r="I1524" i="1"/>
  <c r="I1525" i="1"/>
  <c r="I1526" i="1"/>
  <c r="I1527" i="1"/>
  <c r="I1534" i="1"/>
  <c r="I1535" i="1"/>
  <c r="I1536" i="1"/>
  <c r="I1537" i="1"/>
  <c r="I1539" i="1"/>
  <c r="I1540" i="1"/>
  <c r="I1541" i="1"/>
  <c r="I1542" i="1"/>
  <c r="I1544" i="1"/>
  <c r="I1545" i="1"/>
  <c r="I1546" i="1"/>
  <c r="I1547" i="1"/>
  <c r="I1549" i="1"/>
  <c r="I1550" i="1"/>
  <c r="I1551" i="1"/>
  <c r="I1552" i="1"/>
  <c r="I1559" i="1"/>
  <c r="I1560" i="1"/>
  <c r="I1561" i="1"/>
  <c r="I1562" i="1"/>
  <c r="I1564" i="1"/>
  <c r="I1565" i="1"/>
  <c r="I1566" i="1"/>
  <c r="I1567" i="1"/>
  <c r="A1569" i="1"/>
  <c r="H691" i="15"/>
  <c r="A1261" i="1"/>
  <c r="B1261" i="1"/>
  <c r="A62" i="1"/>
  <c r="B62" i="1"/>
  <c r="A63" i="1"/>
  <c r="B63" i="1"/>
  <c r="A147" i="1"/>
  <c r="B147" i="1"/>
  <c r="A148" i="1"/>
  <c r="B148" i="1"/>
  <c r="A160" i="1"/>
  <c r="B160" i="1"/>
  <c r="A162" i="1"/>
  <c r="B162" i="1"/>
  <c r="A188" i="1"/>
  <c r="B188" i="1"/>
  <c r="A203" i="1"/>
  <c r="B203" i="1"/>
  <c r="A221" i="1"/>
  <c r="B221" i="1"/>
  <c r="A222" i="1"/>
  <c r="B222" i="1"/>
  <c r="A223" i="1"/>
  <c r="A226" i="1"/>
  <c r="B226" i="1"/>
  <c r="A227" i="1"/>
  <c r="B227" i="1"/>
  <c r="A230" i="1"/>
  <c r="B230" i="1"/>
  <c r="A238" i="1"/>
  <c r="B238" i="1"/>
  <c r="A262" i="1"/>
  <c r="B262" i="1"/>
  <c r="A265" i="1"/>
  <c r="B265" i="1"/>
  <c r="A266" i="1"/>
  <c r="B266" i="1"/>
  <c r="A290" i="1"/>
  <c r="B290" i="1"/>
  <c r="A315" i="1"/>
  <c r="B315" i="1"/>
  <c r="A316" i="1"/>
  <c r="B316" i="1"/>
  <c r="A340" i="1"/>
  <c r="B340" i="1"/>
  <c r="A364" i="1"/>
  <c r="B364" i="1"/>
  <c r="A440" i="1"/>
  <c r="B440" i="1"/>
  <c r="A441" i="1"/>
  <c r="B441" i="1"/>
  <c r="A516" i="1"/>
  <c r="B516" i="1"/>
  <c r="A541" i="1"/>
  <c r="B541" i="1"/>
  <c r="A591" i="1"/>
  <c r="B591" i="1"/>
  <c r="A592" i="1"/>
  <c r="B592" i="1"/>
  <c r="A593" i="1"/>
  <c r="B593" i="1"/>
  <c r="A594" i="1"/>
  <c r="B594" i="1"/>
  <c r="A1250" i="1"/>
  <c r="B1250" i="1"/>
  <c r="A1253" i="1"/>
  <c r="B1253" i="1"/>
  <c r="A1257" i="1"/>
  <c r="B1257" i="1"/>
  <c r="A1262" i="1"/>
  <c r="B1262" i="1"/>
  <c r="A1272" i="1"/>
  <c r="B1272" i="1"/>
  <c r="A1273" i="1"/>
  <c r="B1273" i="1"/>
  <c r="A1274" i="1"/>
  <c r="B1274" i="1"/>
  <c r="A1275" i="1"/>
  <c r="B1275" i="1"/>
  <c r="A1276" i="1"/>
  <c r="B1276" i="1"/>
  <c r="A1278" i="1"/>
  <c r="B1278" i="1"/>
  <c r="A1279" i="1"/>
  <c r="B1279" i="1"/>
  <c r="A1280" i="1"/>
  <c r="B1280" i="1"/>
  <c r="A1281" i="1"/>
  <c r="B1281" i="1"/>
  <c r="A236" i="1"/>
  <c r="B236" i="1"/>
  <c r="A237" i="1"/>
  <c r="B237" i="1"/>
  <c r="A1271" i="1"/>
  <c r="B1271" i="1"/>
  <c r="A1282" i="1"/>
  <c r="B1282" i="1"/>
  <c r="A1288" i="1"/>
  <c r="B1288" i="1"/>
  <c r="A1309" i="1"/>
  <c r="B1309" i="1"/>
  <c r="A1310" i="1"/>
  <c r="A1336" i="1"/>
  <c r="B1336" i="1"/>
  <c r="A1339" i="1"/>
  <c r="B1339" i="1"/>
  <c r="A1351" i="1"/>
  <c r="B1351" i="1"/>
  <c r="A1366" i="1"/>
  <c r="B1366" i="1"/>
  <c r="A1386" i="1"/>
  <c r="B1386" i="1"/>
  <c r="A1449" i="1"/>
  <c r="B1449" i="1"/>
  <c r="A1450" i="1"/>
  <c r="B1450" i="1"/>
  <c r="A1568" i="1"/>
  <c r="B1568" i="1"/>
  <c r="A1513" i="1"/>
  <c r="B1513" i="1"/>
  <c r="A1518" i="1"/>
  <c r="B1518" i="1"/>
  <c r="A1523" i="1"/>
  <c r="B1523" i="1"/>
  <c r="A1533" i="1"/>
  <c r="B1533" i="1"/>
  <c r="A1538" i="1"/>
  <c r="B1538" i="1"/>
  <c r="A1543" i="1"/>
  <c r="B1543" i="1"/>
  <c r="A1548" i="1"/>
  <c r="B1548" i="1"/>
  <c r="A1558" i="1"/>
  <c r="B1558" i="1"/>
  <c r="A1563" i="1"/>
  <c r="B1563" i="1"/>
  <c r="K111" i="19"/>
  <c r="K110" i="19"/>
  <c r="K108" i="19"/>
  <c r="K107" i="19"/>
  <c r="K106" i="19"/>
  <c r="K105" i="19"/>
  <c r="K103" i="19"/>
  <c r="K102" i="19"/>
  <c r="J111" i="19"/>
  <c r="J110" i="19"/>
  <c r="J108" i="19"/>
  <c r="J107" i="19"/>
  <c r="J106" i="19"/>
  <c r="J105" i="19"/>
  <c r="J103" i="19"/>
  <c r="J102" i="19"/>
  <c r="L100" i="19"/>
  <c r="K100" i="19"/>
  <c r="J100" i="19"/>
  <c r="I100" i="19"/>
  <c r="H100" i="19"/>
  <c r="G100" i="19"/>
  <c r="F100" i="19"/>
  <c r="D100" i="19"/>
  <c r="L99" i="19"/>
  <c r="K99" i="19"/>
  <c r="J99" i="19"/>
  <c r="I99" i="19"/>
  <c r="H99" i="19"/>
  <c r="G99" i="19"/>
  <c r="F99" i="19"/>
  <c r="D99" i="19"/>
  <c r="L98" i="19"/>
  <c r="K98" i="19"/>
  <c r="J98" i="19"/>
  <c r="I98" i="19"/>
  <c r="H98" i="19"/>
  <c r="G98" i="19"/>
  <c r="F98" i="19"/>
  <c r="D98" i="19"/>
  <c r="L97" i="19"/>
  <c r="R1456" i="1" s="1"/>
  <c r="K97" i="19"/>
  <c r="Q1456" i="1" s="1"/>
  <c r="J97" i="19"/>
  <c r="P1456" i="1" s="1"/>
  <c r="I97" i="19"/>
  <c r="O1456" i="1" s="1"/>
  <c r="H97" i="19"/>
  <c r="N1456" i="1" s="1"/>
  <c r="G97" i="19"/>
  <c r="M1456" i="1" s="1"/>
  <c r="F97" i="19"/>
  <c r="L1456" i="1" s="1"/>
  <c r="D97" i="19"/>
  <c r="J1456" i="1" s="1"/>
  <c r="B97" i="19"/>
  <c r="B1456" i="1" s="1"/>
  <c r="B98" i="19"/>
  <c r="B1480" i="1" s="1"/>
  <c r="B99" i="19"/>
  <c r="B1481" i="1" s="1"/>
  <c r="B100" i="19"/>
  <c r="B1506" i="1" s="1"/>
  <c r="A98" i="19"/>
  <c r="A1480" i="1" s="1"/>
  <c r="A99" i="19"/>
  <c r="A1481" i="1" s="1"/>
  <c r="A100" i="19"/>
  <c r="A1506" i="1" s="1"/>
  <c r="A97" i="19"/>
  <c r="A1456" i="1" s="1"/>
  <c r="L94" i="19"/>
  <c r="K94" i="19"/>
  <c r="J94" i="19"/>
  <c r="I94" i="19"/>
  <c r="H94" i="19"/>
  <c r="G94" i="19"/>
  <c r="F94" i="19"/>
  <c r="D94" i="19"/>
  <c r="L93" i="19"/>
  <c r="K93" i="19"/>
  <c r="J93" i="19"/>
  <c r="I93" i="19"/>
  <c r="H93" i="19"/>
  <c r="G93" i="19"/>
  <c r="F93" i="19"/>
  <c r="D93" i="19"/>
  <c r="L92" i="19"/>
  <c r="K92" i="19"/>
  <c r="J92" i="19"/>
  <c r="I92" i="19"/>
  <c r="H92" i="19"/>
  <c r="G92" i="19"/>
  <c r="F92" i="19"/>
  <c r="D92" i="19"/>
  <c r="L91" i="19"/>
  <c r="R1392" i="1" s="1"/>
  <c r="K91" i="19"/>
  <c r="Q1392" i="1" s="1"/>
  <c r="J91" i="19"/>
  <c r="P1392" i="1" s="1"/>
  <c r="I91" i="19"/>
  <c r="O1392" i="1" s="1"/>
  <c r="H91" i="19"/>
  <c r="N1392" i="1" s="1"/>
  <c r="G91" i="19"/>
  <c r="M1392" i="1" s="1"/>
  <c r="F91" i="19"/>
  <c r="L1392" i="1" s="1"/>
  <c r="D91" i="19"/>
  <c r="J1392" i="1" s="1"/>
  <c r="B94" i="19"/>
  <c r="B1442" i="1" s="1"/>
  <c r="A94" i="19"/>
  <c r="A1442" i="1" s="1"/>
  <c r="B93" i="19"/>
  <c r="B1417" i="1" s="1"/>
  <c r="A93" i="19"/>
  <c r="A1417" i="1" s="1"/>
  <c r="B92" i="19"/>
  <c r="B1416" i="1" s="1"/>
  <c r="A92" i="19"/>
  <c r="A1416" i="1" s="1"/>
  <c r="B91" i="19"/>
  <c r="B1392" i="1" s="1"/>
  <c r="A91" i="19"/>
  <c r="A1392" i="1" s="1"/>
  <c r="G20" i="19"/>
  <c r="M222" i="1" s="1"/>
  <c r="G13" i="19"/>
  <c r="G10" i="19"/>
  <c r="C518" i="1"/>
  <c r="C519" i="1"/>
  <c r="C520" i="1"/>
  <c r="C521" i="1"/>
  <c r="C522" i="1"/>
  <c r="C523" i="1"/>
  <c r="C524" i="1"/>
  <c r="C525" i="1"/>
  <c r="C526" i="1"/>
  <c r="C527" i="1"/>
  <c r="C528" i="1"/>
  <c r="C529" i="1"/>
  <c r="C530" i="1"/>
  <c r="C531" i="1"/>
  <c r="C532" i="1"/>
  <c r="C533" i="1"/>
  <c r="C534" i="1"/>
  <c r="C535" i="1"/>
  <c r="C536" i="1"/>
  <c r="C537" i="1"/>
  <c r="C538" i="1"/>
  <c r="C539" i="1"/>
  <c r="C540" i="1"/>
  <c r="C517" i="1"/>
  <c r="H696" i="15"/>
  <c r="H692" i="15"/>
  <c r="H694" i="15"/>
  <c r="H695" i="15"/>
  <c r="H690" i="15"/>
  <c r="C1489" i="1"/>
  <c r="K1489" i="1" s="1"/>
  <c r="C1490" i="1"/>
  <c r="K1490" i="1" s="1"/>
  <c r="C1491" i="1"/>
  <c r="K1491" i="1" s="1"/>
  <c r="C1492" i="1"/>
  <c r="K1492" i="1" s="1"/>
  <c r="C1493" i="1"/>
  <c r="K1493" i="1" s="1"/>
  <c r="C1494" i="1"/>
  <c r="K1494" i="1" s="1"/>
  <c r="C1495" i="1"/>
  <c r="K1495" i="1" s="1"/>
  <c r="C1496" i="1"/>
  <c r="K1496" i="1" s="1"/>
  <c r="C1497" i="1"/>
  <c r="K1497" i="1" s="1"/>
  <c r="C1498" i="1"/>
  <c r="K1498" i="1" s="1"/>
  <c r="C1499" i="1"/>
  <c r="K1499" i="1" s="1"/>
  <c r="C1500" i="1"/>
  <c r="K1500" i="1" s="1"/>
  <c r="C1501" i="1"/>
  <c r="K1501" i="1" s="1"/>
  <c r="C1502" i="1"/>
  <c r="K1502" i="1" s="1"/>
  <c r="C1503" i="1"/>
  <c r="K1503" i="1" s="1"/>
  <c r="C1504" i="1"/>
  <c r="K1504" i="1" s="1"/>
  <c r="C1505" i="1"/>
  <c r="K1505" i="1" s="1"/>
  <c r="C1425" i="1"/>
  <c r="K1425" i="1" s="1"/>
  <c r="C1426" i="1"/>
  <c r="K1426" i="1" s="1"/>
  <c r="C1427" i="1"/>
  <c r="K1427" i="1" s="1"/>
  <c r="C1428" i="1"/>
  <c r="K1428" i="1" s="1"/>
  <c r="C1429" i="1"/>
  <c r="K1429" i="1" s="1"/>
  <c r="C1430" i="1"/>
  <c r="K1430" i="1" s="1"/>
  <c r="C1431" i="1"/>
  <c r="K1431" i="1" s="1"/>
  <c r="C1432" i="1"/>
  <c r="K1432" i="1" s="1"/>
  <c r="C1433" i="1"/>
  <c r="K1433" i="1" s="1"/>
  <c r="C1434" i="1"/>
  <c r="K1434" i="1" s="1"/>
  <c r="C1435" i="1"/>
  <c r="K1435" i="1" s="1"/>
  <c r="C1436" i="1"/>
  <c r="K1436" i="1" s="1"/>
  <c r="C1437" i="1"/>
  <c r="K1437" i="1" s="1"/>
  <c r="C1438" i="1"/>
  <c r="K1438" i="1" s="1"/>
  <c r="C1439" i="1"/>
  <c r="K1439" i="1" s="1"/>
  <c r="C1440" i="1"/>
  <c r="K1440" i="1" s="1"/>
  <c r="C1441" i="1"/>
  <c r="K1441" i="1" s="1"/>
  <c r="C1258" i="1"/>
  <c r="C1254" i="1"/>
  <c r="C658" i="1"/>
  <c r="C659" i="1"/>
  <c r="C660" i="1"/>
  <c r="C661" i="1"/>
  <c r="C662" i="1"/>
  <c r="C663" i="1"/>
  <c r="C664" i="1"/>
  <c r="C665" i="1"/>
  <c r="C666" i="1"/>
  <c r="C667" i="1"/>
  <c r="C668" i="1"/>
  <c r="C669" i="1"/>
  <c r="C670" i="1"/>
  <c r="C671" i="1"/>
  <c r="C672" i="1"/>
  <c r="C673" i="1"/>
  <c r="C674" i="1"/>
  <c r="C675" i="1"/>
  <c r="C676" i="1"/>
  <c r="C677" i="1"/>
  <c r="C678" i="1"/>
  <c r="C679" i="1"/>
  <c r="C680" i="1"/>
  <c r="C681" i="1"/>
  <c r="C682" i="1"/>
  <c r="C683" i="1"/>
  <c r="C684" i="1"/>
  <c r="C685" i="1"/>
  <c r="C686" i="1"/>
  <c r="C687" i="1"/>
  <c r="C688" i="1"/>
  <c r="C689" i="1"/>
  <c r="C690" i="1"/>
  <c r="C691" i="1"/>
  <c r="C692" i="1"/>
  <c r="C693" i="1"/>
  <c r="C694" i="1"/>
  <c r="C695" i="1"/>
  <c r="C696" i="1"/>
  <c r="C697" i="1"/>
  <c r="C698" i="1"/>
  <c r="C699" i="1"/>
  <c r="C700" i="1"/>
  <c r="C701" i="1"/>
  <c r="C702" i="1"/>
  <c r="C703" i="1"/>
  <c r="C704" i="1"/>
  <c r="C705" i="1"/>
  <c r="C706" i="1"/>
  <c r="C707" i="1"/>
  <c r="C708" i="1"/>
  <c r="C709" i="1"/>
  <c r="C710" i="1"/>
  <c r="C711" i="1"/>
  <c r="C712" i="1"/>
  <c r="C713" i="1"/>
  <c r="C714" i="1"/>
  <c r="C715" i="1"/>
  <c r="C716" i="1"/>
  <c r="C717" i="1"/>
  <c r="C718" i="1"/>
  <c r="C719" i="1"/>
  <c r="C720" i="1"/>
  <c r="C721" i="1"/>
  <c r="C722" i="1"/>
  <c r="C723" i="1"/>
  <c r="C724" i="1"/>
  <c r="C725" i="1"/>
  <c r="C726" i="1"/>
  <c r="C727" i="1"/>
  <c r="C728" i="1"/>
  <c r="C729" i="1"/>
  <c r="C730" i="1"/>
  <c r="C731" i="1"/>
  <c r="C732" i="1"/>
  <c r="C733" i="1"/>
  <c r="C734" i="1"/>
  <c r="C735" i="1"/>
  <c r="C736" i="1"/>
  <c r="C737" i="1"/>
  <c r="C738" i="1"/>
  <c r="C739" i="1"/>
  <c r="C740" i="1"/>
  <c r="C741" i="1"/>
  <c r="C742" i="1"/>
  <c r="C743" i="1"/>
  <c r="C744" i="1"/>
  <c r="C745" i="1"/>
  <c r="C746" i="1"/>
  <c r="C747" i="1"/>
  <c r="C748" i="1"/>
  <c r="C749" i="1"/>
  <c r="C750" i="1"/>
  <c r="C751" i="1"/>
  <c r="C752" i="1"/>
  <c r="C753" i="1"/>
  <c r="C754" i="1"/>
  <c r="C755" i="1"/>
  <c r="C756" i="1"/>
  <c r="C757" i="1"/>
  <c r="C758" i="1"/>
  <c r="C759" i="1"/>
  <c r="C760" i="1"/>
  <c r="C761" i="1"/>
  <c r="C762" i="1"/>
  <c r="C763" i="1"/>
  <c r="C764" i="1"/>
  <c r="C765" i="1"/>
  <c r="C766" i="1"/>
  <c r="C767" i="1"/>
  <c r="C768" i="1"/>
  <c r="C769" i="1"/>
  <c r="C770" i="1"/>
  <c r="C771" i="1"/>
  <c r="C772" i="1"/>
  <c r="C773" i="1"/>
  <c r="C774" i="1"/>
  <c r="C775" i="1"/>
  <c r="C776" i="1"/>
  <c r="C777" i="1"/>
  <c r="C778" i="1"/>
  <c r="C779" i="1"/>
  <c r="C780" i="1"/>
  <c r="C781" i="1"/>
  <c r="C782" i="1"/>
  <c r="C783" i="1"/>
  <c r="C784" i="1"/>
  <c r="C785" i="1"/>
  <c r="C786" i="1"/>
  <c r="C787" i="1"/>
  <c r="C788" i="1"/>
  <c r="C789" i="1"/>
  <c r="C790" i="1"/>
  <c r="C791" i="1"/>
  <c r="C792" i="1"/>
  <c r="C793" i="1"/>
  <c r="B666" i="1"/>
  <c r="C1113" i="1"/>
  <c r="C1114" i="1"/>
  <c r="C1115" i="1"/>
  <c r="C1116" i="1"/>
  <c r="C1117" i="1"/>
  <c r="C1118" i="1"/>
  <c r="C1119" i="1"/>
  <c r="C1120" i="1"/>
  <c r="C1121" i="1"/>
  <c r="C1122" i="1"/>
  <c r="C1123" i="1"/>
  <c r="C1124" i="1"/>
  <c r="C1125" i="1"/>
  <c r="C1126" i="1"/>
  <c r="C1127" i="1"/>
  <c r="C1128" i="1"/>
  <c r="C1129" i="1"/>
  <c r="C1130" i="1"/>
  <c r="C1131" i="1"/>
  <c r="C1132" i="1"/>
  <c r="C1133" i="1"/>
  <c r="C1134" i="1"/>
  <c r="C1135" i="1"/>
  <c r="C1136" i="1"/>
  <c r="C1137" i="1"/>
  <c r="C1138" i="1"/>
  <c r="C1139" i="1"/>
  <c r="C1140" i="1"/>
  <c r="C1141" i="1"/>
  <c r="C1142" i="1"/>
  <c r="C1143" i="1"/>
  <c r="C1144" i="1"/>
  <c r="C1145" i="1"/>
  <c r="C1146" i="1"/>
  <c r="C1147" i="1"/>
  <c r="C1148" i="1"/>
  <c r="C1149" i="1"/>
  <c r="C1150" i="1"/>
  <c r="C1151" i="1"/>
  <c r="C1152" i="1"/>
  <c r="C1153" i="1"/>
  <c r="C1154" i="1"/>
  <c r="C1155" i="1"/>
  <c r="C1156" i="1"/>
  <c r="C1157" i="1"/>
  <c r="C1158" i="1"/>
  <c r="C1159" i="1"/>
  <c r="C1160" i="1"/>
  <c r="C1161" i="1"/>
  <c r="C1162" i="1"/>
  <c r="C1163" i="1"/>
  <c r="C1164" i="1"/>
  <c r="C1165" i="1"/>
  <c r="C1166" i="1"/>
  <c r="C1167" i="1"/>
  <c r="C1168" i="1"/>
  <c r="C1169" i="1"/>
  <c r="C1170" i="1"/>
  <c r="C1171" i="1"/>
  <c r="C1172" i="1"/>
  <c r="C1173" i="1"/>
  <c r="C1174" i="1"/>
  <c r="C1175" i="1"/>
  <c r="C1176" i="1"/>
  <c r="C1177" i="1"/>
  <c r="C1178" i="1"/>
  <c r="C1179" i="1"/>
  <c r="C1180" i="1"/>
  <c r="C1181" i="1"/>
  <c r="C1182" i="1"/>
  <c r="C1183" i="1"/>
  <c r="C1184" i="1"/>
  <c r="C1185" i="1"/>
  <c r="C1186" i="1"/>
  <c r="C1187" i="1"/>
  <c r="C1188" i="1"/>
  <c r="C1189" i="1"/>
  <c r="C1190" i="1"/>
  <c r="C1191" i="1"/>
  <c r="C1192" i="1"/>
  <c r="C1193" i="1"/>
  <c r="C1194" i="1"/>
  <c r="C1195" i="1"/>
  <c r="C1196" i="1"/>
  <c r="C1197" i="1"/>
  <c r="C1198" i="1"/>
  <c r="C1199" i="1"/>
  <c r="C1200" i="1"/>
  <c r="C1201" i="1"/>
  <c r="C1202" i="1"/>
  <c r="C1203" i="1"/>
  <c r="C1204" i="1"/>
  <c r="C1205" i="1"/>
  <c r="C1206" i="1"/>
  <c r="C1207" i="1"/>
  <c r="C1208" i="1"/>
  <c r="C1209" i="1"/>
  <c r="C1210" i="1"/>
  <c r="C1211" i="1"/>
  <c r="C1212" i="1"/>
  <c r="C1213" i="1"/>
  <c r="C1214" i="1"/>
  <c r="C1215" i="1"/>
  <c r="C1216" i="1"/>
  <c r="C1217" i="1"/>
  <c r="C1218" i="1"/>
  <c r="C1219" i="1"/>
  <c r="C1220" i="1"/>
  <c r="C1221" i="1"/>
  <c r="C1222" i="1"/>
  <c r="C1223" i="1"/>
  <c r="C1224" i="1"/>
  <c r="C1225" i="1"/>
  <c r="C1226" i="1"/>
  <c r="C1227" i="1"/>
  <c r="C1228" i="1"/>
  <c r="C1229" i="1"/>
  <c r="C1230" i="1"/>
  <c r="C1231" i="1"/>
  <c r="C1232" i="1"/>
  <c r="C1233" i="1"/>
  <c r="C1234" i="1"/>
  <c r="C1235" i="1"/>
  <c r="C1236" i="1"/>
  <c r="C1237" i="1"/>
  <c r="C1238" i="1"/>
  <c r="C1239" i="1"/>
  <c r="C1240" i="1"/>
  <c r="C1241" i="1"/>
  <c r="C1242" i="1"/>
  <c r="C1243" i="1"/>
  <c r="C1244" i="1"/>
  <c r="C1245" i="1"/>
  <c r="C1246" i="1"/>
  <c r="C1247" i="1"/>
  <c r="C1248" i="1"/>
  <c r="C1249" i="1"/>
  <c r="A1202" i="1"/>
  <c r="C557" i="1"/>
  <c r="C558" i="1"/>
  <c r="C559" i="1"/>
  <c r="C560" i="1"/>
  <c r="C561" i="1"/>
  <c r="C562" i="1"/>
  <c r="C563" i="1"/>
  <c r="C564" i="1"/>
  <c r="C565" i="1"/>
  <c r="C566" i="1"/>
  <c r="C567" i="1"/>
  <c r="C568" i="1"/>
  <c r="C569" i="1"/>
  <c r="C570" i="1"/>
  <c r="C571" i="1"/>
  <c r="C572" i="1"/>
  <c r="C573" i="1"/>
  <c r="C574" i="1"/>
  <c r="C575" i="1"/>
  <c r="C576" i="1"/>
  <c r="C577" i="1"/>
  <c r="C578" i="1"/>
  <c r="C579" i="1"/>
  <c r="C580" i="1"/>
  <c r="C581" i="1"/>
  <c r="C582" i="1"/>
  <c r="C583" i="1"/>
  <c r="C584" i="1"/>
  <c r="C585" i="1"/>
  <c r="C586" i="1"/>
  <c r="C587" i="1"/>
  <c r="C588" i="1"/>
  <c r="C589" i="1"/>
  <c r="C590" i="1"/>
  <c r="G152" i="13"/>
  <c r="G139" i="13"/>
  <c r="C543" i="1"/>
  <c r="C544" i="1"/>
  <c r="C545" i="1"/>
  <c r="C546" i="1"/>
  <c r="C547" i="1"/>
  <c r="C548" i="1"/>
  <c r="C549" i="1"/>
  <c r="C550" i="1"/>
  <c r="C551" i="1"/>
  <c r="C552" i="1"/>
  <c r="C553" i="1"/>
  <c r="C554" i="1"/>
  <c r="C555" i="1"/>
  <c r="C556" i="1"/>
  <c r="C542" i="1"/>
  <c r="C343" i="1"/>
  <c r="C344" i="1"/>
  <c r="C345" i="1"/>
  <c r="C346" i="1"/>
  <c r="C347" i="1"/>
  <c r="C348" i="1"/>
  <c r="C349" i="1"/>
  <c r="C350" i="1"/>
  <c r="C351" i="1"/>
  <c r="C352" i="1"/>
  <c r="C353" i="1"/>
  <c r="C354" i="1"/>
  <c r="C355" i="1"/>
  <c r="C356" i="1"/>
  <c r="C341" i="1"/>
  <c r="I213" i="13"/>
  <c r="B215" i="13"/>
  <c r="H213" i="13"/>
  <c r="G213" i="13"/>
  <c r="B214" i="13"/>
  <c r="F213" i="13"/>
  <c r="E213" i="13"/>
  <c r="D213" i="13"/>
  <c r="C213" i="13"/>
  <c r="B213" i="13"/>
  <c r="C221" i="13"/>
  <c r="D221" i="13"/>
  <c r="E221" i="13"/>
  <c r="B221" i="13"/>
  <c r="B222" i="13"/>
  <c r="C205" i="13"/>
  <c r="D205" i="13"/>
  <c r="E205" i="13"/>
  <c r="F205" i="13"/>
  <c r="G205" i="13"/>
  <c r="H205" i="13"/>
  <c r="I205" i="13"/>
  <c r="B207" i="13"/>
  <c r="B205" i="13"/>
  <c r="B206" i="13"/>
  <c r="C173" i="1"/>
  <c r="C172" i="1"/>
  <c r="C171" i="1"/>
  <c r="C170" i="1"/>
  <c r="C169" i="1"/>
  <c r="C168" i="1"/>
  <c r="C167" i="1"/>
  <c r="C166" i="1"/>
  <c r="C165" i="1"/>
  <c r="C164" i="1"/>
  <c r="C1341" i="1"/>
  <c r="C1342" i="1"/>
  <c r="C1343" i="1"/>
  <c r="C1344" i="1"/>
  <c r="C1345" i="1"/>
  <c r="C1346" i="1"/>
  <c r="C1347" i="1"/>
  <c r="C1348" i="1"/>
  <c r="C1349" i="1"/>
  <c r="C1350" i="1"/>
  <c r="C1340" i="1"/>
  <c r="H408" i="15"/>
  <c r="I465" i="15"/>
  <c r="J465" i="15"/>
  <c r="K465" i="15"/>
  <c r="H683" i="15"/>
  <c r="I682" i="15"/>
  <c r="I683" i="15" s="1"/>
  <c r="J683" i="15"/>
  <c r="K683" i="15"/>
  <c r="L683" i="15"/>
  <c r="M683" i="15"/>
  <c r="N683" i="15"/>
  <c r="O683" i="15"/>
  <c r="P682" i="15"/>
  <c r="P683" i="15" s="1"/>
  <c r="Q683" i="15"/>
  <c r="R683" i="15"/>
  <c r="S683" i="15"/>
  <c r="V682" i="15"/>
  <c r="V683" i="15" s="1"/>
  <c r="W682" i="15"/>
  <c r="W683" i="15" s="1"/>
  <c r="X682" i="15"/>
  <c r="X683" i="15" s="1"/>
  <c r="Y683" i="15"/>
  <c r="Z682" i="15"/>
  <c r="Z683" i="15" s="1"/>
  <c r="AC683" i="15"/>
  <c r="AD683" i="15"/>
  <c r="AG682" i="15"/>
  <c r="AG683" i="15" s="1"/>
  <c r="AH682" i="15"/>
  <c r="AH683" i="15" s="1"/>
  <c r="AI682" i="15"/>
  <c r="AI683" i="15" s="1"/>
  <c r="C1520" i="1"/>
  <c r="C1521" i="1"/>
  <c r="C1522" i="1"/>
  <c r="C1519" i="1"/>
  <c r="C1525" i="1"/>
  <c r="C1526" i="1"/>
  <c r="C1527" i="1"/>
  <c r="C1524" i="1"/>
  <c r="C1535" i="1"/>
  <c r="C1536" i="1"/>
  <c r="C1537" i="1"/>
  <c r="C1534" i="1"/>
  <c r="C1540" i="1"/>
  <c r="C1541" i="1"/>
  <c r="C1542" i="1"/>
  <c r="C1539" i="1"/>
  <c r="C1545" i="1"/>
  <c r="C1546" i="1"/>
  <c r="C1547" i="1"/>
  <c r="C1544" i="1"/>
  <c r="C1550" i="1"/>
  <c r="C1551" i="1"/>
  <c r="C1552" i="1"/>
  <c r="C1549" i="1"/>
  <c r="C1560" i="1"/>
  <c r="C1561" i="1"/>
  <c r="C1562" i="1"/>
  <c r="C1559" i="1"/>
  <c r="C1564" i="1"/>
  <c r="C1565" i="1"/>
  <c r="C1566" i="1"/>
  <c r="C1567" i="1"/>
  <c r="C1514" i="1"/>
  <c r="C1515" i="1"/>
  <c r="C1516" i="1"/>
  <c r="C1517" i="1"/>
  <c r="F46" i="8"/>
  <c r="F80" i="8"/>
  <c r="F79" i="8"/>
  <c r="F66" i="8"/>
  <c r="F52" i="8"/>
  <c r="F165" i="8"/>
  <c r="F33" i="8"/>
  <c r="F9" i="8"/>
  <c r="I45" i="19"/>
  <c r="I79" i="19"/>
  <c r="F211" i="8"/>
  <c r="F208" i="8"/>
  <c r="F207" i="8"/>
  <c r="F206" i="8"/>
  <c r="F205" i="8"/>
  <c r="F203" i="8"/>
  <c r="F201" i="8"/>
  <c r="F199" i="8"/>
  <c r="F198" i="8"/>
  <c r="F182" i="8"/>
  <c r="F173" i="8"/>
  <c r="F170" i="8"/>
  <c r="F169" i="8"/>
  <c r="F172" i="8"/>
  <c r="F127" i="8"/>
  <c r="F131" i="8"/>
  <c r="F120" i="8"/>
  <c r="F137" i="8"/>
  <c r="F136" i="8"/>
  <c r="F107" i="8"/>
  <c r="F103" i="8"/>
  <c r="F98" i="8"/>
  <c r="F104" i="8"/>
  <c r="F75" i="8"/>
  <c r="F42" i="8"/>
  <c r="F23" i="8"/>
  <c r="F153" i="8"/>
  <c r="C247" i="1"/>
  <c r="C282" i="1"/>
  <c r="C281" i="1"/>
  <c r="C280" i="1"/>
  <c r="C279" i="1"/>
  <c r="C278" i="1"/>
  <c r="C277" i="1"/>
  <c r="C276" i="1"/>
  <c r="C275" i="1"/>
  <c r="C274" i="1"/>
  <c r="C273" i="1"/>
  <c r="C272" i="1"/>
  <c r="C271" i="1"/>
  <c r="C270" i="1"/>
  <c r="C269" i="1"/>
  <c r="C267" i="1"/>
  <c r="C1512" i="1"/>
  <c r="K1512" i="1" s="1"/>
  <c r="C1448" i="1"/>
  <c r="K1448" i="1" s="1"/>
  <c r="C442" i="1"/>
  <c r="C1260" i="1"/>
  <c r="C1259" i="1"/>
  <c r="C1255" i="1"/>
  <c r="C1256" i="1"/>
  <c r="C1365" i="1"/>
  <c r="C1364" i="1"/>
  <c r="C1363" i="1"/>
  <c r="C1362" i="1"/>
  <c r="C1361" i="1"/>
  <c r="C1360" i="1"/>
  <c r="C1359" i="1"/>
  <c r="C1358" i="1"/>
  <c r="C1357" i="1"/>
  <c r="C1356" i="1"/>
  <c r="C1355" i="1"/>
  <c r="C1354" i="1"/>
  <c r="C1353" i="1"/>
  <c r="C1352" i="1"/>
  <c r="C332" i="1"/>
  <c r="C331" i="1"/>
  <c r="C330" i="1"/>
  <c r="C254" i="1"/>
  <c r="C253" i="1"/>
  <c r="C252" i="1"/>
  <c r="C1338" i="1"/>
  <c r="C1337" i="1"/>
  <c r="C602" i="1"/>
  <c r="C603" i="1"/>
  <c r="C604" i="1"/>
  <c r="C605" i="1"/>
  <c r="C606" i="1"/>
  <c r="C607" i="1"/>
  <c r="C608" i="1"/>
  <c r="C609" i="1"/>
  <c r="C610" i="1"/>
  <c r="C611" i="1"/>
  <c r="C612" i="1"/>
  <c r="C613" i="1"/>
  <c r="C614" i="1"/>
  <c r="C615" i="1"/>
  <c r="C616" i="1"/>
  <c r="C617" i="1"/>
  <c r="C618" i="1"/>
  <c r="C619" i="1"/>
  <c r="C620" i="1"/>
  <c r="C621" i="1"/>
  <c r="C622" i="1"/>
  <c r="C623" i="1"/>
  <c r="C624" i="1"/>
  <c r="C625" i="1"/>
  <c r="C626" i="1"/>
  <c r="C627" i="1"/>
  <c r="C628" i="1"/>
  <c r="C629" i="1"/>
  <c r="C630" i="1"/>
  <c r="C631" i="1"/>
  <c r="C632" i="1"/>
  <c r="C633" i="1"/>
  <c r="C634" i="1"/>
  <c r="C635" i="1"/>
  <c r="C636" i="1"/>
  <c r="C637" i="1"/>
  <c r="C638" i="1"/>
  <c r="C639" i="1"/>
  <c r="C640" i="1"/>
  <c r="C641" i="1"/>
  <c r="C642" i="1"/>
  <c r="C643" i="1"/>
  <c r="C644" i="1"/>
  <c r="C645" i="1"/>
  <c r="C646" i="1"/>
  <c r="C647" i="1"/>
  <c r="C648" i="1"/>
  <c r="C649" i="1"/>
  <c r="C650" i="1"/>
  <c r="C651" i="1"/>
  <c r="C652" i="1"/>
  <c r="C653" i="1"/>
  <c r="C654" i="1"/>
  <c r="C655" i="1"/>
  <c r="C656" i="1"/>
  <c r="C657" i="1"/>
  <c r="C601" i="1"/>
  <c r="C600" i="1"/>
  <c r="C1270" i="1"/>
  <c r="C1269" i="1"/>
  <c r="C1268" i="1"/>
  <c r="C1267" i="1"/>
  <c r="C1266" i="1"/>
  <c r="C1265" i="1"/>
  <c r="C1264" i="1"/>
  <c r="C1263" i="1"/>
  <c r="C1304" i="1"/>
  <c r="C1305" i="1"/>
  <c r="C1306" i="1"/>
  <c r="C1307" i="1"/>
  <c r="C1308" i="1"/>
  <c r="C1378" i="1"/>
  <c r="C1379" i="1"/>
  <c r="C1380" i="1"/>
  <c r="C1381" i="1"/>
  <c r="C1382" i="1"/>
  <c r="C192" i="1"/>
  <c r="C197" i="1"/>
  <c r="C202" i="1"/>
  <c r="C190" i="1"/>
  <c r="C191" i="1"/>
  <c r="C193" i="1"/>
  <c r="C194" i="1"/>
  <c r="C195" i="1"/>
  <c r="C196" i="1"/>
  <c r="C198" i="1"/>
  <c r="C199" i="1"/>
  <c r="C200" i="1"/>
  <c r="C201" i="1"/>
  <c r="B17" i="10"/>
  <c r="C1252" i="1"/>
  <c r="C1251"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C10" i="1"/>
  <c r="C9" i="1"/>
  <c r="C8" i="1"/>
  <c r="C7" i="1"/>
  <c r="C6" i="1"/>
  <c r="C5" i="1"/>
  <c r="C4" i="1"/>
  <c r="C3" i="1"/>
  <c r="C365" i="1"/>
  <c r="C325" i="1"/>
  <c r="C599" i="1"/>
  <c r="C598" i="1"/>
  <c r="C597" i="1"/>
  <c r="C596" i="1"/>
  <c r="C595" i="1"/>
  <c r="C439" i="1"/>
  <c r="C438" i="1"/>
  <c r="C1465" i="1"/>
  <c r="K1465" i="1" s="1"/>
  <c r="B186" i="13"/>
  <c r="B187" i="13"/>
  <c r="C151" i="1"/>
  <c r="C152" i="1"/>
  <c r="C153" i="1"/>
  <c r="C154" i="1"/>
  <c r="C155" i="1"/>
  <c r="C156" i="1"/>
  <c r="C157" i="1"/>
  <c r="C158" i="1"/>
  <c r="C159" i="1"/>
  <c r="C149" i="1"/>
  <c r="AF682" i="15"/>
  <c r="U682" i="15"/>
  <c r="AI511" i="15"/>
  <c r="AH511" i="15"/>
  <c r="AG511" i="15"/>
  <c r="AF511" i="15"/>
  <c r="AE511" i="15"/>
  <c r="AD511" i="15"/>
  <c r="AC511" i="15"/>
  <c r="AB511" i="15"/>
  <c r="AA511" i="15"/>
  <c r="Z511" i="15"/>
  <c r="Y511" i="15"/>
  <c r="X511" i="15"/>
  <c r="W511" i="15"/>
  <c r="V511" i="15"/>
  <c r="U511" i="15"/>
  <c r="T511" i="15"/>
  <c r="S511" i="15"/>
  <c r="R511" i="15"/>
  <c r="Q511" i="15"/>
  <c r="P511" i="15"/>
  <c r="O511" i="15"/>
  <c r="N511" i="15"/>
  <c r="M511" i="15"/>
  <c r="L511" i="15"/>
  <c r="K511" i="15"/>
  <c r="J511" i="15"/>
  <c r="I511" i="15"/>
  <c r="H511" i="15"/>
  <c r="L465" i="15"/>
  <c r="H465" i="15"/>
  <c r="I408" i="15"/>
  <c r="C74" i="1"/>
  <c r="C73" i="1"/>
  <c r="C72" i="1"/>
  <c r="C71" i="1"/>
  <c r="C70" i="1"/>
  <c r="C69" i="1"/>
  <c r="C68" i="1"/>
  <c r="C67" i="1"/>
  <c r="C66" i="1"/>
  <c r="C65" i="1"/>
  <c r="C64" i="1"/>
  <c r="C1467" i="1"/>
  <c r="K1467" i="1" s="1"/>
  <c r="C251" i="1"/>
  <c r="C329" i="1"/>
  <c r="C1466" i="1"/>
  <c r="K1466" i="1" s="1"/>
  <c r="C250" i="1"/>
  <c r="C328" i="1"/>
  <c r="C1303" i="1"/>
  <c r="C1377" i="1"/>
  <c r="C163" i="1"/>
  <c r="C1302" i="1"/>
  <c r="B161" i="13"/>
  <c r="G140" i="13"/>
  <c r="G141" i="13"/>
  <c r="G142" i="13"/>
  <c r="G143" i="13"/>
  <c r="G144" i="13"/>
  <c r="G145" i="13"/>
  <c r="G146" i="13"/>
  <c r="G147" i="13"/>
  <c r="G148" i="13"/>
  <c r="G149" i="13"/>
  <c r="G150" i="13"/>
  <c r="G151" i="13"/>
  <c r="G153" i="13"/>
  <c r="B162" i="13"/>
  <c r="G154" i="13"/>
  <c r="G155" i="13"/>
  <c r="G156" i="13"/>
  <c r="B167" i="13"/>
  <c r="B181" i="13"/>
  <c r="B176" i="13"/>
  <c r="B171" i="13"/>
  <c r="B172" i="13"/>
  <c r="A127" i="13"/>
  <c r="A128" i="13"/>
  <c r="A130" i="13"/>
  <c r="A116" i="13"/>
  <c r="A117" i="13"/>
  <c r="A101" i="13"/>
  <c r="A102" i="13"/>
  <c r="B88" i="13"/>
  <c r="A91" i="13"/>
  <c r="A93" i="13"/>
  <c r="A94" i="13"/>
  <c r="A96" i="13"/>
  <c r="C1283" i="1"/>
  <c r="C1284" i="1"/>
  <c r="C1285" i="1"/>
  <c r="C1286" i="1"/>
  <c r="C1287" i="1"/>
  <c r="C241" i="1"/>
  <c r="C242" i="1"/>
  <c r="C243" i="1"/>
  <c r="C244" i="1"/>
  <c r="C245" i="1"/>
  <c r="C246" i="1"/>
  <c r="C248" i="1"/>
  <c r="C249" i="1"/>
  <c r="C239" i="1"/>
  <c r="C326" i="1"/>
  <c r="C327" i="1"/>
  <c r="C189" i="1"/>
  <c r="C209" i="1"/>
  <c r="C210" i="1"/>
  <c r="C211" i="1"/>
  <c r="C212" i="1"/>
  <c r="C213" i="1"/>
  <c r="C214" i="1"/>
  <c r="C215" i="1"/>
  <c r="C216" i="1"/>
  <c r="C217" i="1"/>
  <c r="C218" i="1"/>
  <c r="C219" i="1"/>
  <c r="C220" i="1"/>
  <c r="B194" i="13"/>
  <c r="B196" i="13"/>
  <c r="B197" i="13"/>
  <c r="C1511" i="1"/>
  <c r="K1511" i="1" s="1"/>
  <c r="C1510" i="1"/>
  <c r="K1510" i="1" s="1"/>
  <c r="C1509" i="1"/>
  <c r="K1509" i="1" s="1"/>
  <c r="C1508" i="1"/>
  <c r="K1508" i="1" s="1"/>
  <c r="C1507" i="1"/>
  <c r="K1507" i="1" s="1"/>
  <c r="C1488" i="1"/>
  <c r="K1488" i="1" s="1"/>
  <c r="C1487" i="1"/>
  <c r="K1487" i="1" s="1"/>
  <c r="C1486" i="1"/>
  <c r="K1486" i="1" s="1"/>
  <c r="C1485" i="1"/>
  <c r="K1485" i="1" s="1"/>
  <c r="C1484" i="1"/>
  <c r="K1484" i="1" s="1"/>
  <c r="C1483" i="1"/>
  <c r="K1483" i="1" s="1"/>
  <c r="C1482" i="1"/>
  <c r="K1482" i="1" s="1"/>
  <c r="C1464" i="1"/>
  <c r="K1464" i="1" s="1"/>
  <c r="C1463" i="1"/>
  <c r="K1463" i="1" s="1"/>
  <c r="C1462" i="1"/>
  <c r="K1462" i="1" s="1"/>
  <c r="C1461" i="1"/>
  <c r="K1461" i="1" s="1"/>
  <c r="C1460" i="1"/>
  <c r="K1460" i="1" s="1"/>
  <c r="C1459" i="1"/>
  <c r="K1459" i="1" s="1"/>
  <c r="C1458" i="1"/>
  <c r="K1458" i="1" s="1"/>
  <c r="C1447" i="1"/>
  <c r="K1447" i="1" s="1"/>
  <c r="C1446" i="1"/>
  <c r="K1446" i="1" s="1"/>
  <c r="C1445" i="1"/>
  <c r="K1445" i="1" s="1"/>
  <c r="C1444" i="1"/>
  <c r="K1444" i="1" s="1"/>
  <c r="C1443" i="1"/>
  <c r="K1443" i="1" s="1"/>
  <c r="C1455" i="1"/>
  <c r="C1454" i="1"/>
  <c r="C1453" i="1"/>
  <c r="C1452" i="1"/>
  <c r="C1451" i="1"/>
  <c r="C1424" i="1"/>
  <c r="K1424" i="1" s="1"/>
  <c r="C1423" i="1"/>
  <c r="K1423" i="1" s="1"/>
  <c r="C1422" i="1"/>
  <c r="K1422" i="1" s="1"/>
  <c r="C1421" i="1"/>
  <c r="K1421" i="1" s="1"/>
  <c r="C1420" i="1"/>
  <c r="K1420" i="1" s="1"/>
  <c r="C1419" i="1"/>
  <c r="K1419" i="1" s="1"/>
  <c r="C1418" i="1"/>
  <c r="K1418" i="1" s="1"/>
  <c r="C1394" i="1"/>
  <c r="K1394" i="1" s="1"/>
  <c r="C1388" i="1"/>
  <c r="C1389" i="1"/>
  <c r="C1390" i="1"/>
  <c r="C1391" i="1"/>
  <c r="C1387" i="1"/>
  <c r="C1301" i="1"/>
  <c r="C1290" i="1"/>
  <c r="C1291" i="1"/>
  <c r="C1292" i="1"/>
  <c r="C1293" i="1"/>
  <c r="C1294" i="1"/>
  <c r="C1295" i="1"/>
  <c r="C1296" i="1"/>
  <c r="C1297" i="1"/>
  <c r="C1298" i="1"/>
  <c r="C1299" i="1"/>
  <c r="C1300" i="1"/>
  <c r="C1289" i="1"/>
  <c r="C319" i="1"/>
  <c r="C320" i="1"/>
  <c r="C321" i="1"/>
  <c r="C322" i="1"/>
  <c r="C323" i="1"/>
  <c r="C324" i="1"/>
  <c r="C318" i="1"/>
  <c r="C232" i="1"/>
  <c r="C233" i="1"/>
  <c r="C234" i="1"/>
  <c r="C235" i="1"/>
  <c r="C231" i="1"/>
  <c r="C229" i="1"/>
  <c r="C228" i="1"/>
  <c r="C205" i="1"/>
  <c r="C206" i="1"/>
  <c r="C207" i="1"/>
  <c r="C208" i="1"/>
  <c r="C204" i="1"/>
  <c r="C150" i="1"/>
  <c r="C1376" i="1"/>
  <c r="C1375" i="1"/>
  <c r="C1374" i="1"/>
  <c r="C1373" i="1"/>
  <c r="C1372" i="1"/>
  <c r="C1371" i="1"/>
  <c r="C1370" i="1"/>
  <c r="C1369" i="1"/>
  <c r="C1368" i="1"/>
  <c r="C1367" i="1"/>
  <c r="F91" i="8"/>
  <c r="F72" i="8"/>
  <c r="B159" i="13"/>
  <c r="F71" i="8"/>
  <c r="F95" i="8"/>
  <c r="F133" i="8"/>
  <c r="F187" i="8"/>
  <c r="F134" i="8"/>
  <c r="F122" i="8"/>
  <c r="F196" i="8"/>
  <c r="B188" i="13"/>
  <c r="B189" i="13"/>
  <c r="F210" i="8"/>
  <c r="F97" i="8"/>
  <c r="F28" i="8"/>
  <c r="F49" i="8"/>
  <c r="F124" i="8"/>
  <c r="B160" i="13"/>
  <c r="F96" i="8"/>
  <c r="A131" i="13"/>
  <c r="F128" i="8"/>
  <c r="A118" i="13"/>
  <c r="A120" i="13"/>
  <c r="A121" i="13"/>
  <c r="F27" i="8"/>
  <c r="F58" i="8"/>
  <c r="F123" i="8"/>
  <c r="F171" i="8"/>
  <c r="B163" i="13"/>
  <c r="A103" i="13"/>
  <c r="A105" i="13"/>
  <c r="A106" i="13"/>
  <c r="F92" i="8"/>
  <c r="F149" i="8"/>
  <c r="F24" i="8"/>
  <c r="F93" i="8"/>
  <c r="F37" i="8"/>
  <c r="F88" i="8"/>
  <c r="F94" i="8"/>
  <c r="F32" i="8"/>
  <c r="F90" i="8"/>
  <c r="F89" i="8"/>
  <c r="F60" i="8"/>
  <c r="A122" i="13"/>
  <c r="A111" i="13"/>
  <c r="A107" i="13"/>
  <c r="Q1371" i="1" l="1"/>
  <c r="P1371" i="1"/>
  <c r="L1371" i="1"/>
  <c r="K1371" i="1"/>
  <c r="R1371" i="1"/>
  <c r="O1371" i="1"/>
  <c r="N1371" i="1"/>
  <c r="M1371" i="1"/>
  <c r="J1371" i="1"/>
  <c r="R320" i="1"/>
  <c r="J320" i="1"/>
  <c r="Q320" i="1"/>
  <c r="P320" i="1"/>
  <c r="O320" i="1"/>
  <c r="N320" i="1"/>
  <c r="M320" i="1"/>
  <c r="L320" i="1"/>
  <c r="K320" i="1"/>
  <c r="P1391" i="1"/>
  <c r="O1391" i="1"/>
  <c r="M1391" i="1"/>
  <c r="K1391" i="1"/>
  <c r="J1391" i="1"/>
  <c r="R1391" i="1"/>
  <c r="Q1391" i="1"/>
  <c r="N1391" i="1"/>
  <c r="L1391" i="1"/>
  <c r="A1283" i="1"/>
  <c r="J1283" i="1"/>
  <c r="R1283" i="1"/>
  <c r="Q1283" i="1"/>
  <c r="P1283" i="1"/>
  <c r="N1283" i="1"/>
  <c r="M1283" i="1"/>
  <c r="L1283" i="1"/>
  <c r="K1283" i="1"/>
  <c r="N74" i="1"/>
  <c r="L74" i="1"/>
  <c r="K74" i="1"/>
  <c r="J74" i="1"/>
  <c r="R74" i="1"/>
  <c r="Q74" i="1"/>
  <c r="O74" i="1"/>
  <c r="P74" i="1"/>
  <c r="M74" i="1"/>
  <c r="A19" i="1"/>
  <c r="N19" i="1"/>
  <c r="M19" i="1"/>
  <c r="L19" i="1"/>
  <c r="K19" i="1"/>
  <c r="R19" i="1"/>
  <c r="J19" i="1"/>
  <c r="Q19" i="1"/>
  <c r="P19" i="1"/>
  <c r="O19" i="1"/>
  <c r="O199" i="1"/>
  <c r="N199" i="1"/>
  <c r="M199" i="1"/>
  <c r="L199" i="1"/>
  <c r="K199" i="1"/>
  <c r="R199" i="1"/>
  <c r="J199" i="1"/>
  <c r="Q199" i="1"/>
  <c r="P199" i="1"/>
  <c r="K640" i="1"/>
  <c r="O640" i="1"/>
  <c r="P640" i="1"/>
  <c r="N640" i="1"/>
  <c r="M640" i="1"/>
  <c r="L640" i="1"/>
  <c r="J640" i="1"/>
  <c r="R640" i="1"/>
  <c r="Q640" i="1"/>
  <c r="Q1361" i="1"/>
  <c r="P1361" i="1"/>
  <c r="N1361" i="1"/>
  <c r="M1361" i="1"/>
  <c r="L1361" i="1"/>
  <c r="K1361" i="1"/>
  <c r="R1361" i="1"/>
  <c r="O1361" i="1"/>
  <c r="J1361" i="1"/>
  <c r="J1564" i="1"/>
  <c r="R1564" i="1"/>
  <c r="O1564" i="1"/>
  <c r="N1564" i="1"/>
  <c r="M1564" i="1"/>
  <c r="L1564" i="1"/>
  <c r="K1564" i="1"/>
  <c r="B1241" i="1"/>
  <c r="P1241" i="1"/>
  <c r="O1241" i="1"/>
  <c r="M1241" i="1"/>
  <c r="R1241" i="1"/>
  <c r="L1241" i="1"/>
  <c r="K1241" i="1"/>
  <c r="J1241" i="1"/>
  <c r="Q1241" i="1"/>
  <c r="N1241" i="1"/>
  <c r="B536" i="1"/>
  <c r="Q536" i="1"/>
  <c r="P536" i="1"/>
  <c r="O536" i="1"/>
  <c r="N536" i="1"/>
  <c r="M536" i="1"/>
  <c r="L536" i="1"/>
  <c r="K536" i="1"/>
  <c r="J536" i="1"/>
  <c r="R536" i="1"/>
  <c r="Q520" i="1"/>
  <c r="P520" i="1"/>
  <c r="O520" i="1"/>
  <c r="N520" i="1"/>
  <c r="M520" i="1"/>
  <c r="L520" i="1"/>
  <c r="K520" i="1"/>
  <c r="R520" i="1"/>
  <c r="J520" i="1"/>
  <c r="A1108" i="1"/>
  <c r="Q1108" i="1"/>
  <c r="P1108" i="1"/>
  <c r="O1108" i="1"/>
  <c r="N1108" i="1"/>
  <c r="J1108" i="1"/>
  <c r="R1108" i="1"/>
  <c r="M1108" i="1"/>
  <c r="L1108" i="1"/>
  <c r="K1108" i="1"/>
  <c r="A1100" i="1"/>
  <c r="N1100" i="1"/>
  <c r="L1100" i="1"/>
  <c r="K1100" i="1"/>
  <c r="O1100" i="1"/>
  <c r="M1100" i="1"/>
  <c r="J1100" i="1"/>
  <c r="R1100" i="1"/>
  <c r="Q1100" i="1"/>
  <c r="P1100" i="1"/>
  <c r="A1092" i="1"/>
  <c r="N1092" i="1"/>
  <c r="L1092" i="1"/>
  <c r="K1092" i="1"/>
  <c r="R1092" i="1"/>
  <c r="Q1092" i="1"/>
  <c r="P1092" i="1"/>
  <c r="O1092" i="1"/>
  <c r="M1092" i="1"/>
  <c r="J1092" i="1"/>
  <c r="A1084" i="1"/>
  <c r="N1084" i="1"/>
  <c r="L1084" i="1"/>
  <c r="K1084" i="1"/>
  <c r="Q1084" i="1"/>
  <c r="P1084" i="1"/>
  <c r="O1084" i="1"/>
  <c r="M1084" i="1"/>
  <c r="J1084" i="1"/>
  <c r="R1084" i="1"/>
  <c r="A1076" i="1"/>
  <c r="N1076" i="1"/>
  <c r="L1076" i="1"/>
  <c r="K1076" i="1"/>
  <c r="M1076" i="1"/>
  <c r="J1076" i="1"/>
  <c r="R1076" i="1"/>
  <c r="Q1076" i="1"/>
  <c r="P1076" i="1"/>
  <c r="O1076" i="1"/>
  <c r="A1068" i="1"/>
  <c r="N1068" i="1"/>
  <c r="L1068" i="1"/>
  <c r="K1068" i="1"/>
  <c r="R1068" i="1"/>
  <c r="Q1068" i="1"/>
  <c r="P1068" i="1"/>
  <c r="O1068" i="1"/>
  <c r="M1068" i="1"/>
  <c r="J1068" i="1"/>
  <c r="A1060" i="1"/>
  <c r="N1060" i="1"/>
  <c r="L1060" i="1"/>
  <c r="K1060" i="1"/>
  <c r="P1060" i="1"/>
  <c r="O1060" i="1"/>
  <c r="M1060" i="1"/>
  <c r="J1060" i="1"/>
  <c r="R1060" i="1"/>
  <c r="Q1060" i="1"/>
  <c r="A1052" i="1"/>
  <c r="L1052" i="1"/>
  <c r="K1052" i="1"/>
  <c r="R1052" i="1"/>
  <c r="J1052" i="1"/>
  <c r="Q1052" i="1"/>
  <c r="O1052" i="1"/>
  <c r="N1052" i="1"/>
  <c r="M1052" i="1"/>
  <c r="P1052" i="1"/>
  <c r="A1044" i="1"/>
  <c r="L1044" i="1"/>
  <c r="R1044" i="1"/>
  <c r="J1044" i="1"/>
  <c r="Q1044" i="1"/>
  <c r="P1044" i="1"/>
  <c r="O1044" i="1"/>
  <c r="N1044" i="1"/>
  <c r="M1044" i="1"/>
  <c r="K1044" i="1"/>
  <c r="A1036" i="1"/>
  <c r="L1036" i="1"/>
  <c r="R1036" i="1"/>
  <c r="J1036" i="1"/>
  <c r="Q1036" i="1"/>
  <c r="O1036" i="1"/>
  <c r="N1036" i="1"/>
  <c r="M1036" i="1"/>
  <c r="K1036" i="1"/>
  <c r="P1036" i="1"/>
  <c r="A1028" i="1"/>
  <c r="L1028" i="1"/>
  <c r="R1028" i="1"/>
  <c r="J1028" i="1"/>
  <c r="Q1028" i="1"/>
  <c r="K1028" i="1"/>
  <c r="P1028" i="1"/>
  <c r="O1028" i="1"/>
  <c r="N1028" i="1"/>
  <c r="M1028" i="1"/>
  <c r="A1020" i="1"/>
  <c r="L1020" i="1"/>
  <c r="R1020" i="1"/>
  <c r="J1020" i="1"/>
  <c r="Q1020" i="1"/>
  <c r="P1020" i="1"/>
  <c r="O1020" i="1"/>
  <c r="N1020" i="1"/>
  <c r="M1020" i="1"/>
  <c r="K1020" i="1"/>
  <c r="A1012" i="1"/>
  <c r="R1012" i="1"/>
  <c r="J1012" i="1"/>
  <c r="Q1012" i="1"/>
  <c r="O1012" i="1"/>
  <c r="N1012" i="1"/>
  <c r="M1012" i="1"/>
  <c r="L1012" i="1"/>
  <c r="K1012" i="1"/>
  <c r="P1012" i="1"/>
  <c r="A1004" i="1"/>
  <c r="R1004" i="1"/>
  <c r="J1004" i="1"/>
  <c r="Q1004" i="1"/>
  <c r="M1004" i="1"/>
  <c r="L1004" i="1"/>
  <c r="K1004" i="1"/>
  <c r="P1004" i="1"/>
  <c r="O1004" i="1"/>
  <c r="N1004" i="1"/>
  <c r="B1372" i="1"/>
  <c r="P1372" i="1"/>
  <c r="O1372" i="1"/>
  <c r="M1372" i="1"/>
  <c r="L1372" i="1"/>
  <c r="J1372" i="1"/>
  <c r="R1372" i="1"/>
  <c r="Q1372" i="1"/>
  <c r="N1372" i="1"/>
  <c r="K1372" i="1"/>
  <c r="O207" i="1"/>
  <c r="N207" i="1"/>
  <c r="M207" i="1"/>
  <c r="L207" i="1"/>
  <c r="K207" i="1"/>
  <c r="R207" i="1"/>
  <c r="J207" i="1"/>
  <c r="Q207" i="1"/>
  <c r="P207" i="1"/>
  <c r="N233" i="1"/>
  <c r="M233" i="1"/>
  <c r="L233" i="1"/>
  <c r="K233" i="1"/>
  <c r="R233" i="1"/>
  <c r="J233" i="1"/>
  <c r="Q233" i="1"/>
  <c r="P233" i="1"/>
  <c r="O233" i="1"/>
  <c r="B319" i="1"/>
  <c r="K319" i="1"/>
  <c r="R319" i="1"/>
  <c r="J319" i="1"/>
  <c r="Q319" i="1"/>
  <c r="P319" i="1"/>
  <c r="O319" i="1"/>
  <c r="N319" i="1"/>
  <c r="M319" i="1"/>
  <c r="L319" i="1"/>
  <c r="A1294" i="1"/>
  <c r="P1294" i="1"/>
  <c r="N1294" i="1"/>
  <c r="L1294" i="1"/>
  <c r="K1294" i="1"/>
  <c r="J1294" i="1"/>
  <c r="R1294" i="1"/>
  <c r="Q1294" i="1"/>
  <c r="O1294" i="1"/>
  <c r="M1294" i="1"/>
  <c r="Q1390" i="1"/>
  <c r="P1390" i="1"/>
  <c r="N1390" i="1"/>
  <c r="O1390" i="1"/>
  <c r="M1390" i="1"/>
  <c r="L1390" i="1"/>
  <c r="K1390" i="1"/>
  <c r="R1390" i="1"/>
  <c r="J1390" i="1"/>
  <c r="O215" i="1"/>
  <c r="N215" i="1"/>
  <c r="M215" i="1"/>
  <c r="L215" i="1"/>
  <c r="K215" i="1"/>
  <c r="R215" i="1"/>
  <c r="J215" i="1"/>
  <c r="Q215" i="1"/>
  <c r="P215" i="1"/>
  <c r="K327" i="1"/>
  <c r="R327" i="1"/>
  <c r="J327" i="1"/>
  <c r="Q327" i="1"/>
  <c r="P327" i="1"/>
  <c r="O327" i="1"/>
  <c r="N327" i="1"/>
  <c r="M327" i="1"/>
  <c r="L327" i="1"/>
  <c r="N243" i="1"/>
  <c r="M243" i="1"/>
  <c r="L243" i="1"/>
  <c r="K243" i="1"/>
  <c r="R243" i="1"/>
  <c r="J243" i="1"/>
  <c r="Q243" i="1"/>
  <c r="P243" i="1"/>
  <c r="O243" i="1"/>
  <c r="O250" i="1"/>
  <c r="N250" i="1"/>
  <c r="M250" i="1"/>
  <c r="L250" i="1"/>
  <c r="K250" i="1"/>
  <c r="R250" i="1"/>
  <c r="J250" i="1"/>
  <c r="Q250" i="1"/>
  <c r="P250" i="1"/>
  <c r="M67" i="1"/>
  <c r="K67" i="1"/>
  <c r="J67" i="1"/>
  <c r="R67" i="1"/>
  <c r="L67" i="1"/>
  <c r="Q67" i="1"/>
  <c r="P67" i="1"/>
  <c r="O67" i="1"/>
  <c r="N67" i="1"/>
  <c r="J153" i="1"/>
  <c r="Q153" i="1"/>
  <c r="P153" i="1"/>
  <c r="O153" i="1"/>
  <c r="N153" i="1"/>
  <c r="L153" i="1"/>
  <c r="R153" i="1"/>
  <c r="K153" i="1"/>
  <c r="A595" i="1"/>
  <c r="P595" i="1"/>
  <c r="L595" i="1"/>
  <c r="O595" i="1"/>
  <c r="N595" i="1"/>
  <c r="M595" i="1"/>
  <c r="K595" i="1"/>
  <c r="J595" i="1"/>
  <c r="R595" i="1"/>
  <c r="Q595" i="1"/>
  <c r="M4" i="1"/>
  <c r="L4" i="1"/>
  <c r="K4" i="1"/>
  <c r="R4" i="1"/>
  <c r="J4" i="1"/>
  <c r="Q4" i="1"/>
  <c r="O4" i="1"/>
  <c r="N4" i="1"/>
  <c r="P4" i="1"/>
  <c r="M12" i="1"/>
  <c r="L12" i="1"/>
  <c r="K12" i="1"/>
  <c r="N12" i="1"/>
  <c r="R12" i="1"/>
  <c r="J12" i="1"/>
  <c r="Q12" i="1"/>
  <c r="O12" i="1"/>
  <c r="P12" i="1"/>
  <c r="M20" i="1"/>
  <c r="L20" i="1"/>
  <c r="N20" i="1"/>
  <c r="K20" i="1"/>
  <c r="R20" i="1"/>
  <c r="J20" i="1"/>
  <c r="Q20" i="1"/>
  <c r="O20" i="1"/>
  <c r="P20" i="1"/>
  <c r="B28" i="1"/>
  <c r="M28" i="1"/>
  <c r="L28" i="1"/>
  <c r="K28" i="1"/>
  <c r="R28" i="1"/>
  <c r="J28" i="1"/>
  <c r="N28" i="1"/>
  <c r="Q28" i="1"/>
  <c r="P28" i="1"/>
  <c r="O28" i="1"/>
  <c r="L36" i="1"/>
  <c r="J36" i="1"/>
  <c r="R36" i="1"/>
  <c r="K36" i="1"/>
  <c r="Q36" i="1"/>
  <c r="P36" i="1"/>
  <c r="O36" i="1"/>
  <c r="M36" i="1"/>
  <c r="N36" i="1"/>
  <c r="L44" i="1"/>
  <c r="K44" i="1"/>
  <c r="J44" i="1"/>
  <c r="M44" i="1"/>
  <c r="R44" i="1"/>
  <c r="Q44" i="1"/>
  <c r="P44" i="1"/>
  <c r="O44" i="1"/>
  <c r="N44" i="1"/>
  <c r="L52" i="1"/>
  <c r="M52" i="1"/>
  <c r="K52" i="1"/>
  <c r="J52" i="1"/>
  <c r="R52" i="1"/>
  <c r="N52" i="1"/>
  <c r="Q52" i="1"/>
  <c r="P52" i="1"/>
  <c r="O52" i="1"/>
  <c r="L60" i="1"/>
  <c r="N60" i="1"/>
  <c r="M60" i="1"/>
  <c r="K60" i="1"/>
  <c r="J60" i="1"/>
  <c r="R60" i="1"/>
  <c r="Q60" i="1"/>
  <c r="P60" i="1"/>
  <c r="O60" i="1"/>
  <c r="P198" i="1"/>
  <c r="O198" i="1"/>
  <c r="N198" i="1"/>
  <c r="M198" i="1"/>
  <c r="L198" i="1"/>
  <c r="K198" i="1"/>
  <c r="R198" i="1"/>
  <c r="J198" i="1"/>
  <c r="Q198" i="1"/>
  <c r="B197" i="1"/>
  <c r="Q197" i="1"/>
  <c r="P197" i="1"/>
  <c r="O197" i="1"/>
  <c r="N197" i="1"/>
  <c r="M197" i="1"/>
  <c r="L197" i="1"/>
  <c r="K197" i="1"/>
  <c r="R197" i="1"/>
  <c r="J197" i="1"/>
  <c r="K1307" i="1"/>
  <c r="Q1307" i="1"/>
  <c r="M1307" i="1"/>
  <c r="L1307" i="1"/>
  <c r="J1307" i="1"/>
  <c r="R1307" i="1"/>
  <c r="P1307" i="1"/>
  <c r="O1307" i="1"/>
  <c r="N1307" i="1"/>
  <c r="K1267" i="1"/>
  <c r="R1267" i="1"/>
  <c r="J1267" i="1"/>
  <c r="P1267" i="1"/>
  <c r="N1267" i="1"/>
  <c r="M1267" i="1"/>
  <c r="Q1267" i="1"/>
  <c r="O1267" i="1"/>
  <c r="L1267" i="1"/>
  <c r="A655" i="1"/>
  <c r="L655" i="1"/>
  <c r="P655" i="1"/>
  <c r="R655" i="1"/>
  <c r="Q655" i="1"/>
  <c r="O655" i="1"/>
  <c r="N655" i="1"/>
  <c r="M655" i="1"/>
  <c r="K655" i="1"/>
  <c r="J655" i="1"/>
  <c r="L647" i="1"/>
  <c r="P647" i="1"/>
  <c r="Q647" i="1"/>
  <c r="O647" i="1"/>
  <c r="N647" i="1"/>
  <c r="M647" i="1"/>
  <c r="K647" i="1"/>
  <c r="J647" i="1"/>
  <c r="R647" i="1"/>
  <c r="L639" i="1"/>
  <c r="P639" i="1"/>
  <c r="N639" i="1"/>
  <c r="M639" i="1"/>
  <c r="K639" i="1"/>
  <c r="J639" i="1"/>
  <c r="R639" i="1"/>
  <c r="Q639" i="1"/>
  <c r="O639" i="1"/>
  <c r="L631" i="1"/>
  <c r="P631" i="1"/>
  <c r="K631" i="1"/>
  <c r="J631" i="1"/>
  <c r="R631" i="1"/>
  <c r="Q631" i="1"/>
  <c r="O631" i="1"/>
  <c r="N631" i="1"/>
  <c r="M631" i="1"/>
  <c r="L623" i="1"/>
  <c r="P623" i="1"/>
  <c r="R623" i="1"/>
  <c r="Q623" i="1"/>
  <c r="O623" i="1"/>
  <c r="N623" i="1"/>
  <c r="M623" i="1"/>
  <c r="K623" i="1"/>
  <c r="J623" i="1"/>
  <c r="B615" i="1"/>
  <c r="L615" i="1"/>
  <c r="P615" i="1"/>
  <c r="Q615" i="1"/>
  <c r="O615" i="1"/>
  <c r="N615" i="1"/>
  <c r="M615" i="1"/>
  <c r="K615" i="1"/>
  <c r="J615" i="1"/>
  <c r="R615" i="1"/>
  <c r="L607" i="1"/>
  <c r="P607" i="1"/>
  <c r="N607" i="1"/>
  <c r="M607" i="1"/>
  <c r="K607" i="1"/>
  <c r="J607" i="1"/>
  <c r="R607" i="1"/>
  <c r="Q607" i="1"/>
  <c r="O607" i="1"/>
  <c r="M252" i="1"/>
  <c r="L252" i="1"/>
  <c r="K252" i="1"/>
  <c r="R252" i="1"/>
  <c r="J252" i="1"/>
  <c r="Q252" i="1"/>
  <c r="P252" i="1"/>
  <c r="O252" i="1"/>
  <c r="N252" i="1"/>
  <c r="P1354" i="1"/>
  <c r="O1354" i="1"/>
  <c r="M1354" i="1"/>
  <c r="L1354" i="1"/>
  <c r="K1354" i="1"/>
  <c r="R1354" i="1"/>
  <c r="J1354" i="1"/>
  <c r="Q1354" i="1"/>
  <c r="N1354" i="1"/>
  <c r="P1362" i="1"/>
  <c r="O1362" i="1"/>
  <c r="M1362" i="1"/>
  <c r="L1362" i="1"/>
  <c r="K1362" i="1"/>
  <c r="R1362" i="1"/>
  <c r="J1362" i="1"/>
  <c r="Q1362" i="1"/>
  <c r="N1362" i="1"/>
  <c r="N442" i="1"/>
  <c r="M442" i="1"/>
  <c r="L442" i="1"/>
  <c r="K442" i="1"/>
  <c r="R442" i="1"/>
  <c r="J442" i="1"/>
  <c r="P442" i="1"/>
  <c r="O442" i="1"/>
  <c r="Q442" i="1"/>
  <c r="Q273" i="1"/>
  <c r="P273" i="1"/>
  <c r="O273" i="1"/>
  <c r="N273" i="1"/>
  <c r="M273" i="1"/>
  <c r="L273" i="1"/>
  <c r="K273" i="1"/>
  <c r="J273" i="1"/>
  <c r="R273" i="1"/>
  <c r="Q281" i="1"/>
  <c r="P281" i="1"/>
  <c r="O281" i="1"/>
  <c r="N281" i="1"/>
  <c r="M281" i="1"/>
  <c r="L281" i="1"/>
  <c r="K281" i="1"/>
  <c r="J281" i="1"/>
  <c r="R281" i="1"/>
  <c r="M1517" i="1"/>
  <c r="L1517" i="1"/>
  <c r="K1517" i="1"/>
  <c r="R1517" i="1"/>
  <c r="J1517" i="1"/>
  <c r="Q1517" i="1"/>
  <c r="P1517" i="1"/>
  <c r="O1517" i="1"/>
  <c r="N1517" i="1"/>
  <c r="B1559" i="1"/>
  <c r="M1559" i="1"/>
  <c r="L1559" i="1"/>
  <c r="K1559" i="1"/>
  <c r="J1559" i="1"/>
  <c r="R1559" i="1"/>
  <c r="O1559" i="1"/>
  <c r="N1559" i="1"/>
  <c r="N1544" i="1"/>
  <c r="M1544" i="1"/>
  <c r="L1544" i="1"/>
  <c r="K1544" i="1"/>
  <c r="J1544" i="1"/>
  <c r="R1544" i="1"/>
  <c r="O1544" i="1"/>
  <c r="A1534" i="1"/>
  <c r="L1534" i="1"/>
  <c r="K1534" i="1"/>
  <c r="J1534" i="1"/>
  <c r="R1534" i="1"/>
  <c r="O1534" i="1"/>
  <c r="N1534" i="1"/>
  <c r="M1534" i="1"/>
  <c r="B1519" i="1"/>
  <c r="M1519" i="1"/>
  <c r="L1519" i="1"/>
  <c r="K1519" i="1"/>
  <c r="J1519" i="1"/>
  <c r="R1519" i="1"/>
  <c r="O1519" i="1"/>
  <c r="N1519" i="1"/>
  <c r="M1349" i="1"/>
  <c r="R1349" i="1"/>
  <c r="J1349" i="1"/>
  <c r="Q1349" i="1"/>
  <c r="O1349" i="1"/>
  <c r="P1349" i="1"/>
  <c r="N1349" i="1"/>
  <c r="L1349" i="1"/>
  <c r="K1349" i="1"/>
  <c r="A1341" i="1"/>
  <c r="M1341" i="1"/>
  <c r="R1341" i="1"/>
  <c r="J1341" i="1"/>
  <c r="Q1341" i="1"/>
  <c r="O1341" i="1"/>
  <c r="L1341" i="1"/>
  <c r="K1341" i="1"/>
  <c r="P1341" i="1"/>
  <c r="N1341" i="1"/>
  <c r="Q171" i="1"/>
  <c r="O171" i="1"/>
  <c r="N171" i="1"/>
  <c r="L171" i="1"/>
  <c r="K171" i="1"/>
  <c r="J171" i="1"/>
  <c r="R171" i="1"/>
  <c r="P171" i="1"/>
  <c r="Q353" i="1"/>
  <c r="P353" i="1"/>
  <c r="O353" i="1"/>
  <c r="N353" i="1"/>
  <c r="M353" i="1"/>
  <c r="L353" i="1"/>
  <c r="K353" i="1"/>
  <c r="R353" i="1"/>
  <c r="J353" i="1"/>
  <c r="Q345" i="1"/>
  <c r="P345" i="1"/>
  <c r="O345" i="1"/>
  <c r="N345" i="1"/>
  <c r="M345" i="1"/>
  <c r="L345" i="1"/>
  <c r="K345" i="1"/>
  <c r="J345" i="1"/>
  <c r="R345" i="1"/>
  <c r="Q552" i="1"/>
  <c r="P552" i="1"/>
  <c r="O552" i="1"/>
  <c r="N552" i="1"/>
  <c r="M552" i="1"/>
  <c r="L552" i="1"/>
  <c r="K552" i="1"/>
  <c r="R552" i="1"/>
  <c r="J552" i="1"/>
  <c r="A544" i="1"/>
  <c r="Q544" i="1"/>
  <c r="P544" i="1"/>
  <c r="O544" i="1"/>
  <c r="N544" i="1"/>
  <c r="M544" i="1"/>
  <c r="L544" i="1"/>
  <c r="K544" i="1"/>
  <c r="R544" i="1"/>
  <c r="J544" i="1"/>
  <c r="O586" i="1"/>
  <c r="N586" i="1"/>
  <c r="M586" i="1"/>
  <c r="L586" i="1"/>
  <c r="K586" i="1"/>
  <c r="R586" i="1"/>
  <c r="J586" i="1"/>
  <c r="Q586" i="1"/>
  <c r="P586" i="1"/>
  <c r="O578" i="1"/>
  <c r="N578" i="1"/>
  <c r="M578" i="1"/>
  <c r="L578" i="1"/>
  <c r="K578" i="1"/>
  <c r="R578" i="1"/>
  <c r="J578" i="1"/>
  <c r="Q578" i="1"/>
  <c r="P578" i="1"/>
  <c r="O570" i="1"/>
  <c r="N570" i="1"/>
  <c r="M570" i="1"/>
  <c r="L570" i="1"/>
  <c r="K570" i="1"/>
  <c r="R570" i="1"/>
  <c r="J570" i="1"/>
  <c r="Q570" i="1"/>
  <c r="P570" i="1"/>
  <c r="B562" i="1"/>
  <c r="O562" i="1"/>
  <c r="N562" i="1"/>
  <c r="M562" i="1"/>
  <c r="L562" i="1"/>
  <c r="K562" i="1"/>
  <c r="R562" i="1"/>
  <c r="J562" i="1"/>
  <c r="Q562" i="1"/>
  <c r="P562" i="1"/>
  <c r="Q1248" i="1"/>
  <c r="P1248" i="1"/>
  <c r="N1248" i="1"/>
  <c r="J1248" i="1"/>
  <c r="R1248" i="1"/>
  <c r="O1248" i="1"/>
  <c r="M1248" i="1"/>
  <c r="L1248" i="1"/>
  <c r="K1248" i="1"/>
  <c r="Q1240" i="1"/>
  <c r="P1240" i="1"/>
  <c r="L1240" i="1"/>
  <c r="R1240" i="1"/>
  <c r="O1240" i="1"/>
  <c r="N1240" i="1"/>
  <c r="M1240" i="1"/>
  <c r="K1240" i="1"/>
  <c r="J1240" i="1"/>
  <c r="A1232" i="1"/>
  <c r="Q1232" i="1"/>
  <c r="P1232" i="1"/>
  <c r="J1232" i="1"/>
  <c r="N1232" i="1"/>
  <c r="M1232" i="1"/>
  <c r="R1232" i="1"/>
  <c r="O1232" i="1"/>
  <c r="K1232" i="1"/>
  <c r="L1232" i="1"/>
  <c r="P1224" i="1"/>
  <c r="R1224" i="1"/>
  <c r="M1224" i="1"/>
  <c r="L1224" i="1"/>
  <c r="N1224" i="1"/>
  <c r="K1224" i="1"/>
  <c r="J1224" i="1"/>
  <c r="O1224" i="1"/>
  <c r="Q1224" i="1"/>
  <c r="Q1216" i="1"/>
  <c r="M1216" i="1"/>
  <c r="L1216" i="1"/>
  <c r="R1216" i="1"/>
  <c r="P1216" i="1"/>
  <c r="O1216" i="1"/>
  <c r="N1216" i="1"/>
  <c r="K1216" i="1"/>
  <c r="J1216" i="1"/>
  <c r="A1208" i="1"/>
  <c r="M1208" i="1"/>
  <c r="L1208" i="1"/>
  <c r="Q1208" i="1"/>
  <c r="P1208" i="1"/>
  <c r="O1208" i="1"/>
  <c r="N1208" i="1"/>
  <c r="K1208" i="1"/>
  <c r="J1208" i="1"/>
  <c r="R1208" i="1"/>
  <c r="M1200" i="1"/>
  <c r="L1200" i="1"/>
  <c r="O1200" i="1"/>
  <c r="N1200" i="1"/>
  <c r="K1200" i="1"/>
  <c r="J1200" i="1"/>
  <c r="R1200" i="1"/>
  <c r="Q1200" i="1"/>
  <c r="P1200" i="1"/>
  <c r="M1192" i="1"/>
  <c r="L1192" i="1"/>
  <c r="J1192" i="1"/>
  <c r="R1192" i="1"/>
  <c r="Q1192" i="1"/>
  <c r="P1192" i="1"/>
  <c r="O1192" i="1"/>
  <c r="N1192" i="1"/>
  <c r="K1192" i="1"/>
  <c r="B1184" i="1"/>
  <c r="M1184" i="1"/>
  <c r="L1184" i="1"/>
  <c r="R1184" i="1"/>
  <c r="Q1184" i="1"/>
  <c r="P1184" i="1"/>
  <c r="O1184" i="1"/>
  <c r="N1184" i="1"/>
  <c r="K1184" i="1"/>
  <c r="J1184" i="1"/>
  <c r="M1176" i="1"/>
  <c r="L1176" i="1"/>
  <c r="O1176" i="1"/>
  <c r="N1176" i="1"/>
  <c r="K1176" i="1"/>
  <c r="J1176" i="1"/>
  <c r="R1176" i="1"/>
  <c r="Q1176" i="1"/>
  <c r="P1176" i="1"/>
  <c r="M1168" i="1"/>
  <c r="L1168" i="1"/>
  <c r="K1168" i="1"/>
  <c r="J1168" i="1"/>
  <c r="R1168" i="1"/>
  <c r="O1168" i="1"/>
  <c r="N1168" i="1"/>
  <c r="Q1168" i="1"/>
  <c r="P1168" i="1"/>
  <c r="M1160" i="1"/>
  <c r="L1160" i="1"/>
  <c r="R1160" i="1"/>
  <c r="Q1160" i="1"/>
  <c r="P1160" i="1"/>
  <c r="O1160" i="1"/>
  <c r="N1160" i="1"/>
  <c r="K1160" i="1"/>
  <c r="J1160" i="1"/>
  <c r="M1152" i="1"/>
  <c r="L1152" i="1"/>
  <c r="Q1152" i="1"/>
  <c r="P1152" i="1"/>
  <c r="O1152" i="1"/>
  <c r="N1152" i="1"/>
  <c r="R1152" i="1"/>
  <c r="K1152" i="1"/>
  <c r="J1152" i="1"/>
  <c r="M1144" i="1"/>
  <c r="L1144" i="1"/>
  <c r="O1144" i="1"/>
  <c r="N1144" i="1"/>
  <c r="K1144" i="1"/>
  <c r="J1144" i="1"/>
  <c r="Q1144" i="1"/>
  <c r="P1144" i="1"/>
  <c r="R1144" i="1"/>
  <c r="M1136" i="1"/>
  <c r="L1136" i="1"/>
  <c r="K1136" i="1"/>
  <c r="J1136" i="1"/>
  <c r="R1136" i="1"/>
  <c r="Q1136" i="1"/>
  <c r="P1136" i="1"/>
  <c r="O1136" i="1"/>
  <c r="N1136" i="1"/>
  <c r="A1128" i="1"/>
  <c r="M1128" i="1"/>
  <c r="L1128" i="1"/>
  <c r="R1128" i="1"/>
  <c r="Q1128" i="1"/>
  <c r="P1128" i="1"/>
  <c r="K1128" i="1"/>
  <c r="J1128" i="1"/>
  <c r="O1128" i="1"/>
  <c r="N1128" i="1"/>
  <c r="M1120" i="1"/>
  <c r="L1120" i="1"/>
  <c r="Q1120" i="1"/>
  <c r="P1120" i="1"/>
  <c r="O1120" i="1"/>
  <c r="N1120" i="1"/>
  <c r="R1120" i="1"/>
  <c r="K1120" i="1"/>
  <c r="J1120" i="1"/>
  <c r="Q786" i="1"/>
  <c r="P786" i="1"/>
  <c r="M786" i="1"/>
  <c r="L786" i="1"/>
  <c r="K786" i="1"/>
  <c r="J786" i="1"/>
  <c r="O786" i="1"/>
  <c r="R786" i="1"/>
  <c r="N786" i="1"/>
  <c r="B778" i="1"/>
  <c r="Q778" i="1"/>
  <c r="M778" i="1"/>
  <c r="O778" i="1"/>
  <c r="N778" i="1"/>
  <c r="L778" i="1"/>
  <c r="K778" i="1"/>
  <c r="J778" i="1"/>
  <c r="R778" i="1"/>
  <c r="P778" i="1"/>
  <c r="Q770" i="1"/>
  <c r="M770" i="1"/>
  <c r="L770" i="1"/>
  <c r="K770" i="1"/>
  <c r="J770" i="1"/>
  <c r="R770" i="1"/>
  <c r="O770" i="1"/>
  <c r="N770" i="1"/>
  <c r="P770" i="1"/>
  <c r="K762" i="1"/>
  <c r="R762" i="1"/>
  <c r="J762" i="1"/>
  <c r="Q762" i="1"/>
  <c r="P762" i="1"/>
  <c r="O762" i="1"/>
  <c r="M762" i="1"/>
  <c r="N762" i="1"/>
  <c r="L762" i="1"/>
  <c r="K754" i="1"/>
  <c r="R754" i="1"/>
  <c r="J754" i="1"/>
  <c r="Q754" i="1"/>
  <c r="P754" i="1"/>
  <c r="O754" i="1"/>
  <c r="M754" i="1"/>
  <c r="N754" i="1"/>
  <c r="L754" i="1"/>
  <c r="K746" i="1"/>
  <c r="R746" i="1"/>
  <c r="J746" i="1"/>
  <c r="Q746" i="1"/>
  <c r="P746" i="1"/>
  <c r="O746" i="1"/>
  <c r="M746" i="1"/>
  <c r="N746" i="1"/>
  <c r="L746" i="1"/>
  <c r="K738" i="1"/>
  <c r="R738" i="1"/>
  <c r="J738" i="1"/>
  <c r="Q738" i="1"/>
  <c r="P738" i="1"/>
  <c r="O738" i="1"/>
  <c r="M738" i="1"/>
  <c r="L738" i="1"/>
  <c r="N738" i="1"/>
  <c r="B730" i="1"/>
  <c r="K730" i="1"/>
  <c r="R730" i="1"/>
  <c r="J730" i="1"/>
  <c r="Q730" i="1"/>
  <c r="P730" i="1"/>
  <c r="O730" i="1"/>
  <c r="M730" i="1"/>
  <c r="N730" i="1"/>
  <c r="L730" i="1"/>
  <c r="K722" i="1"/>
  <c r="R722" i="1"/>
  <c r="J722" i="1"/>
  <c r="Q722" i="1"/>
  <c r="P722" i="1"/>
  <c r="O722" i="1"/>
  <c r="M722" i="1"/>
  <c r="N722" i="1"/>
  <c r="L722" i="1"/>
  <c r="K714" i="1"/>
  <c r="R714" i="1"/>
  <c r="J714" i="1"/>
  <c r="Q714" i="1"/>
  <c r="P714" i="1"/>
  <c r="O714" i="1"/>
  <c r="M714" i="1"/>
  <c r="N714" i="1"/>
  <c r="L714" i="1"/>
  <c r="K706" i="1"/>
  <c r="R706" i="1"/>
  <c r="J706" i="1"/>
  <c r="Q706" i="1"/>
  <c r="P706" i="1"/>
  <c r="O706" i="1"/>
  <c r="M706" i="1"/>
  <c r="L706" i="1"/>
  <c r="N706" i="1"/>
  <c r="A698" i="1"/>
  <c r="R698" i="1"/>
  <c r="J698" i="1"/>
  <c r="Q698" i="1"/>
  <c r="P698" i="1"/>
  <c r="O698" i="1"/>
  <c r="M698" i="1"/>
  <c r="N698" i="1"/>
  <c r="L698" i="1"/>
  <c r="K698" i="1"/>
  <c r="R690" i="1"/>
  <c r="J690" i="1"/>
  <c r="Q690" i="1"/>
  <c r="P690" i="1"/>
  <c r="O690" i="1"/>
  <c r="M690" i="1"/>
  <c r="N690" i="1"/>
  <c r="L690" i="1"/>
  <c r="K690" i="1"/>
  <c r="R682" i="1"/>
  <c r="J682" i="1"/>
  <c r="Q682" i="1"/>
  <c r="P682" i="1"/>
  <c r="O682" i="1"/>
  <c r="M682" i="1"/>
  <c r="K682" i="1"/>
  <c r="N682" i="1"/>
  <c r="L682" i="1"/>
  <c r="R674" i="1"/>
  <c r="J674" i="1"/>
  <c r="Q674" i="1"/>
  <c r="P674" i="1"/>
  <c r="O674" i="1"/>
  <c r="M674" i="1"/>
  <c r="N674" i="1"/>
  <c r="L674" i="1"/>
  <c r="K674" i="1"/>
  <c r="R666" i="1"/>
  <c r="J666" i="1"/>
  <c r="Q666" i="1"/>
  <c r="P666" i="1"/>
  <c r="O666" i="1"/>
  <c r="M666" i="1"/>
  <c r="N666" i="1"/>
  <c r="L666" i="1"/>
  <c r="K666" i="1"/>
  <c r="R658" i="1"/>
  <c r="Q658" i="1"/>
  <c r="O658" i="1"/>
  <c r="M658" i="1"/>
  <c r="N658" i="1"/>
  <c r="L658" i="1"/>
  <c r="K658" i="1"/>
  <c r="J658" i="1"/>
  <c r="P658" i="1"/>
  <c r="R535" i="1"/>
  <c r="J535" i="1"/>
  <c r="Q535" i="1"/>
  <c r="P535" i="1"/>
  <c r="O535" i="1"/>
  <c r="N535" i="1"/>
  <c r="M535" i="1"/>
  <c r="L535" i="1"/>
  <c r="K535" i="1"/>
  <c r="R527" i="1"/>
  <c r="J527" i="1"/>
  <c r="Q527" i="1"/>
  <c r="P527" i="1"/>
  <c r="O527" i="1"/>
  <c r="N527" i="1"/>
  <c r="M527" i="1"/>
  <c r="L527" i="1"/>
  <c r="K527" i="1"/>
  <c r="R519" i="1"/>
  <c r="J519" i="1"/>
  <c r="Q519" i="1"/>
  <c r="P519" i="1"/>
  <c r="O519" i="1"/>
  <c r="N519" i="1"/>
  <c r="M519" i="1"/>
  <c r="L519" i="1"/>
  <c r="K519" i="1"/>
  <c r="A1107" i="1"/>
  <c r="R1107" i="1"/>
  <c r="J1107" i="1"/>
  <c r="Q1107" i="1"/>
  <c r="P1107" i="1"/>
  <c r="N1107" i="1"/>
  <c r="M1107" i="1"/>
  <c r="O1107" i="1"/>
  <c r="L1107" i="1"/>
  <c r="K1107" i="1"/>
  <c r="A1099" i="1"/>
  <c r="O1099" i="1"/>
  <c r="M1099" i="1"/>
  <c r="L1099" i="1"/>
  <c r="J1099" i="1"/>
  <c r="R1099" i="1"/>
  <c r="Q1099" i="1"/>
  <c r="P1099" i="1"/>
  <c r="N1099" i="1"/>
  <c r="K1099" i="1"/>
  <c r="A1091" i="1"/>
  <c r="O1091" i="1"/>
  <c r="M1091" i="1"/>
  <c r="L1091" i="1"/>
  <c r="R1091" i="1"/>
  <c r="Q1091" i="1"/>
  <c r="P1091" i="1"/>
  <c r="N1091" i="1"/>
  <c r="K1091" i="1"/>
  <c r="J1091" i="1"/>
  <c r="A1083" i="1"/>
  <c r="O1083" i="1"/>
  <c r="M1083" i="1"/>
  <c r="L1083" i="1"/>
  <c r="N1083" i="1"/>
  <c r="K1083" i="1"/>
  <c r="J1083" i="1"/>
  <c r="R1083" i="1"/>
  <c r="Q1083" i="1"/>
  <c r="P1083" i="1"/>
  <c r="A1075" i="1"/>
  <c r="O1075" i="1"/>
  <c r="M1075" i="1"/>
  <c r="L1075" i="1"/>
  <c r="R1075" i="1"/>
  <c r="Q1075" i="1"/>
  <c r="P1075" i="1"/>
  <c r="N1075" i="1"/>
  <c r="K1075" i="1"/>
  <c r="J1075" i="1"/>
  <c r="A1067" i="1"/>
  <c r="O1067" i="1"/>
  <c r="M1067" i="1"/>
  <c r="L1067" i="1"/>
  <c r="Q1067" i="1"/>
  <c r="P1067" i="1"/>
  <c r="N1067" i="1"/>
  <c r="K1067" i="1"/>
  <c r="J1067" i="1"/>
  <c r="R1067" i="1"/>
  <c r="A1059" i="1"/>
  <c r="O1059" i="1"/>
  <c r="M1059" i="1"/>
  <c r="L1059" i="1"/>
  <c r="K1059" i="1"/>
  <c r="J1059" i="1"/>
  <c r="R1059" i="1"/>
  <c r="Q1059" i="1"/>
  <c r="P1059" i="1"/>
  <c r="N1059" i="1"/>
  <c r="A1051" i="1"/>
  <c r="M1051" i="1"/>
  <c r="L1051" i="1"/>
  <c r="K1051" i="1"/>
  <c r="R1051" i="1"/>
  <c r="J1051" i="1"/>
  <c r="Q1051" i="1"/>
  <c r="P1051" i="1"/>
  <c r="O1051" i="1"/>
  <c r="N1051" i="1"/>
  <c r="A1043" i="1"/>
  <c r="M1043" i="1"/>
  <c r="K1043" i="1"/>
  <c r="R1043" i="1"/>
  <c r="J1043" i="1"/>
  <c r="P1043" i="1"/>
  <c r="O1043" i="1"/>
  <c r="N1043" i="1"/>
  <c r="L1043" i="1"/>
  <c r="Q1043" i="1"/>
  <c r="A1035" i="1"/>
  <c r="M1035" i="1"/>
  <c r="K1035" i="1"/>
  <c r="R1035" i="1"/>
  <c r="J1035" i="1"/>
  <c r="L1035" i="1"/>
  <c r="Q1035" i="1"/>
  <c r="P1035" i="1"/>
  <c r="O1035" i="1"/>
  <c r="N1035" i="1"/>
  <c r="A1027" i="1"/>
  <c r="M1027" i="1"/>
  <c r="K1027" i="1"/>
  <c r="R1027" i="1"/>
  <c r="J1027" i="1"/>
  <c r="Q1027" i="1"/>
  <c r="P1027" i="1"/>
  <c r="O1027" i="1"/>
  <c r="N1027" i="1"/>
  <c r="L1027" i="1"/>
  <c r="A1019" i="1"/>
  <c r="M1019" i="1"/>
  <c r="K1019" i="1"/>
  <c r="R1019" i="1"/>
  <c r="J1019" i="1"/>
  <c r="O1019" i="1"/>
  <c r="N1019" i="1"/>
  <c r="L1019" i="1"/>
  <c r="Q1019" i="1"/>
  <c r="P1019" i="1"/>
  <c r="A1011" i="1"/>
  <c r="K1011" i="1"/>
  <c r="R1011" i="1"/>
  <c r="J1011" i="1"/>
  <c r="N1011" i="1"/>
  <c r="M1011" i="1"/>
  <c r="L1011" i="1"/>
  <c r="Q1011" i="1"/>
  <c r="P1011" i="1"/>
  <c r="O1011" i="1"/>
  <c r="A1003" i="1"/>
  <c r="K1003" i="1"/>
  <c r="R1003" i="1"/>
  <c r="J1003" i="1"/>
  <c r="L1003" i="1"/>
  <c r="Q1003" i="1"/>
  <c r="P1003" i="1"/>
  <c r="O1003" i="1"/>
  <c r="N1003" i="1"/>
  <c r="M1003" i="1"/>
  <c r="N11" i="1"/>
  <c r="M11" i="1"/>
  <c r="L11" i="1"/>
  <c r="K11" i="1"/>
  <c r="R11" i="1"/>
  <c r="J11" i="1"/>
  <c r="Q11" i="1"/>
  <c r="P11" i="1"/>
  <c r="O11" i="1"/>
  <c r="L202" i="1"/>
  <c r="K202" i="1"/>
  <c r="R202" i="1"/>
  <c r="J202" i="1"/>
  <c r="Q202" i="1"/>
  <c r="P202" i="1"/>
  <c r="O202" i="1"/>
  <c r="N202" i="1"/>
  <c r="M202" i="1"/>
  <c r="B624" i="1"/>
  <c r="K624" i="1"/>
  <c r="O624" i="1"/>
  <c r="J624" i="1"/>
  <c r="R624" i="1"/>
  <c r="Q624" i="1"/>
  <c r="P624" i="1"/>
  <c r="N624" i="1"/>
  <c r="M624" i="1"/>
  <c r="L624" i="1"/>
  <c r="R272" i="1"/>
  <c r="J272" i="1"/>
  <c r="Q272" i="1"/>
  <c r="P272" i="1"/>
  <c r="O272" i="1"/>
  <c r="N272" i="1"/>
  <c r="M272" i="1"/>
  <c r="L272" i="1"/>
  <c r="K272" i="1"/>
  <c r="P545" i="1"/>
  <c r="O545" i="1"/>
  <c r="N545" i="1"/>
  <c r="M545" i="1"/>
  <c r="L545" i="1"/>
  <c r="K545" i="1"/>
  <c r="R545" i="1"/>
  <c r="J545" i="1"/>
  <c r="Q545" i="1"/>
  <c r="O1373" i="1"/>
  <c r="N1373" i="1"/>
  <c r="P1373" i="1"/>
  <c r="M1373" i="1"/>
  <c r="K1373" i="1"/>
  <c r="J1373" i="1"/>
  <c r="R1373" i="1"/>
  <c r="Q1373" i="1"/>
  <c r="L1373" i="1"/>
  <c r="P206" i="1"/>
  <c r="O206" i="1"/>
  <c r="N206" i="1"/>
  <c r="M206" i="1"/>
  <c r="L206" i="1"/>
  <c r="K206" i="1"/>
  <c r="R206" i="1"/>
  <c r="J206" i="1"/>
  <c r="Q206" i="1"/>
  <c r="O232" i="1"/>
  <c r="N232" i="1"/>
  <c r="M232" i="1"/>
  <c r="L232" i="1"/>
  <c r="K232" i="1"/>
  <c r="R232" i="1"/>
  <c r="J232" i="1"/>
  <c r="Q232" i="1"/>
  <c r="P232" i="1"/>
  <c r="M1289" i="1"/>
  <c r="K1289" i="1"/>
  <c r="O1289" i="1"/>
  <c r="N1289" i="1"/>
  <c r="L1289" i="1"/>
  <c r="J1289" i="1"/>
  <c r="R1289" i="1"/>
  <c r="Q1289" i="1"/>
  <c r="P1289" i="1"/>
  <c r="Q1293" i="1"/>
  <c r="O1293" i="1"/>
  <c r="K1293" i="1"/>
  <c r="J1293" i="1"/>
  <c r="R1293" i="1"/>
  <c r="P1293" i="1"/>
  <c r="N1293" i="1"/>
  <c r="M1293" i="1"/>
  <c r="L1293" i="1"/>
  <c r="A1389" i="1"/>
  <c r="R1389" i="1"/>
  <c r="J1389" i="1"/>
  <c r="Q1389" i="1"/>
  <c r="O1389" i="1"/>
  <c r="P1389" i="1"/>
  <c r="N1389" i="1"/>
  <c r="L1389" i="1"/>
  <c r="K1389" i="1"/>
  <c r="M1389" i="1"/>
  <c r="P214" i="1"/>
  <c r="O214" i="1"/>
  <c r="N214" i="1"/>
  <c r="M214" i="1"/>
  <c r="L214" i="1"/>
  <c r="K214" i="1"/>
  <c r="R214" i="1"/>
  <c r="J214" i="1"/>
  <c r="Q214" i="1"/>
  <c r="L326" i="1"/>
  <c r="K326" i="1"/>
  <c r="R326" i="1"/>
  <c r="J326" i="1"/>
  <c r="Q326" i="1"/>
  <c r="P326" i="1"/>
  <c r="O326" i="1"/>
  <c r="N326" i="1"/>
  <c r="M326" i="1"/>
  <c r="O242" i="1"/>
  <c r="N242" i="1"/>
  <c r="M242" i="1"/>
  <c r="L242" i="1"/>
  <c r="K242" i="1"/>
  <c r="R242" i="1"/>
  <c r="J242" i="1"/>
  <c r="Q242" i="1"/>
  <c r="P242" i="1"/>
  <c r="L68" i="1"/>
  <c r="K68" i="1"/>
  <c r="J68" i="1"/>
  <c r="M68" i="1"/>
  <c r="R68" i="1"/>
  <c r="Q68" i="1"/>
  <c r="P68" i="1"/>
  <c r="N68" i="1"/>
  <c r="O68" i="1"/>
  <c r="J149" i="1"/>
  <c r="Q149" i="1"/>
  <c r="P149" i="1"/>
  <c r="O149" i="1"/>
  <c r="N149" i="1"/>
  <c r="L149" i="1"/>
  <c r="R149" i="1"/>
  <c r="K149" i="1"/>
  <c r="J152" i="1"/>
  <c r="Q152" i="1"/>
  <c r="P152" i="1"/>
  <c r="O152" i="1"/>
  <c r="N152" i="1"/>
  <c r="L152" i="1"/>
  <c r="R152" i="1"/>
  <c r="K152" i="1"/>
  <c r="O596" i="1"/>
  <c r="K596" i="1"/>
  <c r="Q596" i="1"/>
  <c r="P596" i="1"/>
  <c r="N596" i="1"/>
  <c r="M596" i="1"/>
  <c r="L596" i="1"/>
  <c r="J596" i="1"/>
  <c r="R596" i="1"/>
  <c r="L5" i="1"/>
  <c r="K5" i="1"/>
  <c r="R5" i="1"/>
  <c r="M5" i="1"/>
  <c r="J5" i="1"/>
  <c r="Q5" i="1"/>
  <c r="P5" i="1"/>
  <c r="O5" i="1"/>
  <c r="N5" i="1"/>
  <c r="L13" i="1"/>
  <c r="K13" i="1"/>
  <c r="J13" i="1"/>
  <c r="R13" i="1"/>
  <c r="Q13" i="1"/>
  <c r="M13" i="1"/>
  <c r="P13" i="1"/>
  <c r="O13" i="1"/>
  <c r="N13" i="1"/>
  <c r="L21" i="1"/>
  <c r="K21" i="1"/>
  <c r="J21" i="1"/>
  <c r="R21" i="1"/>
  <c r="Q21" i="1"/>
  <c r="M21" i="1"/>
  <c r="P21" i="1"/>
  <c r="O21" i="1"/>
  <c r="N21" i="1"/>
  <c r="L29" i="1"/>
  <c r="K29" i="1"/>
  <c r="R29" i="1"/>
  <c r="M29" i="1"/>
  <c r="J29" i="1"/>
  <c r="Q29" i="1"/>
  <c r="P29" i="1"/>
  <c r="N29" i="1"/>
  <c r="O29" i="1"/>
  <c r="K37" i="1"/>
  <c r="J37" i="1"/>
  <c r="R37" i="1"/>
  <c r="Q37" i="1"/>
  <c r="L37" i="1"/>
  <c r="P37" i="1"/>
  <c r="O37" i="1"/>
  <c r="N37" i="1"/>
  <c r="M37" i="1"/>
  <c r="A45" i="1"/>
  <c r="K45" i="1"/>
  <c r="L45" i="1"/>
  <c r="J45" i="1"/>
  <c r="R45" i="1"/>
  <c r="Q45" i="1"/>
  <c r="P45" i="1"/>
  <c r="N45" i="1"/>
  <c r="O45" i="1"/>
  <c r="M45" i="1"/>
  <c r="K53" i="1"/>
  <c r="M53" i="1"/>
  <c r="L53" i="1"/>
  <c r="N53" i="1"/>
  <c r="J53" i="1"/>
  <c r="R53" i="1"/>
  <c r="Q53" i="1"/>
  <c r="P53" i="1"/>
  <c r="O53" i="1"/>
  <c r="K61" i="1"/>
  <c r="N61" i="1"/>
  <c r="M61" i="1"/>
  <c r="L61" i="1"/>
  <c r="J61" i="1"/>
  <c r="O61" i="1"/>
  <c r="R61" i="1"/>
  <c r="Q61" i="1"/>
  <c r="P61" i="1"/>
  <c r="R196" i="1"/>
  <c r="J196" i="1"/>
  <c r="Q196" i="1"/>
  <c r="P196" i="1"/>
  <c r="O196" i="1"/>
  <c r="N196" i="1"/>
  <c r="M196" i="1"/>
  <c r="L196" i="1"/>
  <c r="K196" i="1"/>
  <c r="N192" i="1"/>
  <c r="M192" i="1"/>
  <c r="L192" i="1"/>
  <c r="K192" i="1"/>
  <c r="R192" i="1"/>
  <c r="J192" i="1"/>
  <c r="Q192" i="1"/>
  <c r="P192" i="1"/>
  <c r="O192" i="1"/>
  <c r="L1306" i="1"/>
  <c r="R1306" i="1"/>
  <c r="J1306" i="1"/>
  <c r="K1306" i="1"/>
  <c r="Q1306" i="1"/>
  <c r="P1306" i="1"/>
  <c r="O1306" i="1"/>
  <c r="N1306" i="1"/>
  <c r="M1306" i="1"/>
  <c r="R1268" i="1"/>
  <c r="J1268" i="1"/>
  <c r="Q1268" i="1"/>
  <c r="O1268" i="1"/>
  <c r="M1268" i="1"/>
  <c r="L1268" i="1"/>
  <c r="P1268" i="1"/>
  <c r="N1268" i="1"/>
  <c r="K1268" i="1"/>
  <c r="A654" i="1"/>
  <c r="M654" i="1"/>
  <c r="Q654" i="1"/>
  <c r="R654" i="1"/>
  <c r="P654" i="1"/>
  <c r="O654" i="1"/>
  <c r="N654" i="1"/>
  <c r="L654" i="1"/>
  <c r="K654" i="1"/>
  <c r="J654" i="1"/>
  <c r="M646" i="1"/>
  <c r="Q646" i="1"/>
  <c r="O646" i="1"/>
  <c r="N646" i="1"/>
  <c r="L646" i="1"/>
  <c r="K646" i="1"/>
  <c r="J646" i="1"/>
  <c r="R646" i="1"/>
  <c r="P646" i="1"/>
  <c r="M638" i="1"/>
  <c r="Q638" i="1"/>
  <c r="L638" i="1"/>
  <c r="K638" i="1"/>
  <c r="J638" i="1"/>
  <c r="R638" i="1"/>
  <c r="P638" i="1"/>
  <c r="O638" i="1"/>
  <c r="N638" i="1"/>
  <c r="M630" i="1"/>
  <c r="Q630" i="1"/>
  <c r="J630" i="1"/>
  <c r="R630" i="1"/>
  <c r="P630" i="1"/>
  <c r="O630" i="1"/>
  <c r="N630" i="1"/>
  <c r="L630" i="1"/>
  <c r="K630" i="1"/>
  <c r="B622" i="1"/>
  <c r="M622" i="1"/>
  <c r="Q622" i="1"/>
  <c r="R622" i="1"/>
  <c r="P622" i="1"/>
  <c r="O622" i="1"/>
  <c r="N622" i="1"/>
  <c r="L622" i="1"/>
  <c r="K622" i="1"/>
  <c r="J622" i="1"/>
  <c r="M614" i="1"/>
  <c r="Q614" i="1"/>
  <c r="O614" i="1"/>
  <c r="N614" i="1"/>
  <c r="L614" i="1"/>
  <c r="K614" i="1"/>
  <c r="J614" i="1"/>
  <c r="R614" i="1"/>
  <c r="P614" i="1"/>
  <c r="M606" i="1"/>
  <c r="Q606" i="1"/>
  <c r="L606" i="1"/>
  <c r="K606" i="1"/>
  <c r="J606" i="1"/>
  <c r="R606" i="1"/>
  <c r="P606" i="1"/>
  <c r="O606" i="1"/>
  <c r="N606" i="1"/>
  <c r="L253" i="1"/>
  <c r="K253" i="1"/>
  <c r="R253" i="1"/>
  <c r="J253" i="1"/>
  <c r="Q253" i="1"/>
  <c r="P253" i="1"/>
  <c r="O253" i="1"/>
  <c r="N253" i="1"/>
  <c r="M253" i="1"/>
  <c r="O1355" i="1"/>
  <c r="N1355" i="1"/>
  <c r="L1355" i="1"/>
  <c r="K1355" i="1"/>
  <c r="R1355" i="1"/>
  <c r="J1355" i="1"/>
  <c r="Q1355" i="1"/>
  <c r="P1355" i="1"/>
  <c r="M1355" i="1"/>
  <c r="O1363" i="1"/>
  <c r="N1363" i="1"/>
  <c r="L1363" i="1"/>
  <c r="K1363" i="1"/>
  <c r="R1363" i="1"/>
  <c r="J1363" i="1"/>
  <c r="Q1363" i="1"/>
  <c r="P1363" i="1"/>
  <c r="M1363" i="1"/>
  <c r="B274" i="1"/>
  <c r="P274" i="1"/>
  <c r="O274" i="1"/>
  <c r="N274" i="1"/>
  <c r="M274" i="1"/>
  <c r="L274" i="1"/>
  <c r="K274" i="1"/>
  <c r="R274" i="1"/>
  <c r="J274" i="1"/>
  <c r="Q274" i="1"/>
  <c r="P282" i="1"/>
  <c r="O282" i="1"/>
  <c r="N282" i="1"/>
  <c r="M282" i="1"/>
  <c r="L282" i="1"/>
  <c r="K282" i="1"/>
  <c r="R282" i="1"/>
  <c r="J282" i="1"/>
  <c r="Q282" i="1"/>
  <c r="N1516" i="1"/>
  <c r="M1516" i="1"/>
  <c r="L1516" i="1"/>
  <c r="K1516" i="1"/>
  <c r="R1516" i="1"/>
  <c r="J1516" i="1"/>
  <c r="Q1516" i="1"/>
  <c r="P1516" i="1"/>
  <c r="O1516" i="1"/>
  <c r="R1562" i="1"/>
  <c r="O1562" i="1"/>
  <c r="N1562" i="1"/>
  <c r="M1562" i="1"/>
  <c r="L1562" i="1"/>
  <c r="K1562" i="1"/>
  <c r="J1562" i="1"/>
  <c r="B1547" i="1"/>
  <c r="R1547" i="1"/>
  <c r="O1547" i="1"/>
  <c r="N1547" i="1"/>
  <c r="M1547" i="1"/>
  <c r="L1547" i="1"/>
  <c r="K1547" i="1"/>
  <c r="J1547" i="1"/>
  <c r="O1537" i="1"/>
  <c r="N1537" i="1"/>
  <c r="M1537" i="1"/>
  <c r="L1537" i="1"/>
  <c r="K1537" i="1"/>
  <c r="J1537" i="1"/>
  <c r="R1537" i="1"/>
  <c r="R1522" i="1"/>
  <c r="O1522" i="1"/>
  <c r="N1522" i="1"/>
  <c r="M1522" i="1"/>
  <c r="L1522" i="1"/>
  <c r="K1522" i="1"/>
  <c r="J1522" i="1"/>
  <c r="N1348" i="1"/>
  <c r="K1348" i="1"/>
  <c r="R1348" i="1"/>
  <c r="J1348" i="1"/>
  <c r="P1348" i="1"/>
  <c r="M1348" i="1"/>
  <c r="L1348" i="1"/>
  <c r="Q1348" i="1"/>
  <c r="O1348" i="1"/>
  <c r="A164" i="1"/>
  <c r="Q164" i="1"/>
  <c r="O164" i="1"/>
  <c r="N164" i="1"/>
  <c r="L164" i="1"/>
  <c r="K164" i="1"/>
  <c r="J164" i="1"/>
  <c r="P164" i="1"/>
  <c r="R164" i="1"/>
  <c r="B172" i="1"/>
  <c r="Q172" i="1"/>
  <c r="O172" i="1"/>
  <c r="N172" i="1"/>
  <c r="L172" i="1"/>
  <c r="K172" i="1"/>
  <c r="J172" i="1"/>
  <c r="P172" i="1"/>
  <c r="R172" i="1"/>
  <c r="R352" i="1"/>
  <c r="J352" i="1"/>
  <c r="Q352" i="1"/>
  <c r="P352" i="1"/>
  <c r="O352" i="1"/>
  <c r="N352" i="1"/>
  <c r="M352" i="1"/>
  <c r="L352" i="1"/>
  <c r="K352" i="1"/>
  <c r="R344" i="1"/>
  <c r="J344" i="1"/>
  <c r="Q344" i="1"/>
  <c r="P344" i="1"/>
  <c r="O344" i="1"/>
  <c r="N344" i="1"/>
  <c r="M344" i="1"/>
  <c r="L344" i="1"/>
  <c r="K344" i="1"/>
  <c r="R551" i="1"/>
  <c r="J551" i="1"/>
  <c r="Q551" i="1"/>
  <c r="P551" i="1"/>
  <c r="O551" i="1"/>
  <c r="N551" i="1"/>
  <c r="M551" i="1"/>
  <c r="L551" i="1"/>
  <c r="K551" i="1"/>
  <c r="R543" i="1"/>
  <c r="J543" i="1"/>
  <c r="Q543" i="1"/>
  <c r="P543" i="1"/>
  <c r="O543" i="1"/>
  <c r="N543" i="1"/>
  <c r="M543" i="1"/>
  <c r="L543" i="1"/>
  <c r="K543" i="1"/>
  <c r="P585" i="1"/>
  <c r="O585" i="1"/>
  <c r="N585" i="1"/>
  <c r="M585" i="1"/>
  <c r="L585" i="1"/>
  <c r="K585" i="1"/>
  <c r="R585" i="1"/>
  <c r="J585" i="1"/>
  <c r="Q585" i="1"/>
  <c r="P577" i="1"/>
  <c r="O577" i="1"/>
  <c r="N577" i="1"/>
  <c r="M577" i="1"/>
  <c r="L577" i="1"/>
  <c r="K577" i="1"/>
  <c r="R577" i="1"/>
  <c r="J577" i="1"/>
  <c r="Q577" i="1"/>
  <c r="P569" i="1"/>
  <c r="O569" i="1"/>
  <c r="N569" i="1"/>
  <c r="M569" i="1"/>
  <c r="L569" i="1"/>
  <c r="K569" i="1"/>
  <c r="R569" i="1"/>
  <c r="J569" i="1"/>
  <c r="Q569" i="1"/>
  <c r="P561" i="1"/>
  <c r="O561" i="1"/>
  <c r="N561" i="1"/>
  <c r="M561" i="1"/>
  <c r="L561" i="1"/>
  <c r="K561" i="1"/>
  <c r="R561" i="1"/>
  <c r="J561" i="1"/>
  <c r="Q561" i="1"/>
  <c r="R1247" i="1"/>
  <c r="J1247" i="1"/>
  <c r="Q1247" i="1"/>
  <c r="M1247" i="1"/>
  <c r="P1247" i="1"/>
  <c r="K1247" i="1"/>
  <c r="O1247" i="1"/>
  <c r="L1247" i="1"/>
  <c r="N1247" i="1"/>
  <c r="R1239" i="1"/>
  <c r="J1239" i="1"/>
  <c r="Q1239" i="1"/>
  <c r="K1239" i="1"/>
  <c r="O1239" i="1"/>
  <c r="N1239" i="1"/>
  <c r="M1239" i="1"/>
  <c r="L1239" i="1"/>
  <c r="P1239" i="1"/>
  <c r="R1231" i="1"/>
  <c r="J1231" i="1"/>
  <c r="Q1231" i="1"/>
  <c r="M1231" i="1"/>
  <c r="L1231" i="1"/>
  <c r="P1231" i="1"/>
  <c r="O1231" i="1"/>
  <c r="N1231" i="1"/>
  <c r="K1231" i="1"/>
  <c r="R1223" i="1"/>
  <c r="J1223" i="1"/>
  <c r="N1223" i="1"/>
  <c r="M1223" i="1"/>
  <c r="Q1223" i="1"/>
  <c r="P1223" i="1"/>
  <c r="O1223" i="1"/>
  <c r="L1223" i="1"/>
  <c r="K1223" i="1"/>
  <c r="N1215" i="1"/>
  <c r="M1215" i="1"/>
  <c r="R1215" i="1"/>
  <c r="Q1215" i="1"/>
  <c r="P1215" i="1"/>
  <c r="O1215" i="1"/>
  <c r="L1215" i="1"/>
  <c r="K1215" i="1"/>
  <c r="J1215" i="1"/>
  <c r="N1207" i="1"/>
  <c r="M1207" i="1"/>
  <c r="P1207" i="1"/>
  <c r="O1207" i="1"/>
  <c r="L1207" i="1"/>
  <c r="K1207" i="1"/>
  <c r="J1207" i="1"/>
  <c r="R1207" i="1"/>
  <c r="Q1207" i="1"/>
  <c r="N1199" i="1"/>
  <c r="M1199" i="1"/>
  <c r="K1199" i="1"/>
  <c r="J1199" i="1"/>
  <c r="R1199" i="1"/>
  <c r="Q1199" i="1"/>
  <c r="O1199" i="1"/>
  <c r="L1199" i="1"/>
  <c r="P1199" i="1"/>
  <c r="N1191" i="1"/>
  <c r="M1191" i="1"/>
  <c r="R1191" i="1"/>
  <c r="Q1191" i="1"/>
  <c r="P1191" i="1"/>
  <c r="O1191" i="1"/>
  <c r="L1191" i="1"/>
  <c r="K1191" i="1"/>
  <c r="J1191" i="1"/>
  <c r="N1183" i="1"/>
  <c r="M1183" i="1"/>
  <c r="Q1183" i="1"/>
  <c r="P1183" i="1"/>
  <c r="O1183" i="1"/>
  <c r="L1183" i="1"/>
  <c r="K1183" i="1"/>
  <c r="R1183" i="1"/>
  <c r="J1183" i="1"/>
  <c r="N1175" i="1"/>
  <c r="M1175" i="1"/>
  <c r="L1175" i="1"/>
  <c r="K1175" i="1"/>
  <c r="J1175" i="1"/>
  <c r="P1175" i="1"/>
  <c r="O1175" i="1"/>
  <c r="R1175" i="1"/>
  <c r="Q1175" i="1"/>
  <c r="N1167" i="1"/>
  <c r="M1167" i="1"/>
  <c r="J1167" i="1"/>
  <c r="R1167" i="1"/>
  <c r="Q1167" i="1"/>
  <c r="P1167" i="1"/>
  <c r="O1167" i="1"/>
  <c r="L1167" i="1"/>
  <c r="K1167" i="1"/>
  <c r="N1159" i="1"/>
  <c r="M1159" i="1"/>
  <c r="R1159" i="1"/>
  <c r="Q1159" i="1"/>
  <c r="P1159" i="1"/>
  <c r="O1159" i="1"/>
  <c r="J1159" i="1"/>
  <c r="L1159" i="1"/>
  <c r="K1159" i="1"/>
  <c r="N1151" i="1"/>
  <c r="M1151" i="1"/>
  <c r="P1151" i="1"/>
  <c r="O1151" i="1"/>
  <c r="L1151" i="1"/>
  <c r="K1151" i="1"/>
  <c r="R1151" i="1"/>
  <c r="Q1151" i="1"/>
  <c r="J1151" i="1"/>
  <c r="N1143" i="1"/>
  <c r="M1143" i="1"/>
  <c r="L1143" i="1"/>
  <c r="K1143" i="1"/>
  <c r="J1143" i="1"/>
  <c r="R1143" i="1"/>
  <c r="Q1143" i="1"/>
  <c r="P1143" i="1"/>
  <c r="O1143" i="1"/>
  <c r="N1135" i="1"/>
  <c r="M1135" i="1"/>
  <c r="J1135" i="1"/>
  <c r="R1135" i="1"/>
  <c r="Q1135" i="1"/>
  <c r="L1135" i="1"/>
  <c r="K1135" i="1"/>
  <c r="P1135" i="1"/>
  <c r="O1135" i="1"/>
  <c r="N1127" i="1"/>
  <c r="M1127" i="1"/>
  <c r="R1127" i="1"/>
  <c r="Q1127" i="1"/>
  <c r="P1127" i="1"/>
  <c r="O1127" i="1"/>
  <c r="L1127" i="1"/>
  <c r="K1127" i="1"/>
  <c r="J1127" i="1"/>
  <c r="N1119" i="1"/>
  <c r="M1119" i="1"/>
  <c r="P1119" i="1"/>
  <c r="O1119" i="1"/>
  <c r="L1119" i="1"/>
  <c r="K1119" i="1"/>
  <c r="R1119" i="1"/>
  <c r="Q1119" i="1"/>
  <c r="J1119" i="1"/>
  <c r="R793" i="1"/>
  <c r="J793" i="1"/>
  <c r="Q793" i="1"/>
  <c r="N793" i="1"/>
  <c r="M793" i="1"/>
  <c r="L793" i="1"/>
  <c r="K793" i="1"/>
  <c r="P793" i="1"/>
  <c r="O793" i="1"/>
  <c r="R785" i="1"/>
  <c r="J785" i="1"/>
  <c r="Q785" i="1"/>
  <c r="N785" i="1"/>
  <c r="P785" i="1"/>
  <c r="O785" i="1"/>
  <c r="L785" i="1"/>
  <c r="K785" i="1"/>
  <c r="M785" i="1"/>
  <c r="R777" i="1"/>
  <c r="J777" i="1"/>
  <c r="N777" i="1"/>
  <c r="M777" i="1"/>
  <c r="L777" i="1"/>
  <c r="K777" i="1"/>
  <c r="P777" i="1"/>
  <c r="Q777" i="1"/>
  <c r="O777" i="1"/>
  <c r="N769" i="1"/>
  <c r="L769" i="1"/>
  <c r="K769" i="1"/>
  <c r="J769" i="1"/>
  <c r="R769" i="1"/>
  <c r="Q769" i="1"/>
  <c r="O769" i="1"/>
  <c r="P769" i="1"/>
  <c r="M769" i="1"/>
  <c r="L761" i="1"/>
  <c r="K761" i="1"/>
  <c r="R761" i="1"/>
  <c r="J761" i="1"/>
  <c r="Q761" i="1"/>
  <c r="P761" i="1"/>
  <c r="N761" i="1"/>
  <c r="O761" i="1"/>
  <c r="M761" i="1"/>
  <c r="L753" i="1"/>
  <c r="K753" i="1"/>
  <c r="R753" i="1"/>
  <c r="J753" i="1"/>
  <c r="Q753" i="1"/>
  <c r="P753" i="1"/>
  <c r="N753" i="1"/>
  <c r="O753" i="1"/>
  <c r="M753" i="1"/>
  <c r="L745" i="1"/>
  <c r="K745" i="1"/>
  <c r="R745" i="1"/>
  <c r="J745" i="1"/>
  <c r="Q745" i="1"/>
  <c r="P745" i="1"/>
  <c r="N745" i="1"/>
  <c r="M745" i="1"/>
  <c r="O745" i="1"/>
  <c r="L737" i="1"/>
  <c r="K737" i="1"/>
  <c r="R737" i="1"/>
  <c r="J737" i="1"/>
  <c r="Q737" i="1"/>
  <c r="P737" i="1"/>
  <c r="N737" i="1"/>
  <c r="O737" i="1"/>
  <c r="M737" i="1"/>
  <c r="A729" i="1"/>
  <c r="L729" i="1"/>
  <c r="K729" i="1"/>
  <c r="R729" i="1"/>
  <c r="J729" i="1"/>
  <c r="Q729" i="1"/>
  <c r="P729" i="1"/>
  <c r="N729" i="1"/>
  <c r="O729" i="1"/>
  <c r="M729" i="1"/>
  <c r="B721" i="1"/>
  <c r="L721" i="1"/>
  <c r="K721" i="1"/>
  <c r="R721" i="1"/>
  <c r="J721" i="1"/>
  <c r="Q721" i="1"/>
  <c r="P721" i="1"/>
  <c r="N721" i="1"/>
  <c r="O721" i="1"/>
  <c r="M721" i="1"/>
  <c r="L713" i="1"/>
  <c r="K713" i="1"/>
  <c r="R713" i="1"/>
  <c r="J713" i="1"/>
  <c r="Q713" i="1"/>
  <c r="P713" i="1"/>
  <c r="N713" i="1"/>
  <c r="M713" i="1"/>
  <c r="O713" i="1"/>
  <c r="L705" i="1"/>
  <c r="K705" i="1"/>
  <c r="R705" i="1"/>
  <c r="J705" i="1"/>
  <c r="Q705" i="1"/>
  <c r="P705" i="1"/>
  <c r="N705" i="1"/>
  <c r="O705" i="1"/>
  <c r="M705" i="1"/>
  <c r="K697" i="1"/>
  <c r="R697" i="1"/>
  <c r="J697" i="1"/>
  <c r="Q697" i="1"/>
  <c r="P697" i="1"/>
  <c r="N697" i="1"/>
  <c r="O697" i="1"/>
  <c r="M697" i="1"/>
  <c r="L697" i="1"/>
  <c r="K689" i="1"/>
  <c r="R689" i="1"/>
  <c r="J689" i="1"/>
  <c r="Q689" i="1"/>
  <c r="P689" i="1"/>
  <c r="N689" i="1"/>
  <c r="L689" i="1"/>
  <c r="O689" i="1"/>
  <c r="M689" i="1"/>
  <c r="K681" i="1"/>
  <c r="R681" i="1"/>
  <c r="J681" i="1"/>
  <c r="Q681" i="1"/>
  <c r="P681" i="1"/>
  <c r="N681" i="1"/>
  <c r="O681" i="1"/>
  <c r="M681" i="1"/>
  <c r="L681" i="1"/>
  <c r="K673" i="1"/>
  <c r="R673" i="1"/>
  <c r="J673" i="1"/>
  <c r="Q673" i="1"/>
  <c r="P673" i="1"/>
  <c r="N673" i="1"/>
  <c r="O673" i="1"/>
  <c r="M673" i="1"/>
  <c r="L673" i="1"/>
  <c r="K665" i="1"/>
  <c r="R665" i="1"/>
  <c r="J665" i="1"/>
  <c r="Q665" i="1"/>
  <c r="P665" i="1"/>
  <c r="N665" i="1"/>
  <c r="M665" i="1"/>
  <c r="L665" i="1"/>
  <c r="O665" i="1"/>
  <c r="K1254" i="1"/>
  <c r="R1254" i="1"/>
  <c r="J1254" i="1"/>
  <c r="Q1254" i="1"/>
  <c r="O1254" i="1"/>
  <c r="N1254" i="1"/>
  <c r="M1254" i="1"/>
  <c r="P1254" i="1"/>
  <c r="L1254" i="1"/>
  <c r="K534" i="1"/>
  <c r="R534" i="1"/>
  <c r="J534" i="1"/>
  <c r="Q534" i="1"/>
  <c r="P534" i="1"/>
  <c r="O534" i="1"/>
  <c r="N534" i="1"/>
  <c r="M534" i="1"/>
  <c r="L534" i="1"/>
  <c r="A526" i="1"/>
  <c r="K526" i="1"/>
  <c r="R526" i="1"/>
  <c r="J526" i="1"/>
  <c r="Q526" i="1"/>
  <c r="P526" i="1"/>
  <c r="O526" i="1"/>
  <c r="N526" i="1"/>
  <c r="M526" i="1"/>
  <c r="L526" i="1"/>
  <c r="B518" i="1"/>
  <c r="K518" i="1"/>
  <c r="R518" i="1"/>
  <c r="J518" i="1"/>
  <c r="Q518" i="1"/>
  <c r="P518" i="1"/>
  <c r="O518" i="1"/>
  <c r="N518" i="1"/>
  <c r="M518" i="1"/>
  <c r="L518" i="1"/>
  <c r="A1106" i="1"/>
  <c r="P1106" i="1"/>
  <c r="N1106" i="1"/>
  <c r="M1106" i="1"/>
  <c r="K1106" i="1"/>
  <c r="J1106" i="1"/>
  <c r="R1106" i="1"/>
  <c r="Q1106" i="1"/>
  <c r="O1106" i="1"/>
  <c r="L1106" i="1"/>
  <c r="A1098" i="1"/>
  <c r="P1098" i="1"/>
  <c r="N1098" i="1"/>
  <c r="M1098" i="1"/>
  <c r="R1098" i="1"/>
  <c r="Q1098" i="1"/>
  <c r="O1098" i="1"/>
  <c r="L1098" i="1"/>
  <c r="K1098" i="1"/>
  <c r="J1098" i="1"/>
  <c r="A1090" i="1"/>
  <c r="P1090" i="1"/>
  <c r="N1090" i="1"/>
  <c r="M1090" i="1"/>
  <c r="O1090" i="1"/>
  <c r="L1090" i="1"/>
  <c r="K1090" i="1"/>
  <c r="J1090" i="1"/>
  <c r="R1090" i="1"/>
  <c r="Q1090" i="1"/>
  <c r="A1082" i="1"/>
  <c r="P1082" i="1"/>
  <c r="N1082" i="1"/>
  <c r="M1082" i="1"/>
  <c r="J1082" i="1"/>
  <c r="R1082" i="1"/>
  <c r="Q1082" i="1"/>
  <c r="O1082" i="1"/>
  <c r="L1082" i="1"/>
  <c r="K1082" i="1"/>
  <c r="A1074" i="1"/>
  <c r="P1074" i="1"/>
  <c r="N1074" i="1"/>
  <c r="M1074" i="1"/>
  <c r="R1074" i="1"/>
  <c r="Q1074" i="1"/>
  <c r="O1074" i="1"/>
  <c r="L1074" i="1"/>
  <c r="K1074" i="1"/>
  <c r="J1074" i="1"/>
  <c r="A1066" i="1"/>
  <c r="P1066" i="1"/>
  <c r="N1066" i="1"/>
  <c r="M1066" i="1"/>
  <c r="L1066" i="1"/>
  <c r="K1066" i="1"/>
  <c r="J1066" i="1"/>
  <c r="R1066" i="1"/>
  <c r="Q1066" i="1"/>
  <c r="O1066" i="1"/>
  <c r="B1058" i="1"/>
  <c r="P1058" i="1"/>
  <c r="N1058" i="1"/>
  <c r="M1058" i="1"/>
  <c r="R1058" i="1"/>
  <c r="Q1058" i="1"/>
  <c r="O1058" i="1"/>
  <c r="L1058" i="1"/>
  <c r="K1058" i="1"/>
  <c r="J1058" i="1"/>
  <c r="B1050" i="1"/>
  <c r="N1050" i="1"/>
  <c r="L1050" i="1"/>
  <c r="K1050" i="1"/>
  <c r="Q1050" i="1"/>
  <c r="P1050" i="1"/>
  <c r="O1050" i="1"/>
  <c r="M1050" i="1"/>
  <c r="J1050" i="1"/>
  <c r="R1050" i="1"/>
  <c r="B1042" i="1"/>
  <c r="N1042" i="1"/>
  <c r="L1042" i="1"/>
  <c r="K1042" i="1"/>
  <c r="M1042" i="1"/>
  <c r="J1042" i="1"/>
  <c r="R1042" i="1"/>
  <c r="Q1042" i="1"/>
  <c r="P1042" i="1"/>
  <c r="O1042" i="1"/>
  <c r="B1034" i="1"/>
  <c r="N1034" i="1"/>
  <c r="L1034" i="1"/>
  <c r="K1034" i="1"/>
  <c r="R1034" i="1"/>
  <c r="Q1034" i="1"/>
  <c r="P1034" i="1"/>
  <c r="O1034" i="1"/>
  <c r="M1034" i="1"/>
  <c r="J1034" i="1"/>
  <c r="B1026" i="1"/>
  <c r="N1026" i="1"/>
  <c r="L1026" i="1"/>
  <c r="K1026" i="1"/>
  <c r="P1026" i="1"/>
  <c r="O1026" i="1"/>
  <c r="M1026" i="1"/>
  <c r="J1026" i="1"/>
  <c r="R1026" i="1"/>
  <c r="Q1026" i="1"/>
  <c r="B1018" i="1"/>
  <c r="N1018" i="1"/>
  <c r="L1018" i="1"/>
  <c r="K1018" i="1"/>
  <c r="J1018" i="1"/>
  <c r="R1018" i="1"/>
  <c r="Q1018" i="1"/>
  <c r="P1018" i="1"/>
  <c r="O1018" i="1"/>
  <c r="M1018" i="1"/>
  <c r="B1010" i="1"/>
  <c r="L1010" i="1"/>
  <c r="K1010" i="1"/>
  <c r="M1010" i="1"/>
  <c r="J1010" i="1"/>
  <c r="R1010" i="1"/>
  <c r="Q1010" i="1"/>
  <c r="P1010" i="1"/>
  <c r="O1010" i="1"/>
  <c r="N1010" i="1"/>
  <c r="B1002" i="1"/>
  <c r="L1002" i="1"/>
  <c r="K1002" i="1"/>
  <c r="R1002" i="1"/>
  <c r="Q1002" i="1"/>
  <c r="P1002" i="1"/>
  <c r="O1002" i="1"/>
  <c r="N1002" i="1"/>
  <c r="M1002" i="1"/>
  <c r="J1002" i="1"/>
  <c r="M244" i="1"/>
  <c r="L244" i="1"/>
  <c r="K244" i="1"/>
  <c r="R244" i="1"/>
  <c r="J244" i="1"/>
  <c r="Q244" i="1"/>
  <c r="P244" i="1"/>
  <c r="O244" i="1"/>
  <c r="N244" i="1"/>
  <c r="M59" i="1"/>
  <c r="N59" i="1"/>
  <c r="L59" i="1"/>
  <c r="O59" i="1"/>
  <c r="K59" i="1"/>
  <c r="J59" i="1"/>
  <c r="R59" i="1"/>
  <c r="Q59" i="1"/>
  <c r="P59" i="1"/>
  <c r="M1338" i="1"/>
  <c r="L1338" i="1"/>
  <c r="R1338" i="1"/>
  <c r="J1338" i="1"/>
  <c r="P1338" i="1"/>
  <c r="O1338" i="1"/>
  <c r="N1338" i="1"/>
  <c r="K1338" i="1"/>
  <c r="Q1338" i="1"/>
  <c r="N571" i="1"/>
  <c r="M571" i="1"/>
  <c r="L571" i="1"/>
  <c r="K571" i="1"/>
  <c r="R571" i="1"/>
  <c r="J571" i="1"/>
  <c r="Q571" i="1"/>
  <c r="P571" i="1"/>
  <c r="O571" i="1"/>
  <c r="Q528" i="1"/>
  <c r="P528" i="1"/>
  <c r="O528" i="1"/>
  <c r="N528" i="1"/>
  <c r="M528" i="1"/>
  <c r="L528" i="1"/>
  <c r="K528" i="1"/>
  <c r="R528" i="1"/>
  <c r="J528" i="1"/>
  <c r="R46" i="1"/>
  <c r="J46" i="1"/>
  <c r="L46" i="1"/>
  <c r="K46" i="1"/>
  <c r="Q46" i="1"/>
  <c r="M46" i="1"/>
  <c r="P46" i="1"/>
  <c r="O46" i="1"/>
  <c r="N46" i="1"/>
  <c r="N1356" i="1"/>
  <c r="M1356" i="1"/>
  <c r="K1356" i="1"/>
  <c r="R1356" i="1"/>
  <c r="J1356" i="1"/>
  <c r="Q1356" i="1"/>
  <c r="P1356" i="1"/>
  <c r="O1356" i="1"/>
  <c r="L1356" i="1"/>
  <c r="Q165" i="1"/>
  <c r="O165" i="1"/>
  <c r="N165" i="1"/>
  <c r="L165" i="1"/>
  <c r="K165" i="1"/>
  <c r="J165" i="1"/>
  <c r="R165" i="1"/>
  <c r="P165" i="1"/>
  <c r="K1246" i="1"/>
  <c r="R1246" i="1"/>
  <c r="J1246" i="1"/>
  <c r="L1246" i="1"/>
  <c r="P1246" i="1"/>
  <c r="O1246" i="1"/>
  <c r="Q1246" i="1"/>
  <c r="N1246" i="1"/>
  <c r="M1246" i="1"/>
  <c r="O1174" i="1"/>
  <c r="N1174" i="1"/>
  <c r="K1174" i="1"/>
  <c r="J1174" i="1"/>
  <c r="R1174" i="1"/>
  <c r="Q1174" i="1"/>
  <c r="P1174" i="1"/>
  <c r="M1174" i="1"/>
  <c r="L1174" i="1"/>
  <c r="K784" i="1"/>
  <c r="R784" i="1"/>
  <c r="J784" i="1"/>
  <c r="O784" i="1"/>
  <c r="Q784" i="1"/>
  <c r="P784" i="1"/>
  <c r="N784" i="1"/>
  <c r="M784" i="1"/>
  <c r="L784" i="1"/>
  <c r="M712" i="1"/>
  <c r="L712" i="1"/>
  <c r="K712" i="1"/>
  <c r="R712" i="1"/>
  <c r="J712" i="1"/>
  <c r="Q712" i="1"/>
  <c r="O712" i="1"/>
  <c r="P712" i="1"/>
  <c r="N712" i="1"/>
  <c r="L1258" i="1"/>
  <c r="O1258" i="1"/>
  <c r="N1258" i="1"/>
  <c r="P1258" i="1"/>
  <c r="M1258" i="1"/>
  <c r="K1258" i="1"/>
  <c r="J1258" i="1"/>
  <c r="R1258" i="1"/>
  <c r="Q1258" i="1"/>
  <c r="Q1105" i="1"/>
  <c r="O1105" i="1"/>
  <c r="N1105" i="1"/>
  <c r="R1105" i="1"/>
  <c r="P1105" i="1"/>
  <c r="M1105" i="1"/>
  <c r="L1105" i="1"/>
  <c r="K1105" i="1"/>
  <c r="J1105" i="1"/>
  <c r="Q1097" i="1"/>
  <c r="O1097" i="1"/>
  <c r="N1097" i="1"/>
  <c r="P1097" i="1"/>
  <c r="M1097" i="1"/>
  <c r="L1097" i="1"/>
  <c r="K1097" i="1"/>
  <c r="J1097" i="1"/>
  <c r="R1097" i="1"/>
  <c r="Q1089" i="1"/>
  <c r="O1089" i="1"/>
  <c r="N1089" i="1"/>
  <c r="K1089" i="1"/>
  <c r="J1089" i="1"/>
  <c r="R1089" i="1"/>
  <c r="P1089" i="1"/>
  <c r="M1089" i="1"/>
  <c r="L1089" i="1"/>
  <c r="Q1081" i="1"/>
  <c r="O1081" i="1"/>
  <c r="N1081" i="1"/>
  <c r="R1081" i="1"/>
  <c r="P1081" i="1"/>
  <c r="M1081" i="1"/>
  <c r="L1081" i="1"/>
  <c r="K1081" i="1"/>
  <c r="J1081" i="1"/>
  <c r="Q1073" i="1"/>
  <c r="O1073" i="1"/>
  <c r="N1073" i="1"/>
  <c r="M1073" i="1"/>
  <c r="L1073" i="1"/>
  <c r="K1073" i="1"/>
  <c r="J1073" i="1"/>
  <c r="R1073" i="1"/>
  <c r="P1073" i="1"/>
  <c r="Q1065" i="1"/>
  <c r="O1065" i="1"/>
  <c r="N1065" i="1"/>
  <c r="J1065" i="1"/>
  <c r="R1065" i="1"/>
  <c r="P1065" i="1"/>
  <c r="M1065" i="1"/>
  <c r="L1065" i="1"/>
  <c r="K1065" i="1"/>
  <c r="Q1057" i="1"/>
  <c r="O1057" i="1"/>
  <c r="N1057" i="1"/>
  <c r="R1057" i="1"/>
  <c r="P1057" i="1"/>
  <c r="M1057" i="1"/>
  <c r="L1057" i="1"/>
  <c r="K1057" i="1"/>
  <c r="J1057" i="1"/>
  <c r="O1049" i="1"/>
  <c r="M1049" i="1"/>
  <c r="L1049" i="1"/>
  <c r="N1049" i="1"/>
  <c r="K1049" i="1"/>
  <c r="J1049" i="1"/>
  <c r="R1049" i="1"/>
  <c r="Q1049" i="1"/>
  <c r="P1049" i="1"/>
  <c r="O1041" i="1"/>
  <c r="M1041" i="1"/>
  <c r="L1041" i="1"/>
  <c r="R1041" i="1"/>
  <c r="Q1041" i="1"/>
  <c r="P1041" i="1"/>
  <c r="N1041" i="1"/>
  <c r="K1041" i="1"/>
  <c r="J1041" i="1"/>
  <c r="O1033" i="1"/>
  <c r="M1033" i="1"/>
  <c r="L1033" i="1"/>
  <c r="Q1033" i="1"/>
  <c r="P1033" i="1"/>
  <c r="N1033" i="1"/>
  <c r="K1033" i="1"/>
  <c r="J1033" i="1"/>
  <c r="R1033" i="1"/>
  <c r="O1025" i="1"/>
  <c r="M1025" i="1"/>
  <c r="L1025" i="1"/>
  <c r="K1025" i="1"/>
  <c r="J1025" i="1"/>
  <c r="R1025" i="1"/>
  <c r="Q1025" i="1"/>
  <c r="P1025" i="1"/>
  <c r="N1025" i="1"/>
  <c r="O1017" i="1"/>
  <c r="M1017" i="1"/>
  <c r="L1017" i="1"/>
  <c r="R1017" i="1"/>
  <c r="Q1017" i="1"/>
  <c r="P1017" i="1"/>
  <c r="N1017" i="1"/>
  <c r="K1017" i="1"/>
  <c r="J1017" i="1"/>
  <c r="M1009" i="1"/>
  <c r="L1009" i="1"/>
  <c r="J1009" i="1"/>
  <c r="R1009" i="1"/>
  <c r="Q1009" i="1"/>
  <c r="P1009" i="1"/>
  <c r="O1009" i="1"/>
  <c r="N1009" i="1"/>
  <c r="K1009" i="1"/>
  <c r="M1001" i="1"/>
  <c r="L1001" i="1"/>
  <c r="R1001" i="1"/>
  <c r="Q1001" i="1"/>
  <c r="P1001" i="1"/>
  <c r="O1001" i="1"/>
  <c r="N1001" i="1"/>
  <c r="K1001" i="1"/>
  <c r="J1001" i="1"/>
  <c r="N208" i="1"/>
  <c r="M208" i="1"/>
  <c r="L208" i="1"/>
  <c r="K208" i="1"/>
  <c r="R208" i="1"/>
  <c r="J208" i="1"/>
  <c r="Q208" i="1"/>
  <c r="P208" i="1"/>
  <c r="O208" i="1"/>
  <c r="O1295" i="1"/>
  <c r="M1295" i="1"/>
  <c r="N1295" i="1"/>
  <c r="L1295" i="1"/>
  <c r="K1295" i="1"/>
  <c r="J1295" i="1"/>
  <c r="R1295" i="1"/>
  <c r="Q1295" i="1"/>
  <c r="P1295" i="1"/>
  <c r="A216" i="1"/>
  <c r="N216" i="1"/>
  <c r="M216" i="1"/>
  <c r="L216" i="1"/>
  <c r="K216" i="1"/>
  <c r="R216" i="1"/>
  <c r="J216" i="1"/>
  <c r="Q216" i="1"/>
  <c r="P216" i="1"/>
  <c r="O216" i="1"/>
  <c r="J154" i="1"/>
  <c r="Q154" i="1"/>
  <c r="P154" i="1"/>
  <c r="O154" i="1"/>
  <c r="N154" i="1"/>
  <c r="L154" i="1"/>
  <c r="K154" i="1"/>
  <c r="R154" i="1"/>
  <c r="B35" i="1"/>
  <c r="M35" i="1"/>
  <c r="J35" i="1"/>
  <c r="R35" i="1"/>
  <c r="Q35" i="1"/>
  <c r="P35" i="1"/>
  <c r="K35" i="1"/>
  <c r="O35" i="1"/>
  <c r="N35" i="1"/>
  <c r="L35" i="1"/>
  <c r="R1308" i="1"/>
  <c r="J1308" i="1"/>
  <c r="P1308" i="1"/>
  <c r="N1308" i="1"/>
  <c r="M1308" i="1"/>
  <c r="L1308" i="1"/>
  <c r="K1308" i="1"/>
  <c r="Q1308" i="1"/>
  <c r="O1308" i="1"/>
  <c r="B632" i="1"/>
  <c r="K632" i="1"/>
  <c r="O632" i="1"/>
  <c r="M632" i="1"/>
  <c r="L632" i="1"/>
  <c r="J632" i="1"/>
  <c r="R632" i="1"/>
  <c r="Q632" i="1"/>
  <c r="P632" i="1"/>
  <c r="N632" i="1"/>
  <c r="R1260" i="1"/>
  <c r="J1260" i="1"/>
  <c r="M1260" i="1"/>
  <c r="L1260" i="1"/>
  <c r="Q1260" i="1"/>
  <c r="P1260" i="1"/>
  <c r="O1260" i="1"/>
  <c r="N1260" i="1"/>
  <c r="K1260" i="1"/>
  <c r="J1540" i="1"/>
  <c r="R1540" i="1"/>
  <c r="O1540" i="1"/>
  <c r="N1540" i="1"/>
  <c r="M1540" i="1"/>
  <c r="L1540" i="1"/>
  <c r="K1540" i="1"/>
  <c r="L1342" i="1"/>
  <c r="Q1342" i="1"/>
  <c r="P1342" i="1"/>
  <c r="N1342" i="1"/>
  <c r="R1342" i="1"/>
  <c r="O1342" i="1"/>
  <c r="M1342" i="1"/>
  <c r="K1342" i="1"/>
  <c r="J1342" i="1"/>
  <c r="P354" i="1"/>
  <c r="O354" i="1"/>
  <c r="N354" i="1"/>
  <c r="M354" i="1"/>
  <c r="L354" i="1"/>
  <c r="K354" i="1"/>
  <c r="R354" i="1"/>
  <c r="J354" i="1"/>
  <c r="Q354" i="1"/>
  <c r="N579" i="1"/>
  <c r="M579" i="1"/>
  <c r="L579" i="1"/>
  <c r="K579" i="1"/>
  <c r="R579" i="1"/>
  <c r="J579" i="1"/>
  <c r="Q579" i="1"/>
  <c r="P579" i="1"/>
  <c r="O579" i="1"/>
  <c r="P1233" i="1"/>
  <c r="O1233" i="1"/>
  <c r="K1233" i="1"/>
  <c r="Q1233" i="1"/>
  <c r="N1233" i="1"/>
  <c r="R1233" i="1"/>
  <c r="M1233" i="1"/>
  <c r="L1233" i="1"/>
  <c r="J1233" i="1"/>
  <c r="L1209" i="1"/>
  <c r="K1209" i="1"/>
  <c r="R1209" i="1"/>
  <c r="Q1209" i="1"/>
  <c r="P1209" i="1"/>
  <c r="O1209" i="1"/>
  <c r="N1209" i="1"/>
  <c r="M1209" i="1"/>
  <c r="J1209" i="1"/>
  <c r="L1185" i="1"/>
  <c r="K1185" i="1"/>
  <c r="R1185" i="1"/>
  <c r="Q1185" i="1"/>
  <c r="P1185" i="1"/>
  <c r="O1185" i="1"/>
  <c r="N1185" i="1"/>
  <c r="M1185" i="1"/>
  <c r="J1185" i="1"/>
  <c r="L1161" i="1"/>
  <c r="K1161" i="1"/>
  <c r="J1161" i="1"/>
  <c r="R1161" i="1"/>
  <c r="Q1161" i="1"/>
  <c r="N1161" i="1"/>
  <c r="M1161" i="1"/>
  <c r="P1161" i="1"/>
  <c r="O1161" i="1"/>
  <c r="L1129" i="1"/>
  <c r="K1129" i="1"/>
  <c r="J1129" i="1"/>
  <c r="R1129" i="1"/>
  <c r="Q1129" i="1"/>
  <c r="P1129" i="1"/>
  <c r="O1129" i="1"/>
  <c r="N1129" i="1"/>
  <c r="M1129" i="1"/>
  <c r="P787" i="1"/>
  <c r="O787" i="1"/>
  <c r="L787" i="1"/>
  <c r="Q787" i="1"/>
  <c r="N787" i="1"/>
  <c r="M787" i="1"/>
  <c r="K787" i="1"/>
  <c r="J787" i="1"/>
  <c r="R787" i="1"/>
  <c r="R763" i="1"/>
  <c r="J763" i="1"/>
  <c r="Q763" i="1"/>
  <c r="P763" i="1"/>
  <c r="O763" i="1"/>
  <c r="N763" i="1"/>
  <c r="L763" i="1"/>
  <c r="K763" i="1"/>
  <c r="M763" i="1"/>
  <c r="R715" i="1"/>
  <c r="J715" i="1"/>
  <c r="Q715" i="1"/>
  <c r="P715" i="1"/>
  <c r="O715" i="1"/>
  <c r="N715" i="1"/>
  <c r="L715" i="1"/>
  <c r="M715" i="1"/>
  <c r="K715" i="1"/>
  <c r="Q675" i="1"/>
  <c r="P675" i="1"/>
  <c r="O675" i="1"/>
  <c r="N675" i="1"/>
  <c r="L675" i="1"/>
  <c r="J675" i="1"/>
  <c r="R675" i="1"/>
  <c r="M675" i="1"/>
  <c r="K675" i="1"/>
  <c r="B213" i="1"/>
  <c r="Q213" i="1"/>
  <c r="P213" i="1"/>
  <c r="O213" i="1"/>
  <c r="N213" i="1"/>
  <c r="M213" i="1"/>
  <c r="L213" i="1"/>
  <c r="K213" i="1"/>
  <c r="R213" i="1"/>
  <c r="J213" i="1"/>
  <c r="K69" i="1"/>
  <c r="L69" i="1"/>
  <c r="J69" i="1"/>
  <c r="R69" i="1"/>
  <c r="Q69" i="1"/>
  <c r="P69" i="1"/>
  <c r="O69" i="1"/>
  <c r="N69" i="1"/>
  <c r="M69" i="1"/>
  <c r="J151" i="1"/>
  <c r="Q151" i="1"/>
  <c r="P151" i="1"/>
  <c r="O151" i="1"/>
  <c r="N151" i="1"/>
  <c r="L151" i="1"/>
  <c r="R151" i="1"/>
  <c r="K151" i="1"/>
  <c r="K6" i="1"/>
  <c r="R6" i="1"/>
  <c r="J6" i="1"/>
  <c r="Q6" i="1"/>
  <c r="L6" i="1"/>
  <c r="P6" i="1"/>
  <c r="O6" i="1"/>
  <c r="N6" i="1"/>
  <c r="M6" i="1"/>
  <c r="K30" i="1"/>
  <c r="R30" i="1"/>
  <c r="J30" i="1"/>
  <c r="Q30" i="1"/>
  <c r="P30" i="1"/>
  <c r="O30" i="1"/>
  <c r="L30" i="1"/>
  <c r="N30" i="1"/>
  <c r="M30" i="1"/>
  <c r="R38" i="1"/>
  <c r="J38" i="1"/>
  <c r="K38" i="1"/>
  <c r="Q38" i="1"/>
  <c r="P38" i="1"/>
  <c r="O38" i="1"/>
  <c r="N38" i="1"/>
  <c r="M38" i="1"/>
  <c r="L38" i="1"/>
  <c r="K195" i="1"/>
  <c r="R195" i="1"/>
  <c r="J195" i="1"/>
  <c r="Q195" i="1"/>
  <c r="P195" i="1"/>
  <c r="O195" i="1"/>
  <c r="N195" i="1"/>
  <c r="M195" i="1"/>
  <c r="L195" i="1"/>
  <c r="M1305" i="1"/>
  <c r="K1305" i="1"/>
  <c r="R1305" i="1"/>
  <c r="Q1305" i="1"/>
  <c r="P1305" i="1"/>
  <c r="O1305" i="1"/>
  <c r="N1305" i="1"/>
  <c r="L1305" i="1"/>
  <c r="J1305" i="1"/>
  <c r="N653" i="1"/>
  <c r="R653" i="1"/>
  <c r="J653" i="1"/>
  <c r="P653" i="1"/>
  <c r="O653" i="1"/>
  <c r="M653" i="1"/>
  <c r="L653" i="1"/>
  <c r="K653" i="1"/>
  <c r="Q653" i="1"/>
  <c r="N621" i="1"/>
  <c r="R621" i="1"/>
  <c r="J621" i="1"/>
  <c r="P621" i="1"/>
  <c r="O621" i="1"/>
  <c r="M621" i="1"/>
  <c r="L621" i="1"/>
  <c r="K621" i="1"/>
  <c r="Q621" i="1"/>
  <c r="O1364" i="1"/>
  <c r="N1364" i="1"/>
  <c r="M1364" i="1"/>
  <c r="K1364" i="1"/>
  <c r="J1364" i="1"/>
  <c r="R1364" i="1"/>
  <c r="Q1364" i="1"/>
  <c r="L1364" i="1"/>
  <c r="P1364" i="1"/>
  <c r="O1515" i="1"/>
  <c r="N1515" i="1"/>
  <c r="M1515" i="1"/>
  <c r="L1515" i="1"/>
  <c r="K1515" i="1"/>
  <c r="R1515" i="1"/>
  <c r="J1515" i="1"/>
  <c r="Q1515" i="1"/>
  <c r="P1515" i="1"/>
  <c r="N1536" i="1"/>
  <c r="M1536" i="1"/>
  <c r="L1536" i="1"/>
  <c r="K1536" i="1"/>
  <c r="J1536" i="1"/>
  <c r="R1536" i="1"/>
  <c r="O1536" i="1"/>
  <c r="K343" i="1"/>
  <c r="R343" i="1"/>
  <c r="J343" i="1"/>
  <c r="Q343" i="1"/>
  <c r="P343" i="1"/>
  <c r="O343" i="1"/>
  <c r="N343" i="1"/>
  <c r="M343" i="1"/>
  <c r="L343" i="1"/>
  <c r="Q576" i="1"/>
  <c r="P576" i="1"/>
  <c r="O576" i="1"/>
  <c r="N576" i="1"/>
  <c r="M576" i="1"/>
  <c r="L576" i="1"/>
  <c r="K576" i="1"/>
  <c r="R576" i="1"/>
  <c r="J576" i="1"/>
  <c r="K1230" i="1"/>
  <c r="R1230" i="1"/>
  <c r="J1230" i="1"/>
  <c r="P1230" i="1"/>
  <c r="L1230" i="1"/>
  <c r="Q1230" i="1"/>
  <c r="O1230" i="1"/>
  <c r="N1230" i="1"/>
  <c r="M1230" i="1"/>
  <c r="O1198" i="1"/>
  <c r="N1198" i="1"/>
  <c r="J1198" i="1"/>
  <c r="R1198" i="1"/>
  <c r="Q1198" i="1"/>
  <c r="P1198" i="1"/>
  <c r="M1198" i="1"/>
  <c r="L1198" i="1"/>
  <c r="K1198" i="1"/>
  <c r="B1158" i="1"/>
  <c r="O1158" i="1"/>
  <c r="N1158" i="1"/>
  <c r="Q1158" i="1"/>
  <c r="P1158" i="1"/>
  <c r="M1158" i="1"/>
  <c r="L1158" i="1"/>
  <c r="R1158" i="1"/>
  <c r="K1158" i="1"/>
  <c r="J1158" i="1"/>
  <c r="O1126" i="1"/>
  <c r="N1126" i="1"/>
  <c r="Q1126" i="1"/>
  <c r="P1126" i="1"/>
  <c r="M1126" i="1"/>
  <c r="L1126" i="1"/>
  <c r="R1126" i="1"/>
  <c r="K1126" i="1"/>
  <c r="J1126" i="1"/>
  <c r="M768" i="1"/>
  <c r="L768" i="1"/>
  <c r="K768" i="1"/>
  <c r="R768" i="1"/>
  <c r="J768" i="1"/>
  <c r="Q768" i="1"/>
  <c r="O768" i="1"/>
  <c r="P768" i="1"/>
  <c r="N768" i="1"/>
  <c r="M736" i="1"/>
  <c r="L736" i="1"/>
  <c r="K736" i="1"/>
  <c r="R736" i="1"/>
  <c r="J736" i="1"/>
  <c r="Q736" i="1"/>
  <c r="O736" i="1"/>
  <c r="P736" i="1"/>
  <c r="N736" i="1"/>
  <c r="L704" i="1"/>
  <c r="K704" i="1"/>
  <c r="R704" i="1"/>
  <c r="J704" i="1"/>
  <c r="Q704" i="1"/>
  <c r="O704" i="1"/>
  <c r="P704" i="1"/>
  <c r="N704" i="1"/>
  <c r="M704" i="1"/>
  <c r="M1367" i="1"/>
  <c r="L1367" i="1"/>
  <c r="P1367" i="1"/>
  <c r="O1367" i="1"/>
  <c r="K1367" i="1"/>
  <c r="J1367" i="1"/>
  <c r="R1367" i="1"/>
  <c r="Q1367" i="1"/>
  <c r="N1367" i="1"/>
  <c r="M1375" i="1"/>
  <c r="L1375" i="1"/>
  <c r="R1375" i="1"/>
  <c r="Q1375" i="1"/>
  <c r="O1375" i="1"/>
  <c r="N1375" i="1"/>
  <c r="K1375" i="1"/>
  <c r="J1375" i="1"/>
  <c r="P1375" i="1"/>
  <c r="K228" i="1"/>
  <c r="R228" i="1"/>
  <c r="J228" i="1"/>
  <c r="Q228" i="1"/>
  <c r="P228" i="1"/>
  <c r="O228" i="1"/>
  <c r="N228" i="1"/>
  <c r="M228" i="1"/>
  <c r="L228" i="1"/>
  <c r="N324" i="1"/>
  <c r="M324" i="1"/>
  <c r="L324" i="1"/>
  <c r="K324" i="1"/>
  <c r="R324" i="1"/>
  <c r="J324" i="1"/>
  <c r="Q324" i="1"/>
  <c r="P324" i="1"/>
  <c r="O324" i="1"/>
  <c r="B1299" i="1"/>
  <c r="K1299" i="1"/>
  <c r="Q1299" i="1"/>
  <c r="J1299" i="1"/>
  <c r="R1299" i="1"/>
  <c r="P1299" i="1"/>
  <c r="O1299" i="1"/>
  <c r="N1299" i="1"/>
  <c r="M1299" i="1"/>
  <c r="L1299" i="1"/>
  <c r="K1291" i="1"/>
  <c r="Q1291" i="1"/>
  <c r="R1291" i="1"/>
  <c r="P1291" i="1"/>
  <c r="O1291" i="1"/>
  <c r="N1291" i="1"/>
  <c r="M1291" i="1"/>
  <c r="L1291" i="1"/>
  <c r="J1291" i="1"/>
  <c r="O1451" i="1"/>
  <c r="N1451" i="1"/>
  <c r="M1451" i="1"/>
  <c r="L1451" i="1"/>
  <c r="K1451" i="1"/>
  <c r="R1451" i="1"/>
  <c r="J1451" i="1"/>
  <c r="Q1451" i="1"/>
  <c r="P1451" i="1"/>
  <c r="R220" i="1"/>
  <c r="J220" i="1"/>
  <c r="Q220" i="1"/>
  <c r="P220" i="1"/>
  <c r="O220" i="1"/>
  <c r="N220" i="1"/>
  <c r="M220" i="1"/>
  <c r="L220" i="1"/>
  <c r="K220" i="1"/>
  <c r="R212" i="1"/>
  <c r="J212" i="1"/>
  <c r="Q212" i="1"/>
  <c r="P212" i="1"/>
  <c r="O212" i="1"/>
  <c r="N212" i="1"/>
  <c r="M212" i="1"/>
  <c r="L212" i="1"/>
  <c r="K212" i="1"/>
  <c r="P249" i="1"/>
  <c r="O249" i="1"/>
  <c r="N249" i="1"/>
  <c r="M249" i="1"/>
  <c r="L249" i="1"/>
  <c r="K249" i="1"/>
  <c r="R249" i="1"/>
  <c r="J249" i="1"/>
  <c r="Q249" i="1"/>
  <c r="A1287" i="1"/>
  <c r="L1287" i="1"/>
  <c r="N1287" i="1"/>
  <c r="M1287" i="1"/>
  <c r="K1287" i="1"/>
  <c r="J1287" i="1"/>
  <c r="R1287" i="1"/>
  <c r="Q1287" i="1"/>
  <c r="P1287" i="1"/>
  <c r="P1302" i="1"/>
  <c r="N1302" i="1"/>
  <c r="O1302" i="1"/>
  <c r="M1302" i="1"/>
  <c r="L1302" i="1"/>
  <c r="K1302" i="1"/>
  <c r="J1302" i="1"/>
  <c r="R1302" i="1"/>
  <c r="Q1302" i="1"/>
  <c r="N251" i="1"/>
  <c r="M251" i="1"/>
  <c r="L251" i="1"/>
  <c r="K251" i="1"/>
  <c r="R251" i="1"/>
  <c r="J251" i="1"/>
  <c r="Q251" i="1"/>
  <c r="P251" i="1"/>
  <c r="O251" i="1"/>
  <c r="R70" i="1"/>
  <c r="J70" i="1"/>
  <c r="L70" i="1"/>
  <c r="K70" i="1"/>
  <c r="Q70" i="1"/>
  <c r="M70" i="1"/>
  <c r="P70" i="1"/>
  <c r="O70" i="1"/>
  <c r="N70" i="1"/>
  <c r="J158" i="1"/>
  <c r="Q158" i="1"/>
  <c r="P158" i="1"/>
  <c r="O158" i="1"/>
  <c r="N158" i="1"/>
  <c r="L158" i="1"/>
  <c r="K158" i="1"/>
  <c r="R158" i="1"/>
  <c r="B598" i="1"/>
  <c r="M598" i="1"/>
  <c r="Q598" i="1"/>
  <c r="J598" i="1"/>
  <c r="R598" i="1"/>
  <c r="P598" i="1"/>
  <c r="O598" i="1"/>
  <c r="N598" i="1"/>
  <c r="L598" i="1"/>
  <c r="K598" i="1"/>
  <c r="R7" i="1"/>
  <c r="J7" i="1"/>
  <c r="Q7" i="1"/>
  <c r="P7" i="1"/>
  <c r="O7" i="1"/>
  <c r="K7" i="1"/>
  <c r="N7" i="1"/>
  <c r="L7" i="1"/>
  <c r="M7" i="1"/>
  <c r="B15" i="1"/>
  <c r="R15" i="1"/>
  <c r="J15" i="1"/>
  <c r="Q15" i="1"/>
  <c r="P15" i="1"/>
  <c r="O15" i="1"/>
  <c r="N15" i="1"/>
  <c r="L15" i="1"/>
  <c r="M15" i="1"/>
  <c r="K15" i="1"/>
  <c r="A23" i="1"/>
  <c r="R23" i="1"/>
  <c r="J23" i="1"/>
  <c r="Q23" i="1"/>
  <c r="P23" i="1"/>
  <c r="O23" i="1"/>
  <c r="N23" i="1"/>
  <c r="M23" i="1"/>
  <c r="L23" i="1"/>
  <c r="K23" i="1"/>
  <c r="Q31" i="1"/>
  <c r="J31" i="1"/>
  <c r="R31" i="1"/>
  <c r="P31" i="1"/>
  <c r="O31" i="1"/>
  <c r="N31" i="1"/>
  <c r="L31" i="1"/>
  <c r="M31" i="1"/>
  <c r="K31" i="1"/>
  <c r="Q39" i="1"/>
  <c r="K39" i="1"/>
  <c r="J39" i="1"/>
  <c r="R39" i="1"/>
  <c r="P39" i="1"/>
  <c r="L39" i="1"/>
  <c r="O39" i="1"/>
  <c r="M39" i="1"/>
  <c r="N39" i="1"/>
  <c r="Q47" i="1"/>
  <c r="L47" i="1"/>
  <c r="K47" i="1"/>
  <c r="M47" i="1"/>
  <c r="J47" i="1"/>
  <c r="R47" i="1"/>
  <c r="P47" i="1"/>
  <c r="O47" i="1"/>
  <c r="N47" i="1"/>
  <c r="Q55" i="1"/>
  <c r="M55" i="1"/>
  <c r="L55" i="1"/>
  <c r="K55" i="1"/>
  <c r="J55" i="1"/>
  <c r="N55" i="1"/>
  <c r="R55" i="1"/>
  <c r="P55" i="1"/>
  <c r="O55" i="1"/>
  <c r="M1252" i="1"/>
  <c r="L1252" i="1"/>
  <c r="R1252" i="1"/>
  <c r="N1252" i="1"/>
  <c r="K1252" i="1"/>
  <c r="J1252" i="1"/>
  <c r="Q1252" i="1"/>
  <c r="P1252" i="1"/>
  <c r="O1252" i="1"/>
  <c r="L194" i="1"/>
  <c r="K194" i="1"/>
  <c r="R194" i="1"/>
  <c r="J194" i="1"/>
  <c r="Q194" i="1"/>
  <c r="P194" i="1"/>
  <c r="O194" i="1"/>
  <c r="N194" i="1"/>
  <c r="M194" i="1"/>
  <c r="O1381" i="1"/>
  <c r="N1381" i="1"/>
  <c r="R1381" i="1"/>
  <c r="Q1381" i="1"/>
  <c r="M1381" i="1"/>
  <c r="L1381" i="1"/>
  <c r="K1381" i="1"/>
  <c r="J1381" i="1"/>
  <c r="P1381" i="1"/>
  <c r="N1304" i="1"/>
  <c r="L1304" i="1"/>
  <c r="R1304" i="1"/>
  <c r="Q1304" i="1"/>
  <c r="P1304" i="1"/>
  <c r="O1304" i="1"/>
  <c r="M1304" i="1"/>
  <c r="K1304" i="1"/>
  <c r="J1304" i="1"/>
  <c r="P1270" i="1"/>
  <c r="O1270" i="1"/>
  <c r="M1270" i="1"/>
  <c r="K1270" i="1"/>
  <c r="R1270" i="1"/>
  <c r="J1270" i="1"/>
  <c r="Q1270" i="1"/>
  <c r="N1270" i="1"/>
  <c r="L1270" i="1"/>
  <c r="A652" i="1"/>
  <c r="O652" i="1"/>
  <c r="K652" i="1"/>
  <c r="N652" i="1"/>
  <c r="M652" i="1"/>
  <c r="L652" i="1"/>
  <c r="J652" i="1"/>
  <c r="R652" i="1"/>
  <c r="Q652" i="1"/>
  <c r="P652" i="1"/>
  <c r="O644" i="1"/>
  <c r="K644" i="1"/>
  <c r="L644" i="1"/>
  <c r="J644" i="1"/>
  <c r="R644" i="1"/>
  <c r="Q644" i="1"/>
  <c r="P644" i="1"/>
  <c r="N644" i="1"/>
  <c r="M644" i="1"/>
  <c r="O636" i="1"/>
  <c r="K636" i="1"/>
  <c r="R636" i="1"/>
  <c r="Q636" i="1"/>
  <c r="P636" i="1"/>
  <c r="N636" i="1"/>
  <c r="M636" i="1"/>
  <c r="L636" i="1"/>
  <c r="J636" i="1"/>
  <c r="O628" i="1"/>
  <c r="K628" i="1"/>
  <c r="Q628" i="1"/>
  <c r="P628" i="1"/>
  <c r="N628" i="1"/>
  <c r="M628" i="1"/>
  <c r="L628" i="1"/>
  <c r="J628" i="1"/>
  <c r="R628" i="1"/>
  <c r="O620" i="1"/>
  <c r="K620" i="1"/>
  <c r="N620" i="1"/>
  <c r="M620" i="1"/>
  <c r="L620" i="1"/>
  <c r="J620" i="1"/>
  <c r="R620" i="1"/>
  <c r="Q620" i="1"/>
  <c r="P620" i="1"/>
  <c r="A612" i="1"/>
  <c r="O612" i="1"/>
  <c r="K612" i="1"/>
  <c r="L612" i="1"/>
  <c r="J612" i="1"/>
  <c r="R612" i="1"/>
  <c r="Q612" i="1"/>
  <c r="P612" i="1"/>
  <c r="N612" i="1"/>
  <c r="M612" i="1"/>
  <c r="A604" i="1"/>
  <c r="O604" i="1"/>
  <c r="K604" i="1"/>
  <c r="R604" i="1"/>
  <c r="Q604" i="1"/>
  <c r="P604" i="1"/>
  <c r="N604" i="1"/>
  <c r="M604" i="1"/>
  <c r="L604" i="1"/>
  <c r="J604" i="1"/>
  <c r="P330" i="1"/>
  <c r="O330" i="1"/>
  <c r="N330" i="1"/>
  <c r="M330" i="1"/>
  <c r="L330" i="1"/>
  <c r="K330" i="1"/>
  <c r="R330" i="1"/>
  <c r="J330" i="1"/>
  <c r="Q330" i="1"/>
  <c r="M1357" i="1"/>
  <c r="L1357" i="1"/>
  <c r="R1357" i="1"/>
  <c r="J1357" i="1"/>
  <c r="Q1357" i="1"/>
  <c r="P1357" i="1"/>
  <c r="O1357" i="1"/>
  <c r="K1357" i="1"/>
  <c r="N1357" i="1"/>
  <c r="O1365" i="1"/>
  <c r="N1365" i="1"/>
  <c r="P1365" i="1"/>
  <c r="M1365" i="1"/>
  <c r="K1365" i="1"/>
  <c r="J1365" i="1"/>
  <c r="R1365" i="1"/>
  <c r="Q1365" i="1"/>
  <c r="L1365" i="1"/>
  <c r="O267" i="1"/>
  <c r="N267" i="1"/>
  <c r="M267" i="1"/>
  <c r="L267" i="1"/>
  <c r="K267" i="1"/>
  <c r="R267" i="1"/>
  <c r="J267" i="1"/>
  <c r="Q267" i="1"/>
  <c r="P267" i="1"/>
  <c r="N276" i="1"/>
  <c r="M276" i="1"/>
  <c r="L276" i="1"/>
  <c r="K276" i="1"/>
  <c r="R276" i="1"/>
  <c r="J276" i="1"/>
  <c r="Q276" i="1"/>
  <c r="P276" i="1"/>
  <c r="O276" i="1"/>
  <c r="P1514" i="1"/>
  <c r="O1514" i="1"/>
  <c r="N1514" i="1"/>
  <c r="M1514" i="1"/>
  <c r="L1514" i="1"/>
  <c r="K1514" i="1"/>
  <c r="R1514" i="1"/>
  <c r="J1514" i="1"/>
  <c r="Q1514" i="1"/>
  <c r="N1560" i="1"/>
  <c r="M1560" i="1"/>
  <c r="L1560" i="1"/>
  <c r="K1560" i="1"/>
  <c r="J1560" i="1"/>
  <c r="R1560" i="1"/>
  <c r="O1560" i="1"/>
  <c r="O1545" i="1"/>
  <c r="N1545" i="1"/>
  <c r="M1545" i="1"/>
  <c r="L1545" i="1"/>
  <c r="K1545" i="1"/>
  <c r="J1545" i="1"/>
  <c r="R1545" i="1"/>
  <c r="M1535" i="1"/>
  <c r="L1535" i="1"/>
  <c r="K1535" i="1"/>
  <c r="J1535" i="1"/>
  <c r="R1535" i="1"/>
  <c r="O1535" i="1"/>
  <c r="N1535" i="1"/>
  <c r="B1520" i="1"/>
  <c r="N1520" i="1"/>
  <c r="M1520" i="1"/>
  <c r="L1520" i="1"/>
  <c r="K1520" i="1"/>
  <c r="J1520" i="1"/>
  <c r="R1520" i="1"/>
  <c r="O1520" i="1"/>
  <c r="A1346" i="1"/>
  <c r="P1346" i="1"/>
  <c r="M1346" i="1"/>
  <c r="L1346" i="1"/>
  <c r="R1346" i="1"/>
  <c r="J1346" i="1"/>
  <c r="O1346" i="1"/>
  <c r="N1346" i="1"/>
  <c r="K1346" i="1"/>
  <c r="Q1346" i="1"/>
  <c r="Q166" i="1"/>
  <c r="O166" i="1"/>
  <c r="N166" i="1"/>
  <c r="L166" i="1"/>
  <c r="K166" i="1"/>
  <c r="J166" i="1"/>
  <c r="R166" i="1"/>
  <c r="P166" i="1"/>
  <c r="L350" i="1"/>
  <c r="K350" i="1"/>
  <c r="R350" i="1"/>
  <c r="J350" i="1"/>
  <c r="Q350" i="1"/>
  <c r="P350" i="1"/>
  <c r="O350" i="1"/>
  <c r="N350" i="1"/>
  <c r="M350" i="1"/>
  <c r="K542" i="1"/>
  <c r="R542" i="1"/>
  <c r="J542" i="1"/>
  <c r="Q542" i="1"/>
  <c r="P542" i="1"/>
  <c r="O542" i="1"/>
  <c r="N542" i="1"/>
  <c r="M542" i="1"/>
  <c r="L542" i="1"/>
  <c r="L549" i="1"/>
  <c r="K549" i="1"/>
  <c r="R549" i="1"/>
  <c r="J549" i="1"/>
  <c r="Q549" i="1"/>
  <c r="P549" i="1"/>
  <c r="O549" i="1"/>
  <c r="N549" i="1"/>
  <c r="M549" i="1"/>
  <c r="R583" i="1"/>
  <c r="J583" i="1"/>
  <c r="Q583" i="1"/>
  <c r="P583" i="1"/>
  <c r="O583" i="1"/>
  <c r="N583" i="1"/>
  <c r="M583" i="1"/>
  <c r="L583" i="1"/>
  <c r="K583" i="1"/>
  <c r="A575" i="1"/>
  <c r="R575" i="1"/>
  <c r="J575" i="1"/>
  <c r="Q575" i="1"/>
  <c r="P575" i="1"/>
  <c r="O575" i="1"/>
  <c r="N575" i="1"/>
  <c r="M575" i="1"/>
  <c r="L575" i="1"/>
  <c r="K575" i="1"/>
  <c r="R567" i="1"/>
  <c r="J567" i="1"/>
  <c r="Q567" i="1"/>
  <c r="P567" i="1"/>
  <c r="O567" i="1"/>
  <c r="N567" i="1"/>
  <c r="M567" i="1"/>
  <c r="L567" i="1"/>
  <c r="K567" i="1"/>
  <c r="R559" i="1"/>
  <c r="J559" i="1"/>
  <c r="Q559" i="1"/>
  <c r="P559" i="1"/>
  <c r="O559" i="1"/>
  <c r="N559" i="1"/>
  <c r="M559" i="1"/>
  <c r="L559" i="1"/>
  <c r="K559" i="1"/>
  <c r="L1245" i="1"/>
  <c r="K1245" i="1"/>
  <c r="O1245" i="1"/>
  <c r="N1245" i="1"/>
  <c r="J1245" i="1"/>
  <c r="R1245" i="1"/>
  <c r="Q1245" i="1"/>
  <c r="P1245" i="1"/>
  <c r="M1245" i="1"/>
  <c r="L1237" i="1"/>
  <c r="K1237" i="1"/>
  <c r="Q1237" i="1"/>
  <c r="M1237" i="1"/>
  <c r="J1237" i="1"/>
  <c r="O1237" i="1"/>
  <c r="N1237" i="1"/>
  <c r="R1237" i="1"/>
  <c r="P1237" i="1"/>
  <c r="L1229" i="1"/>
  <c r="K1229" i="1"/>
  <c r="O1229" i="1"/>
  <c r="R1229" i="1"/>
  <c r="Q1229" i="1"/>
  <c r="P1229" i="1"/>
  <c r="N1229" i="1"/>
  <c r="M1229" i="1"/>
  <c r="J1229" i="1"/>
  <c r="L1221" i="1"/>
  <c r="P1221" i="1"/>
  <c r="O1221" i="1"/>
  <c r="N1221" i="1"/>
  <c r="M1221" i="1"/>
  <c r="K1221" i="1"/>
  <c r="J1221" i="1"/>
  <c r="R1221" i="1"/>
  <c r="Q1221" i="1"/>
  <c r="B1213" i="1"/>
  <c r="P1213" i="1"/>
  <c r="O1213" i="1"/>
  <c r="N1213" i="1"/>
  <c r="M1213" i="1"/>
  <c r="L1213" i="1"/>
  <c r="K1213" i="1"/>
  <c r="J1213" i="1"/>
  <c r="Q1213" i="1"/>
  <c r="R1213" i="1"/>
  <c r="P1205" i="1"/>
  <c r="O1205" i="1"/>
  <c r="L1205" i="1"/>
  <c r="K1205" i="1"/>
  <c r="J1205" i="1"/>
  <c r="R1205" i="1"/>
  <c r="Q1205" i="1"/>
  <c r="N1205" i="1"/>
  <c r="M1205" i="1"/>
  <c r="P1197" i="1"/>
  <c r="O1197" i="1"/>
  <c r="R1197" i="1"/>
  <c r="Q1197" i="1"/>
  <c r="N1197" i="1"/>
  <c r="M1197" i="1"/>
  <c r="L1197" i="1"/>
  <c r="K1197" i="1"/>
  <c r="J1197" i="1"/>
  <c r="P1189" i="1"/>
  <c r="O1189" i="1"/>
  <c r="Q1189" i="1"/>
  <c r="N1189" i="1"/>
  <c r="M1189" i="1"/>
  <c r="L1189" i="1"/>
  <c r="K1189" i="1"/>
  <c r="R1189" i="1"/>
  <c r="J1189" i="1"/>
  <c r="P1181" i="1"/>
  <c r="O1181" i="1"/>
  <c r="M1181" i="1"/>
  <c r="L1181" i="1"/>
  <c r="K1181" i="1"/>
  <c r="J1181" i="1"/>
  <c r="R1181" i="1"/>
  <c r="Q1181" i="1"/>
  <c r="N1181" i="1"/>
  <c r="P1173" i="1"/>
  <c r="O1173" i="1"/>
  <c r="J1173" i="1"/>
  <c r="R1173" i="1"/>
  <c r="Q1173" i="1"/>
  <c r="L1173" i="1"/>
  <c r="K1173" i="1"/>
  <c r="N1173" i="1"/>
  <c r="M1173" i="1"/>
  <c r="P1165" i="1"/>
  <c r="O1165" i="1"/>
  <c r="R1165" i="1"/>
  <c r="Q1165" i="1"/>
  <c r="N1165" i="1"/>
  <c r="M1165" i="1"/>
  <c r="L1165" i="1"/>
  <c r="K1165" i="1"/>
  <c r="J1165" i="1"/>
  <c r="P1157" i="1"/>
  <c r="O1157" i="1"/>
  <c r="N1157" i="1"/>
  <c r="M1157" i="1"/>
  <c r="L1157" i="1"/>
  <c r="K1157" i="1"/>
  <c r="R1157" i="1"/>
  <c r="Q1157" i="1"/>
  <c r="J1157" i="1"/>
  <c r="P1149" i="1"/>
  <c r="O1149" i="1"/>
  <c r="L1149" i="1"/>
  <c r="K1149" i="1"/>
  <c r="J1149" i="1"/>
  <c r="N1149" i="1"/>
  <c r="M1149" i="1"/>
  <c r="R1149" i="1"/>
  <c r="Q1149" i="1"/>
  <c r="P1141" i="1"/>
  <c r="O1141" i="1"/>
  <c r="J1141" i="1"/>
  <c r="R1141" i="1"/>
  <c r="Q1141" i="1"/>
  <c r="N1141" i="1"/>
  <c r="M1141" i="1"/>
  <c r="L1141" i="1"/>
  <c r="K1141" i="1"/>
  <c r="P1133" i="1"/>
  <c r="O1133" i="1"/>
  <c r="R1133" i="1"/>
  <c r="Q1133" i="1"/>
  <c r="N1133" i="1"/>
  <c r="M1133" i="1"/>
  <c r="J1133" i="1"/>
  <c r="L1133" i="1"/>
  <c r="K1133" i="1"/>
  <c r="P1125" i="1"/>
  <c r="O1125" i="1"/>
  <c r="N1125" i="1"/>
  <c r="M1125" i="1"/>
  <c r="L1125" i="1"/>
  <c r="K1125" i="1"/>
  <c r="R1125" i="1"/>
  <c r="Q1125" i="1"/>
  <c r="J1125" i="1"/>
  <c r="P1117" i="1"/>
  <c r="O1117" i="1"/>
  <c r="L1117" i="1"/>
  <c r="K1117" i="1"/>
  <c r="J1117" i="1"/>
  <c r="R1117" i="1"/>
  <c r="Q1117" i="1"/>
  <c r="N1117" i="1"/>
  <c r="M1117" i="1"/>
  <c r="L791" i="1"/>
  <c r="K791" i="1"/>
  <c r="P791" i="1"/>
  <c r="R791" i="1"/>
  <c r="Q791" i="1"/>
  <c r="O791" i="1"/>
  <c r="N791" i="1"/>
  <c r="M791" i="1"/>
  <c r="J791" i="1"/>
  <c r="L783" i="1"/>
  <c r="K783" i="1"/>
  <c r="P783" i="1"/>
  <c r="N783" i="1"/>
  <c r="M783" i="1"/>
  <c r="J783" i="1"/>
  <c r="Q783" i="1"/>
  <c r="R783" i="1"/>
  <c r="O783" i="1"/>
  <c r="L775" i="1"/>
  <c r="P775" i="1"/>
  <c r="J775" i="1"/>
  <c r="R775" i="1"/>
  <c r="Q775" i="1"/>
  <c r="O775" i="1"/>
  <c r="M775" i="1"/>
  <c r="K775" i="1"/>
  <c r="N775" i="1"/>
  <c r="N767" i="1"/>
  <c r="M767" i="1"/>
  <c r="L767" i="1"/>
  <c r="K767" i="1"/>
  <c r="R767" i="1"/>
  <c r="J767" i="1"/>
  <c r="P767" i="1"/>
  <c r="Q767" i="1"/>
  <c r="O767" i="1"/>
  <c r="N759" i="1"/>
  <c r="M759" i="1"/>
  <c r="L759" i="1"/>
  <c r="K759" i="1"/>
  <c r="R759" i="1"/>
  <c r="J759" i="1"/>
  <c r="P759" i="1"/>
  <c r="O759" i="1"/>
  <c r="Q759" i="1"/>
  <c r="N751" i="1"/>
  <c r="M751" i="1"/>
  <c r="L751" i="1"/>
  <c r="K751" i="1"/>
  <c r="R751" i="1"/>
  <c r="J751" i="1"/>
  <c r="P751" i="1"/>
  <c r="Q751" i="1"/>
  <c r="O751" i="1"/>
  <c r="A743" i="1"/>
  <c r="N743" i="1"/>
  <c r="M743" i="1"/>
  <c r="L743" i="1"/>
  <c r="K743" i="1"/>
  <c r="R743" i="1"/>
  <c r="J743" i="1"/>
  <c r="P743" i="1"/>
  <c r="Q743" i="1"/>
  <c r="O743" i="1"/>
  <c r="N735" i="1"/>
  <c r="M735" i="1"/>
  <c r="L735" i="1"/>
  <c r="K735" i="1"/>
  <c r="R735" i="1"/>
  <c r="J735" i="1"/>
  <c r="P735" i="1"/>
  <c r="Q735" i="1"/>
  <c r="O735" i="1"/>
  <c r="N727" i="1"/>
  <c r="M727" i="1"/>
  <c r="L727" i="1"/>
  <c r="K727" i="1"/>
  <c r="R727" i="1"/>
  <c r="J727" i="1"/>
  <c r="P727" i="1"/>
  <c r="O727" i="1"/>
  <c r="Q727" i="1"/>
  <c r="N719" i="1"/>
  <c r="M719" i="1"/>
  <c r="L719" i="1"/>
  <c r="K719" i="1"/>
  <c r="R719" i="1"/>
  <c r="J719" i="1"/>
  <c r="P719" i="1"/>
  <c r="Q719" i="1"/>
  <c r="O719" i="1"/>
  <c r="N711" i="1"/>
  <c r="M711" i="1"/>
  <c r="L711" i="1"/>
  <c r="K711" i="1"/>
  <c r="R711" i="1"/>
  <c r="J711" i="1"/>
  <c r="P711" i="1"/>
  <c r="Q711" i="1"/>
  <c r="O711" i="1"/>
  <c r="M703" i="1"/>
  <c r="L703" i="1"/>
  <c r="K703" i="1"/>
  <c r="R703" i="1"/>
  <c r="J703" i="1"/>
  <c r="P703" i="1"/>
  <c r="N703" i="1"/>
  <c r="Q703" i="1"/>
  <c r="O703" i="1"/>
  <c r="M695" i="1"/>
  <c r="L695" i="1"/>
  <c r="K695" i="1"/>
  <c r="R695" i="1"/>
  <c r="J695" i="1"/>
  <c r="P695" i="1"/>
  <c r="Q695" i="1"/>
  <c r="O695" i="1"/>
  <c r="N695" i="1"/>
  <c r="M687" i="1"/>
  <c r="L687" i="1"/>
  <c r="K687" i="1"/>
  <c r="R687" i="1"/>
  <c r="J687" i="1"/>
  <c r="P687" i="1"/>
  <c r="Q687" i="1"/>
  <c r="O687" i="1"/>
  <c r="N687" i="1"/>
  <c r="M679" i="1"/>
  <c r="L679" i="1"/>
  <c r="K679" i="1"/>
  <c r="R679" i="1"/>
  <c r="J679" i="1"/>
  <c r="P679" i="1"/>
  <c r="O679" i="1"/>
  <c r="N679" i="1"/>
  <c r="Q679" i="1"/>
  <c r="M671" i="1"/>
  <c r="L671" i="1"/>
  <c r="K671" i="1"/>
  <c r="R671" i="1"/>
  <c r="J671" i="1"/>
  <c r="P671" i="1"/>
  <c r="Q671" i="1"/>
  <c r="O671" i="1"/>
  <c r="N671" i="1"/>
  <c r="M663" i="1"/>
  <c r="L663" i="1"/>
  <c r="K663" i="1"/>
  <c r="R663" i="1"/>
  <c r="J663" i="1"/>
  <c r="P663" i="1"/>
  <c r="Q663" i="1"/>
  <c r="O663" i="1"/>
  <c r="N663" i="1"/>
  <c r="M540" i="1"/>
  <c r="L540" i="1"/>
  <c r="K540" i="1"/>
  <c r="R540" i="1"/>
  <c r="J540" i="1"/>
  <c r="Q540" i="1"/>
  <c r="P540" i="1"/>
  <c r="O540" i="1"/>
  <c r="N540" i="1"/>
  <c r="M532" i="1"/>
  <c r="L532" i="1"/>
  <c r="K532" i="1"/>
  <c r="R532" i="1"/>
  <c r="J532" i="1"/>
  <c r="Q532" i="1"/>
  <c r="P532" i="1"/>
  <c r="O532" i="1"/>
  <c r="N532" i="1"/>
  <c r="M524" i="1"/>
  <c r="L524" i="1"/>
  <c r="K524" i="1"/>
  <c r="R524" i="1"/>
  <c r="J524" i="1"/>
  <c r="Q524" i="1"/>
  <c r="P524" i="1"/>
  <c r="O524" i="1"/>
  <c r="N524" i="1"/>
  <c r="A1112" i="1"/>
  <c r="M1112" i="1"/>
  <c r="L1112" i="1"/>
  <c r="O1112" i="1"/>
  <c r="N1112" i="1"/>
  <c r="K1112" i="1"/>
  <c r="J1112" i="1"/>
  <c r="R1112" i="1"/>
  <c r="Q1112" i="1"/>
  <c r="P1112" i="1"/>
  <c r="A1104" i="1"/>
  <c r="R1104" i="1"/>
  <c r="J1104" i="1"/>
  <c r="P1104" i="1"/>
  <c r="O1104" i="1"/>
  <c r="Q1104" i="1"/>
  <c r="N1104" i="1"/>
  <c r="M1104" i="1"/>
  <c r="L1104" i="1"/>
  <c r="K1104" i="1"/>
  <c r="A1096" i="1"/>
  <c r="R1096" i="1"/>
  <c r="J1096" i="1"/>
  <c r="P1096" i="1"/>
  <c r="O1096" i="1"/>
  <c r="L1096" i="1"/>
  <c r="K1096" i="1"/>
  <c r="Q1096" i="1"/>
  <c r="N1096" i="1"/>
  <c r="M1096" i="1"/>
  <c r="A1088" i="1"/>
  <c r="R1088" i="1"/>
  <c r="J1088" i="1"/>
  <c r="P1088" i="1"/>
  <c r="O1088" i="1"/>
  <c r="Q1088" i="1"/>
  <c r="N1088" i="1"/>
  <c r="M1088" i="1"/>
  <c r="L1088" i="1"/>
  <c r="K1088" i="1"/>
  <c r="A1080" i="1"/>
  <c r="R1080" i="1"/>
  <c r="J1080" i="1"/>
  <c r="P1080" i="1"/>
  <c r="O1080" i="1"/>
  <c r="N1080" i="1"/>
  <c r="M1080" i="1"/>
  <c r="L1080" i="1"/>
  <c r="K1080" i="1"/>
  <c r="Q1080" i="1"/>
  <c r="A1072" i="1"/>
  <c r="R1072" i="1"/>
  <c r="J1072" i="1"/>
  <c r="P1072" i="1"/>
  <c r="O1072" i="1"/>
  <c r="K1072" i="1"/>
  <c r="Q1072" i="1"/>
  <c r="N1072" i="1"/>
  <c r="M1072" i="1"/>
  <c r="L1072" i="1"/>
  <c r="A1064" i="1"/>
  <c r="R1064" i="1"/>
  <c r="J1064" i="1"/>
  <c r="P1064" i="1"/>
  <c r="O1064" i="1"/>
  <c r="Q1064" i="1"/>
  <c r="N1064" i="1"/>
  <c r="M1064" i="1"/>
  <c r="L1064" i="1"/>
  <c r="K1064" i="1"/>
  <c r="A1056" i="1"/>
  <c r="R1056" i="1"/>
  <c r="P1056" i="1"/>
  <c r="O1056" i="1"/>
  <c r="M1056" i="1"/>
  <c r="L1056" i="1"/>
  <c r="K1056" i="1"/>
  <c r="J1056" i="1"/>
  <c r="Q1056" i="1"/>
  <c r="N1056" i="1"/>
  <c r="A1048" i="1"/>
  <c r="P1048" i="1"/>
  <c r="N1048" i="1"/>
  <c r="M1048" i="1"/>
  <c r="J1048" i="1"/>
  <c r="R1048" i="1"/>
  <c r="Q1048" i="1"/>
  <c r="O1048" i="1"/>
  <c r="L1048" i="1"/>
  <c r="K1048" i="1"/>
  <c r="A1040" i="1"/>
  <c r="P1040" i="1"/>
  <c r="N1040" i="1"/>
  <c r="M1040" i="1"/>
  <c r="R1040" i="1"/>
  <c r="Q1040" i="1"/>
  <c r="O1040" i="1"/>
  <c r="L1040" i="1"/>
  <c r="K1040" i="1"/>
  <c r="J1040" i="1"/>
  <c r="A1032" i="1"/>
  <c r="P1032" i="1"/>
  <c r="N1032" i="1"/>
  <c r="M1032" i="1"/>
  <c r="L1032" i="1"/>
  <c r="K1032" i="1"/>
  <c r="J1032" i="1"/>
  <c r="R1032" i="1"/>
  <c r="Q1032" i="1"/>
  <c r="O1032" i="1"/>
  <c r="A1024" i="1"/>
  <c r="P1024" i="1"/>
  <c r="N1024" i="1"/>
  <c r="M1024" i="1"/>
  <c r="R1024" i="1"/>
  <c r="Q1024" i="1"/>
  <c r="O1024" i="1"/>
  <c r="L1024" i="1"/>
  <c r="K1024" i="1"/>
  <c r="J1024" i="1"/>
  <c r="A1016" i="1"/>
  <c r="P1016" i="1"/>
  <c r="N1016" i="1"/>
  <c r="M1016" i="1"/>
  <c r="Q1016" i="1"/>
  <c r="O1016" i="1"/>
  <c r="L1016" i="1"/>
  <c r="K1016" i="1"/>
  <c r="J1016" i="1"/>
  <c r="R1016" i="1"/>
  <c r="N1008" i="1"/>
  <c r="M1008" i="1"/>
  <c r="R1008" i="1"/>
  <c r="Q1008" i="1"/>
  <c r="P1008" i="1"/>
  <c r="O1008" i="1"/>
  <c r="L1008" i="1"/>
  <c r="K1008" i="1"/>
  <c r="J1008" i="1"/>
  <c r="A234" i="1"/>
  <c r="M234" i="1"/>
  <c r="L234" i="1"/>
  <c r="K234" i="1"/>
  <c r="R234" i="1"/>
  <c r="J234" i="1"/>
  <c r="Q234" i="1"/>
  <c r="P234" i="1"/>
  <c r="O234" i="1"/>
  <c r="N234" i="1"/>
  <c r="K1455" i="1"/>
  <c r="R1455" i="1"/>
  <c r="J1455" i="1"/>
  <c r="Q1455" i="1"/>
  <c r="P1455" i="1"/>
  <c r="O1455" i="1"/>
  <c r="N1455" i="1"/>
  <c r="M1455" i="1"/>
  <c r="L1455" i="1"/>
  <c r="A66" i="1"/>
  <c r="N66" i="1"/>
  <c r="K66" i="1"/>
  <c r="J66" i="1"/>
  <c r="R66" i="1"/>
  <c r="Q66" i="1"/>
  <c r="L66" i="1"/>
  <c r="P66" i="1"/>
  <c r="O66" i="1"/>
  <c r="M66" i="1"/>
  <c r="Q439" i="1"/>
  <c r="P439" i="1"/>
  <c r="O439" i="1"/>
  <c r="N439" i="1"/>
  <c r="M439" i="1"/>
  <c r="K439" i="1"/>
  <c r="R439" i="1"/>
  <c r="L439" i="1"/>
  <c r="J439" i="1"/>
  <c r="M43" i="1"/>
  <c r="K43" i="1"/>
  <c r="J43" i="1"/>
  <c r="R43" i="1"/>
  <c r="Q43" i="1"/>
  <c r="P43" i="1"/>
  <c r="O43" i="1"/>
  <c r="N43" i="1"/>
  <c r="L43" i="1"/>
  <c r="K648" i="1"/>
  <c r="O648" i="1"/>
  <c r="R648" i="1"/>
  <c r="Q648" i="1"/>
  <c r="P648" i="1"/>
  <c r="N648" i="1"/>
  <c r="M648" i="1"/>
  <c r="L648" i="1"/>
  <c r="J648" i="1"/>
  <c r="Q1353" i="1"/>
  <c r="P1353" i="1"/>
  <c r="N1353" i="1"/>
  <c r="M1353" i="1"/>
  <c r="L1353" i="1"/>
  <c r="K1353" i="1"/>
  <c r="O1353" i="1"/>
  <c r="J1353" i="1"/>
  <c r="R1353" i="1"/>
  <c r="L1550" i="1"/>
  <c r="K1550" i="1"/>
  <c r="J1550" i="1"/>
  <c r="R1550" i="1"/>
  <c r="O1550" i="1"/>
  <c r="N1550" i="1"/>
  <c r="M1550" i="1"/>
  <c r="L1350" i="1"/>
  <c r="Q1350" i="1"/>
  <c r="P1350" i="1"/>
  <c r="N1350" i="1"/>
  <c r="K1350" i="1"/>
  <c r="J1350" i="1"/>
  <c r="R1350" i="1"/>
  <c r="O1350" i="1"/>
  <c r="M1350" i="1"/>
  <c r="N587" i="1"/>
  <c r="M587" i="1"/>
  <c r="L587" i="1"/>
  <c r="K587" i="1"/>
  <c r="R587" i="1"/>
  <c r="J587" i="1"/>
  <c r="Q587" i="1"/>
  <c r="P587" i="1"/>
  <c r="O587" i="1"/>
  <c r="P1249" i="1"/>
  <c r="O1249" i="1"/>
  <c r="R1249" i="1"/>
  <c r="Q1249" i="1"/>
  <c r="K1249" i="1"/>
  <c r="J1249" i="1"/>
  <c r="N1249" i="1"/>
  <c r="M1249" i="1"/>
  <c r="L1249" i="1"/>
  <c r="P1225" i="1"/>
  <c r="O1225" i="1"/>
  <c r="M1225" i="1"/>
  <c r="L1225" i="1"/>
  <c r="R1225" i="1"/>
  <c r="Q1225" i="1"/>
  <c r="N1225" i="1"/>
  <c r="K1225" i="1"/>
  <c r="J1225" i="1"/>
  <c r="L1201" i="1"/>
  <c r="K1201" i="1"/>
  <c r="P1201" i="1"/>
  <c r="O1201" i="1"/>
  <c r="N1201" i="1"/>
  <c r="M1201" i="1"/>
  <c r="J1201" i="1"/>
  <c r="R1201" i="1"/>
  <c r="Q1201" i="1"/>
  <c r="B1177" i="1"/>
  <c r="L1177" i="1"/>
  <c r="K1177" i="1"/>
  <c r="P1177" i="1"/>
  <c r="O1177" i="1"/>
  <c r="N1177" i="1"/>
  <c r="M1177" i="1"/>
  <c r="R1177" i="1"/>
  <c r="Q1177" i="1"/>
  <c r="J1177" i="1"/>
  <c r="L1153" i="1"/>
  <c r="K1153" i="1"/>
  <c r="R1153" i="1"/>
  <c r="Q1153" i="1"/>
  <c r="P1153" i="1"/>
  <c r="O1153" i="1"/>
  <c r="N1153" i="1"/>
  <c r="M1153" i="1"/>
  <c r="J1153" i="1"/>
  <c r="L1137" i="1"/>
  <c r="K1137" i="1"/>
  <c r="N1137" i="1"/>
  <c r="M1137" i="1"/>
  <c r="J1137" i="1"/>
  <c r="P1137" i="1"/>
  <c r="O1137" i="1"/>
  <c r="R1137" i="1"/>
  <c r="Q1137" i="1"/>
  <c r="L1113" i="1"/>
  <c r="K1113" i="1"/>
  <c r="P1113" i="1"/>
  <c r="O1113" i="1"/>
  <c r="N1113" i="1"/>
  <c r="M1113" i="1"/>
  <c r="R1113" i="1"/>
  <c r="Q1113" i="1"/>
  <c r="J1113" i="1"/>
  <c r="P771" i="1"/>
  <c r="L771" i="1"/>
  <c r="N771" i="1"/>
  <c r="M771" i="1"/>
  <c r="K771" i="1"/>
  <c r="J771" i="1"/>
  <c r="Q771" i="1"/>
  <c r="R771" i="1"/>
  <c r="O771" i="1"/>
  <c r="R747" i="1"/>
  <c r="J747" i="1"/>
  <c r="Q747" i="1"/>
  <c r="P747" i="1"/>
  <c r="O747" i="1"/>
  <c r="N747" i="1"/>
  <c r="L747" i="1"/>
  <c r="M747" i="1"/>
  <c r="K747" i="1"/>
  <c r="B739" i="1"/>
  <c r="R739" i="1"/>
  <c r="J739" i="1"/>
  <c r="Q739" i="1"/>
  <c r="P739" i="1"/>
  <c r="O739" i="1"/>
  <c r="N739" i="1"/>
  <c r="L739" i="1"/>
  <c r="M739" i="1"/>
  <c r="K739" i="1"/>
  <c r="R723" i="1"/>
  <c r="J723" i="1"/>
  <c r="Q723" i="1"/>
  <c r="P723" i="1"/>
  <c r="O723" i="1"/>
  <c r="N723" i="1"/>
  <c r="L723" i="1"/>
  <c r="M723" i="1"/>
  <c r="K723" i="1"/>
  <c r="Q699" i="1"/>
  <c r="P699" i="1"/>
  <c r="O699" i="1"/>
  <c r="N699" i="1"/>
  <c r="L699" i="1"/>
  <c r="R699" i="1"/>
  <c r="M699" i="1"/>
  <c r="K699" i="1"/>
  <c r="J699" i="1"/>
  <c r="Q691" i="1"/>
  <c r="P691" i="1"/>
  <c r="O691" i="1"/>
  <c r="N691" i="1"/>
  <c r="L691" i="1"/>
  <c r="M691" i="1"/>
  <c r="K691" i="1"/>
  <c r="J691" i="1"/>
  <c r="R691" i="1"/>
  <c r="Q667" i="1"/>
  <c r="P667" i="1"/>
  <c r="O667" i="1"/>
  <c r="N667" i="1"/>
  <c r="L667" i="1"/>
  <c r="R667" i="1"/>
  <c r="M667" i="1"/>
  <c r="K667" i="1"/>
  <c r="J667" i="1"/>
  <c r="Q659" i="1"/>
  <c r="P659" i="1"/>
  <c r="O659" i="1"/>
  <c r="N659" i="1"/>
  <c r="L659" i="1"/>
  <c r="R659" i="1"/>
  <c r="M659" i="1"/>
  <c r="K659" i="1"/>
  <c r="J659" i="1"/>
  <c r="A1374" i="1"/>
  <c r="N1374" i="1"/>
  <c r="M1374" i="1"/>
  <c r="Q1374" i="1"/>
  <c r="P1374" i="1"/>
  <c r="L1374" i="1"/>
  <c r="K1374" i="1"/>
  <c r="J1374" i="1"/>
  <c r="R1374" i="1"/>
  <c r="O1374" i="1"/>
  <c r="Q205" i="1"/>
  <c r="P205" i="1"/>
  <c r="O205" i="1"/>
  <c r="N205" i="1"/>
  <c r="M205" i="1"/>
  <c r="L205" i="1"/>
  <c r="K205" i="1"/>
  <c r="R205" i="1"/>
  <c r="J205" i="1"/>
  <c r="L318" i="1"/>
  <c r="K318" i="1"/>
  <c r="R318" i="1"/>
  <c r="J318" i="1"/>
  <c r="Q318" i="1"/>
  <c r="P318" i="1"/>
  <c r="O318" i="1"/>
  <c r="N318" i="1"/>
  <c r="M318" i="1"/>
  <c r="R1300" i="1"/>
  <c r="J1300" i="1"/>
  <c r="P1300" i="1"/>
  <c r="L1300" i="1"/>
  <c r="K1300" i="1"/>
  <c r="Q1300" i="1"/>
  <c r="O1300" i="1"/>
  <c r="N1300" i="1"/>
  <c r="M1300" i="1"/>
  <c r="B1292" i="1"/>
  <c r="R1292" i="1"/>
  <c r="J1292" i="1"/>
  <c r="P1292" i="1"/>
  <c r="Q1292" i="1"/>
  <c r="O1292" i="1"/>
  <c r="N1292" i="1"/>
  <c r="M1292" i="1"/>
  <c r="L1292" i="1"/>
  <c r="K1292" i="1"/>
  <c r="K1388" i="1"/>
  <c r="R1388" i="1"/>
  <c r="J1388" i="1"/>
  <c r="P1388" i="1"/>
  <c r="M1388" i="1"/>
  <c r="L1388" i="1"/>
  <c r="Q1388" i="1"/>
  <c r="O1388" i="1"/>
  <c r="N1388" i="1"/>
  <c r="O1561" i="1"/>
  <c r="N1561" i="1"/>
  <c r="M1561" i="1"/>
  <c r="L1561" i="1"/>
  <c r="K1561" i="1"/>
  <c r="J1561" i="1"/>
  <c r="R1561" i="1"/>
  <c r="Q173" i="1"/>
  <c r="O173" i="1"/>
  <c r="N173" i="1"/>
  <c r="L173" i="1"/>
  <c r="K173" i="1"/>
  <c r="J173" i="1"/>
  <c r="R173" i="1"/>
  <c r="P173" i="1"/>
  <c r="Q584" i="1"/>
  <c r="P584" i="1"/>
  <c r="O584" i="1"/>
  <c r="N584" i="1"/>
  <c r="M584" i="1"/>
  <c r="L584" i="1"/>
  <c r="K584" i="1"/>
  <c r="R584" i="1"/>
  <c r="J584" i="1"/>
  <c r="B560" i="1"/>
  <c r="Q560" i="1"/>
  <c r="P560" i="1"/>
  <c r="O560" i="1"/>
  <c r="N560" i="1"/>
  <c r="M560" i="1"/>
  <c r="L560" i="1"/>
  <c r="K560" i="1"/>
  <c r="R560" i="1"/>
  <c r="J560" i="1"/>
  <c r="K1222" i="1"/>
  <c r="O1222" i="1"/>
  <c r="N1222" i="1"/>
  <c r="R1222" i="1"/>
  <c r="Q1222" i="1"/>
  <c r="P1222" i="1"/>
  <c r="M1222" i="1"/>
  <c r="L1222" i="1"/>
  <c r="J1222" i="1"/>
  <c r="O1182" i="1"/>
  <c r="N1182" i="1"/>
  <c r="P1182" i="1"/>
  <c r="M1182" i="1"/>
  <c r="L1182" i="1"/>
  <c r="K1182" i="1"/>
  <c r="J1182" i="1"/>
  <c r="R1182" i="1"/>
  <c r="Q1182" i="1"/>
  <c r="O1142" i="1"/>
  <c r="N1142" i="1"/>
  <c r="K1142" i="1"/>
  <c r="J1142" i="1"/>
  <c r="R1142" i="1"/>
  <c r="M1142" i="1"/>
  <c r="L1142" i="1"/>
  <c r="Q1142" i="1"/>
  <c r="P1142" i="1"/>
  <c r="K776" i="1"/>
  <c r="O776" i="1"/>
  <c r="L776" i="1"/>
  <c r="J776" i="1"/>
  <c r="R776" i="1"/>
  <c r="Q776" i="1"/>
  <c r="N776" i="1"/>
  <c r="P776" i="1"/>
  <c r="M776" i="1"/>
  <c r="B1452" i="1"/>
  <c r="N1452" i="1"/>
  <c r="M1452" i="1"/>
  <c r="L1452" i="1"/>
  <c r="K1452" i="1"/>
  <c r="R1452" i="1"/>
  <c r="J1452" i="1"/>
  <c r="Q1452" i="1"/>
  <c r="P1452" i="1"/>
  <c r="O1452" i="1"/>
  <c r="K219" i="1"/>
  <c r="R219" i="1"/>
  <c r="J219" i="1"/>
  <c r="Q219" i="1"/>
  <c r="P219" i="1"/>
  <c r="O219" i="1"/>
  <c r="N219" i="1"/>
  <c r="M219" i="1"/>
  <c r="L219" i="1"/>
  <c r="K211" i="1"/>
  <c r="R211" i="1"/>
  <c r="J211" i="1"/>
  <c r="Q211" i="1"/>
  <c r="P211" i="1"/>
  <c r="O211" i="1"/>
  <c r="N211" i="1"/>
  <c r="M211" i="1"/>
  <c r="L211" i="1"/>
  <c r="Q248" i="1"/>
  <c r="P248" i="1"/>
  <c r="O248" i="1"/>
  <c r="N248" i="1"/>
  <c r="M248" i="1"/>
  <c r="L248" i="1"/>
  <c r="K248" i="1"/>
  <c r="R248" i="1"/>
  <c r="J248" i="1"/>
  <c r="L1286" i="1"/>
  <c r="M1286" i="1"/>
  <c r="K1286" i="1"/>
  <c r="J1286" i="1"/>
  <c r="R1286" i="1"/>
  <c r="Q1286" i="1"/>
  <c r="P1286" i="1"/>
  <c r="N1286" i="1"/>
  <c r="Q163" i="1"/>
  <c r="O163" i="1"/>
  <c r="N163" i="1"/>
  <c r="L163" i="1"/>
  <c r="K163" i="1"/>
  <c r="J163" i="1"/>
  <c r="R163" i="1"/>
  <c r="P163" i="1"/>
  <c r="B71" i="1"/>
  <c r="Q71" i="1"/>
  <c r="L71" i="1"/>
  <c r="K71" i="1"/>
  <c r="M71" i="1"/>
  <c r="J71" i="1"/>
  <c r="R71" i="1"/>
  <c r="P71" i="1"/>
  <c r="N71" i="1"/>
  <c r="O71" i="1"/>
  <c r="J157" i="1"/>
  <c r="Q157" i="1"/>
  <c r="P157" i="1"/>
  <c r="O157" i="1"/>
  <c r="N157" i="1"/>
  <c r="L157" i="1"/>
  <c r="R157" i="1"/>
  <c r="K157" i="1"/>
  <c r="L599" i="1"/>
  <c r="P599" i="1"/>
  <c r="K599" i="1"/>
  <c r="J599" i="1"/>
  <c r="R599" i="1"/>
  <c r="Q599" i="1"/>
  <c r="O599" i="1"/>
  <c r="N599" i="1"/>
  <c r="M599" i="1"/>
  <c r="Q8" i="1"/>
  <c r="P8" i="1"/>
  <c r="O8" i="1"/>
  <c r="N8" i="1"/>
  <c r="M8" i="1"/>
  <c r="R8" i="1"/>
  <c r="L8" i="1"/>
  <c r="K8" i="1"/>
  <c r="J8" i="1"/>
  <c r="Q16" i="1"/>
  <c r="P16" i="1"/>
  <c r="J16" i="1"/>
  <c r="O16" i="1"/>
  <c r="N16" i="1"/>
  <c r="R16" i="1"/>
  <c r="M16" i="1"/>
  <c r="L16" i="1"/>
  <c r="K16" i="1"/>
  <c r="B24" i="1"/>
  <c r="Q24" i="1"/>
  <c r="P24" i="1"/>
  <c r="O24" i="1"/>
  <c r="N24" i="1"/>
  <c r="R24" i="1"/>
  <c r="M24" i="1"/>
  <c r="J24" i="1"/>
  <c r="L24" i="1"/>
  <c r="K24" i="1"/>
  <c r="P32" i="1"/>
  <c r="J32" i="1"/>
  <c r="R32" i="1"/>
  <c r="Q32" i="1"/>
  <c r="O32" i="1"/>
  <c r="K32" i="1"/>
  <c r="N32" i="1"/>
  <c r="M32" i="1"/>
  <c r="L32" i="1"/>
  <c r="P40" i="1"/>
  <c r="K40" i="1"/>
  <c r="J40" i="1"/>
  <c r="R40" i="1"/>
  <c r="L40" i="1"/>
  <c r="Q40" i="1"/>
  <c r="O40" i="1"/>
  <c r="N40" i="1"/>
  <c r="M40" i="1"/>
  <c r="A48" i="1"/>
  <c r="P48" i="1"/>
  <c r="L48" i="1"/>
  <c r="K48" i="1"/>
  <c r="J48" i="1"/>
  <c r="R48" i="1"/>
  <c r="Q48" i="1"/>
  <c r="O48" i="1"/>
  <c r="N48" i="1"/>
  <c r="M48" i="1"/>
  <c r="B56" i="1"/>
  <c r="P56" i="1"/>
  <c r="M56" i="1"/>
  <c r="L56" i="1"/>
  <c r="N56" i="1"/>
  <c r="K56" i="1"/>
  <c r="J56" i="1"/>
  <c r="R56" i="1"/>
  <c r="Q56" i="1"/>
  <c r="O56" i="1"/>
  <c r="M193" i="1"/>
  <c r="L193" i="1"/>
  <c r="K193" i="1"/>
  <c r="R193" i="1"/>
  <c r="J193" i="1"/>
  <c r="Q193" i="1"/>
  <c r="P193" i="1"/>
  <c r="O193" i="1"/>
  <c r="N193" i="1"/>
  <c r="B1380" i="1"/>
  <c r="P1380" i="1"/>
  <c r="O1380" i="1"/>
  <c r="Q1380" i="1"/>
  <c r="N1380" i="1"/>
  <c r="L1380" i="1"/>
  <c r="K1380" i="1"/>
  <c r="J1380" i="1"/>
  <c r="R1380" i="1"/>
  <c r="M1380" i="1"/>
  <c r="O1263" i="1"/>
  <c r="L1263" i="1"/>
  <c r="R1263" i="1"/>
  <c r="J1263" i="1"/>
  <c r="Q1263" i="1"/>
  <c r="K1263" i="1"/>
  <c r="P1263" i="1"/>
  <c r="N1263" i="1"/>
  <c r="M1263" i="1"/>
  <c r="K600" i="1"/>
  <c r="O600" i="1"/>
  <c r="M600" i="1"/>
  <c r="L600" i="1"/>
  <c r="J600" i="1"/>
  <c r="R600" i="1"/>
  <c r="Q600" i="1"/>
  <c r="P600" i="1"/>
  <c r="N600" i="1"/>
  <c r="P651" i="1"/>
  <c r="L651" i="1"/>
  <c r="M651" i="1"/>
  <c r="K651" i="1"/>
  <c r="J651" i="1"/>
  <c r="R651" i="1"/>
  <c r="Q651" i="1"/>
  <c r="O651" i="1"/>
  <c r="N651" i="1"/>
  <c r="P643" i="1"/>
  <c r="L643" i="1"/>
  <c r="J643" i="1"/>
  <c r="R643" i="1"/>
  <c r="Q643" i="1"/>
  <c r="O643" i="1"/>
  <c r="N643" i="1"/>
  <c r="M643" i="1"/>
  <c r="K643" i="1"/>
  <c r="P635" i="1"/>
  <c r="L635" i="1"/>
  <c r="R635" i="1"/>
  <c r="Q635" i="1"/>
  <c r="O635" i="1"/>
  <c r="N635" i="1"/>
  <c r="M635" i="1"/>
  <c r="K635" i="1"/>
  <c r="J635" i="1"/>
  <c r="P627" i="1"/>
  <c r="L627" i="1"/>
  <c r="O627" i="1"/>
  <c r="N627" i="1"/>
  <c r="M627" i="1"/>
  <c r="K627" i="1"/>
  <c r="J627" i="1"/>
  <c r="R627" i="1"/>
  <c r="Q627" i="1"/>
  <c r="P619" i="1"/>
  <c r="L619" i="1"/>
  <c r="M619" i="1"/>
  <c r="K619" i="1"/>
  <c r="J619" i="1"/>
  <c r="R619" i="1"/>
  <c r="Q619" i="1"/>
  <c r="O619" i="1"/>
  <c r="N619" i="1"/>
  <c r="P611" i="1"/>
  <c r="L611" i="1"/>
  <c r="J611" i="1"/>
  <c r="R611" i="1"/>
  <c r="Q611" i="1"/>
  <c r="O611" i="1"/>
  <c r="N611" i="1"/>
  <c r="M611" i="1"/>
  <c r="K611" i="1"/>
  <c r="P603" i="1"/>
  <c r="L603" i="1"/>
  <c r="R603" i="1"/>
  <c r="Q603" i="1"/>
  <c r="O603" i="1"/>
  <c r="N603" i="1"/>
  <c r="M603" i="1"/>
  <c r="K603" i="1"/>
  <c r="J603" i="1"/>
  <c r="O331" i="1"/>
  <c r="N331" i="1"/>
  <c r="M331" i="1"/>
  <c r="L331" i="1"/>
  <c r="K331" i="1"/>
  <c r="R331" i="1"/>
  <c r="J331" i="1"/>
  <c r="Q331" i="1"/>
  <c r="P331" i="1"/>
  <c r="L1358" i="1"/>
  <c r="K1358" i="1"/>
  <c r="Q1358" i="1"/>
  <c r="P1358" i="1"/>
  <c r="O1358" i="1"/>
  <c r="N1358" i="1"/>
  <c r="R1358" i="1"/>
  <c r="M1358" i="1"/>
  <c r="J1358" i="1"/>
  <c r="Q1256" i="1"/>
  <c r="P1256" i="1"/>
  <c r="M1256" i="1"/>
  <c r="L1256" i="1"/>
  <c r="K1256" i="1"/>
  <c r="R1256" i="1"/>
  <c r="O1256" i="1"/>
  <c r="N1256" i="1"/>
  <c r="J1256" i="1"/>
  <c r="M269" i="1"/>
  <c r="L269" i="1"/>
  <c r="K269" i="1"/>
  <c r="R269" i="1"/>
  <c r="J269" i="1"/>
  <c r="Q269" i="1"/>
  <c r="P269" i="1"/>
  <c r="O269" i="1"/>
  <c r="N269" i="1"/>
  <c r="M277" i="1"/>
  <c r="L277" i="1"/>
  <c r="K277" i="1"/>
  <c r="R277" i="1"/>
  <c r="J277" i="1"/>
  <c r="Q277" i="1"/>
  <c r="P277" i="1"/>
  <c r="O277" i="1"/>
  <c r="N277" i="1"/>
  <c r="M1567" i="1"/>
  <c r="L1567" i="1"/>
  <c r="K1567" i="1"/>
  <c r="J1567" i="1"/>
  <c r="R1567" i="1"/>
  <c r="O1567" i="1"/>
  <c r="N1567" i="1"/>
  <c r="K1549" i="1"/>
  <c r="J1549" i="1"/>
  <c r="R1549" i="1"/>
  <c r="O1549" i="1"/>
  <c r="N1549" i="1"/>
  <c r="M1549" i="1"/>
  <c r="L1549" i="1"/>
  <c r="B1539" i="1"/>
  <c r="R1539" i="1"/>
  <c r="O1539" i="1"/>
  <c r="N1539" i="1"/>
  <c r="M1539" i="1"/>
  <c r="L1539" i="1"/>
  <c r="K1539" i="1"/>
  <c r="J1539" i="1"/>
  <c r="J1524" i="1"/>
  <c r="R1524" i="1"/>
  <c r="O1524" i="1"/>
  <c r="N1524" i="1"/>
  <c r="M1524" i="1"/>
  <c r="L1524" i="1"/>
  <c r="K1524" i="1"/>
  <c r="Q1345" i="1"/>
  <c r="N1345" i="1"/>
  <c r="M1345" i="1"/>
  <c r="K1345" i="1"/>
  <c r="R1345" i="1"/>
  <c r="P1345" i="1"/>
  <c r="O1345" i="1"/>
  <c r="L1345" i="1"/>
  <c r="J1345" i="1"/>
  <c r="A167" i="1"/>
  <c r="Q167" i="1"/>
  <c r="O167" i="1"/>
  <c r="N167" i="1"/>
  <c r="L167" i="1"/>
  <c r="K167" i="1"/>
  <c r="J167" i="1"/>
  <c r="R167" i="1"/>
  <c r="P167" i="1"/>
  <c r="M341" i="1"/>
  <c r="L341" i="1"/>
  <c r="K341" i="1"/>
  <c r="R341" i="1"/>
  <c r="J341" i="1"/>
  <c r="Q341" i="1"/>
  <c r="P341" i="1"/>
  <c r="O341" i="1"/>
  <c r="N341" i="1"/>
  <c r="M349" i="1"/>
  <c r="L349" i="1"/>
  <c r="K349" i="1"/>
  <c r="R349" i="1"/>
  <c r="J349" i="1"/>
  <c r="Q349" i="1"/>
  <c r="P349" i="1"/>
  <c r="O349" i="1"/>
  <c r="N349" i="1"/>
  <c r="M556" i="1"/>
  <c r="L556" i="1"/>
  <c r="K556" i="1"/>
  <c r="R556" i="1"/>
  <c r="J556" i="1"/>
  <c r="Q556" i="1"/>
  <c r="P556" i="1"/>
  <c r="O556" i="1"/>
  <c r="N556" i="1"/>
  <c r="M548" i="1"/>
  <c r="L548" i="1"/>
  <c r="K548" i="1"/>
  <c r="R548" i="1"/>
  <c r="J548" i="1"/>
  <c r="Q548" i="1"/>
  <c r="P548" i="1"/>
  <c r="O548" i="1"/>
  <c r="N548" i="1"/>
  <c r="K590" i="1"/>
  <c r="R590" i="1"/>
  <c r="J590" i="1"/>
  <c r="Q590" i="1"/>
  <c r="P590" i="1"/>
  <c r="O590" i="1"/>
  <c r="N590" i="1"/>
  <c r="M590" i="1"/>
  <c r="L590" i="1"/>
  <c r="K582" i="1"/>
  <c r="R582" i="1"/>
  <c r="J582" i="1"/>
  <c r="Q582" i="1"/>
  <c r="P582" i="1"/>
  <c r="O582" i="1"/>
  <c r="N582" i="1"/>
  <c r="M582" i="1"/>
  <c r="L582" i="1"/>
  <c r="K574" i="1"/>
  <c r="R574" i="1"/>
  <c r="J574" i="1"/>
  <c r="Q574" i="1"/>
  <c r="P574" i="1"/>
  <c r="O574" i="1"/>
  <c r="N574" i="1"/>
  <c r="M574" i="1"/>
  <c r="L574" i="1"/>
  <c r="K566" i="1"/>
  <c r="R566" i="1"/>
  <c r="J566" i="1"/>
  <c r="Q566" i="1"/>
  <c r="P566" i="1"/>
  <c r="O566" i="1"/>
  <c r="N566" i="1"/>
  <c r="M566" i="1"/>
  <c r="L566" i="1"/>
  <c r="K558" i="1"/>
  <c r="R558" i="1"/>
  <c r="J558" i="1"/>
  <c r="Q558" i="1"/>
  <c r="P558" i="1"/>
  <c r="O558" i="1"/>
  <c r="N558" i="1"/>
  <c r="M558" i="1"/>
  <c r="L558" i="1"/>
  <c r="M1244" i="1"/>
  <c r="L1244" i="1"/>
  <c r="R1244" i="1"/>
  <c r="N1244" i="1"/>
  <c r="K1244" i="1"/>
  <c r="Q1244" i="1"/>
  <c r="P1244" i="1"/>
  <c r="O1244" i="1"/>
  <c r="J1244" i="1"/>
  <c r="M1236" i="1"/>
  <c r="L1236" i="1"/>
  <c r="P1236" i="1"/>
  <c r="J1236" i="1"/>
  <c r="R1236" i="1"/>
  <c r="Q1236" i="1"/>
  <c r="O1236" i="1"/>
  <c r="N1236" i="1"/>
  <c r="K1236" i="1"/>
  <c r="M1228" i="1"/>
  <c r="L1228" i="1"/>
  <c r="N1228" i="1"/>
  <c r="R1228" i="1"/>
  <c r="Q1228" i="1"/>
  <c r="J1228" i="1"/>
  <c r="P1228" i="1"/>
  <c r="O1228" i="1"/>
  <c r="K1228" i="1"/>
  <c r="M1220" i="1"/>
  <c r="Q1220" i="1"/>
  <c r="P1220" i="1"/>
  <c r="K1220" i="1"/>
  <c r="J1220" i="1"/>
  <c r="R1220" i="1"/>
  <c r="O1220" i="1"/>
  <c r="N1220" i="1"/>
  <c r="L1220" i="1"/>
  <c r="Q1212" i="1"/>
  <c r="P1212" i="1"/>
  <c r="M1212" i="1"/>
  <c r="L1212" i="1"/>
  <c r="K1212" i="1"/>
  <c r="J1212" i="1"/>
  <c r="R1212" i="1"/>
  <c r="O1212" i="1"/>
  <c r="N1212" i="1"/>
  <c r="Q1204" i="1"/>
  <c r="P1204" i="1"/>
  <c r="K1204" i="1"/>
  <c r="J1204" i="1"/>
  <c r="R1204" i="1"/>
  <c r="O1204" i="1"/>
  <c r="N1204" i="1"/>
  <c r="L1204" i="1"/>
  <c r="M1204" i="1"/>
  <c r="B1196" i="1"/>
  <c r="Q1196" i="1"/>
  <c r="P1196" i="1"/>
  <c r="R1196" i="1"/>
  <c r="O1196" i="1"/>
  <c r="N1196" i="1"/>
  <c r="M1196" i="1"/>
  <c r="L1196" i="1"/>
  <c r="K1196" i="1"/>
  <c r="J1196" i="1"/>
  <c r="Q1188" i="1"/>
  <c r="P1188" i="1"/>
  <c r="N1188" i="1"/>
  <c r="M1188" i="1"/>
  <c r="L1188" i="1"/>
  <c r="K1188" i="1"/>
  <c r="J1188" i="1"/>
  <c r="R1188" i="1"/>
  <c r="O1188" i="1"/>
  <c r="Q1180" i="1"/>
  <c r="P1180" i="1"/>
  <c r="L1180" i="1"/>
  <c r="K1180" i="1"/>
  <c r="J1180" i="1"/>
  <c r="R1180" i="1"/>
  <c r="N1180" i="1"/>
  <c r="M1180" i="1"/>
  <c r="O1180" i="1"/>
  <c r="Q1172" i="1"/>
  <c r="P1172" i="1"/>
  <c r="R1172" i="1"/>
  <c r="O1172" i="1"/>
  <c r="N1172" i="1"/>
  <c r="M1172" i="1"/>
  <c r="L1172" i="1"/>
  <c r="K1172" i="1"/>
  <c r="J1172" i="1"/>
  <c r="Q1164" i="1"/>
  <c r="P1164" i="1"/>
  <c r="O1164" i="1"/>
  <c r="N1164" i="1"/>
  <c r="M1164" i="1"/>
  <c r="L1164" i="1"/>
  <c r="R1164" i="1"/>
  <c r="K1164" i="1"/>
  <c r="J1164" i="1"/>
  <c r="Q1156" i="1"/>
  <c r="P1156" i="1"/>
  <c r="M1156" i="1"/>
  <c r="L1156" i="1"/>
  <c r="K1156" i="1"/>
  <c r="J1156" i="1"/>
  <c r="O1156" i="1"/>
  <c r="N1156" i="1"/>
  <c r="R1156" i="1"/>
  <c r="Q1148" i="1"/>
  <c r="P1148" i="1"/>
  <c r="K1148" i="1"/>
  <c r="J1148" i="1"/>
  <c r="R1148" i="1"/>
  <c r="O1148" i="1"/>
  <c r="N1148" i="1"/>
  <c r="M1148" i="1"/>
  <c r="L1148" i="1"/>
  <c r="B1140" i="1"/>
  <c r="Q1140" i="1"/>
  <c r="P1140" i="1"/>
  <c r="R1140" i="1"/>
  <c r="O1140" i="1"/>
  <c r="N1140" i="1"/>
  <c r="K1140" i="1"/>
  <c r="J1140" i="1"/>
  <c r="M1140" i="1"/>
  <c r="L1140" i="1"/>
  <c r="Q1132" i="1"/>
  <c r="P1132" i="1"/>
  <c r="O1132" i="1"/>
  <c r="N1132" i="1"/>
  <c r="M1132" i="1"/>
  <c r="L1132" i="1"/>
  <c r="R1132" i="1"/>
  <c r="K1132" i="1"/>
  <c r="J1132" i="1"/>
  <c r="Q1124" i="1"/>
  <c r="P1124" i="1"/>
  <c r="M1124" i="1"/>
  <c r="L1124" i="1"/>
  <c r="K1124" i="1"/>
  <c r="J1124" i="1"/>
  <c r="R1124" i="1"/>
  <c r="O1124" i="1"/>
  <c r="N1124" i="1"/>
  <c r="Q1116" i="1"/>
  <c r="P1116" i="1"/>
  <c r="K1116" i="1"/>
  <c r="J1116" i="1"/>
  <c r="R1116" i="1"/>
  <c r="M1116" i="1"/>
  <c r="L1116" i="1"/>
  <c r="O1116" i="1"/>
  <c r="N1116" i="1"/>
  <c r="M790" i="1"/>
  <c r="L790" i="1"/>
  <c r="Q790" i="1"/>
  <c r="O790" i="1"/>
  <c r="N790" i="1"/>
  <c r="K790" i="1"/>
  <c r="J790" i="1"/>
  <c r="R790" i="1"/>
  <c r="P790" i="1"/>
  <c r="M782" i="1"/>
  <c r="Q782" i="1"/>
  <c r="K782" i="1"/>
  <c r="J782" i="1"/>
  <c r="R782" i="1"/>
  <c r="P782" i="1"/>
  <c r="N782" i="1"/>
  <c r="O782" i="1"/>
  <c r="L782" i="1"/>
  <c r="M774" i="1"/>
  <c r="Q774" i="1"/>
  <c r="R774" i="1"/>
  <c r="P774" i="1"/>
  <c r="O774" i="1"/>
  <c r="N774" i="1"/>
  <c r="K774" i="1"/>
  <c r="L774" i="1"/>
  <c r="J774" i="1"/>
  <c r="O766" i="1"/>
  <c r="N766" i="1"/>
  <c r="M766" i="1"/>
  <c r="L766" i="1"/>
  <c r="K766" i="1"/>
  <c r="Q766" i="1"/>
  <c r="P766" i="1"/>
  <c r="J766" i="1"/>
  <c r="R766" i="1"/>
  <c r="O758" i="1"/>
  <c r="N758" i="1"/>
  <c r="M758" i="1"/>
  <c r="L758" i="1"/>
  <c r="K758" i="1"/>
  <c r="Q758" i="1"/>
  <c r="R758" i="1"/>
  <c r="P758" i="1"/>
  <c r="J758" i="1"/>
  <c r="O750" i="1"/>
  <c r="N750" i="1"/>
  <c r="M750" i="1"/>
  <c r="L750" i="1"/>
  <c r="K750" i="1"/>
  <c r="Q750" i="1"/>
  <c r="R750" i="1"/>
  <c r="P750" i="1"/>
  <c r="J750" i="1"/>
  <c r="O742" i="1"/>
  <c r="N742" i="1"/>
  <c r="M742" i="1"/>
  <c r="L742" i="1"/>
  <c r="K742" i="1"/>
  <c r="Q742" i="1"/>
  <c r="R742" i="1"/>
  <c r="P742" i="1"/>
  <c r="J742" i="1"/>
  <c r="O734" i="1"/>
  <c r="N734" i="1"/>
  <c r="M734" i="1"/>
  <c r="L734" i="1"/>
  <c r="K734" i="1"/>
  <c r="Q734" i="1"/>
  <c r="P734" i="1"/>
  <c r="J734" i="1"/>
  <c r="R734" i="1"/>
  <c r="O726" i="1"/>
  <c r="N726" i="1"/>
  <c r="M726" i="1"/>
  <c r="L726" i="1"/>
  <c r="K726" i="1"/>
  <c r="Q726" i="1"/>
  <c r="R726" i="1"/>
  <c r="P726" i="1"/>
  <c r="J726" i="1"/>
  <c r="O718" i="1"/>
  <c r="N718" i="1"/>
  <c r="M718" i="1"/>
  <c r="L718" i="1"/>
  <c r="K718" i="1"/>
  <c r="Q718" i="1"/>
  <c r="R718" i="1"/>
  <c r="P718" i="1"/>
  <c r="J718" i="1"/>
  <c r="O710" i="1"/>
  <c r="N710" i="1"/>
  <c r="M710" i="1"/>
  <c r="L710" i="1"/>
  <c r="K710" i="1"/>
  <c r="Q710" i="1"/>
  <c r="R710" i="1"/>
  <c r="P710" i="1"/>
  <c r="J710" i="1"/>
  <c r="N702" i="1"/>
  <c r="M702" i="1"/>
  <c r="L702" i="1"/>
  <c r="K702" i="1"/>
  <c r="Q702" i="1"/>
  <c r="R702" i="1"/>
  <c r="P702" i="1"/>
  <c r="O702" i="1"/>
  <c r="J702" i="1"/>
  <c r="N694" i="1"/>
  <c r="M694" i="1"/>
  <c r="L694" i="1"/>
  <c r="K694" i="1"/>
  <c r="Q694" i="1"/>
  <c r="R694" i="1"/>
  <c r="P694" i="1"/>
  <c r="O694" i="1"/>
  <c r="J694" i="1"/>
  <c r="N686" i="1"/>
  <c r="M686" i="1"/>
  <c r="L686" i="1"/>
  <c r="K686" i="1"/>
  <c r="Q686" i="1"/>
  <c r="P686" i="1"/>
  <c r="O686" i="1"/>
  <c r="J686" i="1"/>
  <c r="R686" i="1"/>
  <c r="N678" i="1"/>
  <c r="M678" i="1"/>
  <c r="L678" i="1"/>
  <c r="K678" i="1"/>
  <c r="Q678" i="1"/>
  <c r="R678" i="1"/>
  <c r="P678" i="1"/>
  <c r="O678" i="1"/>
  <c r="J678" i="1"/>
  <c r="B670" i="1"/>
  <c r="N670" i="1"/>
  <c r="M670" i="1"/>
  <c r="L670" i="1"/>
  <c r="K670" i="1"/>
  <c r="Q670" i="1"/>
  <c r="J670" i="1"/>
  <c r="R670" i="1"/>
  <c r="P670" i="1"/>
  <c r="O670" i="1"/>
  <c r="N662" i="1"/>
  <c r="M662" i="1"/>
  <c r="L662" i="1"/>
  <c r="K662" i="1"/>
  <c r="Q662" i="1"/>
  <c r="R662" i="1"/>
  <c r="P662" i="1"/>
  <c r="O662" i="1"/>
  <c r="J662" i="1"/>
  <c r="B539" i="1"/>
  <c r="N539" i="1"/>
  <c r="M539" i="1"/>
  <c r="L539" i="1"/>
  <c r="K539" i="1"/>
  <c r="R539" i="1"/>
  <c r="J539" i="1"/>
  <c r="Q539" i="1"/>
  <c r="P539" i="1"/>
  <c r="O539" i="1"/>
  <c r="N531" i="1"/>
  <c r="M531" i="1"/>
  <c r="L531" i="1"/>
  <c r="K531" i="1"/>
  <c r="R531" i="1"/>
  <c r="J531" i="1"/>
  <c r="Q531" i="1"/>
  <c r="P531" i="1"/>
  <c r="O531" i="1"/>
  <c r="N523" i="1"/>
  <c r="M523" i="1"/>
  <c r="L523" i="1"/>
  <c r="K523" i="1"/>
  <c r="R523" i="1"/>
  <c r="J523" i="1"/>
  <c r="Q523" i="1"/>
  <c r="P523" i="1"/>
  <c r="O523" i="1"/>
  <c r="B1111" i="1"/>
  <c r="N1111" i="1"/>
  <c r="M1111" i="1"/>
  <c r="L1111" i="1"/>
  <c r="J1111" i="1"/>
  <c r="P1111" i="1"/>
  <c r="O1111" i="1"/>
  <c r="K1111" i="1"/>
  <c r="R1111" i="1"/>
  <c r="Q1111" i="1"/>
  <c r="B1103" i="1"/>
  <c r="K1103" i="1"/>
  <c r="Q1103" i="1"/>
  <c r="P1103" i="1"/>
  <c r="M1103" i="1"/>
  <c r="L1103" i="1"/>
  <c r="J1103" i="1"/>
  <c r="R1103" i="1"/>
  <c r="O1103" i="1"/>
  <c r="N1103" i="1"/>
  <c r="A1095" i="1"/>
  <c r="K1095" i="1"/>
  <c r="Q1095" i="1"/>
  <c r="P1095" i="1"/>
  <c r="R1095" i="1"/>
  <c r="O1095" i="1"/>
  <c r="N1095" i="1"/>
  <c r="M1095" i="1"/>
  <c r="L1095" i="1"/>
  <c r="J1095" i="1"/>
  <c r="B1087" i="1"/>
  <c r="K1087" i="1"/>
  <c r="Q1087" i="1"/>
  <c r="P1087" i="1"/>
  <c r="O1087" i="1"/>
  <c r="N1087" i="1"/>
  <c r="M1087" i="1"/>
  <c r="L1087" i="1"/>
  <c r="J1087" i="1"/>
  <c r="R1087" i="1"/>
  <c r="A1079" i="1"/>
  <c r="K1079" i="1"/>
  <c r="Q1079" i="1"/>
  <c r="P1079" i="1"/>
  <c r="L1079" i="1"/>
  <c r="J1079" i="1"/>
  <c r="R1079" i="1"/>
  <c r="O1079" i="1"/>
  <c r="N1079" i="1"/>
  <c r="M1079" i="1"/>
  <c r="A1071" i="1"/>
  <c r="K1071" i="1"/>
  <c r="Q1071" i="1"/>
  <c r="P1071" i="1"/>
  <c r="R1071" i="1"/>
  <c r="O1071" i="1"/>
  <c r="N1071" i="1"/>
  <c r="M1071" i="1"/>
  <c r="L1071" i="1"/>
  <c r="J1071" i="1"/>
  <c r="A1063" i="1"/>
  <c r="K1063" i="1"/>
  <c r="Q1063" i="1"/>
  <c r="P1063" i="1"/>
  <c r="N1063" i="1"/>
  <c r="M1063" i="1"/>
  <c r="L1063" i="1"/>
  <c r="J1063" i="1"/>
  <c r="R1063" i="1"/>
  <c r="O1063" i="1"/>
  <c r="Q1055" i="1"/>
  <c r="P1055" i="1"/>
  <c r="L1055" i="1"/>
  <c r="K1055" i="1"/>
  <c r="J1055" i="1"/>
  <c r="R1055" i="1"/>
  <c r="O1055" i="1"/>
  <c r="N1055" i="1"/>
  <c r="M1055" i="1"/>
  <c r="Q1047" i="1"/>
  <c r="O1047" i="1"/>
  <c r="N1047" i="1"/>
  <c r="R1047" i="1"/>
  <c r="P1047" i="1"/>
  <c r="M1047" i="1"/>
  <c r="L1047" i="1"/>
  <c r="K1047" i="1"/>
  <c r="J1047" i="1"/>
  <c r="Q1039" i="1"/>
  <c r="O1039" i="1"/>
  <c r="N1039" i="1"/>
  <c r="M1039" i="1"/>
  <c r="L1039" i="1"/>
  <c r="K1039" i="1"/>
  <c r="J1039" i="1"/>
  <c r="R1039" i="1"/>
  <c r="P1039" i="1"/>
  <c r="Q1031" i="1"/>
  <c r="O1031" i="1"/>
  <c r="N1031" i="1"/>
  <c r="J1031" i="1"/>
  <c r="R1031" i="1"/>
  <c r="P1031" i="1"/>
  <c r="M1031" i="1"/>
  <c r="L1031" i="1"/>
  <c r="K1031" i="1"/>
  <c r="Q1023" i="1"/>
  <c r="O1023" i="1"/>
  <c r="N1023" i="1"/>
  <c r="R1023" i="1"/>
  <c r="P1023" i="1"/>
  <c r="M1023" i="1"/>
  <c r="L1023" i="1"/>
  <c r="K1023" i="1"/>
  <c r="J1023" i="1"/>
  <c r="Q1015" i="1"/>
  <c r="O1015" i="1"/>
  <c r="N1015" i="1"/>
  <c r="L1015" i="1"/>
  <c r="K1015" i="1"/>
  <c r="J1015" i="1"/>
  <c r="R1015" i="1"/>
  <c r="P1015" i="1"/>
  <c r="M1015" i="1"/>
  <c r="O1007" i="1"/>
  <c r="N1007" i="1"/>
  <c r="R1007" i="1"/>
  <c r="Q1007" i="1"/>
  <c r="P1007" i="1"/>
  <c r="M1007" i="1"/>
  <c r="L1007" i="1"/>
  <c r="K1007" i="1"/>
  <c r="J1007" i="1"/>
  <c r="R328" i="1"/>
  <c r="J328" i="1"/>
  <c r="Q328" i="1"/>
  <c r="P328" i="1"/>
  <c r="O328" i="1"/>
  <c r="N328" i="1"/>
  <c r="M328" i="1"/>
  <c r="L328" i="1"/>
  <c r="K328" i="1"/>
  <c r="L3" i="1"/>
  <c r="K3" i="1"/>
  <c r="J3" i="1"/>
  <c r="M3" i="1"/>
  <c r="P3" i="1"/>
  <c r="O3" i="1"/>
  <c r="N3" i="1"/>
  <c r="M51" i="1"/>
  <c r="L51" i="1"/>
  <c r="K51" i="1"/>
  <c r="J51" i="1"/>
  <c r="R51" i="1"/>
  <c r="Q51" i="1"/>
  <c r="P51" i="1"/>
  <c r="O51" i="1"/>
  <c r="N51" i="1"/>
  <c r="A656" i="1"/>
  <c r="K656" i="1"/>
  <c r="O656" i="1"/>
  <c r="J656" i="1"/>
  <c r="R656" i="1"/>
  <c r="Q656" i="1"/>
  <c r="P656" i="1"/>
  <c r="N656" i="1"/>
  <c r="M656" i="1"/>
  <c r="L656" i="1"/>
  <c r="K608" i="1"/>
  <c r="O608" i="1"/>
  <c r="P608" i="1"/>
  <c r="N608" i="1"/>
  <c r="M608" i="1"/>
  <c r="L608" i="1"/>
  <c r="J608" i="1"/>
  <c r="R608" i="1"/>
  <c r="Q608" i="1"/>
  <c r="P346" i="1"/>
  <c r="O346" i="1"/>
  <c r="N346" i="1"/>
  <c r="M346" i="1"/>
  <c r="L346" i="1"/>
  <c r="K346" i="1"/>
  <c r="R346" i="1"/>
  <c r="J346" i="1"/>
  <c r="Q346" i="1"/>
  <c r="B241" i="1"/>
  <c r="P241" i="1"/>
  <c r="O241" i="1"/>
  <c r="N241" i="1"/>
  <c r="M241" i="1"/>
  <c r="L241" i="1"/>
  <c r="K241" i="1"/>
  <c r="R241" i="1"/>
  <c r="J241" i="1"/>
  <c r="Q241" i="1"/>
  <c r="Q329" i="1"/>
  <c r="P329" i="1"/>
  <c r="O329" i="1"/>
  <c r="N329" i="1"/>
  <c r="M329" i="1"/>
  <c r="L329" i="1"/>
  <c r="K329" i="1"/>
  <c r="R329" i="1"/>
  <c r="J329" i="1"/>
  <c r="N597" i="1"/>
  <c r="R597" i="1"/>
  <c r="J597" i="1"/>
  <c r="Q597" i="1"/>
  <c r="P597" i="1"/>
  <c r="O597" i="1"/>
  <c r="M597" i="1"/>
  <c r="L597" i="1"/>
  <c r="K597" i="1"/>
  <c r="K22" i="1"/>
  <c r="R22" i="1"/>
  <c r="J22" i="1"/>
  <c r="Q22" i="1"/>
  <c r="L22" i="1"/>
  <c r="P22" i="1"/>
  <c r="O22" i="1"/>
  <c r="M22" i="1"/>
  <c r="N22" i="1"/>
  <c r="R54" i="1"/>
  <c r="J54" i="1"/>
  <c r="M54" i="1"/>
  <c r="L54" i="1"/>
  <c r="K54" i="1"/>
  <c r="Q54" i="1"/>
  <c r="P54" i="1"/>
  <c r="O54" i="1"/>
  <c r="N54" i="1"/>
  <c r="N645" i="1"/>
  <c r="R645" i="1"/>
  <c r="J645" i="1"/>
  <c r="M645" i="1"/>
  <c r="L645" i="1"/>
  <c r="K645" i="1"/>
  <c r="Q645" i="1"/>
  <c r="P645" i="1"/>
  <c r="O645" i="1"/>
  <c r="N629" i="1"/>
  <c r="R629" i="1"/>
  <c r="J629" i="1"/>
  <c r="Q629" i="1"/>
  <c r="P629" i="1"/>
  <c r="O629" i="1"/>
  <c r="M629" i="1"/>
  <c r="L629" i="1"/>
  <c r="K629" i="1"/>
  <c r="N613" i="1"/>
  <c r="R613" i="1"/>
  <c r="J613" i="1"/>
  <c r="M613" i="1"/>
  <c r="L613" i="1"/>
  <c r="K613" i="1"/>
  <c r="Q613" i="1"/>
  <c r="P613" i="1"/>
  <c r="O613" i="1"/>
  <c r="K254" i="1"/>
  <c r="R254" i="1"/>
  <c r="J254" i="1"/>
  <c r="Q254" i="1"/>
  <c r="P254" i="1"/>
  <c r="O254" i="1"/>
  <c r="N254" i="1"/>
  <c r="M254" i="1"/>
  <c r="L254" i="1"/>
  <c r="B247" i="1"/>
  <c r="R247" i="1"/>
  <c r="J247" i="1"/>
  <c r="Q247" i="1"/>
  <c r="P247" i="1"/>
  <c r="O247" i="1"/>
  <c r="N247" i="1"/>
  <c r="M247" i="1"/>
  <c r="L247" i="1"/>
  <c r="K247" i="1"/>
  <c r="R1546" i="1"/>
  <c r="O1546" i="1"/>
  <c r="N1546" i="1"/>
  <c r="M1546" i="1"/>
  <c r="L1546" i="1"/>
  <c r="K1546" i="1"/>
  <c r="J1546" i="1"/>
  <c r="O1347" i="1"/>
  <c r="L1347" i="1"/>
  <c r="K1347" i="1"/>
  <c r="Q1347" i="1"/>
  <c r="R1347" i="1"/>
  <c r="P1347" i="1"/>
  <c r="N1347" i="1"/>
  <c r="M1347" i="1"/>
  <c r="J1347" i="1"/>
  <c r="K550" i="1"/>
  <c r="R550" i="1"/>
  <c r="J550" i="1"/>
  <c r="Q550" i="1"/>
  <c r="P550" i="1"/>
  <c r="O550" i="1"/>
  <c r="N550" i="1"/>
  <c r="M550" i="1"/>
  <c r="L550" i="1"/>
  <c r="Q568" i="1"/>
  <c r="P568" i="1"/>
  <c r="O568" i="1"/>
  <c r="N568" i="1"/>
  <c r="M568" i="1"/>
  <c r="L568" i="1"/>
  <c r="K568" i="1"/>
  <c r="R568" i="1"/>
  <c r="J568" i="1"/>
  <c r="B1214" i="1"/>
  <c r="O1214" i="1"/>
  <c r="N1214" i="1"/>
  <c r="Q1214" i="1"/>
  <c r="P1214" i="1"/>
  <c r="M1214" i="1"/>
  <c r="L1214" i="1"/>
  <c r="K1214" i="1"/>
  <c r="J1214" i="1"/>
  <c r="R1214" i="1"/>
  <c r="O1190" i="1"/>
  <c r="N1190" i="1"/>
  <c r="R1190" i="1"/>
  <c r="Q1190" i="1"/>
  <c r="P1190" i="1"/>
  <c r="M1190" i="1"/>
  <c r="L1190" i="1"/>
  <c r="J1190" i="1"/>
  <c r="K1190" i="1"/>
  <c r="O1150" i="1"/>
  <c r="N1150" i="1"/>
  <c r="M1150" i="1"/>
  <c r="L1150" i="1"/>
  <c r="K1150" i="1"/>
  <c r="J1150" i="1"/>
  <c r="R1150" i="1"/>
  <c r="Q1150" i="1"/>
  <c r="P1150" i="1"/>
  <c r="A1118" i="1"/>
  <c r="O1118" i="1"/>
  <c r="N1118" i="1"/>
  <c r="M1118" i="1"/>
  <c r="L1118" i="1"/>
  <c r="K1118" i="1"/>
  <c r="J1118" i="1"/>
  <c r="Q1118" i="1"/>
  <c r="P1118" i="1"/>
  <c r="R1118" i="1"/>
  <c r="A752" i="1"/>
  <c r="M752" i="1"/>
  <c r="L752" i="1"/>
  <c r="K752" i="1"/>
  <c r="R752" i="1"/>
  <c r="J752" i="1"/>
  <c r="Q752" i="1"/>
  <c r="O752" i="1"/>
  <c r="N752" i="1"/>
  <c r="P752" i="1"/>
  <c r="M720" i="1"/>
  <c r="L720" i="1"/>
  <c r="K720" i="1"/>
  <c r="R720" i="1"/>
  <c r="J720" i="1"/>
  <c r="Q720" i="1"/>
  <c r="O720" i="1"/>
  <c r="N720" i="1"/>
  <c r="P720" i="1"/>
  <c r="L680" i="1"/>
  <c r="K680" i="1"/>
  <c r="R680" i="1"/>
  <c r="J680" i="1"/>
  <c r="Q680" i="1"/>
  <c r="O680" i="1"/>
  <c r="P680" i="1"/>
  <c r="N680" i="1"/>
  <c r="M680" i="1"/>
  <c r="L1376" i="1"/>
  <c r="K1376" i="1"/>
  <c r="R1376" i="1"/>
  <c r="P1376" i="1"/>
  <c r="O1376" i="1"/>
  <c r="N1376" i="1"/>
  <c r="M1376" i="1"/>
  <c r="Q1376" i="1"/>
  <c r="J1376" i="1"/>
  <c r="O323" i="1"/>
  <c r="N323" i="1"/>
  <c r="M323" i="1"/>
  <c r="L323" i="1"/>
  <c r="K323" i="1"/>
  <c r="R323" i="1"/>
  <c r="J323" i="1"/>
  <c r="Q323" i="1"/>
  <c r="P323" i="1"/>
  <c r="L1298" i="1"/>
  <c r="R1298" i="1"/>
  <c r="J1298" i="1"/>
  <c r="Q1298" i="1"/>
  <c r="P1298" i="1"/>
  <c r="O1298" i="1"/>
  <c r="N1298" i="1"/>
  <c r="M1298" i="1"/>
  <c r="K1298" i="1"/>
  <c r="J150" i="1"/>
  <c r="Q150" i="1"/>
  <c r="P150" i="1"/>
  <c r="O150" i="1"/>
  <c r="N150" i="1"/>
  <c r="L150" i="1"/>
  <c r="K150" i="1"/>
  <c r="R150" i="1"/>
  <c r="A231" i="1"/>
  <c r="P231" i="1"/>
  <c r="O231" i="1"/>
  <c r="N231" i="1"/>
  <c r="M231" i="1"/>
  <c r="L231" i="1"/>
  <c r="K231" i="1"/>
  <c r="R231" i="1"/>
  <c r="J231" i="1"/>
  <c r="Q231" i="1"/>
  <c r="P322" i="1"/>
  <c r="O322" i="1"/>
  <c r="N322" i="1"/>
  <c r="M322" i="1"/>
  <c r="L322" i="1"/>
  <c r="K322" i="1"/>
  <c r="R322" i="1"/>
  <c r="J322" i="1"/>
  <c r="Q322" i="1"/>
  <c r="M1297" i="1"/>
  <c r="K1297" i="1"/>
  <c r="Q1297" i="1"/>
  <c r="P1297" i="1"/>
  <c r="O1297" i="1"/>
  <c r="N1297" i="1"/>
  <c r="L1297" i="1"/>
  <c r="J1297" i="1"/>
  <c r="R1297" i="1"/>
  <c r="Q1301" i="1"/>
  <c r="O1301" i="1"/>
  <c r="M1301" i="1"/>
  <c r="L1301" i="1"/>
  <c r="K1301" i="1"/>
  <c r="J1301" i="1"/>
  <c r="R1301" i="1"/>
  <c r="P1301" i="1"/>
  <c r="N1301" i="1"/>
  <c r="M1453" i="1"/>
  <c r="L1453" i="1"/>
  <c r="K1453" i="1"/>
  <c r="R1453" i="1"/>
  <c r="J1453" i="1"/>
  <c r="Q1453" i="1"/>
  <c r="P1453" i="1"/>
  <c r="O1453" i="1"/>
  <c r="N1453" i="1"/>
  <c r="B218" i="1"/>
  <c r="L218" i="1"/>
  <c r="K218" i="1"/>
  <c r="R218" i="1"/>
  <c r="J218" i="1"/>
  <c r="Q218" i="1"/>
  <c r="P218" i="1"/>
  <c r="O218" i="1"/>
  <c r="N218" i="1"/>
  <c r="M218" i="1"/>
  <c r="L210" i="1"/>
  <c r="K210" i="1"/>
  <c r="R210" i="1"/>
  <c r="J210" i="1"/>
  <c r="Q210" i="1"/>
  <c r="P210" i="1"/>
  <c r="O210" i="1"/>
  <c r="N210" i="1"/>
  <c r="M210" i="1"/>
  <c r="K246" i="1"/>
  <c r="R246" i="1"/>
  <c r="J246" i="1"/>
  <c r="Q246" i="1"/>
  <c r="P246" i="1"/>
  <c r="O246" i="1"/>
  <c r="N246" i="1"/>
  <c r="M246" i="1"/>
  <c r="L246" i="1"/>
  <c r="L1285" i="1"/>
  <c r="K1285" i="1"/>
  <c r="J1285" i="1"/>
  <c r="R1285" i="1"/>
  <c r="Q1285" i="1"/>
  <c r="P1285" i="1"/>
  <c r="N1285" i="1"/>
  <c r="M1285" i="1"/>
  <c r="K1377" i="1"/>
  <c r="R1377" i="1"/>
  <c r="J1377" i="1"/>
  <c r="L1377" i="1"/>
  <c r="Q1377" i="1"/>
  <c r="P1377" i="1"/>
  <c r="O1377" i="1"/>
  <c r="N1377" i="1"/>
  <c r="M1377" i="1"/>
  <c r="P64" i="1"/>
  <c r="K64" i="1"/>
  <c r="J64" i="1"/>
  <c r="L64" i="1"/>
  <c r="R64" i="1"/>
  <c r="Q64" i="1"/>
  <c r="O64" i="1"/>
  <c r="N64" i="1"/>
  <c r="M64" i="1"/>
  <c r="P72" i="1"/>
  <c r="L72" i="1"/>
  <c r="K72" i="1"/>
  <c r="J72" i="1"/>
  <c r="M72" i="1"/>
  <c r="R72" i="1"/>
  <c r="Q72" i="1"/>
  <c r="O72" i="1"/>
  <c r="N72" i="1"/>
  <c r="J156" i="1"/>
  <c r="Q156" i="1"/>
  <c r="P156" i="1"/>
  <c r="O156" i="1"/>
  <c r="N156" i="1"/>
  <c r="L156" i="1"/>
  <c r="R156" i="1"/>
  <c r="K156" i="1"/>
  <c r="M325" i="1"/>
  <c r="L325" i="1"/>
  <c r="K325" i="1"/>
  <c r="R325" i="1"/>
  <c r="J325" i="1"/>
  <c r="Q325" i="1"/>
  <c r="P325" i="1"/>
  <c r="O325" i="1"/>
  <c r="N325" i="1"/>
  <c r="P9" i="1"/>
  <c r="O9" i="1"/>
  <c r="N9" i="1"/>
  <c r="M9" i="1"/>
  <c r="Q9" i="1"/>
  <c r="L9" i="1"/>
  <c r="R9" i="1"/>
  <c r="K9" i="1"/>
  <c r="J9" i="1"/>
  <c r="P17" i="1"/>
  <c r="O17" i="1"/>
  <c r="N17" i="1"/>
  <c r="Q17" i="1"/>
  <c r="M17" i="1"/>
  <c r="L17" i="1"/>
  <c r="R17" i="1"/>
  <c r="K17" i="1"/>
  <c r="J17" i="1"/>
  <c r="P25" i="1"/>
  <c r="O25" i="1"/>
  <c r="N25" i="1"/>
  <c r="Q25" i="1"/>
  <c r="M25" i="1"/>
  <c r="L25" i="1"/>
  <c r="J25" i="1"/>
  <c r="K25" i="1"/>
  <c r="R25" i="1"/>
  <c r="O33" i="1"/>
  <c r="J33" i="1"/>
  <c r="R33" i="1"/>
  <c r="Q33" i="1"/>
  <c r="K33" i="1"/>
  <c r="P33" i="1"/>
  <c r="N33" i="1"/>
  <c r="M33" i="1"/>
  <c r="L33" i="1"/>
  <c r="A41" i="1"/>
  <c r="O41" i="1"/>
  <c r="K41" i="1"/>
  <c r="J41" i="1"/>
  <c r="R41" i="1"/>
  <c r="Q41" i="1"/>
  <c r="P41" i="1"/>
  <c r="L41" i="1"/>
  <c r="N41" i="1"/>
  <c r="M41" i="1"/>
  <c r="A49" i="1"/>
  <c r="O49" i="1"/>
  <c r="L49" i="1"/>
  <c r="K49" i="1"/>
  <c r="J49" i="1"/>
  <c r="R49" i="1"/>
  <c r="M49" i="1"/>
  <c r="Q49" i="1"/>
  <c r="N49" i="1"/>
  <c r="P49" i="1"/>
  <c r="O57" i="1"/>
  <c r="M57" i="1"/>
  <c r="L57" i="1"/>
  <c r="K57" i="1"/>
  <c r="J57" i="1"/>
  <c r="R57" i="1"/>
  <c r="Q57" i="1"/>
  <c r="P57" i="1"/>
  <c r="N57" i="1"/>
  <c r="M201" i="1"/>
  <c r="L201" i="1"/>
  <c r="K201" i="1"/>
  <c r="R201" i="1"/>
  <c r="J201" i="1"/>
  <c r="Q201" i="1"/>
  <c r="P201" i="1"/>
  <c r="O201" i="1"/>
  <c r="N201" i="1"/>
  <c r="O191" i="1"/>
  <c r="N191" i="1"/>
  <c r="M191" i="1"/>
  <c r="L191" i="1"/>
  <c r="K191" i="1"/>
  <c r="R191" i="1"/>
  <c r="J191" i="1"/>
  <c r="Q191" i="1"/>
  <c r="P191" i="1"/>
  <c r="Q1379" i="1"/>
  <c r="P1379" i="1"/>
  <c r="N1379" i="1"/>
  <c r="M1379" i="1"/>
  <c r="K1379" i="1"/>
  <c r="J1379" i="1"/>
  <c r="R1379" i="1"/>
  <c r="O1379" i="1"/>
  <c r="L1379" i="1"/>
  <c r="N1264" i="1"/>
  <c r="K1264" i="1"/>
  <c r="Q1264" i="1"/>
  <c r="P1264" i="1"/>
  <c r="R1264" i="1"/>
  <c r="O1264" i="1"/>
  <c r="M1264" i="1"/>
  <c r="L1264" i="1"/>
  <c r="J1264" i="1"/>
  <c r="R601" i="1"/>
  <c r="J601" i="1"/>
  <c r="N601" i="1"/>
  <c r="O601" i="1"/>
  <c r="M601" i="1"/>
  <c r="L601" i="1"/>
  <c r="K601" i="1"/>
  <c r="Q601" i="1"/>
  <c r="P601" i="1"/>
  <c r="Q650" i="1"/>
  <c r="M650" i="1"/>
  <c r="K650" i="1"/>
  <c r="J650" i="1"/>
  <c r="R650" i="1"/>
  <c r="P650" i="1"/>
  <c r="O650" i="1"/>
  <c r="N650" i="1"/>
  <c r="L650" i="1"/>
  <c r="Q642" i="1"/>
  <c r="M642" i="1"/>
  <c r="R642" i="1"/>
  <c r="P642" i="1"/>
  <c r="O642" i="1"/>
  <c r="N642" i="1"/>
  <c r="L642" i="1"/>
  <c r="K642" i="1"/>
  <c r="J642" i="1"/>
  <c r="Q634" i="1"/>
  <c r="M634" i="1"/>
  <c r="P634" i="1"/>
  <c r="O634" i="1"/>
  <c r="N634" i="1"/>
  <c r="L634" i="1"/>
  <c r="K634" i="1"/>
  <c r="J634" i="1"/>
  <c r="R634" i="1"/>
  <c r="Q626" i="1"/>
  <c r="M626" i="1"/>
  <c r="N626" i="1"/>
  <c r="L626" i="1"/>
  <c r="K626" i="1"/>
  <c r="J626" i="1"/>
  <c r="R626" i="1"/>
  <c r="P626" i="1"/>
  <c r="O626" i="1"/>
  <c r="Q618" i="1"/>
  <c r="M618" i="1"/>
  <c r="K618" i="1"/>
  <c r="J618" i="1"/>
  <c r="R618" i="1"/>
  <c r="P618" i="1"/>
  <c r="O618" i="1"/>
  <c r="N618" i="1"/>
  <c r="L618" i="1"/>
  <c r="Q610" i="1"/>
  <c r="M610" i="1"/>
  <c r="R610" i="1"/>
  <c r="P610" i="1"/>
  <c r="O610" i="1"/>
  <c r="N610" i="1"/>
  <c r="L610" i="1"/>
  <c r="K610" i="1"/>
  <c r="J610" i="1"/>
  <c r="Q602" i="1"/>
  <c r="M602" i="1"/>
  <c r="P602" i="1"/>
  <c r="O602" i="1"/>
  <c r="N602" i="1"/>
  <c r="L602" i="1"/>
  <c r="K602" i="1"/>
  <c r="J602" i="1"/>
  <c r="R602" i="1"/>
  <c r="N332" i="1"/>
  <c r="M332" i="1"/>
  <c r="L332" i="1"/>
  <c r="K332" i="1"/>
  <c r="R332" i="1"/>
  <c r="J332" i="1"/>
  <c r="Q332" i="1"/>
  <c r="P332" i="1"/>
  <c r="O332" i="1"/>
  <c r="K1359" i="1"/>
  <c r="R1359" i="1"/>
  <c r="J1359" i="1"/>
  <c r="P1359" i="1"/>
  <c r="O1359" i="1"/>
  <c r="N1359" i="1"/>
  <c r="M1359" i="1"/>
  <c r="Q1359" i="1"/>
  <c r="L1359" i="1"/>
  <c r="R1255" i="1"/>
  <c r="J1255" i="1"/>
  <c r="Q1255" i="1"/>
  <c r="L1255" i="1"/>
  <c r="K1255" i="1"/>
  <c r="P1255" i="1"/>
  <c r="O1255" i="1"/>
  <c r="N1255" i="1"/>
  <c r="M1255" i="1"/>
  <c r="L270" i="1"/>
  <c r="K270" i="1"/>
  <c r="R270" i="1"/>
  <c r="J270" i="1"/>
  <c r="Q270" i="1"/>
  <c r="P270" i="1"/>
  <c r="O270" i="1"/>
  <c r="N270" i="1"/>
  <c r="M270" i="1"/>
  <c r="L278" i="1"/>
  <c r="K278" i="1"/>
  <c r="R278" i="1"/>
  <c r="J278" i="1"/>
  <c r="Q278" i="1"/>
  <c r="P278" i="1"/>
  <c r="O278" i="1"/>
  <c r="N278" i="1"/>
  <c r="M278" i="1"/>
  <c r="L1566" i="1"/>
  <c r="K1566" i="1"/>
  <c r="J1566" i="1"/>
  <c r="R1566" i="1"/>
  <c r="O1566" i="1"/>
  <c r="N1566" i="1"/>
  <c r="M1566" i="1"/>
  <c r="B1552" i="1"/>
  <c r="N1552" i="1"/>
  <c r="M1552" i="1"/>
  <c r="L1552" i="1"/>
  <c r="K1552" i="1"/>
  <c r="J1552" i="1"/>
  <c r="R1552" i="1"/>
  <c r="O1552" i="1"/>
  <c r="L1542" i="1"/>
  <c r="K1542" i="1"/>
  <c r="J1542" i="1"/>
  <c r="R1542" i="1"/>
  <c r="O1542" i="1"/>
  <c r="N1542" i="1"/>
  <c r="M1542" i="1"/>
  <c r="M1527" i="1"/>
  <c r="L1527" i="1"/>
  <c r="K1527" i="1"/>
  <c r="J1527" i="1"/>
  <c r="R1527" i="1"/>
  <c r="O1527" i="1"/>
  <c r="N1527" i="1"/>
  <c r="R1344" i="1"/>
  <c r="J1344" i="1"/>
  <c r="O1344" i="1"/>
  <c r="N1344" i="1"/>
  <c r="L1344" i="1"/>
  <c r="Q1344" i="1"/>
  <c r="P1344" i="1"/>
  <c r="M1344" i="1"/>
  <c r="K1344" i="1"/>
  <c r="Q168" i="1"/>
  <c r="O168" i="1"/>
  <c r="N168" i="1"/>
  <c r="L168" i="1"/>
  <c r="K168" i="1"/>
  <c r="J168" i="1"/>
  <c r="P168" i="1"/>
  <c r="R168" i="1"/>
  <c r="N356" i="1"/>
  <c r="M356" i="1"/>
  <c r="L356" i="1"/>
  <c r="K356" i="1"/>
  <c r="R356" i="1"/>
  <c r="J356" i="1"/>
  <c r="Q356" i="1"/>
  <c r="P356" i="1"/>
  <c r="O356" i="1"/>
  <c r="N348" i="1"/>
  <c r="M348" i="1"/>
  <c r="L348" i="1"/>
  <c r="K348" i="1"/>
  <c r="R348" i="1"/>
  <c r="J348" i="1"/>
  <c r="Q348" i="1"/>
  <c r="P348" i="1"/>
  <c r="O348" i="1"/>
  <c r="N555" i="1"/>
  <c r="M555" i="1"/>
  <c r="L555" i="1"/>
  <c r="K555" i="1"/>
  <c r="R555" i="1"/>
  <c r="J555" i="1"/>
  <c r="Q555" i="1"/>
  <c r="P555" i="1"/>
  <c r="O555" i="1"/>
  <c r="B547" i="1"/>
  <c r="N547" i="1"/>
  <c r="M547" i="1"/>
  <c r="L547" i="1"/>
  <c r="K547" i="1"/>
  <c r="R547" i="1"/>
  <c r="J547" i="1"/>
  <c r="Q547" i="1"/>
  <c r="P547" i="1"/>
  <c r="O547" i="1"/>
  <c r="L589" i="1"/>
  <c r="K589" i="1"/>
  <c r="R589" i="1"/>
  <c r="J589" i="1"/>
  <c r="Q589" i="1"/>
  <c r="P589" i="1"/>
  <c r="O589" i="1"/>
  <c r="N589" i="1"/>
  <c r="M589" i="1"/>
  <c r="L581" i="1"/>
  <c r="K581" i="1"/>
  <c r="R581" i="1"/>
  <c r="J581" i="1"/>
  <c r="Q581" i="1"/>
  <c r="P581" i="1"/>
  <c r="O581" i="1"/>
  <c r="N581" i="1"/>
  <c r="M581" i="1"/>
  <c r="L573" i="1"/>
  <c r="K573" i="1"/>
  <c r="R573" i="1"/>
  <c r="J573" i="1"/>
  <c r="Q573" i="1"/>
  <c r="P573" i="1"/>
  <c r="O573" i="1"/>
  <c r="N573" i="1"/>
  <c r="M573" i="1"/>
  <c r="L565" i="1"/>
  <c r="K565" i="1"/>
  <c r="R565" i="1"/>
  <c r="J565" i="1"/>
  <c r="Q565" i="1"/>
  <c r="P565" i="1"/>
  <c r="O565" i="1"/>
  <c r="N565" i="1"/>
  <c r="M565" i="1"/>
  <c r="L557" i="1"/>
  <c r="K557" i="1"/>
  <c r="R557" i="1"/>
  <c r="J557" i="1"/>
  <c r="Q557" i="1"/>
  <c r="P557" i="1"/>
  <c r="O557" i="1"/>
  <c r="N557" i="1"/>
  <c r="M557" i="1"/>
  <c r="N1243" i="1"/>
  <c r="M1243" i="1"/>
  <c r="Q1243" i="1"/>
  <c r="K1243" i="1"/>
  <c r="J1243" i="1"/>
  <c r="L1243" i="1"/>
  <c r="R1243" i="1"/>
  <c r="P1243" i="1"/>
  <c r="O1243" i="1"/>
  <c r="N1235" i="1"/>
  <c r="M1235" i="1"/>
  <c r="O1235" i="1"/>
  <c r="R1235" i="1"/>
  <c r="P1235" i="1"/>
  <c r="L1235" i="1"/>
  <c r="K1235" i="1"/>
  <c r="J1235" i="1"/>
  <c r="Q1235" i="1"/>
  <c r="N1227" i="1"/>
  <c r="M1227" i="1"/>
  <c r="K1227" i="1"/>
  <c r="Q1227" i="1"/>
  <c r="P1227" i="1"/>
  <c r="R1227" i="1"/>
  <c r="O1227" i="1"/>
  <c r="L1227" i="1"/>
  <c r="J1227" i="1"/>
  <c r="N1219" i="1"/>
  <c r="R1219" i="1"/>
  <c r="J1219" i="1"/>
  <c r="Q1219" i="1"/>
  <c r="P1219" i="1"/>
  <c r="O1219" i="1"/>
  <c r="M1219" i="1"/>
  <c r="L1219" i="1"/>
  <c r="K1219" i="1"/>
  <c r="R1211" i="1"/>
  <c r="J1211" i="1"/>
  <c r="Q1211" i="1"/>
  <c r="L1211" i="1"/>
  <c r="K1211" i="1"/>
  <c r="P1211" i="1"/>
  <c r="O1211" i="1"/>
  <c r="N1211" i="1"/>
  <c r="M1211" i="1"/>
  <c r="R1203" i="1"/>
  <c r="J1203" i="1"/>
  <c r="Q1203" i="1"/>
  <c r="P1203" i="1"/>
  <c r="O1203" i="1"/>
  <c r="N1203" i="1"/>
  <c r="M1203" i="1"/>
  <c r="L1203" i="1"/>
  <c r="K1203" i="1"/>
  <c r="R1195" i="1"/>
  <c r="J1195" i="1"/>
  <c r="Q1195" i="1"/>
  <c r="O1195" i="1"/>
  <c r="N1195" i="1"/>
  <c r="M1195" i="1"/>
  <c r="L1195" i="1"/>
  <c r="K1195" i="1"/>
  <c r="P1195" i="1"/>
  <c r="R1187" i="1"/>
  <c r="J1187" i="1"/>
  <c r="Q1187" i="1"/>
  <c r="M1187" i="1"/>
  <c r="L1187" i="1"/>
  <c r="K1187" i="1"/>
  <c r="P1187" i="1"/>
  <c r="O1187" i="1"/>
  <c r="N1187" i="1"/>
  <c r="R1179" i="1"/>
  <c r="J1179" i="1"/>
  <c r="Q1179" i="1"/>
  <c r="P1179" i="1"/>
  <c r="O1179" i="1"/>
  <c r="N1179" i="1"/>
  <c r="M1179" i="1"/>
  <c r="L1179" i="1"/>
  <c r="K1179" i="1"/>
  <c r="R1171" i="1"/>
  <c r="J1171" i="1"/>
  <c r="Q1171" i="1"/>
  <c r="P1171" i="1"/>
  <c r="O1171" i="1"/>
  <c r="N1171" i="1"/>
  <c r="M1171" i="1"/>
  <c r="L1171" i="1"/>
  <c r="K1171" i="1"/>
  <c r="R1163" i="1"/>
  <c r="J1163" i="1"/>
  <c r="Q1163" i="1"/>
  <c r="N1163" i="1"/>
  <c r="M1163" i="1"/>
  <c r="L1163" i="1"/>
  <c r="K1163" i="1"/>
  <c r="P1163" i="1"/>
  <c r="O1163" i="1"/>
  <c r="R1155" i="1"/>
  <c r="J1155" i="1"/>
  <c r="Q1155" i="1"/>
  <c r="L1155" i="1"/>
  <c r="K1155" i="1"/>
  <c r="P1155" i="1"/>
  <c r="O1155" i="1"/>
  <c r="N1155" i="1"/>
  <c r="M1155" i="1"/>
  <c r="R1147" i="1"/>
  <c r="J1147" i="1"/>
  <c r="Q1147" i="1"/>
  <c r="P1147" i="1"/>
  <c r="O1147" i="1"/>
  <c r="L1147" i="1"/>
  <c r="K1147" i="1"/>
  <c r="N1147" i="1"/>
  <c r="M1147" i="1"/>
  <c r="R1139" i="1"/>
  <c r="J1139" i="1"/>
  <c r="Q1139" i="1"/>
  <c r="P1139" i="1"/>
  <c r="O1139" i="1"/>
  <c r="N1139" i="1"/>
  <c r="M1139" i="1"/>
  <c r="L1139" i="1"/>
  <c r="K1139" i="1"/>
  <c r="B1131" i="1"/>
  <c r="R1131" i="1"/>
  <c r="J1131" i="1"/>
  <c r="Q1131" i="1"/>
  <c r="N1131" i="1"/>
  <c r="M1131" i="1"/>
  <c r="L1131" i="1"/>
  <c r="K1131" i="1"/>
  <c r="P1131" i="1"/>
  <c r="O1131" i="1"/>
  <c r="R1123" i="1"/>
  <c r="J1123" i="1"/>
  <c r="Q1123" i="1"/>
  <c r="L1123" i="1"/>
  <c r="K1123" i="1"/>
  <c r="N1123" i="1"/>
  <c r="M1123" i="1"/>
  <c r="P1123" i="1"/>
  <c r="O1123" i="1"/>
  <c r="R1115" i="1"/>
  <c r="J1115" i="1"/>
  <c r="Q1115" i="1"/>
  <c r="P1115" i="1"/>
  <c r="O1115" i="1"/>
  <c r="N1115" i="1"/>
  <c r="M1115" i="1"/>
  <c r="L1115" i="1"/>
  <c r="K1115" i="1"/>
  <c r="N789" i="1"/>
  <c r="M789" i="1"/>
  <c r="R789" i="1"/>
  <c r="J789" i="1"/>
  <c r="K789" i="1"/>
  <c r="Q789" i="1"/>
  <c r="O789" i="1"/>
  <c r="P789" i="1"/>
  <c r="L789" i="1"/>
  <c r="N781" i="1"/>
  <c r="R781" i="1"/>
  <c r="J781" i="1"/>
  <c r="Q781" i="1"/>
  <c r="P781" i="1"/>
  <c r="O781" i="1"/>
  <c r="L781" i="1"/>
  <c r="M781" i="1"/>
  <c r="K781" i="1"/>
  <c r="A773" i="1"/>
  <c r="N773" i="1"/>
  <c r="R773" i="1"/>
  <c r="J773" i="1"/>
  <c r="Q773" i="1"/>
  <c r="P773" i="1"/>
  <c r="O773" i="1"/>
  <c r="M773" i="1"/>
  <c r="L773" i="1"/>
  <c r="K773" i="1"/>
  <c r="P765" i="1"/>
  <c r="O765" i="1"/>
  <c r="N765" i="1"/>
  <c r="M765" i="1"/>
  <c r="L765" i="1"/>
  <c r="R765" i="1"/>
  <c r="J765" i="1"/>
  <c r="Q765" i="1"/>
  <c r="K765" i="1"/>
  <c r="P757" i="1"/>
  <c r="O757" i="1"/>
  <c r="N757" i="1"/>
  <c r="M757" i="1"/>
  <c r="L757" i="1"/>
  <c r="R757" i="1"/>
  <c r="J757" i="1"/>
  <c r="Q757" i="1"/>
  <c r="K757" i="1"/>
  <c r="P749" i="1"/>
  <c r="O749" i="1"/>
  <c r="N749" i="1"/>
  <c r="M749" i="1"/>
  <c r="L749" i="1"/>
  <c r="R749" i="1"/>
  <c r="J749" i="1"/>
  <c r="Q749" i="1"/>
  <c r="K749" i="1"/>
  <c r="P741" i="1"/>
  <c r="O741" i="1"/>
  <c r="N741" i="1"/>
  <c r="M741" i="1"/>
  <c r="L741" i="1"/>
  <c r="R741" i="1"/>
  <c r="J741" i="1"/>
  <c r="Q741" i="1"/>
  <c r="K741" i="1"/>
  <c r="P733" i="1"/>
  <c r="O733" i="1"/>
  <c r="N733" i="1"/>
  <c r="M733" i="1"/>
  <c r="L733" i="1"/>
  <c r="R733" i="1"/>
  <c r="J733" i="1"/>
  <c r="Q733" i="1"/>
  <c r="K733" i="1"/>
  <c r="B725" i="1"/>
  <c r="P725" i="1"/>
  <c r="O725" i="1"/>
  <c r="N725" i="1"/>
  <c r="M725" i="1"/>
  <c r="L725" i="1"/>
  <c r="R725" i="1"/>
  <c r="J725" i="1"/>
  <c r="Q725" i="1"/>
  <c r="K725" i="1"/>
  <c r="A717" i="1"/>
  <c r="P717" i="1"/>
  <c r="O717" i="1"/>
  <c r="N717" i="1"/>
  <c r="M717" i="1"/>
  <c r="L717" i="1"/>
  <c r="R717" i="1"/>
  <c r="J717" i="1"/>
  <c r="Q717" i="1"/>
  <c r="K717" i="1"/>
  <c r="P709" i="1"/>
  <c r="O709" i="1"/>
  <c r="N709" i="1"/>
  <c r="M709" i="1"/>
  <c r="L709" i="1"/>
  <c r="R709" i="1"/>
  <c r="J709" i="1"/>
  <c r="Q709" i="1"/>
  <c r="K709" i="1"/>
  <c r="A701" i="1"/>
  <c r="O701" i="1"/>
  <c r="N701" i="1"/>
  <c r="M701" i="1"/>
  <c r="L701" i="1"/>
  <c r="R701" i="1"/>
  <c r="J701" i="1"/>
  <c r="Q701" i="1"/>
  <c r="P701" i="1"/>
  <c r="K701" i="1"/>
  <c r="O693" i="1"/>
  <c r="N693" i="1"/>
  <c r="M693" i="1"/>
  <c r="L693" i="1"/>
  <c r="R693" i="1"/>
  <c r="J693" i="1"/>
  <c r="Q693" i="1"/>
  <c r="P693" i="1"/>
  <c r="K693" i="1"/>
  <c r="O685" i="1"/>
  <c r="N685" i="1"/>
  <c r="M685" i="1"/>
  <c r="L685" i="1"/>
  <c r="R685" i="1"/>
  <c r="J685" i="1"/>
  <c r="Q685" i="1"/>
  <c r="P685" i="1"/>
  <c r="K685" i="1"/>
  <c r="O677" i="1"/>
  <c r="N677" i="1"/>
  <c r="M677" i="1"/>
  <c r="L677" i="1"/>
  <c r="R677" i="1"/>
  <c r="J677" i="1"/>
  <c r="K677" i="1"/>
  <c r="Q677" i="1"/>
  <c r="P677" i="1"/>
  <c r="O669" i="1"/>
  <c r="N669" i="1"/>
  <c r="M669" i="1"/>
  <c r="L669" i="1"/>
  <c r="R669" i="1"/>
  <c r="J669" i="1"/>
  <c r="Q669" i="1"/>
  <c r="P669" i="1"/>
  <c r="K669" i="1"/>
  <c r="A661" i="1"/>
  <c r="O661" i="1"/>
  <c r="N661" i="1"/>
  <c r="M661" i="1"/>
  <c r="L661" i="1"/>
  <c r="R661" i="1"/>
  <c r="J661" i="1"/>
  <c r="Q661" i="1"/>
  <c r="P661" i="1"/>
  <c r="K661" i="1"/>
  <c r="O538" i="1"/>
  <c r="N538" i="1"/>
  <c r="M538" i="1"/>
  <c r="L538" i="1"/>
  <c r="K538" i="1"/>
  <c r="R538" i="1"/>
  <c r="J538" i="1"/>
  <c r="Q538" i="1"/>
  <c r="P538" i="1"/>
  <c r="O530" i="1"/>
  <c r="N530" i="1"/>
  <c r="M530" i="1"/>
  <c r="L530" i="1"/>
  <c r="K530" i="1"/>
  <c r="R530" i="1"/>
  <c r="J530" i="1"/>
  <c r="Q530" i="1"/>
  <c r="P530" i="1"/>
  <c r="O522" i="1"/>
  <c r="N522" i="1"/>
  <c r="M522" i="1"/>
  <c r="L522" i="1"/>
  <c r="K522" i="1"/>
  <c r="R522" i="1"/>
  <c r="J522" i="1"/>
  <c r="Q522" i="1"/>
  <c r="P522" i="1"/>
  <c r="B1110" i="1"/>
  <c r="O1110" i="1"/>
  <c r="N1110" i="1"/>
  <c r="K1110" i="1"/>
  <c r="R1110" i="1"/>
  <c r="Q1110" i="1"/>
  <c r="P1110" i="1"/>
  <c r="M1110" i="1"/>
  <c r="L1110" i="1"/>
  <c r="J1110" i="1"/>
  <c r="B1102" i="1"/>
  <c r="L1102" i="1"/>
  <c r="R1102" i="1"/>
  <c r="J1102" i="1"/>
  <c r="Q1102" i="1"/>
  <c r="P1102" i="1"/>
  <c r="O1102" i="1"/>
  <c r="N1102" i="1"/>
  <c r="M1102" i="1"/>
  <c r="K1102" i="1"/>
  <c r="B1094" i="1"/>
  <c r="L1094" i="1"/>
  <c r="R1094" i="1"/>
  <c r="J1094" i="1"/>
  <c r="Q1094" i="1"/>
  <c r="P1094" i="1"/>
  <c r="O1094" i="1"/>
  <c r="N1094" i="1"/>
  <c r="M1094" i="1"/>
  <c r="K1094" i="1"/>
  <c r="B1086" i="1"/>
  <c r="L1086" i="1"/>
  <c r="R1086" i="1"/>
  <c r="J1086" i="1"/>
  <c r="Q1086" i="1"/>
  <c r="M1086" i="1"/>
  <c r="K1086" i="1"/>
  <c r="P1086" i="1"/>
  <c r="O1086" i="1"/>
  <c r="N1086" i="1"/>
  <c r="B1078" i="1"/>
  <c r="L1078" i="1"/>
  <c r="R1078" i="1"/>
  <c r="J1078" i="1"/>
  <c r="Q1078" i="1"/>
  <c r="P1078" i="1"/>
  <c r="O1078" i="1"/>
  <c r="N1078" i="1"/>
  <c r="M1078" i="1"/>
  <c r="K1078" i="1"/>
  <c r="B1070" i="1"/>
  <c r="L1070" i="1"/>
  <c r="R1070" i="1"/>
  <c r="J1070" i="1"/>
  <c r="Q1070" i="1"/>
  <c r="O1070" i="1"/>
  <c r="N1070" i="1"/>
  <c r="M1070" i="1"/>
  <c r="K1070" i="1"/>
  <c r="P1070" i="1"/>
  <c r="L1062" i="1"/>
  <c r="R1062" i="1"/>
  <c r="J1062" i="1"/>
  <c r="Q1062" i="1"/>
  <c r="K1062" i="1"/>
  <c r="P1062" i="1"/>
  <c r="O1062" i="1"/>
  <c r="N1062" i="1"/>
  <c r="M1062" i="1"/>
  <c r="B1054" i="1"/>
  <c r="M1054" i="1"/>
  <c r="L1054" i="1"/>
  <c r="K1054" i="1"/>
  <c r="R1054" i="1"/>
  <c r="J1054" i="1"/>
  <c r="Q1054" i="1"/>
  <c r="P1054" i="1"/>
  <c r="O1054" i="1"/>
  <c r="N1054" i="1"/>
  <c r="B1046" i="1"/>
  <c r="R1046" i="1"/>
  <c r="J1046" i="1"/>
  <c r="P1046" i="1"/>
  <c r="O1046" i="1"/>
  <c r="N1046" i="1"/>
  <c r="M1046" i="1"/>
  <c r="L1046" i="1"/>
  <c r="K1046" i="1"/>
  <c r="Q1046" i="1"/>
  <c r="B1038" i="1"/>
  <c r="R1038" i="1"/>
  <c r="J1038" i="1"/>
  <c r="P1038" i="1"/>
  <c r="O1038" i="1"/>
  <c r="K1038" i="1"/>
  <c r="Q1038" i="1"/>
  <c r="N1038" i="1"/>
  <c r="M1038" i="1"/>
  <c r="L1038" i="1"/>
  <c r="B1030" i="1"/>
  <c r="R1030" i="1"/>
  <c r="J1030" i="1"/>
  <c r="P1030" i="1"/>
  <c r="O1030" i="1"/>
  <c r="Q1030" i="1"/>
  <c r="N1030" i="1"/>
  <c r="M1030" i="1"/>
  <c r="L1030" i="1"/>
  <c r="K1030" i="1"/>
  <c r="B1022" i="1"/>
  <c r="R1022" i="1"/>
  <c r="J1022" i="1"/>
  <c r="P1022" i="1"/>
  <c r="O1022" i="1"/>
  <c r="M1022" i="1"/>
  <c r="L1022" i="1"/>
  <c r="K1022" i="1"/>
  <c r="Q1022" i="1"/>
  <c r="N1022" i="1"/>
  <c r="B1014" i="1"/>
  <c r="R1014" i="1"/>
  <c r="J1014" i="1"/>
  <c r="P1014" i="1"/>
  <c r="O1014" i="1"/>
  <c r="Q1014" i="1"/>
  <c r="N1014" i="1"/>
  <c r="M1014" i="1"/>
  <c r="L1014" i="1"/>
  <c r="K1014" i="1"/>
  <c r="B1006" i="1"/>
  <c r="P1006" i="1"/>
  <c r="O1006" i="1"/>
  <c r="Q1006" i="1"/>
  <c r="N1006" i="1"/>
  <c r="M1006" i="1"/>
  <c r="L1006" i="1"/>
  <c r="K1006" i="1"/>
  <c r="J1006" i="1"/>
  <c r="R1006" i="1"/>
  <c r="Q189" i="1"/>
  <c r="P189" i="1"/>
  <c r="O189" i="1"/>
  <c r="N189" i="1"/>
  <c r="M189" i="1"/>
  <c r="L189" i="1"/>
  <c r="K189" i="1"/>
  <c r="J189" i="1"/>
  <c r="R189" i="1"/>
  <c r="N27" i="1"/>
  <c r="M27" i="1"/>
  <c r="L27" i="1"/>
  <c r="K27" i="1"/>
  <c r="R27" i="1"/>
  <c r="J27" i="1"/>
  <c r="Q27" i="1"/>
  <c r="P27" i="1"/>
  <c r="O27" i="1"/>
  <c r="L1266" i="1"/>
  <c r="Q1266" i="1"/>
  <c r="O1266" i="1"/>
  <c r="N1266" i="1"/>
  <c r="P1266" i="1"/>
  <c r="M1266" i="1"/>
  <c r="K1266" i="1"/>
  <c r="J1266" i="1"/>
  <c r="R1266" i="1"/>
  <c r="K616" i="1"/>
  <c r="O616" i="1"/>
  <c r="R616" i="1"/>
  <c r="Q616" i="1"/>
  <c r="P616" i="1"/>
  <c r="N616" i="1"/>
  <c r="M616" i="1"/>
  <c r="L616" i="1"/>
  <c r="J616" i="1"/>
  <c r="R280" i="1"/>
  <c r="J280" i="1"/>
  <c r="Q280" i="1"/>
  <c r="P280" i="1"/>
  <c r="O280" i="1"/>
  <c r="N280" i="1"/>
  <c r="M280" i="1"/>
  <c r="L280" i="1"/>
  <c r="K280" i="1"/>
  <c r="K1525" i="1"/>
  <c r="J1525" i="1"/>
  <c r="R1525" i="1"/>
  <c r="O1525" i="1"/>
  <c r="N1525" i="1"/>
  <c r="M1525" i="1"/>
  <c r="L1525" i="1"/>
  <c r="Q170" i="1"/>
  <c r="O170" i="1"/>
  <c r="N170" i="1"/>
  <c r="L170" i="1"/>
  <c r="K170" i="1"/>
  <c r="J170" i="1"/>
  <c r="R170" i="1"/>
  <c r="P170" i="1"/>
  <c r="P553" i="1"/>
  <c r="O553" i="1"/>
  <c r="N553" i="1"/>
  <c r="M553" i="1"/>
  <c r="L553" i="1"/>
  <c r="K553" i="1"/>
  <c r="R553" i="1"/>
  <c r="J553" i="1"/>
  <c r="Q553" i="1"/>
  <c r="N563" i="1"/>
  <c r="M563" i="1"/>
  <c r="L563" i="1"/>
  <c r="K563" i="1"/>
  <c r="R563" i="1"/>
  <c r="J563" i="1"/>
  <c r="Q563" i="1"/>
  <c r="P563" i="1"/>
  <c r="O563" i="1"/>
  <c r="P1217" i="1"/>
  <c r="L1217" i="1"/>
  <c r="K1217" i="1"/>
  <c r="M1217" i="1"/>
  <c r="J1217" i="1"/>
  <c r="R1217" i="1"/>
  <c r="Q1217" i="1"/>
  <c r="O1217" i="1"/>
  <c r="N1217" i="1"/>
  <c r="L1193" i="1"/>
  <c r="K1193" i="1"/>
  <c r="M1193" i="1"/>
  <c r="J1193" i="1"/>
  <c r="R1193" i="1"/>
  <c r="Q1193" i="1"/>
  <c r="N1193" i="1"/>
  <c r="P1193" i="1"/>
  <c r="O1193" i="1"/>
  <c r="L1169" i="1"/>
  <c r="K1169" i="1"/>
  <c r="N1169" i="1"/>
  <c r="M1169" i="1"/>
  <c r="J1169" i="1"/>
  <c r="R1169" i="1"/>
  <c r="Q1169" i="1"/>
  <c r="P1169" i="1"/>
  <c r="O1169" i="1"/>
  <c r="L1145" i="1"/>
  <c r="K1145" i="1"/>
  <c r="P1145" i="1"/>
  <c r="O1145" i="1"/>
  <c r="N1145" i="1"/>
  <c r="M1145" i="1"/>
  <c r="R1145" i="1"/>
  <c r="Q1145" i="1"/>
  <c r="J1145" i="1"/>
  <c r="L1121" i="1"/>
  <c r="K1121" i="1"/>
  <c r="R1121" i="1"/>
  <c r="Q1121" i="1"/>
  <c r="P1121" i="1"/>
  <c r="O1121" i="1"/>
  <c r="J1121" i="1"/>
  <c r="N1121" i="1"/>
  <c r="M1121" i="1"/>
  <c r="P779" i="1"/>
  <c r="L779" i="1"/>
  <c r="Q779" i="1"/>
  <c r="O779" i="1"/>
  <c r="N779" i="1"/>
  <c r="M779" i="1"/>
  <c r="K779" i="1"/>
  <c r="R779" i="1"/>
  <c r="J779" i="1"/>
  <c r="B755" i="1"/>
  <c r="R755" i="1"/>
  <c r="J755" i="1"/>
  <c r="Q755" i="1"/>
  <c r="P755" i="1"/>
  <c r="O755" i="1"/>
  <c r="N755" i="1"/>
  <c r="L755" i="1"/>
  <c r="M755" i="1"/>
  <c r="K755" i="1"/>
  <c r="B731" i="1"/>
  <c r="R731" i="1"/>
  <c r="J731" i="1"/>
  <c r="Q731" i="1"/>
  <c r="P731" i="1"/>
  <c r="O731" i="1"/>
  <c r="N731" i="1"/>
  <c r="L731" i="1"/>
  <c r="K731" i="1"/>
  <c r="M731" i="1"/>
  <c r="R707" i="1"/>
  <c r="J707" i="1"/>
  <c r="Q707" i="1"/>
  <c r="P707" i="1"/>
  <c r="O707" i="1"/>
  <c r="N707" i="1"/>
  <c r="L707" i="1"/>
  <c r="M707" i="1"/>
  <c r="K707" i="1"/>
  <c r="Q683" i="1"/>
  <c r="P683" i="1"/>
  <c r="O683" i="1"/>
  <c r="N683" i="1"/>
  <c r="L683" i="1"/>
  <c r="R683" i="1"/>
  <c r="M683" i="1"/>
  <c r="K683" i="1"/>
  <c r="J683" i="1"/>
  <c r="R239" i="1"/>
  <c r="J239" i="1"/>
  <c r="Q239" i="1"/>
  <c r="P239" i="1"/>
  <c r="O239" i="1"/>
  <c r="N239" i="1"/>
  <c r="M239" i="1"/>
  <c r="L239" i="1"/>
  <c r="K239" i="1"/>
  <c r="J159" i="1"/>
  <c r="Q159" i="1"/>
  <c r="P159" i="1"/>
  <c r="O159" i="1"/>
  <c r="N159" i="1"/>
  <c r="L159" i="1"/>
  <c r="R159" i="1"/>
  <c r="K159" i="1"/>
  <c r="K14" i="1"/>
  <c r="R14" i="1"/>
  <c r="J14" i="1"/>
  <c r="Q14" i="1"/>
  <c r="P14" i="1"/>
  <c r="O14" i="1"/>
  <c r="L14" i="1"/>
  <c r="N14" i="1"/>
  <c r="M14" i="1"/>
  <c r="N1251" i="1"/>
  <c r="M1251" i="1"/>
  <c r="R1251" i="1"/>
  <c r="Q1251" i="1"/>
  <c r="K1251" i="1"/>
  <c r="J1251" i="1"/>
  <c r="P1251" i="1"/>
  <c r="O1251" i="1"/>
  <c r="L1251" i="1"/>
  <c r="N1382" i="1"/>
  <c r="M1382" i="1"/>
  <c r="R1382" i="1"/>
  <c r="P1382" i="1"/>
  <c r="O1382" i="1"/>
  <c r="L1382" i="1"/>
  <c r="K1382" i="1"/>
  <c r="Q1382" i="1"/>
  <c r="J1382" i="1"/>
  <c r="Q1269" i="1"/>
  <c r="P1269" i="1"/>
  <c r="N1269" i="1"/>
  <c r="L1269" i="1"/>
  <c r="K1269" i="1"/>
  <c r="J1269" i="1"/>
  <c r="R1269" i="1"/>
  <c r="O1269" i="1"/>
  <c r="M1269" i="1"/>
  <c r="N637" i="1"/>
  <c r="R637" i="1"/>
  <c r="J637" i="1"/>
  <c r="K637" i="1"/>
  <c r="Q637" i="1"/>
  <c r="P637" i="1"/>
  <c r="O637" i="1"/>
  <c r="M637" i="1"/>
  <c r="L637" i="1"/>
  <c r="N605" i="1"/>
  <c r="R605" i="1"/>
  <c r="J605" i="1"/>
  <c r="K605" i="1"/>
  <c r="Q605" i="1"/>
  <c r="P605" i="1"/>
  <c r="O605" i="1"/>
  <c r="M605" i="1"/>
  <c r="L605" i="1"/>
  <c r="O275" i="1"/>
  <c r="N275" i="1"/>
  <c r="M275" i="1"/>
  <c r="L275" i="1"/>
  <c r="K275" i="1"/>
  <c r="R275" i="1"/>
  <c r="J275" i="1"/>
  <c r="Q275" i="1"/>
  <c r="P275" i="1"/>
  <c r="O1521" i="1"/>
  <c r="N1521" i="1"/>
  <c r="M1521" i="1"/>
  <c r="L1521" i="1"/>
  <c r="K1521" i="1"/>
  <c r="J1521" i="1"/>
  <c r="R1521" i="1"/>
  <c r="K351" i="1"/>
  <c r="R351" i="1"/>
  <c r="J351" i="1"/>
  <c r="Q351" i="1"/>
  <c r="P351" i="1"/>
  <c r="O351" i="1"/>
  <c r="N351" i="1"/>
  <c r="M351" i="1"/>
  <c r="L351" i="1"/>
  <c r="K1238" i="1"/>
  <c r="R1238" i="1"/>
  <c r="J1238" i="1"/>
  <c r="N1238" i="1"/>
  <c r="M1238" i="1"/>
  <c r="Q1238" i="1"/>
  <c r="P1238" i="1"/>
  <c r="O1238" i="1"/>
  <c r="L1238" i="1"/>
  <c r="B1206" i="1"/>
  <c r="O1206" i="1"/>
  <c r="N1206" i="1"/>
  <c r="M1206" i="1"/>
  <c r="L1206" i="1"/>
  <c r="K1206" i="1"/>
  <c r="J1206" i="1"/>
  <c r="R1206" i="1"/>
  <c r="Q1206" i="1"/>
  <c r="P1206" i="1"/>
  <c r="O1166" i="1"/>
  <c r="N1166" i="1"/>
  <c r="R1166" i="1"/>
  <c r="Q1166" i="1"/>
  <c r="P1166" i="1"/>
  <c r="K1166" i="1"/>
  <c r="J1166" i="1"/>
  <c r="M1166" i="1"/>
  <c r="L1166" i="1"/>
  <c r="A1134" i="1"/>
  <c r="O1134" i="1"/>
  <c r="N1134" i="1"/>
  <c r="R1134" i="1"/>
  <c r="Q1134" i="1"/>
  <c r="P1134" i="1"/>
  <c r="M1134" i="1"/>
  <c r="L1134" i="1"/>
  <c r="K1134" i="1"/>
  <c r="J1134" i="1"/>
  <c r="K792" i="1"/>
  <c r="R792" i="1"/>
  <c r="J792" i="1"/>
  <c r="O792" i="1"/>
  <c r="Q792" i="1"/>
  <c r="P792" i="1"/>
  <c r="M792" i="1"/>
  <c r="N792" i="1"/>
  <c r="L792" i="1"/>
  <c r="A760" i="1"/>
  <c r="M760" i="1"/>
  <c r="L760" i="1"/>
  <c r="K760" i="1"/>
  <c r="R760" i="1"/>
  <c r="J760" i="1"/>
  <c r="Q760" i="1"/>
  <c r="O760" i="1"/>
  <c r="P760" i="1"/>
  <c r="N760" i="1"/>
  <c r="A744" i="1"/>
  <c r="M744" i="1"/>
  <c r="L744" i="1"/>
  <c r="K744" i="1"/>
  <c r="R744" i="1"/>
  <c r="J744" i="1"/>
  <c r="Q744" i="1"/>
  <c r="O744" i="1"/>
  <c r="P744" i="1"/>
  <c r="N744" i="1"/>
  <c r="M728" i="1"/>
  <c r="L728" i="1"/>
  <c r="K728" i="1"/>
  <c r="R728" i="1"/>
  <c r="J728" i="1"/>
  <c r="Q728" i="1"/>
  <c r="O728" i="1"/>
  <c r="P728" i="1"/>
  <c r="N728" i="1"/>
  <c r="L696" i="1"/>
  <c r="K696" i="1"/>
  <c r="R696" i="1"/>
  <c r="J696" i="1"/>
  <c r="Q696" i="1"/>
  <c r="O696" i="1"/>
  <c r="M696" i="1"/>
  <c r="P696" i="1"/>
  <c r="N696" i="1"/>
  <c r="L688" i="1"/>
  <c r="K688" i="1"/>
  <c r="R688" i="1"/>
  <c r="J688" i="1"/>
  <c r="Q688" i="1"/>
  <c r="O688" i="1"/>
  <c r="P688" i="1"/>
  <c r="N688" i="1"/>
  <c r="M688" i="1"/>
  <c r="L672" i="1"/>
  <c r="K672" i="1"/>
  <c r="R672" i="1"/>
  <c r="J672" i="1"/>
  <c r="Q672" i="1"/>
  <c r="O672" i="1"/>
  <c r="N672" i="1"/>
  <c r="M672" i="1"/>
  <c r="P672" i="1"/>
  <c r="L664" i="1"/>
  <c r="K664" i="1"/>
  <c r="R664" i="1"/>
  <c r="J664" i="1"/>
  <c r="Q664" i="1"/>
  <c r="O664" i="1"/>
  <c r="P664" i="1"/>
  <c r="N664" i="1"/>
  <c r="M664" i="1"/>
  <c r="L517" i="1"/>
  <c r="K517" i="1"/>
  <c r="R517" i="1"/>
  <c r="J517" i="1"/>
  <c r="Q517" i="1"/>
  <c r="P517" i="1"/>
  <c r="O517" i="1"/>
  <c r="N517" i="1"/>
  <c r="M517" i="1"/>
  <c r="L533" i="1"/>
  <c r="K533" i="1"/>
  <c r="R533" i="1"/>
  <c r="J533" i="1"/>
  <c r="Q533" i="1"/>
  <c r="P533" i="1"/>
  <c r="O533" i="1"/>
  <c r="N533" i="1"/>
  <c r="M533" i="1"/>
  <c r="L525" i="1"/>
  <c r="K525" i="1"/>
  <c r="R525" i="1"/>
  <c r="J525" i="1"/>
  <c r="Q525" i="1"/>
  <c r="P525" i="1"/>
  <c r="O525" i="1"/>
  <c r="N525" i="1"/>
  <c r="M525" i="1"/>
  <c r="L1368" i="1"/>
  <c r="K1368" i="1"/>
  <c r="Q1368" i="1"/>
  <c r="P1368" i="1"/>
  <c r="N1368" i="1"/>
  <c r="M1368" i="1"/>
  <c r="J1368" i="1"/>
  <c r="R1368" i="1"/>
  <c r="O1368" i="1"/>
  <c r="R229" i="1"/>
  <c r="J229" i="1"/>
  <c r="Q229" i="1"/>
  <c r="P229" i="1"/>
  <c r="O229" i="1"/>
  <c r="N229" i="1"/>
  <c r="M229" i="1"/>
  <c r="L229" i="1"/>
  <c r="K229" i="1"/>
  <c r="L1290" i="1"/>
  <c r="R1290" i="1"/>
  <c r="J1290" i="1"/>
  <c r="P1290" i="1"/>
  <c r="O1290" i="1"/>
  <c r="N1290" i="1"/>
  <c r="M1290" i="1"/>
  <c r="K1290" i="1"/>
  <c r="Q1290" i="1"/>
  <c r="K1369" i="1"/>
  <c r="R1369" i="1"/>
  <c r="J1369" i="1"/>
  <c r="Q1369" i="1"/>
  <c r="O1369" i="1"/>
  <c r="N1369" i="1"/>
  <c r="M1369" i="1"/>
  <c r="L1369" i="1"/>
  <c r="P1369" i="1"/>
  <c r="R1370" i="1"/>
  <c r="J1370" i="1"/>
  <c r="Q1370" i="1"/>
  <c r="K1370" i="1"/>
  <c r="P1370" i="1"/>
  <c r="O1370" i="1"/>
  <c r="N1370" i="1"/>
  <c r="M1370" i="1"/>
  <c r="L1370" i="1"/>
  <c r="R204" i="1"/>
  <c r="J204" i="1"/>
  <c r="Q204" i="1"/>
  <c r="P204" i="1"/>
  <c r="O204" i="1"/>
  <c r="N204" i="1"/>
  <c r="M204" i="1"/>
  <c r="L204" i="1"/>
  <c r="K204" i="1"/>
  <c r="L235" i="1"/>
  <c r="K235" i="1"/>
  <c r="R235" i="1"/>
  <c r="J235" i="1"/>
  <c r="Q235" i="1"/>
  <c r="P235" i="1"/>
  <c r="O235" i="1"/>
  <c r="N235" i="1"/>
  <c r="M235" i="1"/>
  <c r="Q321" i="1"/>
  <c r="P321" i="1"/>
  <c r="O321" i="1"/>
  <c r="N321" i="1"/>
  <c r="M321" i="1"/>
  <c r="L321" i="1"/>
  <c r="K321" i="1"/>
  <c r="R321" i="1"/>
  <c r="J321" i="1"/>
  <c r="N1296" i="1"/>
  <c r="L1296" i="1"/>
  <c r="P1296" i="1"/>
  <c r="O1296" i="1"/>
  <c r="M1296" i="1"/>
  <c r="K1296" i="1"/>
  <c r="J1296" i="1"/>
  <c r="R1296" i="1"/>
  <c r="Q1296" i="1"/>
  <c r="L1387" i="1"/>
  <c r="K1387" i="1"/>
  <c r="Q1387" i="1"/>
  <c r="P1387" i="1"/>
  <c r="O1387" i="1"/>
  <c r="N1387" i="1"/>
  <c r="M1387" i="1"/>
  <c r="R1387" i="1"/>
  <c r="J1387" i="1"/>
  <c r="L1454" i="1"/>
  <c r="K1454" i="1"/>
  <c r="R1454" i="1"/>
  <c r="J1454" i="1"/>
  <c r="Q1454" i="1"/>
  <c r="P1454" i="1"/>
  <c r="O1454" i="1"/>
  <c r="N1454" i="1"/>
  <c r="M1454" i="1"/>
  <c r="M217" i="1"/>
  <c r="L217" i="1"/>
  <c r="K217" i="1"/>
  <c r="R217" i="1"/>
  <c r="J217" i="1"/>
  <c r="Q217" i="1"/>
  <c r="P217" i="1"/>
  <c r="O217" i="1"/>
  <c r="N217" i="1"/>
  <c r="A209" i="1"/>
  <c r="M209" i="1"/>
  <c r="L209" i="1"/>
  <c r="K209" i="1"/>
  <c r="R209" i="1"/>
  <c r="J209" i="1"/>
  <c r="Q209" i="1"/>
  <c r="P209" i="1"/>
  <c r="O209" i="1"/>
  <c r="N209" i="1"/>
  <c r="L245" i="1"/>
  <c r="K245" i="1"/>
  <c r="R245" i="1"/>
  <c r="J245" i="1"/>
  <c r="Q245" i="1"/>
  <c r="P245" i="1"/>
  <c r="O245" i="1"/>
  <c r="N245" i="1"/>
  <c r="M245" i="1"/>
  <c r="L1284" i="1"/>
  <c r="J1284" i="1"/>
  <c r="R1284" i="1"/>
  <c r="Q1284" i="1"/>
  <c r="P1284" i="1"/>
  <c r="N1284" i="1"/>
  <c r="M1284" i="1"/>
  <c r="K1284" i="1"/>
  <c r="A1303" i="1"/>
  <c r="O1303" i="1"/>
  <c r="M1303" i="1"/>
  <c r="Q1303" i="1"/>
  <c r="P1303" i="1"/>
  <c r="N1303" i="1"/>
  <c r="L1303" i="1"/>
  <c r="K1303" i="1"/>
  <c r="J1303" i="1"/>
  <c r="R1303" i="1"/>
  <c r="O65" i="1"/>
  <c r="K65" i="1"/>
  <c r="J65" i="1"/>
  <c r="R65" i="1"/>
  <c r="Q65" i="1"/>
  <c r="P65" i="1"/>
  <c r="M65" i="1"/>
  <c r="N65" i="1"/>
  <c r="L65" i="1"/>
  <c r="O73" i="1"/>
  <c r="L73" i="1"/>
  <c r="K73" i="1"/>
  <c r="J73" i="1"/>
  <c r="R73" i="1"/>
  <c r="Q73" i="1"/>
  <c r="M73" i="1"/>
  <c r="P73" i="1"/>
  <c r="N73" i="1"/>
  <c r="J155" i="1"/>
  <c r="Q155" i="1"/>
  <c r="P155" i="1"/>
  <c r="O155" i="1"/>
  <c r="N155" i="1"/>
  <c r="L155" i="1"/>
  <c r="R155" i="1"/>
  <c r="K155" i="1"/>
  <c r="R438" i="1"/>
  <c r="J438" i="1"/>
  <c r="Q438" i="1"/>
  <c r="P438" i="1"/>
  <c r="O438" i="1"/>
  <c r="N438" i="1"/>
  <c r="L438" i="1"/>
  <c r="M438" i="1"/>
  <c r="K438" i="1"/>
  <c r="Q365" i="1"/>
  <c r="M365" i="1"/>
  <c r="J365" i="1"/>
  <c r="R365" i="1"/>
  <c r="P365" i="1"/>
  <c r="O365" i="1"/>
  <c r="N365" i="1"/>
  <c r="L365" i="1"/>
  <c r="K365" i="1"/>
  <c r="O10" i="1"/>
  <c r="N10" i="1"/>
  <c r="P10" i="1"/>
  <c r="M10" i="1"/>
  <c r="L10" i="1"/>
  <c r="K10" i="1"/>
  <c r="R10" i="1"/>
  <c r="J10" i="1"/>
  <c r="Q10" i="1"/>
  <c r="O18" i="1"/>
  <c r="N18" i="1"/>
  <c r="M18" i="1"/>
  <c r="L18" i="1"/>
  <c r="K18" i="1"/>
  <c r="P18" i="1"/>
  <c r="R18" i="1"/>
  <c r="J18" i="1"/>
  <c r="Q18" i="1"/>
  <c r="O26" i="1"/>
  <c r="N26" i="1"/>
  <c r="M26" i="1"/>
  <c r="P26" i="1"/>
  <c r="L26" i="1"/>
  <c r="K26" i="1"/>
  <c r="Q26" i="1"/>
  <c r="R26" i="1"/>
  <c r="J26" i="1"/>
  <c r="N34" i="1"/>
  <c r="J34" i="1"/>
  <c r="R34" i="1"/>
  <c r="Q34" i="1"/>
  <c r="P34" i="1"/>
  <c r="O34" i="1"/>
  <c r="L34" i="1"/>
  <c r="M34" i="1"/>
  <c r="K34" i="1"/>
  <c r="N42" i="1"/>
  <c r="K42" i="1"/>
  <c r="J42" i="1"/>
  <c r="R42" i="1"/>
  <c r="Q42" i="1"/>
  <c r="L42" i="1"/>
  <c r="P42" i="1"/>
  <c r="M42" i="1"/>
  <c r="O42" i="1"/>
  <c r="N50" i="1"/>
  <c r="L50" i="1"/>
  <c r="K50" i="1"/>
  <c r="J50" i="1"/>
  <c r="M50" i="1"/>
  <c r="R50" i="1"/>
  <c r="Q50" i="1"/>
  <c r="P50" i="1"/>
  <c r="O50" i="1"/>
  <c r="N58" i="1"/>
  <c r="M58" i="1"/>
  <c r="L58" i="1"/>
  <c r="K58" i="1"/>
  <c r="J58" i="1"/>
  <c r="O58" i="1"/>
  <c r="R58" i="1"/>
  <c r="Q58" i="1"/>
  <c r="P58" i="1"/>
  <c r="N200" i="1"/>
  <c r="M200" i="1"/>
  <c r="L200" i="1"/>
  <c r="K200" i="1"/>
  <c r="R200" i="1"/>
  <c r="J200" i="1"/>
  <c r="Q200" i="1"/>
  <c r="P200" i="1"/>
  <c r="O200" i="1"/>
  <c r="P190" i="1"/>
  <c r="O190" i="1"/>
  <c r="N190" i="1"/>
  <c r="M190" i="1"/>
  <c r="L190" i="1"/>
  <c r="K190" i="1"/>
  <c r="R190" i="1"/>
  <c r="J190" i="1"/>
  <c r="Q190" i="1"/>
  <c r="R1378" i="1"/>
  <c r="J1378" i="1"/>
  <c r="Q1378" i="1"/>
  <c r="M1378" i="1"/>
  <c r="L1378" i="1"/>
  <c r="P1378" i="1"/>
  <c r="O1378" i="1"/>
  <c r="N1378" i="1"/>
  <c r="K1378" i="1"/>
  <c r="B1265" i="1"/>
  <c r="M1265" i="1"/>
  <c r="R1265" i="1"/>
  <c r="J1265" i="1"/>
  <c r="P1265" i="1"/>
  <c r="O1265" i="1"/>
  <c r="Q1265" i="1"/>
  <c r="N1265" i="1"/>
  <c r="L1265" i="1"/>
  <c r="K1265" i="1"/>
  <c r="R657" i="1"/>
  <c r="J657" i="1"/>
  <c r="N657" i="1"/>
  <c r="L657" i="1"/>
  <c r="K657" i="1"/>
  <c r="Q657" i="1"/>
  <c r="P657" i="1"/>
  <c r="O657" i="1"/>
  <c r="M657" i="1"/>
  <c r="R649" i="1"/>
  <c r="J649" i="1"/>
  <c r="N649" i="1"/>
  <c r="Q649" i="1"/>
  <c r="P649" i="1"/>
  <c r="O649" i="1"/>
  <c r="M649" i="1"/>
  <c r="L649" i="1"/>
  <c r="K649" i="1"/>
  <c r="R641" i="1"/>
  <c r="J641" i="1"/>
  <c r="N641" i="1"/>
  <c r="Q641" i="1"/>
  <c r="P641" i="1"/>
  <c r="O641" i="1"/>
  <c r="M641" i="1"/>
  <c r="L641" i="1"/>
  <c r="K641" i="1"/>
  <c r="R633" i="1"/>
  <c r="J633" i="1"/>
  <c r="N633" i="1"/>
  <c r="O633" i="1"/>
  <c r="M633" i="1"/>
  <c r="L633" i="1"/>
  <c r="K633" i="1"/>
  <c r="Q633" i="1"/>
  <c r="P633" i="1"/>
  <c r="R625" i="1"/>
  <c r="J625" i="1"/>
  <c r="N625" i="1"/>
  <c r="L625" i="1"/>
  <c r="K625" i="1"/>
  <c r="Q625" i="1"/>
  <c r="P625" i="1"/>
  <c r="O625" i="1"/>
  <c r="M625" i="1"/>
  <c r="R617" i="1"/>
  <c r="J617" i="1"/>
  <c r="N617" i="1"/>
  <c r="Q617" i="1"/>
  <c r="P617" i="1"/>
  <c r="O617" i="1"/>
  <c r="M617" i="1"/>
  <c r="L617" i="1"/>
  <c r="K617" i="1"/>
  <c r="A609" i="1"/>
  <c r="R609" i="1"/>
  <c r="J609" i="1"/>
  <c r="N609" i="1"/>
  <c r="Q609" i="1"/>
  <c r="P609" i="1"/>
  <c r="O609" i="1"/>
  <c r="M609" i="1"/>
  <c r="L609" i="1"/>
  <c r="K609" i="1"/>
  <c r="N1337" i="1"/>
  <c r="M1337" i="1"/>
  <c r="K1337" i="1"/>
  <c r="L1337" i="1"/>
  <c r="J1337" i="1"/>
  <c r="R1337" i="1"/>
  <c r="Q1337" i="1"/>
  <c r="P1337" i="1"/>
  <c r="O1337" i="1"/>
  <c r="R1352" i="1"/>
  <c r="J1352" i="1"/>
  <c r="Q1352" i="1"/>
  <c r="O1352" i="1"/>
  <c r="N1352" i="1"/>
  <c r="M1352" i="1"/>
  <c r="L1352" i="1"/>
  <c r="P1352" i="1"/>
  <c r="K1352" i="1"/>
  <c r="R1360" i="1"/>
  <c r="J1360" i="1"/>
  <c r="Q1360" i="1"/>
  <c r="O1360" i="1"/>
  <c r="N1360" i="1"/>
  <c r="M1360" i="1"/>
  <c r="L1360" i="1"/>
  <c r="P1360" i="1"/>
  <c r="K1360" i="1"/>
  <c r="K1259" i="1"/>
  <c r="N1259" i="1"/>
  <c r="M1259" i="1"/>
  <c r="R1259" i="1"/>
  <c r="Q1259" i="1"/>
  <c r="P1259" i="1"/>
  <c r="O1259" i="1"/>
  <c r="L1259" i="1"/>
  <c r="J1259" i="1"/>
  <c r="K271" i="1"/>
  <c r="R271" i="1"/>
  <c r="J271" i="1"/>
  <c r="Q271" i="1"/>
  <c r="P271" i="1"/>
  <c r="O271" i="1"/>
  <c r="N271" i="1"/>
  <c r="M271" i="1"/>
  <c r="L271" i="1"/>
  <c r="K279" i="1"/>
  <c r="R279" i="1"/>
  <c r="J279" i="1"/>
  <c r="Q279" i="1"/>
  <c r="P279" i="1"/>
  <c r="O279" i="1"/>
  <c r="N279" i="1"/>
  <c r="M279" i="1"/>
  <c r="L279" i="1"/>
  <c r="A1565" i="1"/>
  <c r="K1565" i="1"/>
  <c r="J1565" i="1"/>
  <c r="R1565" i="1"/>
  <c r="O1565" i="1"/>
  <c r="N1565" i="1"/>
  <c r="M1565" i="1"/>
  <c r="L1565" i="1"/>
  <c r="M1551" i="1"/>
  <c r="L1551" i="1"/>
  <c r="K1551" i="1"/>
  <c r="J1551" i="1"/>
  <c r="R1551" i="1"/>
  <c r="O1551" i="1"/>
  <c r="N1551" i="1"/>
  <c r="K1541" i="1"/>
  <c r="J1541" i="1"/>
  <c r="R1541" i="1"/>
  <c r="O1541" i="1"/>
  <c r="N1541" i="1"/>
  <c r="M1541" i="1"/>
  <c r="L1541" i="1"/>
  <c r="L1526" i="1"/>
  <c r="K1526" i="1"/>
  <c r="J1526" i="1"/>
  <c r="R1526" i="1"/>
  <c r="O1526" i="1"/>
  <c r="N1526" i="1"/>
  <c r="M1526" i="1"/>
  <c r="N1340" i="1"/>
  <c r="K1340" i="1"/>
  <c r="R1340" i="1"/>
  <c r="J1340" i="1"/>
  <c r="P1340" i="1"/>
  <c r="Q1340" i="1"/>
  <c r="O1340" i="1"/>
  <c r="M1340" i="1"/>
  <c r="L1340" i="1"/>
  <c r="K1343" i="1"/>
  <c r="P1343" i="1"/>
  <c r="O1343" i="1"/>
  <c r="M1343" i="1"/>
  <c r="J1343" i="1"/>
  <c r="R1343" i="1"/>
  <c r="Q1343" i="1"/>
  <c r="N1343" i="1"/>
  <c r="L1343" i="1"/>
  <c r="Q169" i="1"/>
  <c r="O169" i="1"/>
  <c r="N169" i="1"/>
  <c r="L169" i="1"/>
  <c r="K169" i="1"/>
  <c r="J169" i="1"/>
  <c r="R169" i="1"/>
  <c r="P169" i="1"/>
  <c r="O355" i="1"/>
  <c r="N355" i="1"/>
  <c r="M355" i="1"/>
  <c r="L355" i="1"/>
  <c r="K355" i="1"/>
  <c r="R355" i="1"/>
  <c r="J355" i="1"/>
  <c r="Q355" i="1"/>
  <c r="P355" i="1"/>
  <c r="O347" i="1"/>
  <c r="N347" i="1"/>
  <c r="M347" i="1"/>
  <c r="L347" i="1"/>
  <c r="K347" i="1"/>
  <c r="R347" i="1"/>
  <c r="J347" i="1"/>
  <c r="Q347" i="1"/>
  <c r="P347" i="1"/>
  <c r="O554" i="1"/>
  <c r="N554" i="1"/>
  <c r="M554" i="1"/>
  <c r="L554" i="1"/>
  <c r="K554" i="1"/>
  <c r="R554" i="1"/>
  <c r="J554" i="1"/>
  <c r="Q554" i="1"/>
  <c r="P554" i="1"/>
  <c r="A546" i="1"/>
  <c r="O546" i="1"/>
  <c r="N546" i="1"/>
  <c r="M546" i="1"/>
  <c r="L546" i="1"/>
  <c r="K546" i="1"/>
  <c r="R546" i="1"/>
  <c r="J546" i="1"/>
  <c r="Q546" i="1"/>
  <c r="P546" i="1"/>
  <c r="M588" i="1"/>
  <c r="L588" i="1"/>
  <c r="K588" i="1"/>
  <c r="R588" i="1"/>
  <c r="J588" i="1"/>
  <c r="Q588" i="1"/>
  <c r="P588" i="1"/>
  <c r="O588" i="1"/>
  <c r="N588" i="1"/>
  <c r="M580" i="1"/>
  <c r="L580" i="1"/>
  <c r="K580" i="1"/>
  <c r="R580" i="1"/>
  <c r="J580" i="1"/>
  <c r="Q580" i="1"/>
  <c r="P580" i="1"/>
  <c r="O580" i="1"/>
  <c r="N580" i="1"/>
  <c r="M572" i="1"/>
  <c r="L572" i="1"/>
  <c r="K572" i="1"/>
  <c r="R572" i="1"/>
  <c r="J572" i="1"/>
  <c r="Q572" i="1"/>
  <c r="P572" i="1"/>
  <c r="O572" i="1"/>
  <c r="N572" i="1"/>
  <c r="M564" i="1"/>
  <c r="L564" i="1"/>
  <c r="K564" i="1"/>
  <c r="R564" i="1"/>
  <c r="J564" i="1"/>
  <c r="Q564" i="1"/>
  <c r="P564" i="1"/>
  <c r="O564" i="1"/>
  <c r="N564" i="1"/>
  <c r="O1242" i="1"/>
  <c r="N1242" i="1"/>
  <c r="P1242" i="1"/>
  <c r="J1242" i="1"/>
  <c r="R1242" i="1"/>
  <c r="Q1242" i="1"/>
  <c r="M1242" i="1"/>
  <c r="L1242" i="1"/>
  <c r="K1242" i="1"/>
  <c r="B1234" i="1"/>
  <c r="O1234" i="1"/>
  <c r="N1234" i="1"/>
  <c r="L1234" i="1"/>
  <c r="R1234" i="1"/>
  <c r="Q1234" i="1"/>
  <c r="P1234" i="1"/>
  <c r="M1234" i="1"/>
  <c r="K1234" i="1"/>
  <c r="J1234" i="1"/>
  <c r="O1226" i="1"/>
  <c r="N1226" i="1"/>
  <c r="J1226" i="1"/>
  <c r="P1226" i="1"/>
  <c r="M1226" i="1"/>
  <c r="K1226" i="1"/>
  <c r="R1226" i="1"/>
  <c r="Q1226" i="1"/>
  <c r="L1226" i="1"/>
  <c r="O1218" i="1"/>
  <c r="K1218" i="1"/>
  <c r="R1218" i="1"/>
  <c r="J1218" i="1"/>
  <c r="P1218" i="1"/>
  <c r="N1218" i="1"/>
  <c r="M1218" i="1"/>
  <c r="L1218" i="1"/>
  <c r="Q1218" i="1"/>
  <c r="K1210" i="1"/>
  <c r="R1210" i="1"/>
  <c r="J1210" i="1"/>
  <c r="Q1210" i="1"/>
  <c r="P1210" i="1"/>
  <c r="O1210" i="1"/>
  <c r="N1210" i="1"/>
  <c r="M1210" i="1"/>
  <c r="L1210" i="1"/>
  <c r="K1202" i="1"/>
  <c r="R1202" i="1"/>
  <c r="J1202" i="1"/>
  <c r="Q1202" i="1"/>
  <c r="P1202" i="1"/>
  <c r="O1202" i="1"/>
  <c r="N1202" i="1"/>
  <c r="M1202" i="1"/>
  <c r="L1202" i="1"/>
  <c r="K1194" i="1"/>
  <c r="R1194" i="1"/>
  <c r="J1194" i="1"/>
  <c r="N1194" i="1"/>
  <c r="M1194" i="1"/>
  <c r="L1194" i="1"/>
  <c r="Q1194" i="1"/>
  <c r="P1194" i="1"/>
  <c r="O1194" i="1"/>
  <c r="K1186" i="1"/>
  <c r="R1186" i="1"/>
  <c r="J1186" i="1"/>
  <c r="L1186" i="1"/>
  <c r="Q1186" i="1"/>
  <c r="P1186" i="1"/>
  <c r="O1186" i="1"/>
  <c r="N1186" i="1"/>
  <c r="M1186" i="1"/>
  <c r="K1178" i="1"/>
  <c r="R1178" i="1"/>
  <c r="J1178" i="1"/>
  <c r="Q1178" i="1"/>
  <c r="P1178" i="1"/>
  <c r="O1178" i="1"/>
  <c r="N1178" i="1"/>
  <c r="M1178" i="1"/>
  <c r="L1178" i="1"/>
  <c r="K1170" i="1"/>
  <c r="R1170" i="1"/>
  <c r="J1170" i="1"/>
  <c r="O1170" i="1"/>
  <c r="N1170" i="1"/>
  <c r="M1170" i="1"/>
  <c r="L1170" i="1"/>
  <c r="Q1170" i="1"/>
  <c r="P1170" i="1"/>
  <c r="K1162" i="1"/>
  <c r="R1162" i="1"/>
  <c r="J1162" i="1"/>
  <c r="M1162" i="1"/>
  <c r="L1162" i="1"/>
  <c r="Q1162" i="1"/>
  <c r="P1162" i="1"/>
  <c r="O1162" i="1"/>
  <c r="N1162" i="1"/>
  <c r="K1154" i="1"/>
  <c r="R1154" i="1"/>
  <c r="J1154" i="1"/>
  <c r="Q1154" i="1"/>
  <c r="P1154" i="1"/>
  <c r="M1154" i="1"/>
  <c r="L1154" i="1"/>
  <c r="O1154" i="1"/>
  <c r="N1154" i="1"/>
  <c r="K1146" i="1"/>
  <c r="R1146" i="1"/>
  <c r="J1146" i="1"/>
  <c r="Q1146" i="1"/>
  <c r="P1146" i="1"/>
  <c r="O1146" i="1"/>
  <c r="N1146" i="1"/>
  <c r="M1146" i="1"/>
  <c r="L1146" i="1"/>
  <c r="K1138" i="1"/>
  <c r="R1138" i="1"/>
  <c r="J1138" i="1"/>
  <c r="O1138" i="1"/>
  <c r="N1138" i="1"/>
  <c r="M1138" i="1"/>
  <c r="L1138" i="1"/>
  <c r="Q1138" i="1"/>
  <c r="P1138" i="1"/>
  <c r="K1130" i="1"/>
  <c r="R1130" i="1"/>
  <c r="J1130" i="1"/>
  <c r="M1130" i="1"/>
  <c r="L1130" i="1"/>
  <c r="O1130" i="1"/>
  <c r="N1130" i="1"/>
  <c r="Q1130" i="1"/>
  <c r="P1130" i="1"/>
  <c r="K1122" i="1"/>
  <c r="R1122" i="1"/>
  <c r="J1122" i="1"/>
  <c r="Q1122" i="1"/>
  <c r="P1122" i="1"/>
  <c r="O1122" i="1"/>
  <c r="N1122" i="1"/>
  <c r="M1122" i="1"/>
  <c r="L1122" i="1"/>
  <c r="K1114" i="1"/>
  <c r="R1114" i="1"/>
  <c r="J1114" i="1"/>
  <c r="Q1114" i="1"/>
  <c r="P1114" i="1"/>
  <c r="O1114" i="1"/>
  <c r="N1114" i="1"/>
  <c r="M1114" i="1"/>
  <c r="L1114" i="1"/>
  <c r="O788" i="1"/>
  <c r="N788" i="1"/>
  <c r="K788" i="1"/>
  <c r="R788" i="1"/>
  <c r="Q788" i="1"/>
  <c r="P788" i="1"/>
  <c r="M788" i="1"/>
  <c r="J788" i="1"/>
  <c r="L788" i="1"/>
  <c r="O780" i="1"/>
  <c r="K780" i="1"/>
  <c r="R780" i="1"/>
  <c r="Q780" i="1"/>
  <c r="P780" i="1"/>
  <c r="N780" i="1"/>
  <c r="M780" i="1"/>
  <c r="J780" i="1"/>
  <c r="L780" i="1"/>
  <c r="O772" i="1"/>
  <c r="K772" i="1"/>
  <c r="P772" i="1"/>
  <c r="N772" i="1"/>
  <c r="M772" i="1"/>
  <c r="L772" i="1"/>
  <c r="J772" i="1"/>
  <c r="R772" i="1"/>
  <c r="Q772" i="1"/>
  <c r="Q764" i="1"/>
  <c r="P764" i="1"/>
  <c r="O764" i="1"/>
  <c r="N764" i="1"/>
  <c r="M764" i="1"/>
  <c r="K764" i="1"/>
  <c r="R764" i="1"/>
  <c r="L764" i="1"/>
  <c r="J764" i="1"/>
  <c r="Q756" i="1"/>
  <c r="P756" i="1"/>
  <c r="O756" i="1"/>
  <c r="N756" i="1"/>
  <c r="M756" i="1"/>
  <c r="K756" i="1"/>
  <c r="J756" i="1"/>
  <c r="R756" i="1"/>
  <c r="L756" i="1"/>
  <c r="Q748" i="1"/>
  <c r="P748" i="1"/>
  <c r="O748" i="1"/>
  <c r="N748" i="1"/>
  <c r="M748" i="1"/>
  <c r="K748" i="1"/>
  <c r="R748" i="1"/>
  <c r="L748" i="1"/>
  <c r="J748" i="1"/>
  <c r="Q740" i="1"/>
  <c r="P740" i="1"/>
  <c r="O740" i="1"/>
  <c r="N740" i="1"/>
  <c r="M740" i="1"/>
  <c r="K740" i="1"/>
  <c r="R740" i="1"/>
  <c r="L740" i="1"/>
  <c r="J740" i="1"/>
  <c r="Q732" i="1"/>
  <c r="P732" i="1"/>
  <c r="O732" i="1"/>
  <c r="N732" i="1"/>
  <c r="M732" i="1"/>
  <c r="K732" i="1"/>
  <c r="R732" i="1"/>
  <c r="L732" i="1"/>
  <c r="J732" i="1"/>
  <c r="Q724" i="1"/>
  <c r="P724" i="1"/>
  <c r="O724" i="1"/>
  <c r="N724" i="1"/>
  <c r="M724" i="1"/>
  <c r="K724" i="1"/>
  <c r="J724" i="1"/>
  <c r="R724" i="1"/>
  <c r="L724" i="1"/>
  <c r="Q716" i="1"/>
  <c r="P716" i="1"/>
  <c r="O716" i="1"/>
  <c r="N716" i="1"/>
  <c r="M716" i="1"/>
  <c r="K716" i="1"/>
  <c r="R716" i="1"/>
  <c r="L716" i="1"/>
  <c r="J716" i="1"/>
  <c r="Q708" i="1"/>
  <c r="P708" i="1"/>
  <c r="O708" i="1"/>
  <c r="N708" i="1"/>
  <c r="M708" i="1"/>
  <c r="K708" i="1"/>
  <c r="R708" i="1"/>
  <c r="L708" i="1"/>
  <c r="J708" i="1"/>
  <c r="P700" i="1"/>
  <c r="O700" i="1"/>
  <c r="N700" i="1"/>
  <c r="M700" i="1"/>
  <c r="K700" i="1"/>
  <c r="R700" i="1"/>
  <c r="Q700" i="1"/>
  <c r="L700" i="1"/>
  <c r="J700" i="1"/>
  <c r="P692" i="1"/>
  <c r="O692" i="1"/>
  <c r="N692" i="1"/>
  <c r="M692" i="1"/>
  <c r="K692" i="1"/>
  <c r="R692" i="1"/>
  <c r="Q692" i="1"/>
  <c r="L692" i="1"/>
  <c r="J692" i="1"/>
  <c r="P684" i="1"/>
  <c r="O684" i="1"/>
  <c r="N684" i="1"/>
  <c r="M684" i="1"/>
  <c r="K684" i="1"/>
  <c r="L684" i="1"/>
  <c r="J684" i="1"/>
  <c r="R684" i="1"/>
  <c r="Q684" i="1"/>
  <c r="P676" i="1"/>
  <c r="O676" i="1"/>
  <c r="N676" i="1"/>
  <c r="M676" i="1"/>
  <c r="K676" i="1"/>
  <c r="R676" i="1"/>
  <c r="Q676" i="1"/>
  <c r="L676" i="1"/>
  <c r="J676" i="1"/>
  <c r="P668" i="1"/>
  <c r="O668" i="1"/>
  <c r="N668" i="1"/>
  <c r="M668" i="1"/>
  <c r="K668" i="1"/>
  <c r="R668" i="1"/>
  <c r="Q668" i="1"/>
  <c r="L668" i="1"/>
  <c r="J668" i="1"/>
  <c r="P660" i="1"/>
  <c r="O660" i="1"/>
  <c r="N660" i="1"/>
  <c r="M660" i="1"/>
  <c r="K660" i="1"/>
  <c r="Q660" i="1"/>
  <c r="L660" i="1"/>
  <c r="J660" i="1"/>
  <c r="R660" i="1"/>
  <c r="P537" i="1"/>
  <c r="O537" i="1"/>
  <c r="N537" i="1"/>
  <c r="M537" i="1"/>
  <c r="L537" i="1"/>
  <c r="K537" i="1"/>
  <c r="R537" i="1"/>
  <c r="J537" i="1"/>
  <c r="Q537" i="1"/>
  <c r="P529" i="1"/>
  <c r="O529" i="1"/>
  <c r="N529" i="1"/>
  <c r="M529" i="1"/>
  <c r="L529" i="1"/>
  <c r="K529" i="1"/>
  <c r="R529" i="1"/>
  <c r="J529" i="1"/>
  <c r="Q529" i="1"/>
  <c r="P521" i="1"/>
  <c r="O521" i="1"/>
  <c r="N521" i="1"/>
  <c r="M521" i="1"/>
  <c r="L521" i="1"/>
  <c r="K521" i="1"/>
  <c r="R521" i="1"/>
  <c r="J521" i="1"/>
  <c r="Q521" i="1"/>
  <c r="P1109" i="1"/>
  <c r="O1109" i="1"/>
  <c r="J1109" i="1"/>
  <c r="R1109" i="1"/>
  <c r="Q1109" i="1"/>
  <c r="N1109" i="1"/>
  <c r="M1109" i="1"/>
  <c r="L1109" i="1"/>
  <c r="K1109" i="1"/>
  <c r="M1101" i="1"/>
  <c r="K1101" i="1"/>
  <c r="R1101" i="1"/>
  <c r="J1101" i="1"/>
  <c r="Q1101" i="1"/>
  <c r="P1101" i="1"/>
  <c r="O1101" i="1"/>
  <c r="N1101" i="1"/>
  <c r="L1101" i="1"/>
  <c r="M1093" i="1"/>
  <c r="K1093" i="1"/>
  <c r="R1093" i="1"/>
  <c r="J1093" i="1"/>
  <c r="N1093" i="1"/>
  <c r="L1093" i="1"/>
  <c r="Q1093" i="1"/>
  <c r="P1093" i="1"/>
  <c r="O1093" i="1"/>
  <c r="M1085" i="1"/>
  <c r="K1085" i="1"/>
  <c r="R1085" i="1"/>
  <c r="J1085" i="1"/>
  <c r="Q1085" i="1"/>
  <c r="P1085" i="1"/>
  <c r="O1085" i="1"/>
  <c r="N1085" i="1"/>
  <c r="L1085" i="1"/>
  <c r="M1077" i="1"/>
  <c r="K1077" i="1"/>
  <c r="R1077" i="1"/>
  <c r="J1077" i="1"/>
  <c r="P1077" i="1"/>
  <c r="O1077" i="1"/>
  <c r="N1077" i="1"/>
  <c r="L1077" i="1"/>
  <c r="Q1077" i="1"/>
  <c r="M1069" i="1"/>
  <c r="K1069" i="1"/>
  <c r="R1069" i="1"/>
  <c r="J1069" i="1"/>
  <c r="L1069" i="1"/>
  <c r="Q1069" i="1"/>
  <c r="P1069" i="1"/>
  <c r="O1069" i="1"/>
  <c r="N1069" i="1"/>
  <c r="M1061" i="1"/>
  <c r="K1061" i="1"/>
  <c r="R1061" i="1"/>
  <c r="J1061" i="1"/>
  <c r="Q1061" i="1"/>
  <c r="P1061" i="1"/>
  <c r="O1061" i="1"/>
  <c r="N1061" i="1"/>
  <c r="L1061" i="1"/>
  <c r="N1053" i="1"/>
  <c r="M1053" i="1"/>
  <c r="K1053" i="1"/>
  <c r="R1053" i="1"/>
  <c r="J1053" i="1"/>
  <c r="Q1053" i="1"/>
  <c r="P1053" i="1"/>
  <c r="O1053" i="1"/>
  <c r="L1053" i="1"/>
  <c r="K1045" i="1"/>
  <c r="Q1045" i="1"/>
  <c r="P1045" i="1"/>
  <c r="L1045" i="1"/>
  <c r="J1045" i="1"/>
  <c r="R1045" i="1"/>
  <c r="O1045" i="1"/>
  <c r="N1045" i="1"/>
  <c r="M1045" i="1"/>
  <c r="K1037" i="1"/>
  <c r="Q1037" i="1"/>
  <c r="P1037" i="1"/>
  <c r="R1037" i="1"/>
  <c r="O1037" i="1"/>
  <c r="N1037" i="1"/>
  <c r="M1037" i="1"/>
  <c r="L1037" i="1"/>
  <c r="J1037" i="1"/>
  <c r="K1029" i="1"/>
  <c r="Q1029" i="1"/>
  <c r="P1029" i="1"/>
  <c r="N1029" i="1"/>
  <c r="M1029" i="1"/>
  <c r="L1029" i="1"/>
  <c r="J1029" i="1"/>
  <c r="R1029" i="1"/>
  <c r="O1029" i="1"/>
  <c r="K1021" i="1"/>
  <c r="Q1021" i="1"/>
  <c r="P1021" i="1"/>
  <c r="J1021" i="1"/>
  <c r="R1021" i="1"/>
  <c r="O1021" i="1"/>
  <c r="N1021" i="1"/>
  <c r="M1021" i="1"/>
  <c r="L1021" i="1"/>
  <c r="Q1013" i="1"/>
  <c r="P1013" i="1"/>
  <c r="R1013" i="1"/>
  <c r="O1013" i="1"/>
  <c r="N1013" i="1"/>
  <c r="M1013" i="1"/>
  <c r="L1013" i="1"/>
  <c r="K1013" i="1"/>
  <c r="J1013" i="1"/>
  <c r="Q1005" i="1"/>
  <c r="P1005" i="1"/>
  <c r="N1005" i="1"/>
  <c r="M1005" i="1"/>
  <c r="L1005" i="1"/>
  <c r="K1005" i="1"/>
  <c r="J1005" i="1"/>
  <c r="R1005" i="1"/>
  <c r="O1005" i="1"/>
  <c r="N1416" i="1"/>
  <c r="N1415" i="1"/>
  <c r="N1407" i="1"/>
  <c r="N1399" i="1"/>
  <c r="N1411" i="1"/>
  <c r="N1410" i="1"/>
  <c r="N1409" i="1"/>
  <c r="N1408" i="1"/>
  <c r="N1401" i="1"/>
  <c r="N1400" i="1"/>
  <c r="N1393" i="1"/>
  <c r="N1412" i="1"/>
  <c r="N1413" i="1"/>
  <c r="N1414" i="1"/>
  <c r="N1406" i="1"/>
  <c r="N1405" i="1"/>
  <c r="N1404" i="1"/>
  <c r="N1403" i="1"/>
  <c r="N1402" i="1"/>
  <c r="N1398" i="1"/>
  <c r="N1397" i="1"/>
  <c r="N1396" i="1"/>
  <c r="N1395" i="1"/>
  <c r="N1394" i="1"/>
  <c r="N1439" i="1"/>
  <c r="N1441" i="1"/>
  <c r="N1440" i="1"/>
  <c r="N1433" i="1"/>
  <c r="N1432" i="1"/>
  <c r="N1424" i="1"/>
  <c r="N1431" i="1"/>
  <c r="N1423" i="1"/>
  <c r="N1430" i="1"/>
  <c r="N1428" i="1"/>
  <c r="N1420" i="1"/>
  <c r="N1435" i="1"/>
  <c r="N1438" i="1"/>
  <c r="N1421" i="1"/>
  <c r="N1425" i="1"/>
  <c r="N1417" i="1"/>
  <c r="N1436" i="1"/>
  <c r="N1422" i="1"/>
  <c r="N1418" i="1"/>
  <c r="N1426" i="1"/>
  <c r="N1419" i="1"/>
  <c r="N1434" i="1"/>
  <c r="N1429" i="1"/>
  <c r="N1437" i="1"/>
  <c r="N1427" i="1"/>
  <c r="N1447" i="1"/>
  <c r="N1448" i="1"/>
  <c r="N1443" i="1"/>
  <c r="N1446" i="1"/>
  <c r="N1444" i="1"/>
  <c r="N1442" i="1"/>
  <c r="N1445" i="1"/>
  <c r="N1479" i="1"/>
  <c r="N1471" i="1"/>
  <c r="N1463" i="1"/>
  <c r="N1477" i="1"/>
  <c r="N1469" i="1"/>
  <c r="N1461" i="1"/>
  <c r="N1473" i="1"/>
  <c r="N1465" i="1"/>
  <c r="N1480" i="1"/>
  <c r="N1457" i="1"/>
  <c r="N1478" i="1"/>
  <c r="N1474" i="1"/>
  <c r="N1470" i="1"/>
  <c r="N1466" i="1"/>
  <c r="N1476" i="1"/>
  <c r="N1468" i="1"/>
  <c r="N1460" i="1"/>
  <c r="N1472" i="1"/>
  <c r="N1464" i="1"/>
  <c r="N1475" i="1"/>
  <c r="N1467" i="1"/>
  <c r="N1462" i="1"/>
  <c r="N1459" i="1"/>
  <c r="N1458" i="1"/>
  <c r="N1503" i="1"/>
  <c r="N1495" i="1"/>
  <c r="N1487" i="1"/>
  <c r="N1501" i="1"/>
  <c r="N1493" i="1"/>
  <c r="N1485" i="1"/>
  <c r="N1499" i="1"/>
  <c r="N1491" i="1"/>
  <c r="N1483" i="1"/>
  <c r="N1505" i="1"/>
  <c r="N1497" i="1"/>
  <c r="N1489" i="1"/>
  <c r="N1481" i="1"/>
  <c r="N1504" i="1"/>
  <c r="N1496" i="1"/>
  <c r="N1488" i="1"/>
  <c r="N1502" i="1"/>
  <c r="N1494" i="1"/>
  <c r="N1486" i="1"/>
  <c r="N1498" i="1"/>
  <c r="N1490" i="1"/>
  <c r="N1482" i="1"/>
  <c r="N1500" i="1"/>
  <c r="N1492" i="1"/>
  <c r="N1484" i="1"/>
  <c r="N1511" i="1"/>
  <c r="N1509" i="1"/>
  <c r="N1507" i="1"/>
  <c r="N1512" i="1"/>
  <c r="N1510" i="1"/>
  <c r="N1506" i="1"/>
  <c r="N1508" i="1"/>
  <c r="P1541" i="1"/>
  <c r="P1540" i="1"/>
  <c r="P1539" i="1"/>
  <c r="P1538" i="1"/>
  <c r="P1542" i="1"/>
  <c r="Q1540" i="1"/>
  <c r="Q1539" i="1"/>
  <c r="Q1538" i="1"/>
  <c r="Q1542" i="1"/>
  <c r="Q1541" i="1"/>
  <c r="O1415" i="1"/>
  <c r="O1414" i="1"/>
  <c r="O1406" i="1"/>
  <c r="O1398" i="1"/>
  <c r="O1412" i="1"/>
  <c r="O1413" i="1"/>
  <c r="O1405" i="1"/>
  <c r="O1404" i="1"/>
  <c r="O1403" i="1"/>
  <c r="O1402" i="1"/>
  <c r="O1397" i="1"/>
  <c r="O1396" i="1"/>
  <c r="O1395" i="1"/>
  <c r="O1394" i="1"/>
  <c r="O1416" i="1"/>
  <c r="O1411" i="1"/>
  <c r="O1410" i="1"/>
  <c r="O1409" i="1"/>
  <c r="O1408" i="1"/>
  <c r="O1407" i="1"/>
  <c r="O1401" i="1"/>
  <c r="O1400" i="1"/>
  <c r="O1399" i="1"/>
  <c r="O1393" i="1"/>
  <c r="O1438" i="1"/>
  <c r="O1431" i="1"/>
  <c r="O1423" i="1"/>
  <c r="O1430" i="1"/>
  <c r="O1422" i="1"/>
  <c r="O1429" i="1"/>
  <c r="O1427" i="1"/>
  <c r="O1419" i="1"/>
  <c r="O1421" i="1"/>
  <c r="O1428" i="1"/>
  <c r="O1425" i="1"/>
  <c r="O1417" i="1"/>
  <c r="O1441" i="1"/>
  <c r="O1436" i="1"/>
  <c r="O1433" i="1"/>
  <c r="O1418" i="1"/>
  <c r="O1426" i="1"/>
  <c r="O1439" i="1"/>
  <c r="O1434" i="1"/>
  <c r="O1437" i="1"/>
  <c r="O1420" i="1"/>
  <c r="O1440" i="1"/>
  <c r="O1435" i="1"/>
  <c r="O1432" i="1"/>
  <c r="O1424" i="1"/>
  <c r="O1446" i="1"/>
  <c r="O1444" i="1"/>
  <c r="O1447" i="1"/>
  <c r="O1442" i="1"/>
  <c r="O1445" i="1"/>
  <c r="O1448" i="1"/>
  <c r="O1443" i="1"/>
  <c r="O1478" i="1"/>
  <c r="O1470" i="1"/>
  <c r="O1462" i="1"/>
  <c r="O1476" i="1"/>
  <c r="O1468" i="1"/>
  <c r="O1460" i="1"/>
  <c r="O1480" i="1"/>
  <c r="O1472" i="1"/>
  <c r="O1464" i="1"/>
  <c r="O1477" i="1"/>
  <c r="O1469" i="1"/>
  <c r="O1461" i="1"/>
  <c r="O1473" i="1"/>
  <c r="O1465" i="1"/>
  <c r="O1457" i="1"/>
  <c r="O1474" i="1"/>
  <c r="O1466" i="1"/>
  <c r="O1458" i="1"/>
  <c r="O1475" i="1"/>
  <c r="O1467" i="1"/>
  <c r="O1459" i="1"/>
  <c r="O1479" i="1"/>
  <c r="O1471" i="1"/>
  <c r="O1463" i="1"/>
  <c r="O1502" i="1"/>
  <c r="O1494" i="1"/>
  <c r="O1486" i="1"/>
  <c r="O1500" i="1"/>
  <c r="O1492" i="1"/>
  <c r="O1484" i="1"/>
  <c r="O1498" i="1"/>
  <c r="O1490" i="1"/>
  <c r="O1482" i="1"/>
  <c r="O1504" i="1"/>
  <c r="O1496" i="1"/>
  <c r="O1488" i="1"/>
  <c r="O1501" i="1"/>
  <c r="O1493" i="1"/>
  <c r="O1485" i="1"/>
  <c r="O1499" i="1"/>
  <c r="O1491" i="1"/>
  <c r="O1483" i="1"/>
  <c r="O1505" i="1"/>
  <c r="O1497" i="1"/>
  <c r="O1489" i="1"/>
  <c r="O1481" i="1"/>
  <c r="O1503" i="1"/>
  <c r="O1495" i="1"/>
  <c r="O1487" i="1"/>
  <c r="O1510" i="1"/>
  <c r="O1508" i="1"/>
  <c r="O1506" i="1"/>
  <c r="O1512" i="1"/>
  <c r="O1509" i="1"/>
  <c r="O1507" i="1"/>
  <c r="O1511" i="1"/>
  <c r="P1547" i="1"/>
  <c r="P1546" i="1"/>
  <c r="P1545" i="1"/>
  <c r="P1543" i="1"/>
  <c r="P1544" i="1"/>
  <c r="Q1547" i="1"/>
  <c r="Q1546" i="1"/>
  <c r="Q1545" i="1"/>
  <c r="Q1544" i="1"/>
  <c r="Q1543" i="1"/>
  <c r="M172" i="1"/>
  <c r="M164" i="1"/>
  <c r="M167" i="1"/>
  <c r="M171" i="1"/>
  <c r="M163" i="1"/>
  <c r="M170" i="1"/>
  <c r="M169" i="1"/>
  <c r="M168" i="1"/>
  <c r="M162" i="1"/>
  <c r="M166" i="1"/>
  <c r="M173" i="1"/>
  <c r="M165" i="1"/>
  <c r="Q1413" i="1"/>
  <c r="Q1412" i="1"/>
  <c r="Q1404" i="1"/>
  <c r="Q1396" i="1"/>
  <c r="Q1414" i="1"/>
  <c r="Q1415" i="1"/>
  <c r="Q1403" i="1"/>
  <c r="Q1402" i="1"/>
  <c r="Q1395" i="1"/>
  <c r="Q1394" i="1"/>
  <c r="Q1416" i="1"/>
  <c r="Q1411" i="1"/>
  <c r="Q1410" i="1"/>
  <c r="Q1409" i="1"/>
  <c r="Q1408" i="1"/>
  <c r="Q1407" i="1"/>
  <c r="Q1406" i="1"/>
  <c r="Q1405" i="1"/>
  <c r="Q1401" i="1"/>
  <c r="Q1400" i="1"/>
  <c r="Q1399" i="1"/>
  <c r="Q1398" i="1"/>
  <c r="Q1397" i="1"/>
  <c r="Q1393" i="1"/>
  <c r="Q1436" i="1"/>
  <c r="Q1429" i="1"/>
  <c r="Q1421" i="1"/>
  <c r="Q1428" i="1"/>
  <c r="Q1420" i="1"/>
  <c r="Q1427" i="1"/>
  <c r="Q1435" i="1"/>
  <c r="Q1434" i="1"/>
  <c r="Q1425" i="1"/>
  <c r="Q1417" i="1"/>
  <c r="Q1441" i="1"/>
  <c r="Q1433" i="1"/>
  <c r="Q1430" i="1"/>
  <c r="Q1418" i="1"/>
  <c r="Q1439" i="1"/>
  <c r="Q1431" i="1"/>
  <c r="Q1426" i="1"/>
  <c r="Q1422" i="1"/>
  <c r="Q1419" i="1"/>
  <c r="Q1423" i="1"/>
  <c r="Q1437" i="1"/>
  <c r="Q1440" i="1"/>
  <c r="Q1432" i="1"/>
  <c r="Q1424" i="1"/>
  <c r="Q1438" i="1"/>
  <c r="Q1444" i="1"/>
  <c r="Q1443" i="1"/>
  <c r="Q1442" i="1"/>
  <c r="Q1447" i="1"/>
  <c r="Q1445" i="1"/>
  <c r="Q1448" i="1"/>
  <c r="Q1446" i="1"/>
  <c r="Q1476" i="1"/>
  <c r="Q1468" i="1"/>
  <c r="Q1460" i="1"/>
  <c r="Q1474" i="1"/>
  <c r="Q1466" i="1"/>
  <c r="Q1458" i="1"/>
  <c r="Q1480" i="1"/>
  <c r="Q1478" i="1"/>
  <c r="Q1470" i="1"/>
  <c r="Q1462" i="1"/>
  <c r="Q1475" i="1"/>
  <c r="Q1467" i="1"/>
  <c r="Q1471" i="1"/>
  <c r="Q1463" i="1"/>
  <c r="Q1457" i="1"/>
  <c r="Q1479" i="1"/>
  <c r="Q1459" i="1"/>
  <c r="Q1477" i="1"/>
  <c r="Q1473" i="1"/>
  <c r="Q1469" i="1"/>
  <c r="Q1465" i="1"/>
  <c r="Q1461" i="1"/>
  <c r="Q1472" i="1"/>
  <c r="Q1464" i="1"/>
  <c r="Q1500" i="1"/>
  <c r="Q1492" i="1"/>
  <c r="Q1484" i="1"/>
  <c r="Q1498" i="1"/>
  <c r="Q1490" i="1"/>
  <c r="Q1482" i="1"/>
  <c r="Q1504" i="1"/>
  <c r="Q1496" i="1"/>
  <c r="Q1488" i="1"/>
  <c r="Q1502" i="1"/>
  <c r="Q1494" i="1"/>
  <c r="Q1486" i="1"/>
  <c r="Q1499" i="1"/>
  <c r="Q1491" i="1"/>
  <c r="Q1483" i="1"/>
  <c r="Q1505" i="1"/>
  <c r="Q1497" i="1"/>
  <c r="Q1489" i="1"/>
  <c r="Q1481" i="1"/>
  <c r="Q1503" i="1"/>
  <c r="Q1495" i="1"/>
  <c r="Q1487" i="1"/>
  <c r="Q1501" i="1"/>
  <c r="Q1493" i="1"/>
  <c r="Q1485" i="1"/>
  <c r="Q1508" i="1"/>
  <c r="Q1506" i="1"/>
  <c r="Q1512" i="1"/>
  <c r="Q1510" i="1"/>
  <c r="Q1507" i="1"/>
  <c r="Q1511" i="1"/>
  <c r="Q1509" i="1"/>
  <c r="P1562" i="1"/>
  <c r="P1561" i="1"/>
  <c r="P1559" i="1"/>
  <c r="P1560" i="1"/>
  <c r="P1558" i="1"/>
  <c r="Q1562" i="1"/>
  <c r="Q1561" i="1"/>
  <c r="Q1560" i="1"/>
  <c r="Q1558" i="1"/>
  <c r="Q1559" i="1"/>
  <c r="P1549" i="1"/>
  <c r="P1548" i="1"/>
  <c r="P1551" i="1"/>
  <c r="P1552" i="1"/>
  <c r="P1550" i="1"/>
  <c r="Q1548" i="1"/>
  <c r="Q1552" i="1"/>
  <c r="Q1550" i="1"/>
  <c r="Q1551" i="1"/>
  <c r="Q1549" i="1"/>
  <c r="R1412" i="1"/>
  <c r="R1411" i="1"/>
  <c r="R1403" i="1"/>
  <c r="R1395" i="1"/>
  <c r="R1416" i="1"/>
  <c r="R1413" i="1"/>
  <c r="R1414" i="1"/>
  <c r="R1415" i="1"/>
  <c r="R1402" i="1"/>
  <c r="R1394" i="1"/>
  <c r="R1410" i="1"/>
  <c r="R1409" i="1"/>
  <c r="R1408" i="1"/>
  <c r="R1407" i="1"/>
  <c r="R1406" i="1"/>
  <c r="R1405" i="1"/>
  <c r="R1404" i="1"/>
  <c r="R1401" i="1"/>
  <c r="R1400" i="1"/>
  <c r="R1399" i="1"/>
  <c r="R1398" i="1"/>
  <c r="R1397" i="1"/>
  <c r="R1396" i="1"/>
  <c r="R1393" i="1"/>
  <c r="R1435" i="1"/>
  <c r="R1428" i="1"/>
  <c r="R1420" i="1"/>
  <c r="R1427" i="1"/>
  <c r="R1419" i="1"/>
  <c r="R1426" i="1"/>
  <c r="R1441" i="1"/>
  <c r="R1440" i="1"/>
  <c r="R1439" i="1"/>
  <c r="R1438" i="1"/>
  <c r="R1437" i="1"/>
  <c r="R1436" i="1"/>
  <c r="R1433" i="1"/>
  <c r="R1432" i="1"/>
  <c r="R1424" i="1"/>
  <c r="R1418" i="1"/>
  <c r="R1431" i="1"/>
  <c r="R1422" i="1"/>
  <c r="R1434" i="1"/>
  <c r="R1423" i="1"/>
  <c r="R1429" i="1"/>
  <c r="R1430" i="1"/>
  <c r="R1425" i="1"/>
  <c r="R1421" i="1"/>
  <c r="R1417" i="1"/>
  <c r="R1443" i="1"/>
  <c r="R1448" i="1"/>
  <c r="R1447" i="1"/>
  <c r="R1446" i="1"/>
  <c r="R1445" i="1"/>
  <c r="R1444" i="1"/>
  <c r="R1442" i="1"/>
  <c r="R1475" i="1"/>
  <c r="R1467" i="1"/>
  <c r="R1459" i="1"/>
  <c r="R1473" i="1"/>
  <c r="R1465" i="1"/>
  <c r="R1457" i="1"/>
  <c r="R1479" i="1"/>
  <c r="R1477" i="1"/>
  <c r="R1469" i="1"/>
  <c r="R1461" i="1"/>
  <c r="R1474" i="1"/>
  <c r="R1466" i="1"/>
  <c r="R1458" i="1"/>
  <c r="R1478" i="1"/>
  <c r="R1470" i="1"/>
  <c r="R1462" i="1"/>
  <c r="R1471" i="1"/>
  <c r="R1463" i="1"/>
  <c r="R1476" i="1"/>
  <c r="R1472" i="1"/>
  <c r="R1468" i="1"/>
  <c r="R1464" i="1"/>
  <c r="R1460" i="1"/>
  <c r="R1480" i="1"/>
  <c r="R1499" i="1"/>
  <c r="R1491" i="1"/>
  <c r="R1483" i="1"/>
  <c r="R1505" i="1"/>
  <c r="R1497" i="1"/>
  <c r="R1489" i="1"/>
  <c r="R1481" i="1"/>
  <c r="R1503" i="1"/>
  <c r="R1495" i="1"/>
  <c r="R1487" i="1"/>
  <c r="R1501" i="1"/>
  <c r="R1493" i="1"/>
  <c r="R1485" i="1"/>
  <c r="R1502" i="1"/>
  <c r="R1494" i="1"/>
  <c r="R1486" i="1"/>
  <c r="R1500" i="1"/>
  <c r="R1492" i="1"/>
  <c r="R1484" i="1"/>
  <c r="R1498" i="1"/>
  <c r="R1490" i="1"/>
  <c r="R1482" i="1"/>
  <c r="R1504" i="1"/>
  <c r="R1496" i="1"/>
  <c r="R1488" i="1"/>
  <c r="R1507" i="1"/>
  <c r="R1512" i="1"/>
  <c r="R1511" i="1"/>
  <c r="R1509" i="1"/>
  <c r="R1510" i="1"/>
  <c r="R1508" i="1"/>
  <c r="R1506" i="1"/>
  <c r="P1566" i="1"/>
  <c r="P1565" i="1"/>
  <c r="P1564" i="1"/>
  <c r="P1563" i="1"/>
  <c r="P1567" i="1"/>
  <c r="Q1564" i="1"/>
  <c r="Q1563" i="1"/>
  <c r="Q1567" i="1"/>
  <c r="Q1566" i="1"/>
  <c r="Q1565" i="1"/>
  <c r="P1414" i="1"/>
  <c r="P1413" i="1"/>
  <c r="P1405" i="1"/>
  <c r="P1397" i="1"/>
  <c r="P1415" i="1"/>
  <c r="P1404" i="1"/>
  <c r="P1403" i="1"/>
  <c r="P1402" i="1"/>
  <c r="P1396" i="1"/>
  <c r="P1395" i="1"/>
  <c r="P1394" i="1"/>
  <c r="P1416" i="1"/>
  <c r="P1411" i="1"/>
  <c r="P1410" i="1"/>
  <c r="P1409" i="1"/>
  <c r="P1408" i="1"/>
  <c r="P1407" i="1"/>
  <c r="P1406" i="1"/>
  <c r="P1401" i="1"/>
  <c r="P1400" i="1"/>
  <c r="P1399" i="1"/>
  <c r="P1398" i="1"/>
  <c r="P1393" i="1"/>
  <c r="P1412" i="1"/>
  <c r="P1477" i="1"/>
  <c r="P1469" i="1"/>
  <c r="P1461" i="1"/>
  <c r="P1475" i="1"/>
  <c r="P1467" i="1"/>
  <c r="P1459" i="1"/>
  <c r="P1479" i="1"/>
  <c r="P1471" i="1"/>
  <c r="P1463" i="1"/>
  <c r="P1480" i="1"/>
  <c r="P1473" i="1"/>
  <c r="P1465" i="1"/>
  <c r="P1457" i="1"/>
  <c r="P1474" i="1"/>
  <c r="P1466" i="1"/>
  <c r="P1458" i="1"/>
  <c r="P1478" i="1"/>
  <c r="P1470" i="1"/>
  <c r="P1462" i="1"/>
  <c r="P1472" i="1"/>
  <c r="P1464" i="1"/>
  <c r="P1460" i="1"/>
  <c r="P1476" i="1"/>
  <c r="P1468" i="1"/>
  <c r="J1412" i="1"/>
  <c r="J1411" i="1"/>
  <c r="J1403" i="1"/>
  <c r="J1395" i="1"/>
  <c r="J1416" i="1"/>
  <c r="J1415" i="1"/>
  <c r="J1410" i="1"/>
  <c r="J1409" i="1"/>
  <c r="J1408" i="1"/>
  <c r="J1407" i="1"/>
  <c r="J1406" i="1"/>
  <c r="J1405" i="1"/>
  <c r="J1404" i="1"/>
  <c r="J1402" i="1"/>
  <c r="J1401" i="1"/>
  <c r="J1400" i="1"/>
  <c r="J1399" i="1"/>
  <c r="J1398" i="1"/>
  <c r="J1397" i="1"/>
  <c r="J1396" i="1"/>
  <c r="J1394" i="1"/>
  <c r="J1393" i="1"/>
  <c r="J1413" i="1"/>
  <c r="J1414" i="1"/>
  <c r="J1435" i="1"/>
  <c r="J1428" i="1"/>
  <c r="J1420" i="1"/>
  <c r="J1427" i="1"/>
  <c r="J1419" i="1"/>
  <c r="J1426" i="1"/>
  <c r="J1432" i="1"/>
  <c r="J1424" i="1"/>
  <c r="J1437" i="1"/>
  <c r="J1429" i="1"/>
  <c r="J1423" i="1"/>
  <c r="J1440" i="1"/>
  <c r="J1438" i="1"/>
  <c r="J1430" i="1"/>
  <c r="J1441" i="1"/>
  <c r="J1433" i="1"/>
  <c r="J1425" i="1"/>
  <c r="J1421" i="1"/>
  <c r="J1417" i="1"/>
  <c r="J1436" i="1"/>
  <c r="J1439" i="1"/>
  <c r="J1431" i="1"/>
  <c r="J1422" i="1"/>
  <c r="J1418" i="1"/>
  <c r="J1434" i="1"/>
  <c r="J1443" i="1"/>
  <c r="J1445" i="1"/>
  <c r="J1448" i="1"/>
  <c r="J1446" i="1"/>
  <c r="J1444" i="1"/>
  <c r="J1447" i="1"/>
  <c r="J1442" i="1"/>
  <c r="J1475" i="1"/>
  <c r="J1467" i="1"/>
  <c r="J1459" i="1"/>
  <c r="J1473" i="1"/>
  <c r="J1465" i="1"/>
  <c r="J1457" i="1"/>
  <c r="J1479" i="1"/>
  <c r="J1477" i="1"/>
  <c r="J1469" i="1"/>
  <c r="J1461" i="1"/>
  <c r="J1471" i="1"/>
  <c r="J1463" i="1"/>
  <c r="J1476" i="1"/>
  <c r="J1472" i="1"/>
  <c r="J1468" i="1"/>
  <c r="J1464" i="1"/>
  <c r="J1460" i="1"/>
  <c r="J1480" i="1"/>
  <c r="J1478" i="1"/>
  <c r="J1474" i="1"/>
  <c r="J1470" i="1"/>
  <c r="J1466" i="1"/>
  <c r="J1462" i="1"/>
  <c r="J1458" i="1"/>
  <c r="J1499" i="1"/>
  <c r="J1491" i="1"/>
  <c r="J1483" i="1"/>
  <c r="J1505" i="1"/>
  <c r="J1497" i="1"/>
  <c r="J1489" i="1"/>
  <c r="J1481" i="1"/>
  <c r="J1503" i="1"/>
  <c r="J1495" i="1"/>
  <c r="J1487" i="1"/>
  <c r="J1501" i="1"/>
  <c r="J1493" i="1"/>
  <c r="J1485" i="1"/>
  <c r="J1500" i="1"/>
  <c r="J1492" i="1"/>
  <c r="J1484" i="1"/>
  <c r="J1498" i="1"/>
  <c r="J1490" i="1"/>
  <c r="J1482" i="1"/>
  <c r="J1504" i="1"/>
  <c r="J1496" i="1"/>
  <c r="J1488" i="1"/>
  <c r="J1502" i="1"/>
  <c r="J1494" i="1"/>
  <c r="J1486" i="1"/>
  <c r="J1507" i="1"/>
  <c r="J1511" i="1"/>
  <c r="J1509" i="1"/>
  <c r="J1508" i="1"/>
  <c r="J1506" i="1"/>
  <c r="J1512" i="1"/>
  <c r="J1510" i="1"/>
  <c r="P1522" i="1"/>
  <c r="P1521" i="1"/>
  <c r="P1519" i="1"/>
  <c r="P1520" i="1"/>
  <c r="P1518" i="1"/>
  <c r="Q1522" i="1"/>
  <c r="Q1521" i="1"/>
  <c r="Q1520" i="1"/>
  <c r="Q1518" i="1"/>
  <c r="Q1519" i="1"/>
  <c r="P1437" i="1"/>
  <c r="P1430" i="1"/>
  <c r="P1422" i="1"/>
  <c r="P1429" i="1"/>
  <c r="P1421" i="1"/>
  <c r="P1428" i="1"/>
  <c r="P1426" i="1"/>
  <c r="P1418" i="1"/>
  <c r="P1438" i="1"/>
  <c r="P1425" i="1"/>
  <c r="P1417" i="1"/>
  <c r="P1441" i="1"/>
  <c r="P1436" i="1"/>
  <c r="P1433" i="1"/>
  <c r="P1439" i="1"/>
  <c r="P1434" i="1"/>
  <c r="P1431" i="1"/>
  <c r="P1419" i="1"/>
  <c r="P1423" i="1"/>
  <c r="P1427" i="1"/>
  <c r="P1420" i="1"/>
  <c r="P1440" i="1"/>
  <c r="P1435" i="1"/>
  <c r="P1432" i="1"/>
  <c r="P1424" i="1"/>
  <c r="P1509" i="1"/>
  <c r="P1507" i="1"/>
  <c r="P1511" i="1"/>
  <c r="P1512" i="1"/>
  <c r="P1510" i="1"/>
  <c r="P1508" i="1"/>
  <c r="P1506" i="1"/>
  <c r="O1283" i="1"/>
  <c r="O1282" i="1"/>
  <c r="O1287" i="1"/>
  <c r="O1286" i="1"/>
  <c r="O1285" i="1"/>
  <c r="O1284" i="1"/>
  <c r="L1410" i="1"/>
  <c r="L1409" i="1"/>
  <c r="L1401" i="1"/>
  <c r="L1393" i="1"/>
  <c r="L1416" i="1"/>
  <c r="L1408" i="1"/>
  <c r="L1407" i="1"/>
  <c r="L1406" i="1"/>
  <c r="L1405" i="1"/>
  <c r="L1404" i="1"/>
  <c r="L1403" i="1"/>
  <c r="L1402" i="1"/>
  <c r="L1400" i="1"/>
  <c r="L1399" i="1"/>
  <c r="L1398" i="1"/>
  <c r="L1397" i="1"/>
  <c r="L1396" i="1"/>
  <c r="L1395" i="1"/>
  <c r="L1394" i="1"/>
  <c r="L1411" i="1"/>
  <c r="L1412" i="1"/>
  <c r="L1413" i="1"/>
  <c r="L1414" i="1"/>
  <c r="L1415" i="1"/>
  <c r="L1441" i="1"/>
  <c r="L1433" i="1"/>
  <c r="L1426" i="1"/>
  <c r="L1418" i="1"/>
  <c r="L1440" i="1"/>
  <c r="L1439" i="1"/>
  <c r="L1438" i="1"/>
  <c r="L1437" i="1"/>
  <c r="L1436" i="1"/>
  <c r="L1435" i="1"/>
  <c r="L1434" i="1"/>
  <c r="L1425" i="1"/>
  <c r="L1417" i="1"/>
  <c r="L1432" i="1"/>
  <c r="L1430" i="1"/>
  <c r="L1422" i="1"/>
  <c r="L1427" i="1"/>
  <c r="L1424" i="1"/>
  <c r="L1420" i="1"/>
  <c r="L1421" i="1"/>
  <c r="L1428" i="1"/>
  <c r="L1431" i="1"/>
  <c r="L1429" i="1"/>
  <c r="L1423" i="1"/>
  <c r="L1419" i="1"/>
  <c r="L1448" i="1"/>
  <c r="L1447" i="1"/>
  <c r="L1446" i="1"/>
  <c r="L1445" i="1"/>
  <c r="L1444" i="1"/>
  <c r="L1443" i="1"/>
  <c r="L1442" i="1"/>
  <c r="L1473" i="1"/>
  <c r="L1465" i="1"/>
  <c r="L1457" i="1"/>
  <c r="L1479" i="1"/>
  <c r="L1471" i="1"/>
  <c r="L1463" i="1"/>
  <c r="L1475" i="1"/>
  <c r="L1467" i="1"/>
  <c r="L1459" i="1"/>
  <c r="L1476" i="1"/>
  <c r="L1472" i="1"/>
  <c r="L1468" i="1"/>
  <c r="L1464" i="1"/>
  <c r="L1460" i="1"/>
  <c r="L1480" i="1"/>
  <c r="L1477" i="1"/>
  <c r="L1469" i="1"/>
  <c r="L1461" i="1"/>
  <c r="L1478" i="1"/>
  <c r="L1474" i="1"/>
  <c r="L1470" i="1"/>
  <c r="L1466" i="1"/>
  <c r="L1462" i="1"/>
  <c r="L1458" i="1"/>
  <c r="L1505" i="1"/>
  <c r="L1497" i="1"/>
  <c r="L1489" i="1"/>
  <c r="L1481" i="1"/>
  <c r="L1503" i="1"/>
  <c r="L1495" i="1"/>
  <c r="L1487" i="1"/>
  <c r="L1501" i="1"/>
  <c r="L1493" i="1"/>
  <c r="L1485" i="1"/>
  <c r="L1499" i="1"/>
  <c r="L1491" i="1"/>
  <c r="L1483" i="1"/>
  <c r="L1498" i="1"/>
  <c r="L1490" i="1"/>
  <c r="L1482" i="1"/>
  <c r="L1504" i="1"/>
  <c r="L1496" i="1"/>
  <c r="L1488" i="1"/>
  <c r="L1502" i="1"/>
  <c r="L1494" i="1"/>
  <c r="L1486" i="1"/>
  <c r="L1500" i="1"/>
  <c r="L1492" i="1"/>
  <c r="L1484" i="1"/>
  <c r="L1511" i="1"/>
  <c r="L1509" i="1"/>
  <c r="L1507" i="1"/>
  <c r="L1506" i="1"/>
  <c r="L1512" i="1"/>
  <c r="L1510" i="1"/>
  <c r="L1508" i="1"/>
  <c r="P1525" i="1"/>
  <c r="P1524" i="1"/>
  <c r="P1523" i="1"/>
  <c r="P1527" i="1"/>
  <c r="P1526" i="1"/>
  <c r="Q1524" i="1"/>
  <c r="Q1523" i="1"/>
  <c r="Q1526" i="1"/>
  <c r="Q1527" i="1"/>
  <c r="Q1525" i="1"/>
  <c r="M156" i="1"/>
  <c r="M148" i="1"/>
  <c r="M155" i="1"/>
  <c r="M154" i="1"/>
  <c r="M153" i="1"/>
  <c r="M152" i="1"/>
  <c r="M159" i="1"/>
  <c r="M158" i="1"/>
  <c r="M150" i="1"/>
  <c r="M151" i="1"/>
  <c r="M157" i="1"/>
  <c r="M149" i="1"/>
  <c r="P1445" i="1"/>
  <c r="P1446" i="1"/>
  <c r="P1444" i="1"/>
  <c r="P1447" i="1"/>
  <c r="P1442" i="1"/>
  <c r="P1448" i="1"/>
  <c r="P1443" i="1"/>
  <c r="P1501" i="1"/>
  <c r="P1493" i="1"/>
  <c r="P1485" i="1"/>
  <c r="P1499" i="1"/>
  <c r="P1491" i="1"/>
  <c r="P1483" i="1"/>
  <c r="P1505" i="1"/>
  <c r="P1497" i="1"/>
  <c r="P1489" i="1"/>
  <c r="P1481" i="1"/>
  <c r="P1503" i="1"/>
  <c r="P1495" i="1"/>
  <c r="P1487" i="1"/>
  <c r="P1504" i="1"/>
  <c r="P1496" i="1"/>
  <c r="P1488" i="1"/>
  <c r="P1502" i="1"/>
  <c r="P1494" i="1"/>
  <c r="P1486" i="1"/>
  <c r="P1500" i="1"/>
  <c r="P1492" i="1"/>
  <c r="P1484" i="1"/>
  <c r="P1498" i="1"/>
  <c r="P1490" i="1"/>
  <c r="P1482" i="1"/>
  <c r="O485" i="1"/>
  <c r="O477" i="1"/>
  <c r="O469" i="1"/>
  <c r="O484" i="1"/>
  <c r="O476" i="1"/>
  <c r="O468" i="1"/>
  <c r="O481" i="1"/>
  <c r="O473" i="1"/>
  <c r="O465" i="1"/>
  <c r="O488" i="1"/>
  <c r="O483" i="1"/>
  <c r="O475" i="1"/>
  <c r="O467" i="1"/>
  <c r="O482" i="1"/>
  <c r="O474" i="1"/>
  <c r="O466" i="1"/>
  <c r="O480" i="1"/>
  <c r="O472" i="1"/>
  <c r="O487" i="1"/>
  <c r="O479" i="1"/>
  <c r="O471" i="1"/>
  <c r="O486" i="1"/>
  <c r="O478" i="1"/>
  <c r="O470" i="1"/>
  <c r="M1416" i="1"/>
  <c r="M1408" i="1"/>
  <c r="M1400" i="1"/>
  <c r="M1407" i="1"/>
  <c r="M1406" i="1"/>
  <c r="M1405" i="1"/>
  <c r="M1404" i="1"/>
  <c r="M1403" i="1"/>
  <c r="M1402" i="1"/>
  <c r="M1399" i="1"/>
  <c r="M1398" i="1"/>
  <c r="M1397" i="1"/>
  <c r="M1396" i="1"/>
  <c r="M1395" i="1"/>
  <c r="M1394" i="1"/>
  <c r="M1411" i="1"/>
  <c r="M1410" i="1"/>
  <c r="M1409" i="1"/>
  <c r="M1401" i="1"/>
  <c r="M1393" i="1"/>
  <c r="M1412" i="1"/>
  <c r="M1413" i="1"/>
  <c r="M1414" i="1"/>
  <c r="M1415" i="1"/>
  <c r="M1440" i="1"/>
  <c r="M1439" i="1"/>
  <c r="M1438" i="1"/>
  <c r="M1437" i="1"/>
  <c r="M1436" i="1"/>
  <c r="M1435" i="1"/>
  <c r="M1434" i="1"/>
  <c r="M1425" i="1"/>
  <c r="M1417" i="1"/>
  <c r="M1441" i="1"/>
  <c r="M1433" i="1"/>
  <c r="M1432" i="1"/>
  <c r="M1424" i="1"/>
  <c r="M1431" i="1"/>
  <c r="M1429" i="1"/>
  <c r="M1421" i="1"/>
  <c r="M1430" i="1"/>
  <c r="M1428" i="1"/>
  <c r="M1422" i="1"/>
  <c r="M1418" i="1"/>
  <c r="M1426" i="1"/>
  <c r="M1423" i="1"/>
  <c r="M1419" i="1"/>
  <c r="M1427" i="1"/>
  <c r="M1420" i="1"/>
  <c r="M1448" i="1"/>
  <c r="M1447" i="1"/>
  <c r="M1446" i="1"/>
  <c r="M1445" i="1"/>
  <c r="M1444" i="1"/>
  <c r="M1443" i="1"/>
  <c r="M1442" i="1"/>
  <c r="M1480" i="1"/>
  <c r="M1472" i="1"/>
  <c r="M1464" i="1"/>
  <c r="M1478" i="1"/>
  <c r="M1470" i="1"/>
  <c r="M1462" i="1"/>
  <c r="M1474" i="1"/>
  <c r="M1466" i="1"/>
  <c r="M1458" i="1"/>
  <c r="M1477" i="1"/>
  <c r="M1469" i="1"/>
  <c r="M1461" i="1"/>
  <c r="M1473" i="1"/>
  <c r="M1465" i="1"/>
  <c r="M1475" i="1"/>
  <c r="M1471" i="1"/>
  <c r="M1467" i="1"/>
  <c r="M1463" i="1"/>
  <c r="M1459" i="1"/>
  <c r="M1476" i="1"/>
  <c r="M1468" i="1"/>
  <c r="M1460" i="1"/>
  <c r="M1457" i="1"/>
  <c r="M1479" i="1"/>
  <c r="M1504" i="1"/>
  <c r="M1496" i="1"/>
  <c r="M1488" i="1"/>
  <c r="M1502" i="1"/>
  <c r="M1494" i="1"/>
  <c r="M1486" i="1"/>
  <c r="M1500" i="1"/>
  <c r="M1492" i="1"/>
  <c r="M1484" i="1"/>
  <c r="M1498" i="1"/>
  <c r="M1490" i="1"/>
  <c r="M1482" i="1"/>
  <c r="M1501" i="1"/>
  <c r="M1493" i="1"/>
  <c r="M1485" i="1"/>
  <c r="M1499" i="1"/>
  <c r="M1491" i="1"/>
  <c r="M1483" i="1"/>
  <c r="M1503" i="1"/>
  <c r="M1495" i="1"/>
  <c r="M1487" i="1"/>
  <c r="M1505" i="1"/>
  <c r="M1497" i="1"/>
  <c r="M1489" i="1"/>
  <c r="M1481" i="1"/>
  <c r="M1512" i="1"/>
  <c r="M1510" i="1"/>
  <c r="M1508" i="1"/>
  <c r="M1506" i="1"/>
  <c r="M1509" i="1"/>
  <c r="M1507" i="1"/>
  <c r="M1511" i="1"/>
  <c r="P1533" i="1"/>
  <c r="P1537" i="1"/>
  <c r="P1535" i="1"/>
  <c r="P1536" i="1"/>
  <c r="P1534" i="1"/>
  <c r="Q1537" i="1"/>
  <c r="Q1536" i="1"/>
  <c r="Q1534" i="1"/>
  <c r="Q1535" i="1"/>
  <c r="Q1533" i="1"/>
  <c r="N1333" i="1"/>
  <c r="M1333" i="1"/>
  <c r="L1333" i="1"/>
  <c r="K1333" i="1"/>
  <c r="Q1333" i="1"/>
  <c r="P1333" i="1"/>
  <c r="O1333" i="1"/>
  <c r="R1333" i="1"/>
  <c r="J1333" i="1"/>
  <c r="N1325" i="1"/>
  <c r="M1325" i="1"/>
  <c r="L1325" i="1"/>
  <c r="P1325" i="1"/>
  <c r="K1325" i="1"/>
  <c r="Q1325" i="1"/>
  <c r="O1325" i="1"/>
  <c r="R1325" i="1"/>
  <c r="J1325" i="1"/>
  <c r="N1317" i="1"/>
  <c r="M1317" i="1"/>
  <c r="L1317" i="1"/>
  <c r="Q1317" i="1"/>
  <c r="O1317" i="1"/>
  <c r="K1317" i="1"/>
  <c r="P1317" i="1"/>
  <c r="R1317" i="1"/>
  <c r="J1317" i="1"/>
  <c r="P1315" i="1"/>
  <c r="O1315" i="1"/>
  <c r="N1315" i="1"/>
  <c r="J1315" i="1"/>
  <c r="Q1315" i="1"/>
  <c r="M1315" i="1"/>
  <c r="K1315" i="1"/>
  <c r="R1315" i="1"/>
  <c r="L1315" i="1"/>
  <c r="O1332" i="1"/>
  <c r="N1332" i="1"/>
  <c r="M1332" i="1"/>
  <c r="R1332" i="1"/>
  <c r="Q1332" i="1"/>
  <c r="L1332" i="1"/>
  <c r="P1332" i="1"/>
  <c r="K1332" i="1"/>
  <c r="J1332" i="1"/>
  <c r="O1324" i="1"/>
  <c r="N1324" i="1"/>
  <c r="M1324" i="1"/>
  <c r="R1324" i="1"/>
  <c r="P1324" i="1"/>
  <c r="L1324" i="1"/>
  <c r="J1324" i="1"/>
  <c r="Q1324" i="1"/>
  <c r="K1324" i="1"/>
  <c r="O1316" i="1"/>
  <c r="N1316" i="1"/>
  <c r="M1316" i="1"/>
  <c r="J1316" i="1"/>
  <c r="Q1316" i="1"/>
  <c r="L1316" i="1"/>
  <c r="R1316" i="1"/>
  <c r="P1316" i="1"/>
  <c r="K1316" i="1"/>
  <c r="P1331" i="1"/>
  <c r="O1331" i="1"/>
  <c r="K1331" i="1"/>
  <c r="N1331" i="1"/>
  <c r="J1331" i="1"/>
  <c r="Q1331" i="1"/>
  <c r="M1331" i="1"/>
  <c r="R1331" i="1"/>
  <c r="L1331" i="1"/>
  <c r="Q1322" i="1"/>
  <c r="P1322" i="1"/>
  <c r="O1322" i="1"/>
  <c r="R1322" i="1"/>
  <c r="N1322" i="1"/>
  <c r="L1322" i="1"/>
  <c r="K1322" i="1"/>
  <c r="J1322" i="1"/>
  <c r="M1322" i="1"/>
  <c r="R1329" i="1"/>
  <c r="J1329" i="1"/>
  <c r="Q1329" i="1"/>
  <c r="P1329" i="1"/>
  <c r="L1329" i="1"/>
  <c r="O1329" i="1"/>
  <c r="M1329" i="1"/>
  <c r="K1329" i="1"/>
  <c r="N1329" i="1"/>
  <c r="R1321" i="1"/>
  <c r="J1321" i="1"/>
  <c r="Q1321" i="1"/>
  <c r="P1321" i="1"/>
  <c r="M1321" i="1"/>
  <c r="L1321" i="1"/>
  <c r="K1321" i="1"/>
  <c r="O1321" i="1"/>
  <c r="N1321" i="1"/>
  <c r="R1313" i="1"/>
  <c r="J1313" i="1"/>
  <c r="Q1313" i="1"/>
  <c r="P1313" i="1"/>
  <c r="O1313" i="1"/>
  <c r="M1313" i="1"/>
  <c r="L1313" i="1"/>
  <c r="K1313" i="1"/>
  <c r="N1313" i="1"/>
  <c r="P1323" i="1"/>
  <c r="O1323" i="1"/>
  <c r="N1323" i="1"/>
  <c r="K1323" i="1"/>
  <c r="R1323" i="1"/>
  <c r="M1323" i="1"/>
  <c r="Q1323" i="1"/>
  <c r="L1323" i="1"/>
  <c r="J1323" i="1"/>
  <c r="Q1314" i="1"/>
  <c r="P1314" i="1"/>
  <c r="O1314" i="1"/>
  <c r="L1314" i="1"/>
  <c r="K1314" i="1"/>
  <c r="J1314" i="1"/>
  <c r="N1314" i="1"/>
  <c r="R1314" i="1"/>
  <c r="M1314" i="1"/>
  <c r="K1328" i="1"/>
  <c r="R1328" i="1"/>
  <c r="J1328" i="1"/>
  <c r="Q1328" i="1"/>
  <c r="N1328" i="1"/>
  <c r="L1328" i="1"/>
  <c r="P1328" i="1"/>
  <c r="M1328" i="1"/>
  <c r="O1328" i="1"/>
  <c r="K1320" i="1"/>
  <c r="R1320" i="1"/>
  <c r="J1320" i="1"/>
  <c r="Q1320" i="1"/>
  <c r="M1320" i="1"/>
  <c r="P1320" i="1"/>
  <c r="N1320" i="1"/>
  <c r="L1320" i="1"/>
  <c r="O1320" i="1"/>
  <c r="K1312" i="1"/>
  <c r="R1312" i="1"/>
  <c r="J1312" i="1"/>
  <c r="Q1312" i="1"/>
  <c r="N1312" i="1"/>
  <c r="L1312" i="1"/>
  <c r="P1312" i="1"/>
  <c r="M1312" i="1"/>
  <c r="O1312" i="1"/>
  <c r="Q1330" i="1"/>
  <c r="P1330" i="1"/>
  <c r="O1330" i="1"/>
  <c r="L1330" i="1"/>
  <c r="J1330" i="1"/>
  <c r="N1330" i="1"/>
  <c r="K1330" i="1"/>
  <c r="R1330" i="1"/>
  <c r="M1330" i="1"/>
  <c r="L1311" i="1"/>
  <c r="K1311" i="1"/>
  <c r="R1311" i="1"/>
  <c r="J1311" i="1"/>
  <c r="N1311" i="1"/>
  <c r="Q1311" i="1"/>
  <c r="O1311" i="1"/>
  <c r="M1311" i="1"/>
  <c r="P1311" i="1"/>
  <c r="L1327" i="1"/>
  <c r="K1327" i="1"/>
  <c r="R1327" i="1"/>
  <c r="J1327" i="1"/>
  <c r="N1327" i="1"/>
  <c r="Q1327" i="1"/>
  <c r="O1327" i="1"/>
  <c r="M1327" i="1"/>
  <c r="P1327" i="1"/>
  <c r="L1319" i="1"/>
  <c r="K1319" i="1"/>
  <c r="R1319" i="1"/>
  <c r="J1319" i="1"/>
  <c r="O1319" i="1"/>
  <c r="M1319" i="1"/>
  <c r="Q1319" i="1"/>
  <c r="N1319" i="1"/>
  <c r="P1319" i="1"/>
  <c r="M1334" i="1"/>
  <c r="L1334" i="1"/>
  <c r="K1334" i="1"/>
  <c r="O1334" i="1"/>
  <c r="N1334" i="1"/>
  <c r="R1334" i="1"/>
  <c r="J1334" i="1"/>
  <c r="Q1334" i="1"/>
  <c r="P1334" i="1"/>
  <c r="M1326" i="1"/>
  <c r="L1326" i="1"/>
  <c r="K1326" i="1"/>
  <c r="P1326" i="1"/>
  <c r="N1326" i="1"/>
  <c r="R1326" i="1"/>
  <c r="J1326" i="1"/>
  <c r="O1326" i="1"/>
  <c r="Q1326" i="1"/>
  <c r="M1318" i="1"/>
  <c r="L1318" i="1"/>
  <c r="K1318" i="1"/>
  <c r="O1318" i="1"/>
  <c r="R1318" i="1"/>
  <c r="J1318" i="1"/>
  <c r="P1318" i="1"/>
  <c r="N1318" i="1"/>
  <c r="Q1318" i="1"/>
  <c r="F147" i="8"/>
  <c r="F38" i="8"/>
  <c r="F8" i="8"/>
  <c r="F132" i="8"/>
  <c r="F15" i="8"/>
  <c r="F26" i="8"/>
  <c r="F151" i="8"/>
  <c r="F11" i="8"/>
  <c r="F21" i="8"/>
  <c r="F167" i="8"/>
  <c r="F19" i="8"/>
  <c r="F2" i="8"/>
  <c r="F17" i="8"/>
  <c r="F13" i="8"/>
  <c r="F14" i="8"/>
  <c r="F146" i="8"/>
  <c r="F29" i="8"/>
  <c r="F20" i="8"/>
  <c r="F6" i="8"/>
  <c r="F16" i="8"/>
  <c r="F105" i="8"/>
  <c r="F10" i="8"/>
  <c r="F36" i="8"/>
  <c r="F148" i="8"/>
  <c r="F18" i="8"/>
  <c r="F181" i="8"/>
  <c r="F30" i="8"/>
  <c r="F31" i="8"/>
  <c r="F150" i="8"/>
  <c r="F3" i="8"/>
  <c r="F39" i="8"/>
  <c r="F180" i="8"/>
  <c r="F7" i="8"/>
  <c r="F12" i="8"/>
  <c r="F35" i="8"/>
  <c r="F34" i="8"/>
  <c r="F156" i="8"/>
  <c r="F164" i="8"/>
  <c r="F163" i="8"/>
  <c r="F204" i="8"/>
  <c r="F200" i="8"/>
  <c r="F161" i="8"/>
  <c r="F174" i="8"/>
  <c r="F162" i="8"/>
  <c r="F155" i="8"/>
  <c r="F202" i="8"/>
  <c r="F168" i="8"/>
  <c r="F141" i="8"/>
  <c r="F138" i="8"/>
  <c r="F139" i="8"/>
  <c r="F197" i="8"/>
  <c r="F209" i="8"/>
  <c r="F158" i="8"/>
  <c r="F144" i="8"/>
  <c r="F166" i="8"/>
  <c r="F145" i="8"/>
  <c r="F186" i="8"/>
  <c r="F126" i="8"/>
  <c r="F157" i="8"/>
  <c r="F177" i="8"/>
  <c r="F99" i="8"/>
  <c r="F183" i="8"/>
  <c r="F142" i="8"/>
  <c r="F176" i="8"/>
  <c r="F41" i="8"/>
  <c r="B1509" i="1"/>
  <c r="B1457" i="1"/>
  <c r="B1471" i="1"/>
  <c r="B1470" i="1"/>
  <c r="B1473" i="1"/>
  <c r="B1479" i="1"/>
  <c r="B1472" i="1"/>
  <c r="B1478" i="1"/>
  <c r="B1477" i="1"/>
  <c r="B1474" i="1"/>
  <c r="B1469" i="1"/>
  <c r="B1476" i="1"/>
  <c r="B1475" i="1"/>
  <c r="B1468" i="1"/>
  <c r="B1424" i="1"/>
  <c r="B1432" i="1"/>
  <c r="A1393" i="1"/>
  <c r="A1397" i="1"/>
  <c r="A1408" i="1"/>
  <c r="A1403" i="1"/>
  <c r="A1406" i="1"/>
  <c r="A1395" i="1"/>
  <c r="A1407" i="1"/>
  <c r="A1414" i="1"/>
  <c r="A1405" i="1"/>
  <c r="A1399" i="1"/>
  <c r="A1411" i="1"/>
  <c r="A1398" i="1"/>
  <c r="A1401" i="1"/>
  <c r="A1396" i="1"/>
  <c r="A1415" i="1"/>
  <c r="A1412" i="1"/>
  <c r="A1400" i="1"/>
  <c r="A1413" i="1"/>
  <c r="A1410" i="1"/>
  <c r="A1404" i="1"/>
  <c r="A1402" i="1"/>
  <c r="A1409" i="1"/>
  <c r="B1393" i="1"/>
  <c r="B1398" i="1"/>
  <c r="B1400" i="1"/>
  <c r="B1402" i="1"/>
  <c r="B1415" i="1"/>
  <c r="B1404" i="1"/>
  <c r="B1410" i="1"/>
  <c r="B1407" i="1"/>
  <c r="B1399" i="1"/>
  <c r="B1395" i="1"/>
  <c r="B1408" i="1"/>
  <c r="B1396" i="1"/>
  <c r="B1412" i="1"/>
  <c r="B1403" i="1"/>
  <c r="B1397" i="1"/>
  <c r="B1405" i="1"/>
  <c r="B1414" i="1"/>
  <c r="B1401" i="1"/>
  <c r="B1411" i="1"/>
  <c r="B1409" i="1"/>
  <c r="B1413" i="1"/>
  <c r="B1406" i="1"/>
  <c r="A1457" i="1"/>
  <c r="A1470" i="1"/>
  <c r="A1474" i="1"/>
  <c r="A1473" i="1"/>
  <c r="A1478" i="1"/>
  <c r="A1468" i="1"/>
  <c r="A1476" i="1"/>
  <c r="A1475" i="1"/>
  <c r="A1471" i="1"/>
  <c r="A1469" i="1"/>
  <c r="A1477" i="1"/>
  <c r="A1472" i="1"/>
  <c r="A1479" i="1"/>
  <c r="A344" i="1"/>
  <c r="B244" i="1"/>
  <c r="A281" i="1"/>
  <c r="A273" i="1"/>
  <c r="A1559" i="1"/>
  <c r="A244" i="1"/>
  <c r="A1552" i="1"/>
  <c r="A1547" i="1"/>
  <c r="A149" i="1"/>
  <c r="B189" i="1"/>
  <c r="A1338" i="1"/>
  <c r="A189" i="1"/>
  <c r="B216" i="1"/>
  <c r="B67" i="1"/>
  <c r="A67" i="1"/>
  <c r="B1283" i="1"/>
  <c r="B1551" i="1"/>
  <c r="A646" i="1"/>
  <c r="A152" i="1"/>
  <c r="B1526" i="1"/>
  <c r="A280" i="1"/>
  <c r="A1356" i="1"/>
  <c r="B152" i="1"/>
  <c r="B618" i="1"/>
  <c r="A632" i="1"/>
  <c r="B1374" i="1"/>
  <c r="A618" i="1"/>
  <c r="B149" i="1"/>
  <c r="B17" i="1"/>
  <c r="A253" i="1"/>
  <c r="B1134" i="1"/>
  <c r="B253" i="1"/>
  <c r="B638" i="1"/>
  <c r="A201" i="1"/>
  <c r="A638" i="1"/>
  <c r="F73" i="8"/>
  <c r="F69" i="8"/>
  <c r="F78" i="8"/>
  <c r="F50" i="8"/>
  <c r="F154" i="8"/>
  <c r="F185" i="8"/>
  <c r="F62" i="8"/>
  <c r="F68" i="8"/>
  <c r="F45" i="8"/>
  <c r="F184" i="8"/>
  <c r="F74" i="8"/>
  <c r="F106" i="8"/>
  <c r="F48" i="8"/>
  <c r="F82" i="8"/>
  <c r="F70" i="8"/>
  <c r="F40" i="8"/>
  <c r="F159" i="8"/>
  <c r="F160" i="8"/>
  <c r="F152" i="8"/>
  <c r="F64" i="8"/>
  <c r="F47" i="8"/>
  <c r="F76" i="8"/>
  <c r="F178" i="8"/>
  <c r="F44" i="8"/>
  <c r="F43" i="8"/>
  <c r="F77" i="8"/>
  <c r="F61" i="8"/>
  <c r="F193" i="8"/>
  <c r="F194" i="8"/>
  <c r="F195" i="8"/>
  <c r="F191" i="8"/>
  <c r="F192" i="8"/>
  <c r="F188" i="8"/>
  <c r="F189" i="8"/>
  <c r="F190" i="8"/>
  <c r="F67" i="8"/>
  <c r="F65" i="8"/>
  <c r="F179" i="8"/>
  <c r="F130" i="8"/>
  <c r="F129" i="8"/>
  <c r="F87" i="8"/>
  <c r="F121" i="8"/>
  <c r="F125" i="8"/>
  <c r="A1285" i="1"/>
  <c r="B1517" i="1"/>
  <c r="A1212" i="1"/>
  <c r="B1544" i="1"/>
  <c r="B278" i="1"/>
  <c r="A640" i="1"/>
  <c r="A1544" i="1"/>
  <c r="A278" i="1"/>
  <c r="B270" i="1"/>
  <c r="A620" i="1"/>
  <c r="B756" i="1"/>
  <c r="A270" i="1"/>
  <c r="A442" i="1"/>
  <c r="B614" i="1"/>
  <c r="A1299" i="1"/>
  <c r="B1263" i="1"/>
  <c r="B442" i="1"/>
  <c r="A1362" i="1"/>
  <c r="B1354" i="1"/>
  <c r="A608" i="1"/>
  <c r="A614" i="1"/>
  <c r="A1243" i="1"/>
  <c r="B193" i="1"/>
  <c r="A1380" i="1"/>
  <c r="A193" i="1"/>
  <c r="A1446" i="1"/>
  <c r="A1373" i="1"/>
  <c r="B1566" i="1"/>
  <c r="B40" i="1"/>
  <c r="A1174" i="1"/>
  <c r="B18" i="1"/>
  <c r="B250" i="1"/>
  <c r="A1483" i="1"/>
  <c r="B251" i="1"/>
  <c r="B58" i="1"/>
  <c r="B34" i="1"/>
  <c r="B190" i="1"/>
  <c r="A50" i="1"/>
  <c r="B1453" i="1"/>
  <c r="B1419" i="1"/>
  <c r="B1291" i="1"/>
  <c r="A251" i="1"/>
  <c r="A1265" i="1"/>
  <c r="A1453" i="1"/>
  <c r="A1419" i="1"/>
  <c r="A1291" i="1"/>
  <c r="B246" i="1"/>
  <c r="A218" i="1"/>
  <c r="B1285" i="1"/>
  <c r="B1220" i="1"/>
  <c r="B65" i="1"/>
  <c r="B73" i="1"/>
  <c r="B1483" i="1"/>
  <c r="B1492" i="1"/>
  <c r="A1394" i="1"/>
  <c r="A1448" i="1"/>
  <c r="A1256" i="1"/>
  <c r="B604" i="1"/>
  <c r="B280" i="1"/>
  <c r="B272" i="1"/>
  <c r="B1356" i="1"/>
  <c r="A212" i="1"/>
  <c r="A1180" i="1"/>
  <c r="B1068" i="1"/>
  <c r="B1358" i="1"/>
  <c r="A274" i="1"/>
  <c r="B330" i="1"/>
  <c r="A630" i="1"/>
  <c r="B610" i="1"/>
  <c r="B1256" i="1"/>
  <c r="B1132" i="1"/>
  <c r="B689" i="1"/>
  <c r="B676" i="1"/>
  <c r="A650" i="1"/>
  <c r="B650" i="1"/>
  <c r="B644" i="1"/>
  <c r="B612" i="1"/>
  <c r="A606" i="1"/>
  <c r="B606" i="1"/>
  <c r="A1364" i="1"/>
  <c r="B1364" i="1"/>
  <c r="A272" i="1"/>
  <c r="B1521" i="1"/>
  <c r="A1251" i="1"/>
  <c r="B1251" i="1"/>
  <c r="B657" i="1"/>
  <c r="B1514" i="1"/>
  <c r="A1514" i="1"/>
  <c r="B626" i="1"/>
  <c r="B732" i="1"/>
  <c r="B1109" i="1"/>
  <c r="B1101" i="1"/>
  <c r="B1093" i="1"/>
  <c r="B1085" i="1"/>
  <c r="B1077" i="1"/>
  <c r="B1069" i="1"/>
  <c r="B1062" i="1"/>
  <c r="B281" i="1"/>
  <c r="B273" i="1"/>
  <c r="B1357" i="1"/>
  <c r="B611" i="1"/>
  <c r="A657" i="1"/>
  <c r="B1382" i="1"/>
  <c r="A157" i="1"/>
  <c r="A32" i="1"/>
  <c r="A611" i="1"/>
  <c r="B1507" i="1"/>
  <c r="A54" i="1"/>
  <c r="A789" i="1"/>
  <c r="A783" i="1"/>
  <c r="B763" i="1"/>
  <c r="A757" i="1"/>
  <c r="A751" i="1"/>
  <c r="B751" i="1"/>
  <c r="A745" i="1"/>
  <c r="B745" i="1"/>
  <c r="A725" i="1"/>
  <c r="A719" i="1"/>
  <c r="B719" i="1"/>
  <c r="A713" i="1"/>
  <c r="B713" i="1"/>
  <c r="B699" i="1"/>
  <c r="A693" i="1"/>
  <c r="B681" i="1"/>
  <c r="B667" i="1"/>
  <c r="B661" i="1"/>
  <c r="A1055" i="1"/>
  <c r="A1015" i="1"/>
  <c r="B16" i="1"/>
  <c r="B1269" i="1"/>
  <c r="B220" i="1"/>
  <c r="A1047" i="1"/>
  <c r="A1023" i="1"/>
  <c r="A1390" i="1"/>
  <c r="A195" i="1"/>
  <c r="A1217" i="1"/>
  <c r="A1039" i="1"/>
  <c r="A1031" i="1"/>
  <c r="A1007" i="1"/>
  <c r="A24" i="1"/>
  <c r="B439" i="1"/>
  <c r="B1451" i="1"/>
  <c r="B1289" i="1"/>
  <c r="A644" i="1"/>
  <c r="B1373" i="1"/>
  <c r="B1488" i="1"/>
  <c r="A439" i="1"/>
  <c r="A1289" i="1"/>
  <c r="B46" i="1"/>
  <c r="A1305" i="1"/>
  <c r="A778" i="1"/>
  <c r="B1362" i="1"/>
  <c r="B608" i="1"/>
  <c r="A1058" i="1"/>
  <c r="A9" i="1"/>
  <c r="B9" i="1"/>
  <c r="B1352" i="1"/>
  <c r="B48" i="1"/>
  <c r="A16" i="1"/>
  <c r="A1551" i="1"/>
  <c r="A46" i="1"/>
  <c r="B38" i="1"/>
  <c r="A30" i="1"/>
  <c r="B22" i="1"/>
  <c r="A22" i="1"/>
  <c r="B14" i="1"/>
  <c r="R3" i="1"/>
  <c r="B3" i="1"/>
  <c r="A3" i="1"/>
  <c r="Q3" i="1"/>
  <c r="B652" i="1"/>
  <c r="B646" i="1"/>
  <c r="A626" i="1"/>
  <c r="B620" i="1"/>
  <c r="B1338" i="1"/>
  <c r="A1354" i="1"/>
  <c r="A325" i="1"/>
  <c r="A4" i="1"/>
  <c r="B4" i="1"/>
  <c r="B12" i="1"/>
  <c r="A17" i="1"/>
  <c r="A1263" i="1"/>
  <c r="A40" i="1"/>
  <c r="B1541" i="1"/>
  <c r="B640" i="1"/>
  <c r="B155" i="1"/>
  <c r="B325" i="1"/>
  <c r="A6" i="1"/>
  <c r="B6" i="1"/>
  <c r="A14" i="1"/>
  <c r="B30" i="1"/>
  <c r="A38" i="1"/>
  <c r="B54" i="1"/>
  <c r="B195" i="1"/>
  <c r="A1382" i="1"/>
  <c r="A1269" i="1"/>
  <c r="B1305" i="1"/>
  <c r="B7" i="1"/>
  <c r="A7" i="1"/>
  <c r="A8" i="1"/>
  <c r="B8" i="1"/>
  <c r="A1182" i="1"/>
  <c r="A1142" i="1"/>
  <c r="B1142" i="1"/>
  <c r="A1140" i="1"/>
  <c r="B1219" i="1"/>
  <c r="A1131" i="1"/>
  <c r="B669" i="1"/>
  <c r="A792" i="1"/>
  <c r="B1204" i="1"/>
  <c r="B1150" i="1"/>
  <c r="B1190" i="1"/>
  <c r="A1185" i="1"/>
  <c r="A763" i="1"/>
  <c r="B757" i="1"/>
  <c r="A731" i="1"/>
  <c r="A699" i="1"/>
  <c r="A687" i="1"/>
  <c r="A667" i="1"/>
  <c r="B1425" i="1"/>
  <c r="B1164" i="1"/>
  <c r="B1228" i="1"/>
  <c r="A1148" i="1"/>
  <c r="A1172" i="1"/>
  <c r="A700" i="1"/>
  <c r="A670" i="1"/>
  <c r="A730" i="1"/>
  <c r="A5" i="1"/>
  <c r="B5" i="1"/>
  <c r="B1124" i="1"/>
  <c r="B1148" i="1"/>
  <c r="B1249" i="1"/>
  <c r="A681" i="1"/>
  <c r="B687" i="1"/>
  <c r="B693" i="1"/>
  <c r="B783" i="1"/>
  <c r="A10" i="1"/>
  <c r="B10" i="1"/>
  <c r="A1488" i="1"/>
  <c r="A1458" i="1"/>
  <c r="B1429" i="1"/>
  <c r="A1464" i="1"/>
  <c r="A1487" i="1"/>
  <c r="A1465" i="1"/>
  <c r="A1505" i="1"/>
  <c r="A1512" i="1"/>
  <c r="B1465" i="1"/>
  <c r="B1445" i="1"/>
  <c r="A1507" i="1"/>
  <c r="B1458" i="1"/>
  <c r="B1394" i="1"/>
  <c r="A1509" i="1"/>
  <c r="B1460" i="1"/>
  <c r="I695" i="15"/>
  <c r="I692" i="15"/>
  <c r="I690" i="15"/>
  <c r="I691" i="15"/>
  <c r="A636" i="1"/>
  <c r="B656" i="1"/>
  <c r="B1390" i="1"/>
  <c r="A1451" i="1"/>
  <c r="B1293" i="1"/>
  <c r="A1541" i="1"/>
  <c r="A247" i="1"/>
  <c r="B1464" i="1"/>
  <c r="A1293" i="1"/>
  <c r="B1303" i="1"/>
  <c r="B1287" i="1"/>
  <c r="A267" i="1"/>
  <c r="B584" i="1"/>
  <c r="A1195" i="1"/>
  <c r="B1155" i="1"/>
  <c r="A71" i="1"/>
  <c r="A249" i="1"/>
  <c r="A585" i="1"/>
  <c r="B577" i="1"/>
  <c r="B569" i="1"/>
  <c r="B568" i="1"/>
  <c r="A624" i="1"/>
  <c r="B642" i="1"/>
  <c r="B1446" i="1"/>
  <c r="B1389" i="1"/>
  <c r="A1526" i="1"/>
  <c r="B1565" i="1"/>
  <c r="B212" i="1"/>
  <c r="B157" i="1"/>
  <c r="B628" i="1"/>
  <c r="B249" i="1"/>
  <c r="A602" i="1"/>
  <c r="A642" i="1"/>
  <c r="B1378" i="1"/>
  <c r="B42" i="1"/>
  <c r="B207" i="1"/>
  <c r="B1542" i="1"/>
  <c r="A220" i="1"/>
  <c r="B634" i="1"/>
  <c r="A1517" i="1"/>
  <c r="B785" i="1"/>
  <c r="A1150" i="1"/>
  <c r="A1190" i="1"/>
  <c r="A669" i="1"/>
  <c r="B1126" i="1"/>
  <c r="B1166" i="1"/>
  <c r="A1156" i="1"/>
  <c r="B695" i="1"/>
  <c r="B1198" i="1"/>
  <c r="B1174" i="1"/>
  <c r="A1381" i="1"/>
  <c r="A1522" i="1"/>
  <c r="A1369" i="1"/>
  <c r="B322" i="1"/>
  <c r="B32" i="1"/>
  <c r="A56" i="1"/>
  <c r="A1515" i="1"/>
  <c r="B1515" i="1"/>
  <c r="A1561" i="1"/>
  <c r="A1235" i="1"/>
  <c r="B1235" i="1"/>
  <c r="A1227" i="1"/>
  <c r="B1227" i="1"/>
  <c r="A1219" i="1"/>
  <c r="B1211" i="1"/>
  <c r="A1211" i="1"/>
  <c r="A1203" i="1"/>
  <c r="B1203" i="1"/>
  <c r="A1187" i="1"/>
  <c r="B1187" i="1"/>
  <c r="A1179" i="1"/>
  <c r="B1179" i="1"/>
  <c r="B1171" i="1"/>
  <c r="A1163" i="1"/>
  <c r="B1163" i="1"/>
  <c r="A1155" i="1"/>
  <c r="B1147" i="1"/>
  <c r="A1147" i="1"/>
  <c r="A1139" i="1"/>
  <c r="B1139" i="1"/>
  <c r="A1123" i="1"/>
  <c r="B1123" i="1"/>
  <c r="A1115" i="1"/>
  <c r="B1115" i="1"/>
  <c r="B252" i="1"/>
  <c r="A1363" i="1"/>
  <c r="B279" i="1"/>
  <c r="A1562" i="1"/>
  <c r="B66" i="1"/>
  <c r="A1484" i="1"/>
  <c r="B1537" i="1"/>
  <c r="A1304" i="1"/>
  <c r="B1522" i="1"/>
  <c r="B1562" i="1"/>
  <c r="A1537" i="1"/>
  <c r="A271" i="1"/>
  <c r="B1270" i="1"/>
  <c r="A1171" i="1"/>
  <c r="B1195" i="1"/>
  <c r="B1243" i="1"/>
  <c r="A1270" i="1"/>
  <c r="A1355" i="1"/>
  <c r="B55" i="1"/>
  <c r="A765" i="1"/>
  <c r="B167" i="1"/>
  <c r="A739" i="1"/>
  <c r="A319" i="1"/>
  <c r="A44" i="1"/>
  <c r="A675" i="1"/>
  <c r="B707" i="1"/>
  <c r="A1441" i="1"/>
  <c r="A1372" i="1"/>
  <c r="A1424" i="1"/>
  <c r="B154" i="1"/>
  <c r="B23" i="1"/>
  <c r="A154" i="1"/>
  <c r="A279" i="1"/>
  <c r="A1290" i="1"/>
  <c r="B1290" i="1"/>
  <c r="A1420" i="1"/>
  <c r="B1459" i="1"/>
  <c r="B1484" i="1"/>
  <c r="B209" i="1"/>
  <c r="B365" i="1"/>
  <c r="A39" i="1"/>
  <c r="B39" i="1"/>
  <c r="A55" i="1"/>
  <c r="B1252" i="1"/>
  <c r="B633" i="1"/>
  <c r="A613" i="1"/>
  <c r="A607" i="1"/>
  <c r="B1355" i="1"/>
  <c r="B1363" i="1"/>
  <c r="B271" i="1"/>
  <c r="A1516" i="1"/>
  <c r="A790" i="1"/>
  <c r="B790" i="1"/>
  <c r="B784" i="1"/>
  <c r="A770" i="1"/>
  <c r="B770" i="1"/>
  <c r="B764" i="1"/>
  <c r="A764" i="1"/>
  <c r="A758" i="1"/>
  <c r="B758" i="1"/>
  <c r="B752" i="1"/>
  <c r="B738" i="1"/>
  <c r="A738" i="1"/>
  <c r="A732" i="1"/>
  <c r="B726" i="1"/>
  <c r="A726" i="1"/>
  <c r="B720" i="1"/>
  <c r="A720" i="1"/>
  <c r="A706" i="1"/>
  <c r="B706" i="1"/>
  <c r="B700" i="1"/>
  <c r="A694" i="1"/>
  <c r="B694" i="1"/>
  <c r="A688" i="1"/>
  <c r="B688" i="1"/>
  <c r="A674" i="1"/>
  <c r="B674" i="1"/>
  <c r="A668" i="1"/>
  <c r="B668" i="1"/>
  <c r="A662" i="1"/>
  <c r="B662" i="1"/>
  <c r="A252" i="1"/>
  <c r="B607" i="1"/>
  <c r="B613" i="1"/>
  <c r="B619" i="1"/>
  <c r="A554" i="1"/>
  <c r="A619" i="1"/>
  <c r="A633" i="1"/>
  <c r="B1304" i="1"/>
  <c r="B1381" i="1"/>
  <c r="B1516" i="1"/>
  <c r="A784" i="1"/>
  <c r="A689" i="1"/>
  <c r="A753" i="1"/>
  <c r="B1326" i="1"/>
  <c r="A721" i="1"/>
  <c r="A1326" i="1"/>
  <c r="A12" i="1"/>
  <c r="B1079" i="1"/>
  <c r="B1318" i="1"/>
  <c r="B1071" i="1"/>
  <c r="A1050" i="1"/>
  <c r="B740" i="1"/>
  <c r="A1498" i="1"/>
  <c r="B753" i="1"/>
  <c r="B771" i="1"/>
  <c r="A1367" i="1"/>
  <c r="A1375" i="1"/>
  <c r="B228" i="1"/>
  <c r="A324" i="1"/>
  <c r="B324" i="1"/>
  <c r="A210" i="1"/>
  <c r="B210" i="1"/>
  <c r="A246" i="1"/>
  <c r="A250" i="1"/>
  <c r="A65" i="1"/>
  <c r="A73" i="1"/>
  <c r="A1357" i="1"/>
  <c r="B201" i="1"/>
  <c r="B1370" i="1"/>
  <c r="A1370" i="1"/>
  <c r="A204" i="1"/>
  <c r="B321" i="1"/>
  <c r="A321" i="1"/>
  <c r="A1296" i="1"/>
  <c r="A1387" i="1"/>
  <c r="B1486" i="1"/>
  <c r="A215" i="1"/>
  <c r="B68" i="1"/>
  <c r="A68" i="1"/>
  <c r="A1264" i="1"/>
  <c r="A625" i="1"/>
  <c r="B625" i="1"/>
  <c r="B1461" i="1"/>
  <c r="B1242" i="1"/>
  <c r="A1242" i="1"/>
  <c r="B1226" i="1"/>
  <c r="A1218" i="1"/>
  <c r="B1218" i="1"/>
  <c r="B1210" i="1"/>
  <c r="A1210" i="1"/>
  <c r="A1194" i="1"/>
  <c r="B1186" i="1"/>
  <c r="A1178" i="1"/>
  <c r="B1178" i="1"/>
  <c r="A1170" i="1"/>
  <c r="B1170" i="1"/>
  <c r="A1162" i="1"/>
  <c r="B1162" i="1"/>
  <c r="B1146" i="1"/>
  <c r="B1138" i="1"/>
  <c r="A1130" i="1"/>
  <c r="A1122" i="1"/>
  <c r="B1122" i="1"/>
  <c r="B1114" i="1"/>
  <c r="B1130" i="1"/>
  <c r="B1244" i="1"/>
  <c r="A1169" i="1"/>
  <c r="A727" i="1"/>
  <c r="B759" i="1"/>
  <c r="B1433" i="1"/>
  <c r="A527" i="1"/>
  <c r="B1334" i="1"/>
  <c r="B1314" i="1"/>
  <c r="A35" i="1"/>
  <c r="A759" i="1"/>
  <c r="B527" i="1"/>
  <c r="A1111" i="1"/>
  <c r="B1040" i="1"/>
  <c r="B1330" i="1"/>
  <c r="A1314" i="1"/>
  <c r="B1095" i="1"/>
  <c r="A1330" i="1"/>
  <c r="B1322" i="1"/>
  <c r="A1322" i="1"/>
  <c r="A199" i="1"/>
  <c r="A1388" i="1"/>
  <c r="A1452" i="1"/>
  <c r="B1482" i="1"/>
  <c r="A1482" i="1"/>
  <c r="B248" i="1"/>
  <c r="B72" i="1"/>
  <c r="A29" i="1"/>
  <c r="B29" i="1"/>
  <c r="B53" i="1"/>
  <c r="A1306" i="1"/>
  <c r="B1306" i="1"/>
  <c r="A621" i="1"/>
  <c r="A1361" i="1"/>
  <c r="B1361" i="1"/>
  <c r="B269" i="1"/>
  <c r="A269" i="1"/>
  <c r="A1564" i="1"/>
  <c r="B1525" i="1"/>
  <c r="B1388" i="1"/>
  <c r="B466" i="1"/>
  <c r="A205" i="1"/>
  <c r="B318" i="1"/>
  <c r="A1300" i="1"/>
  <c r="B1300" i="1"/>
  <c r="B599" i="1"/>
  <c r="A599" i="1"/>
  <c r="A13" i="1"/>
  <c r="B13" i="1"/>
  <c r="B37" i="1"/>
  <c r="A37" i="1"/>
  <c r="B196" i="1"/>
  <c r="A196" i="1"/>
  <c r="A1268" i="1"/>
  <c r="B1268" i="1"/>
  <c r="B653" i="1"/>
  <c r="A653" i="1"/>
  <c r="A615" i="1"/>
  <c r="B1337" i="1"/>
  <c r="A1337" i="1"/>
  <c r="A1353" i="1"/>
  <c r="B1353" i="1"/>
  <c r="A1550" i="1"/>
  <c r="B621" i="1"/>
  <c r="B1508" i="1"/>
  <c r="A211" i="1"/>
  <c r="B211" i="1"/>
  <c r="A1286" i="1"/>
  <c r="B1286" i="1"/>
  <c r="B414" i="1"/>
  <c r="A64" i="1"/>
  <c r="B64" i="1"/>
  <c r="A156" i="1"/>
  <c r="B156" i="1"/>
  <c r="A21" i="1"/>
  <c r="B21" i="1"/>
  <c r="B45" i="1"/>
  <c r="A61" i="1"/>
  <c r="B192" i="1"/>
  <c r="A192" i="1"/>
  <c r="A647" i="1"/>
  <c r="B647" i="1"/>
  <c r="A641" i="1"/>
  <c r="B641" i="1"/>
  <c r="A627" i="1"/>
  <c r="B609" i="1"/>
  <c r="A1260" i="1"/>
  <c r="B1260" i="1"/>
  <c r="A277" i="1"/>
  <c r="B277" i="1"/>
  <c r="B1540" i="1"/>
  <c r="B205" i="1"/>
  <c r="A1525" i="1"/>
  <c r="B1550" i="1"/>
  <c r="B627" i="1"/>
  <c r="A72" i="1"/>
  <c r="A318" i="1"/>
  <c r="A466" i="1"/>
  <c r="B61" i="1"/>
  <c r="A1540" i="1"/>
  <c r="B1564" i="1"/>
  <c r="A248" i="1"/>
  <c r="A53" i="1"/>
  <c r="B233" i="1"/>
  <c r="B1527" i="1"/>
  <c r="B235" i="1"/>
  <c r="B1377" i="1"/>
  <c r="B1561" i="1"/>
  <c r="A623" i="1"/>
  <c r="B19" i="1"/>
  <c r="A233" i="1"/>
  <c r="A1527" i="1"/>
  <c r="A1566" i="1"/>
  <c r="A235" i="1"/>
  <c r="A1466" i="1"/>
  <c r="A1377" i="1"/>
  <c r="B1512" i="1"/>
  <c r="B1467" i="1"/>
  <c r="B1466" i="1"/>
  <c r="B465" i="1"/>
  <c r="B1369" i="1"/>
  <c r="B150" i="1"/>
  <c r="A150" i="1"/>
  <c r="B231" i="1"/>
  <c r="A322" i="1"/>
  <c r="A1421" i="1"/>
  <c r="B1421" i="1"/>
  <c r="B1455" i="1"/>
  <c r="B1546" i="1"/>
  <c r="B1536" i="1"/>
  <c r="A1536" i="1"/>
  <c r="A1521" i="1"/>
  <c r="B629" i="1"/>
  <c r="B1296" i="1"/>
  <c r="B1387" i="1"/>
  <c r="A1422" i="1"/>
  <c r="B1422" i="1"/>
  <c r="A1443" i="1"/>
  <c r="B1443" i="1"/>
  <c r="A1461" i="1"/>
  <c r="A1486" i="1"/>
  <c r="B215" i="1"/>
  <c r="B327" i="1"/>
  <c r="A327" i="1"/>
  <c r="B243" i="1"/>
  <c r="B1302" i="1"/>
  <c r="A1302" i="1"/>
  <c r="B595" i="1"/>
  <c r="A25" i="1"/>
  <c r="B25" i="1"/>
  <c r="B33" i="1"/>
  <c r="B41" i="1"/>
  <c r="B49" i="1"/>
  <c r="B57" i="1"/>
  <c r="A191" i="1"/>
  <c r="B1379" i="1"/>
  <c r="B1264" i="1"/>
  <c r="A643" i="1"/>
  <c r="A637" i="1"/>
  <c r="B637" i="1"/>
  <c r="A631" i="1"/>
  <c r="A605" i="1"/>
  <c r="B605" i="1"/>
  <c r="B254" i="1"/>
  <c r="A1560" i="1"/>
  <c r="B1560" i="1"/>
  <c r="A1545" i="1"/>
  <c r="B1545" i="1"/>
  <c r="A1520" i="1"/>
  <c r="A207" i="1"/>
  <c r="A1542" i="1"/>
  <c r="B204" i="1"/>
  <c r="A629" i="1"/>
  <c r="A1546" i="1"/>
  <c r="B631" i="1"/>
  <c r="A1445" i="1"/>
  <c r="A213" i="1"/>
  <c r="B239" i="1"/>
  <c r="A241" i="1"/>
  <c r="A1467" i="1"/>
  <c r="B70" i="1"/>
  <c r="A70" i="1"/>
  <c r="A158" i="1"/>
  <c r="B597" i="1"/>
  <c r="A597" i="1"/>
  <c r="A11" i="1"/>
  <c r="B11" i="1"/>
  <c r="B27" i="1"/>
  <c r="A27" i="1"/>
  <c r="A43" i="1"/>
  <c r="A51" i="1"/>
  <c r="B59" i="1"/>
  <c r="A59" i="1"/>
  <c r="B199" i="1"/>
  <c r="A202" i="1"/>
  <c r="B1308" i="1"/>
  <c r="A1308" i="1"/>
  <c r="A600" i="1"/>
  <c r="B655" i="1"/>
  <c r="B649" i="1"/>
  <c r="B635" i="1"/>
  <c r="B623" i="1"/>
  <c r="A617" i="1"/>
  <c r="A603" i="1"/>
  <c r="A331" i="1"/>
  <c r="B331" i="1"/>
  <c r="A1359" i="1"/>
  <c r="A1255" i="1"/>
  <c r="B1255" i="1"/>
  <c r="B553" i="1"/>
  <c r="A545" i="1"/>
  <c r="A1248" i="1"/>
  <c r="A239" i="1"/>
  <c r="A465" i="1"/>
  <c r="A243" i="1"/>
  <c r="B643" i="1"/>
  <c r="B603" i="1"/>
  <c r="A1376" i="1"/>
  <c r="B1298" i="1"/>
  <c r="B1420" i="1"/>
  <c r="A1459" i="1"/>
  <c r="A217" i="1"/>
  <c r="B351" i="1"/>
  <c r="A351" i="1"/>
  <c r="B343" i="1"/>
  <c r="B171" i="1"/>
  <c r="A171" i="1"/>
  <c r="A36" i="1"/>
  <c r="B1175" i="1"/>
  <c r="B1189" i="1"/>
  <c r="B1438" i="1"/>
  <c r="B1430" i="1"/>
  <c r="A1430" i="1"/>
  <c r="B1503" i="1"/>
  <c r="A1503" i="1"/>
  <c r="A1495" i="1"/>
  <c r="A1008" i="1"/>
  <c r="B1008" i="1"/>
  <c r="A1151" i="1"/>
  <c r="B561" i="1"/>
  <c r="A1175" i="1"/>
  <c r="A788" i="1"/>
  <c r="A782" i="1"/>
  <c r="B782" i="1"/>
  <c r="B762" i="1"/>
  <c r="A756" i="1"/>
  <c r="B750" i="1"/>
  <c r="B744" i="1"/>
  <c r="B724" i="1"/>
  <c r="A724" i="1"/>
  <c r="A718" i="1"/>
  <c r="B712" i="1"/>
  <c r="A712" i="1"/>
  <c r="A692" i="1"/>
  <c r="B692" i="1"/>
  <c r="A680" i="1"/>
  <c r="B1495" i="1"/>
  <c r="B1180" i="1"/>
  <c r="A1196" i="1"/>
  <c r="A1204" i="1"/>
  <c r="A1236" i="1"/>
  <c r="A1116" i="1"/>
  <c r="A1226" i="1"/>
  <c r="A1146" i="1"/>
  <c r="B675" i="1"/>
  <c r="A707" i="1"/>
  <c r="B727" i="1"/>
  <c r="A785" i="1"/>
  <c r="A791" i="1"/>
  <c r="B663" i="1"/>
  <c r="A695" i="1"/>
  <c r="A1500" i="1"/>
  <c r="B1156" i="1"/>
  <c r="A1244" i="1"/>
  <c r="A1114" i="1"/>
  <c r="A663" i="1"/>
  <c r="B733" i="1"/>
  <c r="B701" i="1"/>
  <c r="A733" i="1"/>
  <c r="B1258" i="1"/>
  <c r="B1441" i="1"/>
  <c r="B1498" i="1"/>
  <c r="B1490" i="1"/>
  <c r="A1490" i="1"/>
  <c r="B728" i="1"/>
  <c r="A708" i="1"/>
  <c r="A702" i="1"/>
  <c r="A1311" i="1"/>
  <c r="B1311" i="1"/>
  <c r="A1327" i="1"/>
  <c r="B1327" i="1"/>
  <c r="A1319" i="1"/>
  <c r="B1319" i="1"/>
  <c r="B791" i="1"/>
  <c r="A771" i="1"/>
  <c r="B765" i="1"/>
  <c r="A1334" i="1"/>
  <c r="A1318" i="1"/>
  <c r="A535" i="1"/>
  <c r="A1103" i="1"/>
  <c r="B1076" i="1"/>
  <c r="A1042" i="1"/>
  <c r="B1333" i="1"/>
  <c r="B1329" i="1"/>
  <c r="B1325" i="1"/>
  <c r="B1321" i="1"/>
  <c r="B1317" i="1"/>
  <c r="B1313" i="1"/>
  <c r="A1333" i="1"/>
  <c r="A1329" i="1"/>
  <c r="A1325" i="1"/>
  <c r="A1321" i="1"/>
  <c r="A1317" i="1"/>
  <c r="A1313" i="1"/>
  <c r="A1018" i="1"/>
  <c r="B1332" i="1"/>
  <c r="B1328" i="1"/>
  <c r="B1324" i="1"/>
  <c r="B1320" i="1"/>
  <c r="B1316" i="1"/>
  <c r="B1312" i="1"/>
  <c r="A1332" i="1"/>
  <c r="A1328" i="1"/>
  <c r="A1324" i="1"/>
  <c r="A1320" i="1"/>
  <c r="A1316" i="1"/>
  <c r="A1312" i="1"/>
  <c r="B519" i="1"/>
  <c r="B1100" i="1"/>
  <c r="B1331" i="1"/>
  <c r="B1323" i="1"/>
  <c r="B1315" i="1"/>
  <c r="A1331" i="1"/>
  <c r="A1323" i="1"/>
  <c r="A1315" i="1"/>
  <c r="A1371" i="1"/>
  <c r="B1371" i="1"/>
  <c r="B208" i="1"/>
  <c r="A208" i="1"/>
  <c r="B320" i="1"/>
  <c r="B1391" i="1"/>
  <c r="A1423" i="1"/>
  <c r="B1423" i="1"/>
  <c r="A1444" i="1"/>
  <c r="B1444" i="1"/>
  <c r="B1487" i="1"/>
  <c r="A214" i="1"/>
  <c r="B214" i="1"/>
  <c r="B242" i="1"/>
  <c r="A163" i="1"/>
  <c r="A69" i="1"/>
  <c r="A159" i="1"/>
  <c r="B159" i="1"/>
  <c r="A151" i="1"/>
  <c r="B151" i="1"/>
  <c r="A596" i="1"/>
  <c r="B50" i="1"/>
  <c r="A1567" i="1"/>
  <c r="B1567" i="1"/>
  <c r="A1549" i="1"/>
  <c r="B1549" i="1"/>
  <c r="A1524" i="1"/>
  <c r="B1524" i="1"/>
  <c r="B1448" i="1"/>
  <c r="A610" i="1"/>
  <c r="B630" i="1"/>
  <c r="A1378" i="1"/>
  <c r="A42" i="1"/>
  <c r="B567" i="1"/>
  <c r="B282" i="1"/>
  <c r="A1358" i="1"/>
  <c r="A330" i="1"/>
  <c r="A200" i="1"/>
  <c r="A34" i="1"/>
  <c r="B26" i="1"/>
  <c r="A282" i="1"/>
  <c r="B636" i="1"/>
  <c r="B200" i="1"/>
  <c r="A26" i="1"/>
  <c r="B596" i="1"/>
  <c r="A58" i="1"/>
  <c r="A18" i="1"/>
  <c r="A543" i="1"/>
  <c r="A1391" i="1"/>
  <c r="B543" i="1"/>
  <c r="B234" i="1"/>
  <c r="A1295" i="1"/>
  <c r="B1295" i="1"/>
  <c r="B1462" i="1"/>
  <c r="A1462" i="1"/>
  <c r="A326" i="1"/>
  <c r="B326" i="1"/>
  <c r="A190" i="1"/>
  <c r="A1539" i="1"/>
  <c r="B583" i="1"/>
  <c r="B575" i="1"/>
  <c r="A559" i="1"/>
  <c r="B559" i="1"/>
  <c r="A786" i="1"/>
  <c r="B780" i="1"/>
  <c r="A780" i="1"/>
  <c r="B774" i="1"/>
  <c r="B768" i="1"/>
  <c r="B754" i="1"/>
  <c r="A754" i="1"/>
  <c r="B736" i="1"/>
  <c r="A736" i="1"/>
  <c r="A722" i="1"/>
  <c r="B704" i="1"/>
  <c r="A704" i="1"/>
  <c r="A690" i="1"/>
  <c r="B690" i="1"/>
  <c r="B672" i="1"/>
  <c r="A672" i="1"/>
  <c r="B658" i="1"/>
  <c r="B554" i="1"/>
  <c r="A569" i="1"/>
  <c r="B1347" i="1"/>
  <c r="A553" i="1"/>
  <c r="A577" i="1"/>
  <c r="B786" i="1"/>
  <c r="A1347" i="1"/>
  <c r="B585" i="1"/>
  <c r="B1113" i="1"/>
  <c r="B1434" i="1"/>
  <c r="B1491" i="1"/>
  <c r="A1249" i="1"/>
  <c r="A1153" i="1"/>
  <c r="B1376" i="1"/>
  <c r="B1454" i="1"/>
  <c r="A561" i="1"/>
  <c r="A1161" i="1"/>
  <c r="A774" i="1"/>
  <c r="B1104" i="1"/>
  <c r="B792" i="1"/>
  <c r="B708" i="1"/>
  <c r="A740" i="1"/>
  <c r="B760" i="1"/>
  <c r="B535" i="1"/>
  <c r="A1109" i="1"/>
  <c r="A1087" i="1"/>
  <c r="A1026" i="1"/>
  <c r="A1138" i="1"/>
  <c r="B772" i="1"/>
  <c r="A676" i="1"/>
  <c r="B696" i="1"/>
  <c r="A728" i="1"/>
  <c r="B746" i="1"/>
  <c r="B776" i="1"/>
  <c r="A1258" i="1"/>
  <c r="B1108" i="1"/>
  <c r="B1092" i="1"/>
  <c r="B1072" i="1"/>
  <c r="A1010" i="1"/>
  <c r="A772" i="1"/>
  <c r="B664" i="1"/>
  <c r="A696" i="1"/>
  <c r="B714" i="1"/>
  <c r="A746" i="1"/>
  <c r="A766" i="1"/>
  <c r="A776" i="1"/>
  <c r="B789" i="1"/>
  <c r="A1102" i="1"/>
  <c r="B1096" i="1"/>
  <c r="A664" i="1"/>
  <c r="B682" i="1"/>
  <c r="A714" i="1"/>
  <c r="B734" i="1"/>
  <c r="B766" i="1"/>
  <c r="A682" i="1"/>
  <c r="B702" i="1"/>
  <c r="A734" i="1"/>
  <c r="B1297" i="1"/>
  <c r="B1301" i="1"/>
  <c r="A1460" i="1"/>
  <c r="A1485" i="1"/>
  <c r="B1511" i="1"/>
  <c r="A153" i="1"/>
  <c r="A228" i="1"/>
  <c r="B639" i="1"/>
  <c r="A1252" i="1"/>
  <c r="A365" i="1"/>
  <c r="A1297" i="1"/>
  <c r="B1344" i="1"/>
  <c r="B356" i="1"/>
  <c r="A348" i="1"/>
  <c r="B348" i="1"/>
  <c r="A229" i="1"/>
  <c r="B206" i="1"/>
  <c r="B20" i="1"/>
  <c r="A52" i="1"/>
  <c r="B1267" i="1"/>
  <c r="A616" i="1"/>
  <c r="A588" i="1"/>
  <c r="B1367" i="1"/>
  <c r="B1368" i="1"/>
  <c r="A323" i="1"/>
  <c r="A1454" i="1"/>
  <c r="B74" i="1"/>
  <c r="A194" i="1"/>
  <c r="B194" i="1"/>
  <c r="A645" i="1"/>
  <c r="B1345" i="1"/>
  <c r="B552" i="1"/>
  <c r="A551" i="1"/>
  <c r="B168" i="1"/>
  <c r="B347" i="1"/>
  <c r="B579" i="1"/>
  <c r="A1247" i="1"/>
  <c r="B1247" i="1"/>
  <c r="A1239" i="1"/>
  <c r="A1231" i="1"/>
  <c r="B1207" i="1"/>
  <c r="A1207" i="1"/>
  <c r="A1199" i="1"/>
  <c r="A1191" i="1"/>
  <c r="B1191" i="1"/>
  <c r="B1183" i="1"/>
  <c r="B1159" i="1"/>
  <c r="B1151" i="1"/>
  <c r="A1143" i="1"/>
  <c r="A1135" i="1"/>
  <c r="B1127" i="1"/>
  <c r="B354" i="1"/>
  <c r="A354" i="1"/>
  <c r="A346" i="1"/>
  <c r="B548" i="1"/>
  <c r="B586" i="1"/>
  <c r="A586" i="1"/>
  <c r="B578" i="1"/>
  <c r="A578" i="1"/>
  <c r="B1119" i="1"/>
  <c r="B1135" i="1"/>
  <c r="A1183" i="1"/>
  <c r="B170" i="1"/>
  <c r="B551" i="1"/>
  <c r="A1119" i="1"/>
  <c r="B1245" i="1"/>
  <c r="A1237" i="1"/>
  <c r="B1229" i="1"/>
  <c r="B1205" i="1"/>
  <c r="A1197" i="1"/>
  <c r="A1181" i="1"/>
  <c r="B1165" i="1"/>
  <c r="B1157" i="1"/>
  <c r="A1149" i="1"/>
  <c r="B1149" i="1"/>
  <c r="B1133" i="1"/>
  <c r="A1117" i="1"/>
  <c r="B1365" i="1"/>
  <c r="A168" i="1"/>
  <c r="B1215" i="1"/>
  <c r="B1231" i="1"/>
  <c r="A1167" i="1"/>
  <c r="A1365" i="1"/>
  <c r="A33" i="1"/>
  <c r="A328" i="1"/>
  <c r="B346" i="1"/>
  <c r="A570" i="1"/>
  <c r="A1215" i="1"/>
  <c r="A562" i="1"/>
  <c r="B570" i="1"/>
  <c r="A590" i="1"/>
  <c r="B566" i="1"/>
  <c r="B517" i="1"/>
  <c r="A517" i="1"/>
  <c r="B533" i="1"/>
  <c r="A533" i="1"/>
  <c r="A525" i="1"/>
  <c r="B525" i="1"/>
  <c r="B1246" i="1"/>
  <c r="A1246" i="1"/>
  <c r="A1222" i="1"/>
  <c r="A1206" i="1"/>
  <c r="B1182" i="1"/>
  <c r="A1166" i="1"/>
  <c r="A1158" i="1"/>
  <c r="A1126" i="1"/>
  <c r="B1118" i="1"/>
  <c r="B546" i="1"/>
  <c r="A560" i="1"/>
  <c r="A1220" i="1"/>
  <c r="B1116" i="1"/>
  <c r="B1172" i="1"/>
  <c r="A1198" i="1"/>
  <c r="A1214" i="1"/>
  <c r="B1222" i="1"/>
  <c r="B1230" i="1"/>
  <c r="A1188" i="1"/>
  <c r="A1230" i="1"/>
  <c r="B1238" i="1"/>
  <c r="B1194" i="1"/>
  <c r="A1186" i="1"/>
  <c r="A1154" i="1"/>
  <c r="B1236" i="1"/>
  <c r="A1132" i="1"/>
  <c r="B1212" i="1"/>
  <c r="A1238" i="1"/>
  <c r="B787" i="1"/>
  <c r="A769" i="1"/>
  <c r="A749" i="1"/>
  <c r="A737" i="1"/>
  <c r="B723" i="1"/>
  <c r="A711" i="1"/>
  <c r="B711" i="1"/>
  <c r="B705" i="1"/>
  <c r="A691" i="1"/>
  <c r="B691" i="1"/>
  <c r="A679" i="1"/>
  <c r="A673" i="1"/>
  <c r="B659" i="1"/>
  <c r="A748" i="1"/>
  <c r="B722" i="1"/>
  <c r="A658" i="1"/>
  <c r="B678" i="1"/>
  <c r="A678" i="1"/>
  <c r="A742" i="1"/>
  <c r="A522" i="1"/>
  <c r="A768" i="1"/>
  <c r="A710" i="1"/>
  <c r="B742" i="1"/>
  <c r="B684" i="1"/>
  <c r="B710" i="1"/>
  <c r="B748" i="1"/>
  <c r="A684" i="1"/>
  <c r="A716" i="1"/>
  <c r="B777" i="1"/>
  <c r="B716" i="1"/>
  <c r="B1499" i="1"/>
  <c r="A1491" i="1"/>
  <c r="A1077" i="1"/>
  <c r="B1048" i="1"/>
  <c r="B1016" i="1"/>
  <c r="A1110" i="1"/>
  <c r="A1086" i="1"/>
  <c r="B1080" i="1"/>
  <c r="A1034" i="1"/>
  <c r="A1002" i="1"/>
  <c r="B1112" i="1"/>
  <c r="A1094" i="1"/>
  <c r="B1088" i="1"/>
  <c r="B1084" i="1"/>
  <c r="A1070" i="1"/>
  <c r="B1064" i="1"/>
  <c r="B1032" i="1"/>
  <c r="B1500" i="1"/>
  <c r="B1427" i="1"/>
  <c r="B1435" i="1"/>
  <c r="A1078" i="1"/>
  <c r="B1056" i="1"/>
  <c r="B1024" i="1"/>
  <c r="F56" i="8"/>
  <c r="F51" i="8"/>
  <c r="F59" i="8"/>
  <c r="F54" i="8"/>
  <c r="F86" i="8"/>
  <c r="F135" i="8"/>
  <c r="F22" i="8"/>
  <c r="F175" i="8"/>
  <c r="F84" i="8"/>
  <c r="F140" i="8"/>
  <c r="F143" i="8"/>
  <c r="F81" i="8"/>
  <c r="F25" i="8"/>
  <c r="F57" i="8"/>
  <c r="F83" i="8"/>
  <c r="F55" i="8"/>
  <c r="F85" i="8"/>
  <c r="F63" i="8"/>
  <c r="F53" i="8"/>
  <c r="A1455" i="1"/>
  <c r="A1266" i="1"/>
  <c r="B43" i="1"/>
  <c r="A242" i="1"/>
  <c r="B163" i="1"/>
  <c r="B69" i="1"/>
  <c r="B51" i="1"/>
  <c r="B202" i="1"/>
  <c r="B617" i="1"/>
  <c r="A275" i="1"/>
  <c r="A1535" i="1"/>
  <c r="B1307" i="1"/>
  <c r="A601" i="1"/>
  <c r="B1259" i="1"/>
  <c r="A276" i="1"/>
  <c r="B1447" i="1"/>
  <c r="A1508" i="1"/>
  <c r="B1535" i="1"/>
  <c r="B1360" i="1"/>
  <c r="B158" i="1"/>
  <c r="B1485" i="1"/>
  <c r="B275" i="1"/>
  <c r="B1359" i="1"/>
  <c r="B329" i="1"/>
  <c r="A1298" i="1"/>
  <c r="A1510" i="1"/>
  <c r="B217" i="1"/>
  <c r="A74" i="1"/>
  <c r="B31" i="1"/>
  <c r="A47" i="1"/>
  <c r="A639" i="1"/>
  <c r="A1463" i="1"/>
  <c r="A1301" i="1"/>
  <c r="A1511" i="1"/>
  <c r="B153" i="1"/>
  <c r="B1534" i="1"/>
  <c r="A1519" i="1"/>
  <c r="A649" i="1"/>
  <c r="B600" i="1"/>
  <c r="A57" i="1"/>
  <c r="B191" i="1"/>
  <c r="A1379" i="1"/>
  <c r="A254" i="1"/>
  <c r="A352" i="1"/>
  <c r="B352" i="1"/>
  <c r="B344" i="1"/>
  <c r="B1343" i="1"/>
  <c r="A1349" i="1"/>
  <c r="B1349" i="1"/>
  <c r="A1345" i="1"/>
  <c r="A341" i="1"/>
  <c r="A355" i="1"/>
  <c r="A343" i="1"/>
  <c r="A552" i="1"/>
  <c r="B556" i="1"/>
  <c r="A568" i="1"/>
  <c r="A584" i="1"/>
  <c r="B165" i="1"/>
  <c r="A345" i="1"/>
  <c r="B545" i="1"/>
  <c r="A165" i="1"/>
  <c r="B345" i="1"/>
  <c r="B544" i="1"/>
  <c r="B576" i="1"/>
  <c r="A576" i="1"/>
  <c r="B1346" i="1"/>
  <c r="B169" i="1"/>
  <c r="A353" i="1"/>
  <c r="A583" i="1"/>
  <c r="A567" i="1"/>
  <c r="B353" i="1"/>
  <c r="B589" i="1"/>
  <c r="B573" i="1"/>
  <c r="B565" i="1"/>
  <c r="A557" i="1"/>
  <c r="A1245" i="1"/>
  <c r="B1237" i="1"/>
  <c r="A1229" i="1"/>
  <c r="A1221" i="1"/>
  <c r="B1221" i="1"/>
  <c r="A548" i="1"/>
  <c r="B588" i="1"/>
  <c r="B572" i="1"/>
  <c r="A564" i="1"/>
  <c r="B564" i="1"/>
  <c r="A1133" i="1"/>
  <c r="B1173" i="1"/>
  <c r="B1141" i="1"/>
  <c r="B1117" i="1"/>
  <c r="A1173" i="1"/>
  <c r="B1181" i="1"/>
  <c r="B1197" i="1"/>
  <c r="B1225" i="1"/>
  <c r="B1217" i="1"/>
  <c r="A1201" i="1"/>
  <c r="A1193" i="1"/>
  <c r="B1185" i="1"/>
  <c r="B1161" i="1"/>
  <c r="B1153" i="1"/>
  <c r="A1145" i="1"/>
  <c r="B1145" i="1"/>
  <c r="B1137" i="1"/>
  <c r="A1129" i="1"/>
  <c r="B1248" i="1"/>
  <c r="B1224" i="1"/>
  <c r="A1224" i="1"/>
  <c r="B1216" i="1"/>
  <c r="B1200" i="1"/>
  <c r="B1192" i="1"/>
  <c r="A1192" i="1"/>
  <c r="A1184" i="1"/>
  <c r="B1168" i="1"/>
  <c r="A1160" i="1"/>
  <c r="B1160" i="1"/>
  <c r="B1136" i="1"/>
  <c r="A1120" i="1"/>
  <c r="B1125" i="1"/>
  <c r="A1189" i="1"/>
  <c r="A1113" i="1"/>
  <c r="B1129" i="1"/>
  <c r="B1169" i="1"/>
  <c r="A1137" i="1"/>
  <c r="A1225" i="1"/>
  <c r="B1120" i="1"/>
  <c r="A1144" i="1"/>
  <c r="B1239" i="1"/>
  <c r="B1223" i="1"/>
  <c r="A1223" i="1"/>
  <c r="B1199" i="1"/>
  <c r="B1167" i="1"/>
  <c r="A1159" i="1"/>
  <c r="B1143" i="1"/>
  <c r="A1127" i="1"/>
  <c r="A1125" i="1"/>
  <c r="A1157" i="1"/>
  <c r="B1209" i="1"/>
  <c r="B529" i="1"/>
  <c r="A529" i="1"/>
  <c r="A1205" i="1"/>
  <c r="A1141" i="1"/>
  <c r="A1165" i="1"/>
  <c r="A1213" i="1"/>
  <c r="B1128" i="1"/>
  <c r="A1152" i="1"/>
  <c r="B1037" i="1"/>
  <c r="A1037" i="1"/>
  <c r="B1005" i="1"/>
  <c r="A1005" i="1"/>
  <c r="A1234" i="1"/>
  <c r="B698" i="1"/>
  <c r="B1505" i="1"/>
  <c r="A1497" i="1"/>
  <c r="A1489" i="1"/>
  <c r="B1061" i="1"/>
  <c r="A1061" i="1"/>
  <c r="B1029" i="1"/>
  <c r="A1029" i="1"/>
  <c r="B1504" i="1"/>
  <c r="B534" i="1"/>
  <c r="A534" i="1"/>
  <c r="A1085" i="1"/>
  <c r="B1154" i="1"/>
  <c r="A762" i="1"/>
  <c r="B1493" i="1"/>
  <c r="B1053" i="1"/>
  <c r="A1053" i="1"/>
  <c r="B1021" i="1"/>
  <c r="A1021" i="1"/>
  <c r="B1202" i="1"/>
  <c r="A1093" i="1"/>
  <c r="B788" i="1"/>
  <c r="A750" i="1"/>
  <c r="B718" i="1"/>
  <c r="A686" i="1"/>
  <c r="B686" i="1"/>
  <c r="B680" i="1"/>
  <c r="A666" i="1"/>
  <c r="A660" i="1"/>
  <c r="B660" i="1"/>
  <c r="B1045" i="1"/>
  <c r="A1045" i="1"/>
  <c r="B1013" i="1"/>
  <c r="A1013" i="1"/>
  <c r="B538" i="1"/>
  <c r="A538" i="1"/>
  <c r="A530" i="1"/>
  <c r="B530" i="1"/>
  <c r="B522" i="1"/>
  <c r="A1101" i="1"/>
  <c r="A1069" i="1"/>
  <c r="B1059" i="1"/>
  <c r="B1051" i="1"/>
  <c r="B1043" i="1"/>
  <c r="B1035" i="1"/>
  <c r="B1027" i="1"/>
  <c r="B1019" i="1"/>
  <c r="B1011" i="1"/>
  <c r="B1003" i="1"/>
  <c r="A781" i="1"/>
  <c r="B1063" i="1"/>
  <c r="B1055" i="1"/>
  <c r="B1047" i="1"/>
  <c r="B1039" i="1"/>
  <c r="B1031" i="1"/>
  <c r="B1023" i="1"/>
  <c r="B1015" i="1"/>
  <c r="B1007" i="1"/>
  <c r="B1107" i="1"/>
  <c r="B1099" i="1"/>
  <c r="B1091" i="1"/>
  <c r="B1083" i="1"/>
  <c r="B1075" i="1"/>
  <c r="B1067" i="1"/>
  <c r="A1062" i="1"/>
  <c r="A1054" i="1"/>
  <c r="A1046" i="1"/>
  <c r="A1038" i="1"/>
  <c r="A1030" i="1"/>
  <c r="A1022" i="1"/>
  <c r="A1014" i="1"/>
  <c r="A1006" i="1"/>
  <c r="A1436" i="1"/>
  <c r="B775" i="1"/>
  <c r="A1259" i="1"/>
  <c r="A622" i="1"/>
  <c r="A1267" i="1"/>
  <c r="B198" i="1"/>
  <c r="A28" i="1"/>
  <c r="B1510" i="1"/>
  <c r="A245" i="1"/>
  <c r="A232" i="1"/>
  <c r="B645" i="1"/>
  <c r="B438" i="1"/>
  <c r="A651" i="1"/>
  <c r="B267" i="1"/>
  <c r="B601" i="1"/>
  <c r="A198" i="1"/>
  <c r="B44" i="1"/>
  <c r="B245" i="1"/>
  <c r="B47" i="1"/>
  <c r="B1294" i="1"/>
  <c r="B1266" i="1"/>
  <c r="A635" i="1"/>
  <c r="A206" i="1"/>
  <c r="A1360" i="1"/>
  <c r="B332" i="1"/>
  <c r="A628" i="1"/>
  <c r="B648" i="1"/>
  <c r="A1307" i="1"/>
  <c r="B60" i="1"/>
  <c r="A20" i="1"/>
  <c r="A598" i="1"/>
  <c r="B1284" i="1"/>
  <c r="A1418" i="1"/>
  <c r="A329" i="1"/>
  <c r="A332" i="1"/>
  <c r="B616" i="1"/>
  <c r="A648" i="1"/>
  <c r="A60" i="1"/>
  <c r="B36" i="1"/>
  <c r="B1418" i="1"/>
  <c r="B1463" i="1"/>
  <c r="A1284" i="1"/>
  <c r="B328" i="1"/>
  <c r="B1375" i="1"/>
  <c r="A155" i="1"/>
  <c r="A1368" i="1"/>
  <c r="A31" i="1"/>
  <c r="B276" i="1"/>
  <c r="A1352" i="1"/>
  <c r="B602" i="1"/>
  <c r="A634" i="1"/>
  <c r="B654" i="1"/>
  <c r="A197" i="1"/>
  <c r="B52" i="1"/>
  <c r="B323" i="1"/>
  <c r="B229" i="1"/>
  <c r="A1292" i="1"/>
  <c r="A15" i="1"/>
  <c r="A320" i="1"/>
  <c r="A1447" i="1"/>
  <c r="B219" i="1"/>
  <c r="B232" i="1"/>
  <c r="A438" i="1"/>
  <c r="B651" i="1"/>
  <c r="A219" i="1"/>
  <c r="A1342" i="1"/>
  <c r="B1348" i="1"/>
  <c r="A356" i="1"/>
  <c r="A1340" i="1"/>
  <c r="A173" i="1"/>
  <c r="B173" i="1"/>
  <c r="B355" i="1"/>
  <c r="A347" i="1"/>
  <c r="A1350" i="1"/>
  <c r="B1350" i="1"/>
  <c r="A166" i="1"/>
  <c r="B590" i="1"/>
  <c r="A582" i="1"/>
  <c r="B582" i="1"/>
  <c r="A574" i="1"/>
  <c r="A566" i="1"/>
  <c r="B558" i="1"/>
  <c r="A558" i="1"/>
  <c r="A1343" i="1"/>
  <c r="B1340" i="1"/>
  <c r="A1344" i="1"/>
  <c r="B1341" i="1"/>
  <c r="A172" i="1"/>
  <c r="B164" i="1"/>
  <c r="B166" i="1"/>
  <c r="A1348" i="1"/>
  <c r="B550" i="1"/>
  <c r="A550" i="1"/>
  <c r="A169" i="1"/>
  <c r="B542" i="1"/>
  <c r="A549" i="1"/>
  <c r="B549" i="1"/>
  <c r="B574" i="1"/>
  <c r="A587" i="1"/>
  <c r="A579" i="1"/>
  <c r="B571" i="1"/>
  <c r="A571" i="1"/>
  <c r="B563" i="1"/>
  <c r="A350" i="1"/>
  <c r="B350" i="1"/>
  <c r="B1342" i="1"/>
  <c r="B341" i="1"/>
  <c r="B349" i="1"/>
  <c r="A349" i="1"/>
  <c r="A542" i="1"/>
  <c r="A555" i="1"/>
  <c r="B555" i="1"/>
  <c r="A547" i="1"/>
  <c r="A563" i="1"/>
  <c r="B587" i="1"/>
  <c r="A589" i="1"/>
  <c r="B580" i="1"/>
  <c r="B581" i="1"/>
  <c r="A580" i="1"/>
  <c r="A581" i="1"/>
  <c r="A1228" i="1"/>
  <c r="B1188" i="1"/>
  <c r="A1164" i="1"/>
  <c r="A1124" i="1"/>
  <c r="B557" i="1"/>
  <c r="A170" i="1"/>
  <c r="A556" i="1"/>
  <c r="A573" i="1"/>
  <c r="A572" i="1"/>
  <c r="A565" i="1"/>
  <c r="A793" i="1"/>
  <c r="B773" i="1"/>
  <c r="B767" i="1"/>
  <c r="B761" i="1"/>
  <c r="A747" i="1"/>
  <c r="A741" i="1"/>
  <c r="B715" i="1"/>
  <c r="A703" i="1"/>
  <c r="A697" i="1"/>
  <c r="B671" i="1"/>
  <c r="B665" i="1"/>
  <c r="A1254" i="1"/>
  <c r="A1437" i="1"/>
  <c r="B1437" i="1"/>
  <c r="B1502" i="1"/>
  <c r="A1494" i="1"/>
  <c r="A540" i="1"/>
  <c r="B540" i="1"/>
  <c r="A532" i="1"/>
  <c r="B524" i="1"/>
  <c r="A665" i="1"/>
  <c r="A671" i="1"/>
  <c r="B677" i="1"/>
  <c r="B683" i="1"/>
  <c r="A767" i="1"/>
  <c r="B1494" i="1"/>
  <c r="A1429" i="1"/>
  <c r="B1428" i="1"/>
  <c r="A1501" i="1"/>
  <c r="B1501" i="1"/>
  <c r="A1493" i="1"/>
  <c r="A539" i="1"/>
  <c r="A531" i="1"/>
  <c r="B523" i="1"/>
  <c r="A523" i="1"/>
  <c r="B1201" i="1"/>
  <c r="B1144" i="1"/>
  <c r="A1168" i="1"/>
  <c r="B1208" i="1"/>
  <c r="B1232" i="1"/>
  <c r="A1209" i="1"/>
  <c r="A677" i="1"/>
  <c r="A683" i="1"/>
  <c r="B697" i="1"/>
  <c r="B703" i="1"/>
  <c r="B709" i="1"/>
  <c r="A715" i="1"/>
  <c r="A761" i="1"/>
  <c r="B532" i="1"/>
  <c r="A709" i="1"/>
  <c r="B531" i="1"/>
  <c r="A537" i="1"/>
  <c r="B521" i="1"/>
  <c r="A521" i="1"/>
  <c r="A1177" i="1"/>
  <c r="B1233" i="1"/>
  <c r="A1241" i="1"/>
  <c r="B747" i="1"/>
  <c r="B793" i="1"/>
  <c r="A536" i="1"/>
  <c r="B528" i="1"/>
  <c r="A520" i="1"/>
  <c r="B520" i="1"/>
  <c r="B1152" i="1"/>
  <c r="A1176" i="1"/>
  <c r="A1216" i="1"/>
  <c r="B1240" i="1"/>
  <c r="B1121" i="1"/>
  <c r="A1233" i="1"/>
  <c r="B741" i="1"/>
  <c r="B1436" i="1"/>
  <c r="A1502" i="1"/>
  <c r="B1440" i="1"/>
  <c r="B1497" i="1"/>
  <c r="B1489" i="1"/>
  <c r="A524" i="1"/>
  <c r="A1136" i="1"/>
  <c r="B1176" i="1"/>
  <c r="A1200" i="1"/>
  <c r="A1240" i="1"/>
  <c r="A1121" i="1"/>
  <c r="B1193" i="1"/>
  <c r="B735" i="1"/>
  <c r="B779" i="1"/>
  <c r="A787" i="1"/>
  <c r="B781" i="1"/>
  <c r="A775" i="1"/>
  <c r="B769" i="1"/>
  <c r="A755" i="1"/>
  <c r="B749" i="1"/>
  <c r="B743" i="1"/>
  <c r="B737" i="1"/>
  <c r="A723" i="1"/>
  <c r="B717" i="1"/>
  <c r="A705" i="1"/>
  <c r="B685" i="1"/>
  <c r="B679" i="1"/>
  <c r="B673" i="1"/>
  <c r="A659" i="1"/>
  <c r="B1439" i="1"/>
  <c r="B1431" i="1"/>
  <c r="A1504" i="1"/>
  <c r="A1496" i="1"/>
  <c r="B1496" i="1"/>
  <c r="B537" i="1"/>
  <c r="B729" i="1"/>
  <c r="A735" i="1"/>
  <c r="A779" i="1"/>
  <c r="A685" i="1"/>
  <c r="B1254" i="1"/>
  <c r="A528" i="1"/>
  <c r="A777" i="1"/>
  <c r="A519" i="1"/>
  <c r="A1492" i="1"/>
  <c r="B526" i="1"/>
  <c r="A1499" i="1"/>
  <c r="B1426" i="1"/>
  <c r="A518" i="1"/>
  <c r="B19" i="10" a="1"/>
  <c r="B19" i="10" s="1"/>
  <c r="A1105" i="1"/>
  <c r="B1105" i="1"/>
  <c r="A1097" i="1"/>
  <c r="B1097" i="1"/>
  <c r="A1089" i="1"/>
  <c r="B1089" i="1"/>
  <c r="A1081" i="1"/>
  <c r="B1081" i="1"/>
  <c r="A1073" i="1"/>
  <c r="B1073" i="1"/>
  <c r="A1065" i="1"/>
  <c r="B1065" i="1"/>
  <c r="A1057" i="1"/>
  <c r="B1057" i="1"/>
  <c r="A1049" i="1"/>
  <c r="B1049" i="1"/>
  <c r="A1041" i="1"/>
  <c r="B1041" i="1"/>
  <c r="A1033" i="1"/>
  <c r="B1033" i="1"/>
  <c r="A1025" i="1"/>
  <c r="B1025" i="1"/>
  <c r="A1017" i="1"/>
  <c r="B1017" i="1"/>
  <c r="A1009" i="1"/>
  <c r="B1009" i="1"/>
  <c r="A1001" i="1"/>
  <c r="B1001" i="1"/>
  <c r="B1106" i="1"/>
  <c r="B1098" i="1"/>
  <c r="B1090" i="1"/>
  <c r="B1082" i="1"/>
  <c r="B1074" i="1"/>
  <c r="B1066" i="1"/>
  <c r="B1060" i="1"/>
  <c r="B1052" i="1"/>
  <c r="B1044" i="1"/>
  <c r="B1036" i="1"/>
  <c r="B1028" i="1"/>
  <c r="B1020" i="1"/>
  <c r="B1012" i="1"/>
  <c r="B1004" i="1"/>
  <c r="A1440" i="1"/>
  <c r="A1425" i="1"/>
  <c r="A1431" i="1"/>
  <c r="A1426" i="1"/>
  <c r="A1428" i="1"/>
  <c r="A1435" i="1"/>
  <c r="A1433" i="1"/>
  <c r="A1427" i="1"/>
  <c r="A1432" i="1"/>
  <c r="A1434" i="1"/>
  <c r="A1439" i="1"/>
  <c r="A1438" i="1"/>
  <c r="H688" i="15" l="1"/>
  <c r="I688" i="15" s="1"/>
  <c r="H689" i="15"/>
  <c r="H693" i="15" s="1"/>
  <c r="I694" i="15"/>
  <c r="I696" i="15"/>
  <c r="I689" i="15" l="1"/>
  <c r="I693" i="1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tc={DEC2ADC6-4AB2-454A-B069-050E86ABCA25}</author>
    <author>tc={C628B71D-C3A5-4BD2-8BA3-F913D91394D4}</author>
    <author>tc={D0801E46-9E1F-4D2B-A06C-3AD5C5DDEBCA}</author>
    <author>tc={19777683-0E7F-4DAF-955F-A7EBAC7AAEEA}</author>
    <author>tc={A2328F4B-C3F9-4761-BF76-1D4F4D6A14B6}</author>
    <author>tc={E2106FC3-386C-4714-B306-9BA0FD425274}</author>
    <author>tc={E8911680-E731-4D67-9690-17976D3FED66}</author>
    <author>tc={5B177B48-17FC-4889-93EE-8CEBBC9D67A1}</author>
    <author>tc={FC0E8780-2055-48EE-B42B-F31936B1D4FF}</author>
    <author>tc={9E6238C4-2B41-4F84-9F69-94DEF5E3EB8C}</author>
    <author>tc={6E9F8D40-752E-4116-9D9F-F74F76285640}</author>
    <author>tc={1F6D9B8A-9D38-4D1F-B4ED-5F0A991366ED}</author>
    <author>tc={13F601CD-306A-40F0-B922-220BFFE13A1B}</author>
    <author>tc={F68FAF8D-1644-4226-9958-EF646AC2A415}</author>
    <author>tc={6B9A8754-021E-4D8E-93F4-88976B3E34AB}</author>
    <author>tc={7D5DDCCA-4283-4FED-98AD-8E96763E1C42}</author>
    <author>tc={2419812F-F330-4B11-95F5-C4C2E221E694}</author>
    <author>tc={C12E46EA-3F96-434D-AD07-C9DAE30A70F4}</author>
    <author>tc={A29A373E-8B2B-4B45-BF1E-AC6A2B5F3C17}</author>
    <author>tc={4879F214-E99D-4D42-8C39-70789BBBC99D}</author>
    <author>tc={29C92E86-4989-4367-A9C0-46D156A7CEBB}</author>
    <author>tc={8C94AB36-0C9D-4D5F-A64A-5E1836200BD4}</author>
    <author>tc={0785BC27-69F5-4B43-8886-6AB6B3A1C38C}</author>
    <author>tc={4E6A3C34-D015-4798-8B15-C2C63B01F6C3}</author>
    <author>tc={7355F6F6-D3AD-4011-944E-FCE1A44D743D}</author>
    <author>tc={52DDC055-DFE6-4C4D-97FC-B38B71C63DF3}</author>
    <author>tc={0EFD8687-3DDE-4CBD-AEA3-EE622A1F5ED4}</author>
    <author>tc={4F677542-9574-41F5-9B11-3E8FA1978897}</author>
    <author>tc={C6EC601F-FF77-423D-9BE3-C8F28EB3F9D6}</author>
    <author>tc={A5E5F926-8C26-4331-A7DC-EFA14653951A}</author>
    <author>tc={FBB6CCFB-0F4E-489C-9FA4-2FCAFFEE5EFA}</author>
    <author>tc={AD616FC9-3395-42E5-B276-12B592569509}</author>
    <author>tc={00EB049D-E7F3-49A2-83AA-A4B256E6ECF2}</author>
  </authors>
  <commentList>
    <comment ref="D3" authorId="0" shapeId="0" xr:uid="{DEC2ADC6-4AB2-454A-B069-050E86ABCA25}">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D29" authorId="1" shapeId="0" xr:uid="{C628B71D-C3A5-4BD2-8BA3-F913D91394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29" authorId="2" shapeId="0" xr:uid="{D0801E46-9E1F-4D2B-A06C-3AD5C5DDEBC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7" authorId="3" shapeId="0" xr:uid="{19777683-0E7F-4DAF-955F-A7EBAC7AAEE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8" authorId="4" shapeId="0" xr:uid="{A2328F4B-C3F9-4761-BF76-1D4F4D6A1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45" authorId="5" shapeId="0" xr:uid="{E2106FC3-386C-4714-B306-9BA0FD425274}">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I79" authorId="6" shapeId="0" xr:uid="{E8911680-E731-4D67-9690-17976D3FED66}">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D81" authorId="7" shapeId="0" xr:uid="{5B177B48-17FC-4889-93EE-8CEBBC9D67A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2" authorId="8" shapeId="0" xr:uid="{FC0E8780-2055-48EE-B42B-F31936B1D4F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3" authorId="9" shapeId="0" xr:uid="{9E6238C4-2B41-4F84-9F69-94DEF5E3EB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83" authorId="10" shapeId="0" xr:uid="{6E9F8D40-752E-4116-9D9F-F74F7628564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7" authorId="11" shapeId="0" xr:uid="{1F6D9B8A-9D38-4D1F-B4ED-5F0A991366E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87" authorId="12" shapeId="0" xr:uid="{13F601CD-306A-40F0-B922-220BFFE13A1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8" authorId="13" shapeId="0" xr:uid="{F68FAF8D-1644-4226-9958-EF646AC2A41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88" authorId="14" shapeId="0" xr:uid="{6B9A8754-021E-4D8E-93F4-88976B3E34A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9" authorId="15" shapeId="0" xr:uid="{7D5DDCCA-4283-4FED-98AD-8E96763E1C4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89" authorId="16" shapeId="0" xr:uid="{2419812F-F330-4B11-95F5-C4C2E221E69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B90" authorId="17" shapeId="0" xr:uid="{C12E46EA-3F96-434D-AD07-C9DAE30A70F4}">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B96" authorId="18" shapeId="0" xr:uid="{A29A373E-8B2B-4B45-BF1E-AC6A2B5F3C17}">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D101" authorId="19" shapeId="0" xr:uid="{4879F214-E99D-4D42-8C39-70789BBBC99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2" authorId="20" shapeId="0" xr:uid="{29C92E86-4989-4367-A9C0-46D156A7CEB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3" authorId="21" shapeId="0" xr:uid="{8C94AB36-0C9D-4D5F-A64A-5E1836200B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5" authorId="22" shapeId="0" xr:uid="{0785BC27-69F5-4B43-8886-6AB6B3A1C3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6" authorId="23" shapeId="0" xr:uid="{4E6A3C34-D015-4798-8B15-C2C63B01F6C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7" authorId="24" shapeId="0" xr:uid="{7355F6F6-D3AD-4011-944E-FCE1A44D74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8" authorId="25" shapeId="0" xr:uid="{52DDC055-DFE6-4C4D-97FC-B38B71C63DF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0" authorId="26" shapeId="0" xr:uid="{0EFD8687-3DDE-4CBD-AEA3-EE622A1F5E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1" authorId="27" shapeId="0" xr:uid="{4F677542-9574-41F5-9B11-3E8FA19788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2" authorId="28" shapeId="0" xr:uid="{C6EC601F-FF77-423D-9BE3-C8F28EB3F9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3" authorId="29" shapeId="0" xr:uid="{A5E5F926-8C26-4331-A7DC-EFA14653951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13" authorId="30" shapeId="0" xr:uid="{FBB6CCFB-0F4E-489C-9FA4-2FCAFFEE5EF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4" authorId="31" shapeId="0" xr:uid="{AD616FC9-3395-42E5-B276-12B59256950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14" authorId="32" shapeId="0" xr:uid="{00EB049D-E7F3-49A2-83AA-A4B256E6ECF2}">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C32" authorId="0" shapeId="0" xr:uid="{A890E904-480B-4594-A9AC-66E9A78B095E}">
      <text>
        <r>
          <rPr>
            <sz val="11"/>
            <color theme="1"/>
            <rFont val="Calibri"/>
            <family val="2"/>
            <scheme val="minor"/>
          </rPr>
          <t xml:space="preserve">AUT: NA
BEL: NA
BGR: NO
CYP: NE
CZE: NA,NE
DNM: NE
EST: NO
FIN: NE,NO
FRK: NO
DEU: NA
GRC: NE
HRV: NE
HUN: NA
IRL: NE
ITA: NE
LVA: NE
LTU: NA
LUX: NO
MLT: NA,NE
NLD: NO
POL: NA
PRT: NO
ROU: NE
SVK: NO
SVN: NO
ESP: IE
SWE: NO
</t>
        </r>
      </text>
    </comment>
    <comment ref="B36" authorId="0" shapeId="0" xr:uid="{2371FF1F-568C-4104-BD1B-C1283D157F18}">
      <text>
        <r>
          <rPr>
            <sz val="11"/>
            <color theme="1"/>
            <rFont val="Calibri"/>
            <family val="2"/>
            <scheme val="minor"/>
          </rPr>
          <t xml:space="preserve">AUT: 9.59592857142857
BEL: 17.02458112808576
BGR: 45.48680584346784
CYP: 1.815
CZE: 108.53333333333333
DNM: 14.6666666666667
EST: 0.99751026350757
FIN: 5.38025440213227
FRK: 864.511214285714
DEU: 481.04832338513802
GRC: 60.40990476190478
HRV: 50.01973427513329
HUN: 171.1495009642201
IRL: 96.67702318840578
ITA: 464.83990666666665
LVA: 7.7088
LTU: 59.60543226427248
LUX: NO
MLT: NE
NLD: 1.51485714285714
POL: 571.11023941566361
PRT: 21.2774401902174
ROU: 115.68173339130435
SVK: 15.28761275222224
SVN: 8.66734412898549
ESP: 437.841611
SWE: 4.35057971014492
</t>
        </r>
      </text>
    </comment>
    <comment ref="J36" authorId="0" shapeId="0" xr:uid="{FE0A730B-E7F8-41AC-B4D9-6B6FB42AB774}">
      <text>
        <r>
          <rPr>
            <sz val="11"/>
            <color theme="1"/>
            <rFont val="Calibri"/>
            <family val="2"/>
            <scheme val="minor"/>
          </rPr>
          <t xml:space="preserve">AUT: 9.59592857142857
BEL: 17.02458112808576
BGR: 45.48680584346784
CYP: 1.815
CZE: 108.53333333333333
DNM: 14.6666666666667
EST: 0.99751026350757
FIN: 5.38025440213227
FRK: 864.511214285714
DEU: 481.04832338513802
GRC: 60.40990476190478
HRV: 50.01973427513329
HUN: 171.1495009642201
IRL: 96.67702318840578
ITA: 464.83990666666665
LVA: 7.7088
LTU: 59.60543226427248
LUX: NO
MLT: NE
NLD: 1.51485714285714
POL: 571.11023941566361
PRT: 21.2774401902174
ROU: 115.68173339130435
SVK: 15.28761275222224
SVN: 8.66734412898549
ESP: 437.841611
SWE: 4.35057971014492
</t>
        </r>
      </text>
    </comment>
    <comment ref="B37" authorId="0" shapeId="0" xr:uid="{16DDF74F-3E7B-4138-98F0-69D93039890F}">
      <text>
        <r>
          <rPr>
            <sz val="11"/>
            <color theme="1"/>
            <rFont val="Calibri"/>
            <family val="2"/>
            <scheme val="minor"/>
          </rPr>
          <t xml:space="preserve">AUT: 30.66167548500881
BEL: NO
BGR: NO
CYP: NO
CZE: NO
DNM: 33.2904
EST: NO
FIN: NA
FRK: 128.158708333333
DEU: 510.44657841318201
GRC: NO
HRV: NA
HUN: 22.73317975072361
IRL: NO
ITA: 43.67601942612275
LVA: NE
LTU: NE
LUX: 5.82140548281269
MLT: NO
NLD: NO
POL: 236.13472203435688
PRT: 20.67692
ROU: NO
SVK: NO
SVN: 3.545972495065
ESP: 77.156211
SWE: NO
</t>
        </r>
      </text>
    </comment>
    <comment ref="J37" authorId="0" shapeId="0" xr:uid="{28153DFC-B4F0-491D-BAA4-115CCD948B65}">
      <text>
        <r>
          <rPr>
            <sz val="11"/>
            <color theme="1"/>
            <rFont val="Calibri"/>
            <family val="2"/>
            <scheme val="minor"/>
          </rPr>
          <t xml:space="preserve">AUT: 30.66167548500881
BEL: NO
BGR: NO
CYP: NO
CZE: NO
DNM: 33.2904
EST: NO
FIN: NA
FRK: 128.158708333333
DEU: 510.44657841318201
GRC: NO
HRV: NA
HUN: 22.73317975072361
IRL: NO
ITA: 43.67601942612275
LVA: NE
LTU: NE
LUX: 5.82140548281269
MLT: NO
NLD: NO
POL: 236.13472203435688
PRT: 20.67692
ROU: NO
SVK: NO
SVN: 3.545972495065
ESP: 77.156211
SWE: NO
</t>
        </r>
      </text>
    </comment>
    <comment ref="B38" authorId="0" shapeId="0" xr:uid="{20690F2A-D065-40E4-85C9-E062CB5A5D93}">
      <text>
        <r>
          <rPr>
            <sz val="11"/>
            <color theme="1"/>
            <rFont val="Calibri"/>
            <family val="2"/>
            <scheme val="minor"/>
          </rPr>
          <t xml:space="preserve">AUT: NA
BEL: NO
BGR: NO VALUE
CYP: NO
CZE: NO
DNM: NA
EST: NO
FIN: NO
FRK: NO
DEU: NO,NA
GRC: NO VALUE
HRV: NO
HUN: NO
IRL: NO
ITA: NO
LVA: NO
LTU: NO
LUX: NO
MLT: NO VALUE
NLD: NO
POL: NO
PRT: NO
ROU: NO
SVK: NO
SVN: NO
ESP: NO
SWE: NO VALUE
</t>
        </r>
      </text>
    </comment>
    <comment ref="C38" authorId="0" shapeId="0" xr:uid="{119CF04D-D35B-471F-A201-77405B8F57C1}">
      <text>
        <r>
          <rPr>
            <sz val="11"/>
            <color theme="1"/>
            <rFont val="Calibri"/>
            <family val="2"/>
            <scheme val="minor"/>
          </rPr>
          <t xml:space="preserve">AUT: NA
BEL: NO
BGR: NO VALUE
CYP: NO
CZE: NO
DNM: NA
EST: NO
FIN: NO
FRK: NO
DEU: 0.01103627068207
GRC: NO VALUE
HRV: NO
HUN: NO
IRL: NO
ITA: NO
LVA: NO
LTU: NO
LUX: NO
MLT: NA
NLD: NA
POL: NO
PRT: NO
ROU: NO
SVK: NO
SVN: NO
ESP: NO
SWE: NO VALUE
</t>
        </r>
      </text>
    </comment>
    <comment ref="D38" authorId="0" shapeId="0" xr:uid="{5814CA7D-17CB-463C-9B20-B3C285382541}">
      <text>
        <r>
          <rPr>
            <sz val="11"/>
            <color theme="1"/>
            <rFont val="Calibri"/>
            <family val="2"/>
            <scheme val="minor"/>
          </rPr>
          <t xml:space="preserve">AUT: NA
BEL: NO
BGR: NO VALUE
CYP: NO
CZE: NO
DNM: NA
EST: NO
FIN: NO
FRK: NO
DEU: 0.00041777263496
GRC: NO VALUE
HRV: NO
HUN: NO
IRL: NO
ITA: NO
LVA: NO
LTU: NO
LUX: NO
MLT: NA
NLD: NA
POL: NO
PRT: NO
ROU: NO
SVK: NO
SVN: NO
ESP: NO
SWE: NO VALUE
</t>
        </r>
      </text>
    </comment>
    <comment ref="B47" authorId="0" shapeId="0" xr:uid="{A4EA5DFB-89D0-4657-A724-5EEA75B93968}">
      <text>
        <r>
          <rPr>
            <sz val="11"/>
            <color theme="1"/>
            <rFont val="Calibri"/>
            <family val="2"/>
            <scheme val="minor"/>
          </rPr>
          <t xml:space="preserve">AUT: NO
BEL: NO
BGR: NO
CYP: NO
CZE: NO
DNM: NA
EST: NO
FIN: NA
FRK: NO,NA
DEU: NO,IE,NA
GRC: NO
HRV: NO
HUN: NA
IRL: NO
ITA: NO
LVA: NA
LTU: NO
LUX: NO
MLT: NO
NLD: NO
POL: NA
PRT: NO
ROU: NA
SVK: NO
SVN: NO
ESP: NO
SWE: NO
</t>
        </r>
      </text>
    </comment>
    <comment ref="C47" authorId="0" shapeId="0" xr:uid="{D64780C0-0F15-4D0F-9B5A-6F45DFE799AE}">
      <text>
        <r>
          <rPr>
            <sz val="11"/>
            <color theme="1"/>
            <rFont val="Calibri"/>
            <family val="2"/>
            <scheme val="minor"/>
          </rPr>
          <t xml:space="preserve">AUT: NO
BEL: NO
BGR: NO
CYP: NO
CZE: NO
DNM: NA
EST: NO
FIN: NA
FRK: NO,NA
DEU: NO,IE,NA
GRC: NO
HRV: NO
HUN: NA
IRL: NO
ITA: NO
LVA: NA
LTU: NO
LUX: NO
MLT: NO
NLD: NO
POL: NA
PRT: NO
ROU: NA
SVK: NO
SVN: NO
ESP: NO
SWE: NO
</t>
        </r>
      </text>
    </comment>
    <comment ref="D47" authorId="0" shapeId="0" xr:uid="{437BFD77-8E62-4BF6-886D-48D667DF3B9B}">
      <text>
        <r>
          <rPr>
            <sz val="11"/>
            <color theme="1"/>
            <rFont val="Calibri"/>
            <family val="2"/>
            <scheme val="minor"/>
          </rPr>
          <t xml:space="preserve">AUT: NO
BEL: NO
BGR: NO
CYP: NO
CZE: NO
DNM: NA
EST: NO
FIN: NA
FRK: NA
DEU: 0.352491528
GRC: NO
HRV: NO
HUN: NA
IRL: NO
ITA: NO
LVA: NA
LTU: NO
LUX: NO
MLT: NO
NLD: NO
POL: NA
PRT: NO
ROU: NA
SVK: NO
SVN: NO
ESP: NO
SWE: NO
</t>
        </r>
      </text>
    </comment>
    <comment ref="B53" authorId="0" shapeId="0" xr:uid="{EA56DC68-7C93-4DB2-B562-13A018632552}">
      <text>
        <r>
          <rPr>
            <sz val="11"/>
            <color theme="1"/>
            <rFont val="Calibri"/>
            <family val="2"/>
            <scheme val="minor"/>
          </rPr>
          <t xml:space="preserve">AUT: NO
BEL: NO
BGR: NO
CYP: NO
CZE: NO
DNM: 21.7835949571209
EST: NO
FIN: NO
FRK: NO
DEU: NE,NA
GRC: NO
HRV: NO
HUN: NO
IRL: NO
ITA: NO
LVA: NO
LTU: NO
LUX: NO
MLT: NO
NLD: NO
POL: NO
PRT: NA
ROU: NA
SVK: NO
SVN: NO
ESP: NA
SWE: NO
</t>
        </r>
      </text>
    </comment>
    <comment ref="C53" authorId="0" shapeId="0" xr:uid="{0B03C1AF-5C17-452C-BC23-EC9717632D16}">
      <text>
        <r>
          <rPr>
            <sz val="11"/>
            <color theme="1"/>
            <rFont val="Calibri"/>
            <family val="2"/>
            <scheme val="minor"/>
          </rPr>
          <t xml:space="preserve">AUT: NO
BEL: NO
BGR: NO
CYP: NO
CZE: NO
DNM: 0.10890804502956
EST: NO
FIN: NO
FRK: NO
DEU: NO,NE
GRC: NO
HRV: NO
HUN: NO
IRL: NO
ITA: NO
LVA: NO
LTU: NO
LUX: NO
MLT: NO
NLD: NO
POL: NO
PRT: NO
ROU: NA
SVK: NO
SVN: NO
ESP: 1.755415146
SWE: NO
</t>
        </r>
      </text>
    </comment>
    <comment ref="D53" authorId="0" shapeId="0" xr:uid="{AC16D4D9-CEDA-4352-8567-2C9B622BEDB2}">
      <text>
        <r>
          <rPr>
            <sz val="11"/>
            <color theme="1"/>
            <rFont val="Calibri"/>
            <family val="2"/>
            <scheme val="minor"/>
          </rPr>
          <t xml:space="preserve">AUT: NO
BEL: NO
BGR: NO
CYP: NO
CZE: NO
DNM: NE
EST: NO
FIN: NO
FRK: NO
DEU: NO,NE
GRC: NO
HRV: NO
HUN: NO
IRL: NO
ITA: NO
LVA: NO
LTU: NO
LUX: NO
MLT: NO
NLD: NO
POL: NO
PRT: NO
ROU: NA
SVK: NO
SVN: NO
ESP: NA
SWE: NO
</t>
        </r>
      </text>
    </comment>
    <comment ref="B54" authorId="0" shapeId="0" xr:uid="{C628B0D8-B88E-487A-A613-56E3E1EBE695}">
      <text>
        <r>
          <rPr>
            <sz val="11"/>
            <color theme="1"/>
            <rFont val="Calibri"/>
            <family val="2"/>
            <scheme val="minor"/>
          </rPr>
          <t xml:space="preserve">AUT: NO
BEL: NO
BGR: NO
CYP: NO VALUE
CZE: NO
DNM: NO
EST: NO
FIN: NO
FRK: NO
DEU: NO
GRC: NO
HRV: NO
HUN: NO
IRL: NO
ITA: NO
LVA: NO
LTU: NO
LUX: NO
MLT: NA
NLD: NO
POL: NO
PRT: NO
ROU: NO
SVK: NO
SVN: NO
ESP: NA
SWE: NO VALUE
</t>
        </r>
      </text>
    </comment>
    <comment ref="C54" authorId="0" shapeId="0" xr:uid="{FB104BEE-8BB4-49DA-97B3-6EF37F0DD5D7}">
      <text>
        <r>
          <rPr>
            <sz val="11"/>
            <color theme="1"/>
            <rFont val="Calibri"/>
            <family val="2"/>
            <scheme val="minor"/>
          </rPr>
          <t xml:space="preserve">AUT: NO
BEL: NO
BGR: NO
CYP: NO VALUE
CZE: NO
DNM: NO
EST: NO
FIN: NO
FRK: NO
DEU: NO
GRC: NO
HRV: NO
HUN: NO
IRL: NO
ITA: NO
LVA: NO
LTU: NO
LUX: NO
MLT: NA
NLD: NO
POL: NO
PRT: NO
ROU: NO
SVK: NO
SVN: NO
ESP: NA
SWE: NO VALUE
</t>
        </r>
      </text>
    </comment>
    <comment ref="D54" authorId="0" shapeId="0" xr:uid="{911BBB7F-8FB6-4B10-A780-449A40F04B19}">
      <text>
        <r>
          <rPr>
            <sz val="11"/>
            <color theme="1"/>
            <rFont val="Calibri"/>
            <family val="2"/>
            <scheme val="minor"/>
          </rPr>
          <t xml:space="preserve">AUT: NO
BEL: NO
BGR: NO
CYP: NO VALUE
CZE: NO
DNM: NO
EST: NO
FIN: NO
FRK: NO
DEU: NO
GRC: NO
HRV: NO
HUN: NO
IRL: NO
ITA: NO
LVA: NO
LTU: NO
LUX: NO
MLT: NA
NLD: NO
POL: NO
PRT: NO
ROU: NO
SVK: NO
SVN: NO
ESP: NA
SWE: NO VALUE
</t>
        </r>
      </text>
    </comment>
    <comment ref="E54" authorId="0" shapeId="0" xr:uid="{921DF59F-8CEB-4E15-8FDE-6E5B047F27C1}">
      <text>
        <r>
          <rPr>
            <sz val="11"/>
            <color theme="1"/>
            <rFont val="Calibri"/>
            <family val="2"/>
            <scheme val="minor"/>
          </rPr>
          <t xml:space="preserve">AUT: NO
BEL: NO
BGR: NO
CYP: NO VALUE
CZE: NO
DNM: NO
EST: NO
FIN: NO
FRK: NO
DEU: NO
GRC: NO
HRV: NO
HUN: NO
IRL: NO
ITA: NO
LVA: NO
LTU: NO
LUX: NO
MLT: NA
NLD: NO
POL: NO
PRT: NA
ROU: NO
SVK: NO
SVN: NO
ESP: NA
SWE: NO VALUE
</t>
        </r>
      </text>
    </comment>
    <comment ref="F54" authorId="0" shapeId="0" xr:uid="{6AAE650D-508F-4C4B-A080-D683A5828802}">
      <text>
        <r>
          <rPr>
            <sz val="11"/>
            <color theme="1"/>
            <rFont val="Calibri"/>
            <family val="2"/>
            <scheme val="minor"/>
          </rPr>
          <t xml:space="preserve">AUT: NO
BEL: NO
BGR: NO
CYP: NO VALUE
CZE: NO
DNM: NO
EST: NO
FIN: NO
FRK: NO
DEU: NO
GRC: NO
HRV: NO
HUN: NO
IRL: NO
ITA: NO
LVA: NO
LTU: NO
LUX: NO
MLT: NA
NLD: NO
POL: NO
PRT: NO
ROU: NO
SVK: NO
SVN: NO
ESP: NA
SWE: NO VALUE
</t>
        </r>
      </text>
    </comment>
    <comment ref="G54" authorId="0" shapeId="0" xr:uid="{BB8A6F2E-76FB-4FB3-9217-B9A2ABBFB515}">
      <text>
        <r>
          <rPr>
            <sz val="11"/>
            <color theme="1"/>
            <rFont val="Calibri"/>
            <family val="2"/>
            <scheme val="minor"/>
          </rPr>
          <t xml:space="preserve">AUT: NO
BEL: NO
BGR: NO
CYP: NO VALUE
CZE: NO
DNM: NO
EST: NO
FIN: NO
FRK: NO
DEU: NO
GRC: NO
HRV: NO
HUN: NO
IRL: NO
ITA: NO
LVA: NO
LTU: NO
LUX: NO
MLT: NA
NLD: NO
POL: NO
PRT: NO
ROU: NO
SVK: NO
SVN: NO
ESP: NA
SWE: NO VALUE
</t>
        </r>
      </text>
    </comment>
    <comment ref="H54" authorId="0" shapeId="0" xr:uid="{6C6C459D-1F6C-4E44-88B4-F8ADD10DC5FA}">
      <text>
        <r>
          <rPr>
            <sz val="11"/>
            <color theme="1"/>
            <rFont val="Calibri"/>
            <family val="2"/>
            <scheme val="minor"/>
          </rPr>
          <t xml:space="preserve">AUT: NO
BEL: NO
BGR: NO
CYP: NO VALUE
CZE: NO
DNM: NO
EST: NO
FIN: NO
FRK: NO
DEU: NO
GRC: NO
HRV: NO
HUN: NO
IRL: NO
ITA: NO
LVA: NO
LTU: NO
LUX: NO
MLT: NA
NLD: NO
POL: NO
PRT: NA
ROU: NO
SVK: NO
SVN: NO
ESP: NA
SWE: NO VALUE
</t>
        </r>
      </text>
    </comment>
    <comment ref="I54" authorId="0" shapeId="0" xr:uid="{421EE8AD-ACEF-4407-B09F-3AC6F4F7B38B}">
      <text>
        <r>
          <rPr>
            <sz val="11"/>
            <color theme="1"/>
            <rFont val="Calibri"/>
            <family val="2"/>
            <scheme val="minor"/>
          </rPr>
          <t xml:space="preserve">AUT: NO
BEL: NO
BGR: NO
CYP: NO VALUE
CZE: NO
DNM: NO
EST: NO
FIN: NO
FRK: NO
DEU: NO
GRC: NO
HRV: NO
HUN: NO
IRL: NO
ITA: NO
LVA: NO
LTU: NO
LUX: NO
MLT: NA
NLD: NO
POL: NO
PRT: NA
ROU: NO
SVK: NO
SVN: NO
ESP: NA
SWE: NO VALUE
</t>
        </r>
      </text>
    </comment>
    <comment ref="B60" authorId="0" shapeId="0" xr:uid="{365D7025-8DEB-44B6-8CF4-D4B86E0AA7C3}">
      <text>
        <r>
          <rPr>
            <sz val="11"/>
            <color theme="1"/>
            <rFont val="Calibri"/>
            <family val="2"/>
            <scheme val="minor"/>
          </rPr>
          <t xml:space="preserve">AUT: NO
BEL: NO
BGR: NO
CYP: NO
CZE: NO
DNM: NE
EST: NO
FIN: NO
FRK: 0.6678
DEU: IE,NE
GRC: NO
HRV: C
HUN: NO
IRL: NO
ITA: NE
LVA: NA
LTU: NO
LUX: NO
MLT: NO
NLD: IE
POL: NA
PRT: NO
ROU: NA
SVK: NO
SVN: NO
ESP: NE
SWE: NO
</t>
        </r>
      </text>
    </comment>
    <comment ref="C60" authorId="0" shapeId="0" xr:uid="{581BE2A1-7642-4D4D-B035-26FC0E3639DF}">
      <text>
        <r>
          <rPr>
            <sz val="11"/>
            <color theme="1"/>
            <rFont val="Calibri"/>
            <family val="2"/>
            <scheme val="minor"/>
          </rPr>
          <t xml:space="preserve">AUT: NO
BEL: NO
BGR: NO
CYP: NO
CZE: NO
DNM: NE
EST: NO
FIN: NO
FRK: NE
DEU: IE,NE
GRC: NO
HRV: C
HUN: NO
IRL: NO
ITA: NE
LVA: NA
LTU: NO
LUX: NO
MLT: NO
NLD: IE
POL: NA
PRT: NO
ROU: NA
SVK: NO
SVN: NO
ESP: NE
SWE: NO
</t>
        </r>
      </text>
    </comment>
    <comment ref="D60" authorId="0" shapeId="0" xr:uid="{43EDC39D-A94E-4D46-9A8C-1574247BF04F}">
      <text>
        <r>
          <rPr>
            <sz val="11"/>
            <color theme="1"/>
            <rFont val="Calibri"/>
            <family val="2"/>
            <scheme val="minor"/>
          </rPr>
          <t xml:space="preserve">AUT: NO
BEL: NO
BGR: NO
CYP: NO
CZE: NO
DNM: NE
EST: NO
FIN: NO
FRK: NE
DEU: IE,NE
GRC: NO
HRV: C
HUN: NO
IRL: NO
ITA: NE
LVA: NA
LTU: NO
LUX: NO
MLT: NO
NLD: IE
POL: NA
PRT: NO
ROU: NA
SVK: NO
SVN: NO
ESP: NE
SWE: NO
</t>
        </r>
      </text>
    </comment>
    <comment ref="J60" authorId="0" shapeId="0" xr:uid="{A12FFDEC-F961-4275-BBC9-1213D67E5E96}">
      <text>
        <r>
          <rPr>
            <sz val="11"/>
            <color theme="1"/>
            <rFont val="Calibri"/>
            <family val="2"/>
            <scheme val="minor"/>
          </rPr>
          <t xml:space="preserve">AUT: NO
BEL: NO
BGR: NO
CYP: NO
CZE: NO
DNM: NE
EST: NO
FIN: NO
FRK: 0.6678
DEU: IE,NE
GRC: NO
HRV: C
HUN: NO
IRL: NO
ITA: NE
LVA: NA
LTU: NO
LUX: NO
MLT: NO
NLD: IE
POL: NA
PRT: NO
ROU: NA
SVK: NO
SVN: NO
ESP: NE
SWE: NO
</t>
        </r>
      </text>
    </comment>
    <comment ref="B63" authorId="0" shapeId="0" xr:uid="{BD760275-8061-40A1-9C59-AFD99C0CAC5D}">
      <text>
        <r>
          <rPr>
            <sz val="11"/>
            <color theme="1"/>
            <rFont val="Calibri"/>
            <family val="2"/>
            <scheme val="minor"/>
          </rPr>
          <t xml:space="preserve">AUT: 22,778.81508243295
BEL: NA
BGR: NE
CYP: NE
CZE: 15,558.298157579031
DNM: NE
EST: 1,751.43980334277
FIN: 37,785.268900000003
FRK: NE
DEU: NO
GRC: NE
HRV: 217.51594296441726
HUN: 22,477.128529413189
IRL: NE
ITA: 7,058.1529559464452
LVA: NA
LTU: 2,160.504082900361
LUX: NE
MLT: NE
NLD: NO
POL: 23,643.023042795583
PRT: NE
ROU: NA
SVK: 1,043.1761042285982
SVN: 1,083.5477170483362
ESP: NE
SWE: NE
</t>
        </r>
      </text>
    </comment>
    <comment ref="J63" authorId="0" shapeId="0" xr:uid="{1193F0C7-13C5-4EDD-8F8E-EB84EA9E71BC}">
      <text>
        <r>
          <rPr>
            <sz val="11"/>
            <color theme="1"/>
            <rFont val="Calibri"/>
            <family val="2"/>
            <scheme val="minor"/>
          </rPr>
          <t xml:space="preserve">AUT: 22,778.81508243295
BEL: NA
BGR: NE
CYP: NE
CZE: 15,558.298157579031
DNM: NE
EST: 1,751.43980334277
FIN: 37,785.268900000003
FRK: NE
DEU: NO
GRC: NE
HRV: 217.51594296441726
HUN: 22,477.128529413189
IRL: NE
ITA: 7,058.1529559464452
LVA: NA
LTU: 2,160.504082900361
LUX: NE
MLT: NE
NLD: NO
POL: 23,643.023042795583
PRT: NE
ROU: NA
SVK: 1,043.1761042285982
SVN: 1,083.5477170483362
ESP: NE
SWE: NE
</t>
        </r>
      </text>
    </comment>
    <comment ref="H273" authorId="0" shapeId="0" xr:uid="{B20BC8ED-16E2-4C68-9AAF-51A707540B77}">
      <text>
        <r>
          <rPr>
            <sz val="11"/>
            <color theme="1"/>
            <rFont val="Calibri"/>
            <family val="2"/>
            <scheme val="minor"/>
          </rPr>
          <t xml:space="preserve">Evaporative Emissions are accounted for in on-road transportation emissions
</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<sst xmlns="http://schemas.openxmlformats.org/spreadsheetml/2006/main" count="12722" uniqueCount="2695">
  <si>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</si>
  <si>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</si>
  <si>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</si>
  <si>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</si>
  <si>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</si>
  <si>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</si>
  <si>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</si>
  <si>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</si>
  <si>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</si>
  <si>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</si>
  <si>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</si>
  <si>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</si>
  <si>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</si>
  <si>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</si>
  <si>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</si>
  <si>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</si>
  <si>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</si>
  <si>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</si>
  <si>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</si>
  <si>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Methane Destruction</t>
  </si>
  <si>
    <t>Cement Clinker Substitution</t>
  </si>
  <si>
    <t>Methane Capture</t>
  </si>
  <si>
    <t>Early Retirement of Industrial Facilities</t>
  </si>
  <si>
    <t>Improved System Design</t>
  </si>
  <si>
    <t>Cogeneration and Waste Heat Recovery</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</si>
  <si>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</si>
  <si>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</si>
  <si>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</si>
  <si>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</si>
  <si>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</si>
  <si>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</si>
  <si>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</si>
  <si>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</si>
  <si>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</si>
  <si>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</si>
  <si>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</si>
  <si>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</si>
  <si>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</si>
  <si>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</si>
  <si>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</si>
  <si>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</si>
  <si>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</si>
  <si>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</si>
  <si>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</si>
  <si>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</si>
  <si>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</si>
  <si>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</si>
  <si>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</si>
  <si>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</si>
  <si>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</si>
  <si>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</si>
  <si>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</si>
  <si>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</si>
  <si>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</si>
  <si>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</si>
  <si>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</si>
  <si>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</si>
  <si>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</si>
  <si>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</si>
  <si>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</si>
  <si>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</si>
  <si>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</si>
  <si>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</si>
  <si>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</si>
  <si>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</si>
  <si>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</si>
  <si>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</si>
  <si>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</si>
  <si>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</si>
  <si>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</si>
  <si>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</si>
  <si>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Scenario Name for Web App</t>
  </si>
  <si>
    <t>Corresponding .cin File</t>
  </si>
  <si>
    <t>none</t>
  </si>
  <si>
    <t>heat</t>
  </si>
  <si>
    <t>nuclear es</t>
  </si>
  <si>
    <t>hydro es</t>
  </si>
  <si>
    <t>solar PV es</t>
  </si>
  <si>
    <t>solar thermal es</t>
  </si>
  <si>
    <t>biomass es</t>
  </si>
  <si>
    <t>Slider Step Size</t>
  </si>
  <si>
    <t>Subscript 1 Display Name</t>
  </si>
  <si>
    <t>Subscript 2 Display Name</t>
  </si>
  <si>
    <t>Passenger</t>
  </si>
  <si>
    <t>Freight</t>
  </si>
  <si>
    <t>Rail</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</si>
  <si>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</si>
  <si>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</si>
  <si>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</si>
  <si>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</si>
  <si>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</si>
  <si>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</si>
  <si>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</si>
  <si>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</si>
  <si>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</si>
  <si>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</si>
  <si>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</si>
  <si>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</si>
  <si>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</si>
  <si>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</si>
  <si>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</si>
  <si>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</si>
  <si>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</si>
  <si>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</si>
  <si>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</si>
  <si>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</si>
  <si>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</si>
  <si>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</si>
  <si>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</si>
  <si>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</si>
  <si>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</si>
  <si>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</si>
  <si>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</si>
  <si>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</si>
  <si>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</si>
  <si>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</si>
  <si>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</si>
  <si>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</si>
  <si>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</si>
  <si>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</si>
  <si>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</si>
  <si>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</si>
  <si>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</si>
  <si>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</si>
  <si>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</si>
  <si>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</si>
  <si>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</si>
  <si>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</si>
  <si>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</si>
  <si>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</si>
  <si>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Subsidy for Elec Production by Fuel</t>
  </si>
  <si>
    <t>Agriculture</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</si>
  <si>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</si>
  <si>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</si>
  <si>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</si>
  <si>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</si>
  <si>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</si>
  <si>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</si>
  <si>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</si>
  <si>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</si>
  <si>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</si>
  <si>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</si>
  <si>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</si>
  <si>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</si>
  <si>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</si>
  <si>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</si>
  <si>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</si>
  <si>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</si>
  <si>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</si>
  <si>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</si>
  <si>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</si>
  <si>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</si>
  <si>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</si>
  <si>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</si>
  <si>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</si>
  <si>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</si>
  <si>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</si>
  <si>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</si>
  <si>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</si>
  <si>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</si>
  <si>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</si>
  <si>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</si>
  <si>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</si>
  <si>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</si>
  <si>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</si>
  <si>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</si>
  <si>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</si>
  <si>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</si>
  <si>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</si>
  <si>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</si>
  <si>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</si>
  <si>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</si>
  <si>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</si>
  <si>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</si>
  <si>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</si>
  <si>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</si>
  <si>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</si>
  <si>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</si>
  <si>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</si>
  <si>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</si>
  <si>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</si>
  <si>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</si>
  <si>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</si>
  <si>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</si>
  <si>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</si>
  <si>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</si>
  <si>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</si>
  <si>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</si>
  <si>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</si>
  <si>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</si>
  <si>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</si>
  <si>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</si>
  <si>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</si>
  <si>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</si>
  <si>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</si>
  <si>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</si>
  <si>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</si>
  <si>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</si>
  <si>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</si>
  <si>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</si>
  <si>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</si>
  <si>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</si>
  <si>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</si>
  <si>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</si>
  <si>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</si>
  <si>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</si>
  <si>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</si>
  <si>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</si>
  <si>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</si>
  <si>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</si>
  <si>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</si>
  <si>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</si>
  <si>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</si>
  <si>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</si>
  <si>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</si>
  <si>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</si>
  <si>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</si>
  <si>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</si>
  <si>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</si>
  <si>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</si>
  <si>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</si>
  <si>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</si>
  <si>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</si>
  <si>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</si>
  <si>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</si>
  <si>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</si>
  <si>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</si>
  <si>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</si>
  <si>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</si>
  <si>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</si>
  <si>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</si>
  <si>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</si>
  <si>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</si>
  <si>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</si>
  <si>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</si>
  <si>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</si>
  <si>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</si>
  <si>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</si>
  <si>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</si>
  <si>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</si>
  <si>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</si>
  <si>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</si>
  <si>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</si>
  <si>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</si>
  <si>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</si>
  <si>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</si>
  <si>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</si>
  <si>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</si>
  <si>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</si>
  <si>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</si>
  <si>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</si>
  <si>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</si>
  <si>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</si>
  <si>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</si>
  <si>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</si>
  <si>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</si>
  <si>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</si>
  <si>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</si>
  <si>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</si>
  <si>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</si>
  <si>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</si>
  <si>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</si>
  <si>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</si>
  <si>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</si>
  <si>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</si>
  <si>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</si>
  <si>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</si>
  <si>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</si>
  <si>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</si>
  <si>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</si>
  <si>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</si>
  <si>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</si>
  <si>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</si>
  <si>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</si>
  <si>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</si>
  <si>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</si>
  <si>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</si>
  <si>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</si>
  <si>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</si>
  <si>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</si>
  <si>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</si>
  <si>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</si>
  <si>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</si>
  <si>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</si>
  <si>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</si>
  <si>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</si>
  <si>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</si>
  <si>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</si>
  <si>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</si>
  <si>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</si>
  <si>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</si>
  <si>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</si>
  <si>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</si>
  <si>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</si>
  <si>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</si>
  <si>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</si>
  <si>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</si>
  <si>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</si>
  <si>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</si>
  <si>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</si>
  <si>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</si>
  <si>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</si>
  <si>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</si>
  <si>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</si>
  <si>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</si>
  <si>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</si>
  <si>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</si>
  <si>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</si>
  <si>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petroleum es</t>
  </si>
  <si>
    <t>natural gas peaker es</t>
  </si>
  <si>
    <t>Natural Gas Peaker</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</si>
  <si>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</si>
  <si>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</si>
  <si>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</si>
  <si>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</si>
  <si>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</si>
  <si>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</si>
  <si>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</si>
  <si>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</si>
  <si>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</si>
  <si>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</si>
  <si>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</si>
  <si>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</si>
  <si>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</si>
  <si>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</si>
  <si>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</si>
  <si>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</si>
  <si>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</si>
  <si>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</si>
  <si>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</si>
  <si>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</si>
  <si>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</si>
  <si>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</si>
  <si>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</si>
  <si>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</si>
  <si>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</si>
  <si>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</si>
  <si>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</si>
  <si>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</si>
  <si>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</si>
  <si>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</si>
  <si>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</si>
  <si>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</si>
  <si>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</si>
  <si>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</si>
  <si>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</si>
  <si>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</si>
  <si>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</si>
  <si>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</si>
  <si>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</si>
  <si>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</si>
  <si>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</si>
  <si>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</si>
  <si>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</si>
  <si>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</si>
  <si>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</si>
  <si>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</si>
  <si>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</si>
  <si>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</si>
  <si>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</si>
  <si>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</si>
  <si>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</si>
  <si>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</si>
  <si>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</si>
  <si>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</si>
  <si>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</si>
  <si>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</si>
  <si>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</si>
  <si>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</si>
  <si>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</si>
  <si>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</si>
  <si>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</si>
  <si>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</si>
  <si>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</si>
  <si>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</si>
  <si>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</si>
  <si>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</si>
  <si>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</si>
  <si>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</si>
  <si>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</si>
  <si>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</si>
  <si>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</si>
  <si>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</si>
  <si>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</si>
  <si>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</si>
  <si>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</si>
  <si>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</si>
  <si>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</si>
  <si>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</si>
  <si>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</si>
  <si>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</si>
  <si>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</si>
  <si>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</si>
  <si>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</si>
  <si>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</si>
  <si>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</si>
  <si>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</si>
  <si>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</si>
  <si>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</si>
  <si>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</si>
  <si>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</si>
  <si>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</si>
  <si>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</si>
  <si>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</si>
  <si>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</si>
  <si>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</si>
  <si>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</si>
  <si>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</si>
  <si>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</si>
  <si>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</si>
  <si>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</si>
  <si>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</si>
  <si>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</si>
  <si>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</si>
  <si>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</si>
  <si>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</si>
  <si>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</si>
  <si>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</si>
  <si>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</si>
  <si>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</si>
  <si>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</si>
  <si>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</si>
  <si>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</si>
  <si>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</si>
  <si>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</si>
  <si>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</si>
  <si>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</si>
  <si>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</si>
  <si>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</si>
  <si>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</si>
  <si>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</si>
  <si>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</si>
  <si>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Fraction of Peatland Restoration Achieved</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</si>
  <si>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</si>
  <si>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</si>
  <si>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</si>
  <si>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</si>
  <si>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</si>
  <si>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</si>
  <si>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</si>
  <si>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</si>
  <si>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</si>
  <si>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</si>
  <si>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</si>
  <si>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</si>
  <si>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</si>
  <si>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</si>
  <si>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</si>
  <si>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</si>
  <si>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</si>
  <si>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</si>
  <si>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</si>
  <si>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</si>
  <si>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</si>
  <si>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</si>
  <si>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</si>
  <si>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</si>
  <si>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</si>
  <si>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transportation-sector-main.html#ev-subsidy</t>
  </si>
  <si>
    <t>ev-subsidy.html</t>
  </si>
  <si>
    <t>https://www.fueleconomy.gov/feg/taxevb.shtml plus Chevrolet and Tesla websites</t>
  </si>
  <si>
    <t>transportation-sector-main.html#ev-mandate</t>
  </si>
  <si>
    <t>ev-mandate.html</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</si>
  <si>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</si>
  <si>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</si>
  <si>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</si>
  <si>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</si>
  <si>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</si>
  <si>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</si>
  <si>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</si>
  <si>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</si>
  <si>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</si>
  <si>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</si>
  <si>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</si>
  <si>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</si>
  <si>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Inventory 2005</t>
  </si>
  <si>
    <t>UNITED STATES OF AMERICA</t>
  </si>
  <si>
    <r>
      <t>CH</t>
    </r>
    <r>
      <rPr>
        <b/>
        <vertAlign val="subscript"/>
        <sz val="9"/>
        <rFont val="Times New Roman"/>
        <family val="1"/>
      </rPr>
      <t>4</t>
    </r>
  </si>
  <si>
    <r>
      <t>N</t>
    </r>
    <r>
      <rPr>
        <b/>
        <vertAlign val="subscript"/>
        <sz val="9"/>
        <rFont val="Times New Roman"/>
        <family val="1"/>
      </rPr>
      <t>2</t>
    </r>
    <r>
      <rPr>
        <b/>
        <sz val="9"/>
        <rFont val="Times New Roman"/>
        <family val="1"/>
      </rPr>
      <t>O</t>
    </r>
  </si>
  <si>
    <t>CO</t>
  </si>
  <si>
    <t>NMVOC</t>
  </si>
  <si>
    <t>NA</t>
  </si>
  <si>
    <t>IE</t>
  </si>
  <si>
    <t>B. Fugitive emissions from fuels</t>
  </si>
  <si>
    <t>NO,NE,NA</t>
  </si>
  <si>
    <t>NE</t>
  </si>
  <si>
    <t>NO</t>
  </si>
  <si>
    <t>IE,NA</t>
  </si>
  <si>
    <t>International bunkers</t>
  </si>
  <si>
    <t>Aviation</t>
  </si>
  <si>
    <t>Navigation</t>
  </si>
  <si>
    <t>Multilateral operations</t>
  </si>
  <si>
    <t>NO,NA</t>
  </si>
  <si>
    <t>NO,IE</t>
  </si>
  <si>
    <t>NO,NE</t>
  </si>
  <si>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</si>
  <si>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</si>
  <si>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</si>
  <si>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</si>
  <si>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</si>
  <si>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</si>
  <si>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C.  Metal industry</t>
  </si>
  <si>
    <t>(Sheet 1 of 1)</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</si>
  <si>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</si>
  <si>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</si>
  <si>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</si>
  <si>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</si>
  <si>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</si>
  <si>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</si>
  <si>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</si>
  <si>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</si>
  <si>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</si>
  <si>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</si>
  <si>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</si>
  <si>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</si>
  <si>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</si>
  <si>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</si>
  <si>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</si>
  <si>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</si>
  <si>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</si>
  <si>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</si>
  <si>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</si>
  <si>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</si>
  <si>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</si>
  <si>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</si>
  <si>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</si>
  <si>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</si>
  <si>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</si>
  <si>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</si>
  <si>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</si>
  <si>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t xml:space="preserve">GREENHOUSE GAS SOURCE AND </t>
  </si>
  <si>
    <t>SINK CATEGORIES</t>
  </si>
  <si>
    <t>B.  Manure management</t>
  </si>
  <si>
    <t>C.  Rice cultivation</t>
  </si>
  <si>
    <t>E.  Prescribed burning of savannas</t>
  </si>
  <si>
    <t>F.  Field burning of agricultural residues</t>
  </si>
  <si>
    <t>I.  Other carbon-containing fertilizers</t>
  </si>
  <si>
    <t>A. Forest land</t>
  </si>
  <si>
    <t>B. Cropland</t>
  </si>
  <si>
    <t>C. Grassland</t>
  </si>
  <si>
    <r>
      <t>CO</t>
    </r>
    <r>
      <rPr>
        <b/>
        <vertAlign val="subscript"/>
        <sz val="9"/>
        <rFont val="Times New Roman"/>
        <family val="1"/>
      </rPr>
      <t>2</t>
    </r>
    <r>
      <rPr>
        <b/>
        <vertAlign val="superscript"/>
        <sz val="9"/>
        <rFont val="Times New Roman"/>
        <family val="1"/>
      </rPr>
      <t>(1)</t>
    </r>
  </si>
  <si>
    <t>NO,NE,IE,NA</t>
  </si>
  <si>
    <t>B.  Biological treatment of solid waste</t>
  </si>
  <si>
    <t>C.  Incineration and open burning of waste</t>
  </si>
  <si>
    <t>Long-term storage of C in waste disposal sites</t>
  </si>
  <si>
    <t>Unspecified mix of HFCs (1)</t>
  </si>
  <si>
    <t>CF4</t>
  </si>
  <si>
    <t>C2F6</t>
  </si>
  <si>
    <t>C3F8</t>
  </si>
  <si>
    <t>C4F10</t>
  </si>
  <si>
    <t>c-C4F8</t>
  </si>
  <si>
    <t>C5F12</t>
  </si>
  <si>
    <t>C6F14</t>
  </si>
  <si>
    <t>C10F18</t>
  </si>
  <si>
    <t>c-C3F6</t>
  </si>
  <si>
    <t>Unspecified mix of PFCs (1)</t>
  </si>
  <si>
    <t>Unspecified mix of HFCs and PFCs(1)</t>
  </si>
  <si>
    <t>SF6</t>
  </si>
  <si>
    <t>NF3</t>
  </si>
  <si>
    <t>F-gases</t>
  </si>
  <si>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</si>
  <si>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</si>
  <si>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</si>
  <si>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</si>
  <si>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</si>
  <si>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</si>
  <si>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2.49e-14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</si>
  <si>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</si>
  <si>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</si>
  <si>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</si>
  <si>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2.09e-12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</si>
  <si>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</si>
  <si>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</si>
  <si>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</si>
  <si>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</si>
  <si>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</si>
  <si>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</si>
  <si>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</si>
  <si>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</si>
  <si>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</si>
  <si>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</si>
  <si>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</si>
  <si>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</si>
  <si>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</si>
  <si>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</si>
  <si>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</si>
  <si>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</si>
  <si>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</si>
  <si>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</si>
  <si>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</si>
  <si>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</si>
  <si>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</si>
  <si>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</si>
  <si>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</si>
  <si>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</si>
  <si>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</si>
  <si>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</si>
  <si>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</si>
  <si>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</si>
  <si>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</si>
  <si>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</si>
  <si>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</si>
  <si>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</si>
  <si>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</si>
  <si>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</si>
  <si>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</si>
  <si>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</si>
  <si>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</si>
  <si>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</si>
  <si>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</si>
  <si>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</si>
  <si>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</si>
  <si>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</si>
  <si>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</si>
  <si>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</si>
  <si>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</si>
  <si>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</si>
  <si>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</si>
  <si>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</si>
  <si>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</si>
  <si>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</si>
  <si>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</si>
  <si>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</si>
  <si>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</si>
  <si>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</si>
  <si>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8.46e-13</t>
    </r>
  </si>
  <si>
    <r>
      <rPr>
        <sz val="7"/>
        <color rgb="FF231F20"/>
        <rFont val="Calibri"/>
        <family val="2"/>
      </rPr>
      <t>1.95e-13</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</si>
  <si>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</si>
  <si>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</si>
  <si>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</si>
  <si>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</si>
  <si>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</si>
  <si>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</si>
  <si>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</si>
  <si>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</si>
  <si>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</si>
  <si>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</si>
  <si>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7.88e-12</t>
    </r>
  </si>
  <si>
    <r>
      <rPr>
        <sz val="7"/>
        <color rgb="FF231F20"/>
        <rFont val="Calibri"/>
        <family val="2"/>
      </rPr>
      <t>6.95e-12</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</si>
  <si>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</si>
  <si>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</si>
  <si>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</si>
  <si>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</si>
  <si>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</si>
  <si>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</si>
  <si>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</si>
  <si>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</si>
  <si>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</si>
  <si>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</si>
  <si>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</si>
  <si>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</si>
  <si>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4.33e-13</t>
    </r>
  </si>
  <si>
    <r>
      <rPr>
        <sz val="7"/>
        <color rgb="FF231F20"/>
        <rFont val="Calibri"/>
        <family val="2"/>
      </rPr>
      <t>1.10e-13</t>
    </r>
  </si>
  <si>
    <r>
      <rPr>
        <sz val="7"/>
        <color rgb="FF231F20"/>
        <rFont val="Calibri"/>
        <family val="2"/>
      </rPr>
      <t>3.76e-13</t>
    </r>
  </si>
  <si>
    <r>
      <rPr>
        <sz val="7"/>
        <color rgb="FF231F20"/>
        <rFont val="Calibri"/>
        <family val="2"/>
      </rPr>
      <t>3.82e-14</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</si>
  <si>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</si>
  <si>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</si>
  <si>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</si>
  <si>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</si>
  <si>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</si>
  <si>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</si>
  <si>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</si>
  <si>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</si>
  <si>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</si>
  <si>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</si>
  <si>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</si>
  <si>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</si>
  <si>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</si>
  <si>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</si>
  <si>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</si>
  <si>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</si>
  <si>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</si>
  <si>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</si>
  <si>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</si>
  <si>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</si>
  <si>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</si>
  <si>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</si>
  <si>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</si>
  <si>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</si>
  <si>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</si>
  <si>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</si>
  <si>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</si>
  <si>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</si>
  <si>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</si>
  <si>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</si>
  <si>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</si>
  <si>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3.00e-12</t>
    </r>
  </si>
  <si>
    <r>
      <rPr>
        <sz val="7"/>
        <color rgb="FF231F20"/>
        <rFont val="Calibri"/>
        <family val="2"/>
      </rPr>
      <t>1.32e-12</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</si>
  <si>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</si>
  <si>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</si>
  <si>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</si>
  <si>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</si>
  <si>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</si>
  <si>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</si>
  <si>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</si>
  <si>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</si>
  <si>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</si>
  <si>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</si>
  <si>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</si>
  <si>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</si>
  <si>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</si>
  <si>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</si>
  <si>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</si>
  <si>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</si>
  <si>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2.94e-12</t>
    </r>
  </si>
  <si>
    <r>
      <rPr>
        <sz val="7"/>
        <color rgb="FF231F20"/>
        <rFont val="Calibri"/>
        <family val="2"/>
      </rPr>
      <t>3.96e-13</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</si>
  <si>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</si>
  <si>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</si>
  <si>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</si>
  <si>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</si>
  <si>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</si>
  <si>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</si>
  <si>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</si>
  <si>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</si>
  <si>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</si>
  <si>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</si>
  <si>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</si>
  <si>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</si>
  <si>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</si>
  <si>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</si>
  <si>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</si>
  <si>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</si>
  <si>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</si>
  <si>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</si>
  <si>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</si>
  <si>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</si>
  <si>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</si>
  <si>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</si>
  <si>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</si>
  <si>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</si>
  <si>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</si>
  <si>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</si>
  <si>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</si>
  <si>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</si>
  <si>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</si>
  <si>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</si>
  <si>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</si>
  <si>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</si>
  <si>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</si>
  <si>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</si>
  <si>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</si>
  <si>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</si>
  <si>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</si>
  <si>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</si>
  <si>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</si>
  <si>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</si>
  <si>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</si>
  <si>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</si>
  <si>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</si>
  <si>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</si>
  <si>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</si>
  <si>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</si>
  <si>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</si>
  <si>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</si>
  <si>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</si>
  <si>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</si>
  <si>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</si>
  <si>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</si>
  <si>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</si>
  <si>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</si>
  <si>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</si>
  <si>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</si>
  <si>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</si>
  <si>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</si>
  <si>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</si>
  <si>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</si>
  <si>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</si>
  <si>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1.70e-15</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</si>
  <si>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</si>
  <si>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</si>
  <si>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</si>
  <si>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</si>
  <si>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</si>
  <si>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</si>
  <si>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</si>
  <si>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</si>
  <si>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</si>
  <si>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</si>
  <si>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</si>
  <si>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</si>
  <si>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2.43e-13</t>
    </r>
  </si>
  <si>
    <r>
      <rPr>
        <sz val="7"/>
        <color rgb="FF231F20"/>
        <rFont val="Calibri"/>
        <family val="2"/>
      </rPr>
      <t>1.75e-14</t>
    </r>
  </si>
  <si>
    <r>
      <rPr>
        <sz val="7"/>
        <color rgb="FF231F20"/>
        <rFont val="Calibri"/>
        <family val="2"/>
      </rPr>
      <t>2.70e-12</t>
    </r>
  </si>
  <si>
    <r>
      <rPr>
        <sz val="7"/>
        <color rgb="FF231F20"/>
        <rFont val="Calibri"/>
        <family val="2"/>
      </rPr>
      <t>6.98e-13</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</si>
  <si>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</si>
  <si>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</si>
  <si>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</si>
  <si>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</si>
  <si>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</si>
  <si>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</si>
  <si>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</si>
  <si>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</si>
  <si>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</si>
  <si>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1.94e-13</t>
    </r>
  </si>
  <si>
    <r>
      <rPr>
        <sz val="7"/>
        <color rgb="FF231F20"/>
        <rFont val="Calibri"/>
        <family val="2"/>
      </rPr>
      <t>1.39e-14</t>
    </r>
  </si>
  <si>
    <r>
      <rPr>
        <sz val="7"/>
        <color rgb="FF231F20"/>
        <rFont val="Calibri"/>
        <family val="2"/>
      </rPr>
      <t>7.08e-13</t>
    </r>
  </si>
  <si>
    <r>
      <rPr>
        <sz val="7"/>
        <color rgb="FF231F20"/>
        <rFont val="Calibri"/>
        <family val="2"/>
      </rPr>
      <t>1.66e-13</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</si>
  <si>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</si>
  <si>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</si>
  <si>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</si>
  <si>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1.29e-11</t>
    </r>
  </si>
  <si>
    <r>
      <rPr>
        <sz val="7"/>
        <color rgb="FF231F20"/>
        <rFont val="Calibri"/>
        <family val="2"/>
      </rPr>
      <t>1.54e-11</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</si>
  <si>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</si>
  <si>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</si>
  <si>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</si>
  <si>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2.55e-12</t>
    </r>
  </si>
  <si>
    <r>
      <rPr>
        <sz val="7"/>
        <color rgb="FF231F20"/>
        <rFont val="Calibri"/>
        <family val="2"/>
      </rPr>
      <t>9.01e-13</t>
    </r>
  </si>
  <si>
    <r>
      <rPr>
        <sz val="7"/>
        <color rgb="FF231F20"/>
        <rFont val="Calibri"/>
        <family val="2"/>
      </rPr>
      <t>4.12e-12</t>
    </r>
  </si>
  <si>
    <r>
      <rPr>
        <sz val="7"/>
        <color rgb="FF231F20"/>
        <rFont val="Calibri"/>
        <family val="2"/>
      </rPr>
      <t>4.40e-12</t>
    </r>
  </si>
  <si>
    <r>
      <rPr>
        <sz val="7"/>
        <color rgb="FF231F20"/>
        <rFont val="Calibri"/>
        <family val="2"/>
      </rPr>
      <t>6.07e-12</t>
    </r>
  </si>
  <si>
    <r>
      <rPr>
        <sz val="7"/>
        <color rgb="FF231F20"/>
        <rFont val="Calibri"/>
        <family val="2"/>
      </rPr>
      <t>7.36e-12</t>
    </r>
  </si>
  <si>
    <r>
      <rPr>
        <sz val="7"/>
        <color rgb="FF231F20"/>
        <rFont val="Calibri"/>
        <family val="2"/>
      </rPr>
      <t>5.74e-12</t>
    </r>
  </si>
  <si>
    <r>
      <rPr>
        <sz val="7"/>
        <color rgb="FF231F20"/>
        <rFont val="Calibri"/>
        <family val="2"/>
      </rPr>
      <t>6.03e-12</t>
    </r>
  </si>
  <si>
    <r>
      <rPr>
        <sz val="7"/>
        <color rgb="FF231F20"/>
        <rFont val="Calibri"/>
        <family val="2"/>
      </rPr>
      <t>5.83e-12</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</si>
  <si>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</si>
  <si>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</si>
  <si>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</si>
  <si>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</si>
  <si>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</si>
  <si>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</si>
  <si>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</si>
  <si>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</si>
  <si>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</si>
  <si>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</si>
  <si>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</si>
  <si>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</si>
  <si>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</si>
  <si>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</si>
  <si>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</si>
  <si>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</si>
  <si>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</si>
  <si>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</si>
  <si>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4.20e-12</t>
    </r>
  </si>
  <si>
    <r>
      <rPr>
        <sz val="7"/>
        <color rgb="FF231F20"/>
        <rFont val="Calibri"/>
        <family val="2"/>
      </rPr>
      <t>5.00e-12</t>
    </r>
  </si>
  <si>
    <r>
      <rPr>
        <sz val="7"/>
        <color rgb="FF231F20"/>
        <rFont val="Calibri"/>
        <family val="2"/>
      </rPr>
      <t>3.98e-12</t>
    </r>
  </si>
  <si>
    <r>
      <rPr>
        <sz val="7"/>
        <color rgb="FF231F20"/>
        <rFont val="Calibri"/>
        <family val="2"/>
      </rPr>
      <t>4.49e-12</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</si>
  <si>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</si>
  <si>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</si>
  <si>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</si>
  <si>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</si>
  <si>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</si>
  <si>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</si>
  <si>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</si>
  <si>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</si>
  <si>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</si>
  <si>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</si>
  <si>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</si>
  <si>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</si>
  <si>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</si>
  <si>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</si>
  <si>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</si>
  <si>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</si>
  <si>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</si>
  <si>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</si>
  <si>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</si>
  <si>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</si>
  <si>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</si>
  <si>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</si>
  <si>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</si>
  <si>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</si>
  <si>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</si>
  <si>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</si>
  <si>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</si>
  <si>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</si>
  <si>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</si>
  <si>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</si>
  <si>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</si>
  <si>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</si>
  <si>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</si>
  <si>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7.36e-13</t>
    </r>
  </si>
  <si>
    <r>
      <rPr>
        <sz val="7"/>
        <color rgb="FF231F20"/>
        <rFont val="Calibri"/>
        <family val="2"/>
      </rPr>
      <t>7.14e-14</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</si>
  <si>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</si>
  <si>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</si>
  <si>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</si>
  <si>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2.10e-12</t>
    </r>
  </si>
  <si>
    <r>
      <rPr>
        <sz val="7"/>
        <color rgb="FF231F20"/>
        <rFont val="Calibri"/>
        <family val="2"/>
      </rPr>
      <t>4.98e-13</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</si>
  <si>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</si>
  <si>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</si>
  <si>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</si>
  <si>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1.68e-13</t>
    </r>
  </si>
  <si>
    <r>
      <rPr>
        <sz val="7"/>
        <color rgb="FF231F20"/>
        <rFont val="Calibri"/>
        <family val="2"/>
      </rPr>
      <t>7.54e-14</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</si>
  <si>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</si>
  <si>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</si>
  <si>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</si>
  <si>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</si>
  <si>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</si>
  <si>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</si>
  <si>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1.15e-12</t>
    </r>
  </si>
  <si>
    <r>
      <rPr>
        <sz val="7"/>
        <color rgb="FF231F20"/>
        <rFont val="Calibri"/>
        <family val="2"/>
      </rPr>
      <t>6.21e-14</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</si>
  <si>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</si>
  <si>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</si>
  <si>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</si>
  <si>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</si>
  <si>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</si>
  <si>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</si>
  <si>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</si>
  <si>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</si>
  <si>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</si>
  <si>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</si>
  <si>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</si>
  <si>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</si>
  <si>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</si>
  <si>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</si>
  <si>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</si>
  <si>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</si>
  <si>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</si>
  <si>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</si>
  <si>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</si>
  <si>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</si>
  <si>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</si>
  <si>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</si>
  <si>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</si>
  <si>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</si>
  <si>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</si>
  <si>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</si>
  <si>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</si>
  <si>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</si>
  <si>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</si>
  <si>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</si>
  <si>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1.29e-12</t>
    </r>
  </si>
  <si>
    <r>
      <rPr>
        <sz val="7"/>
        <color rgb="FF231F20"/>
        <rFont val="Calibri"/>
        <family val="2"/>
      </rPr>
      <t>6.55e-14</t>
    </r>
  </si>
  <si>
    <r>
      <rPr>
        <sz val="7"/>
        <color rgb="FF231F20"/>
        <rFont val="Calibri"/>
        <family val="2"/>
      </rPr>
      <t>6.81e-14</t>
    </r>
  </si>
  <si>
    <r>
      <rPr>
        <sz val="7"/>
        <color rgb="FF231F20"/>
        <rFont val="Calibri"/>
        <family val="2"/>
      </rPr>
      <t>4.28e-14</t>
    </r>
  </si>
  <si>
    <r>
      <rPr>
        <sz val="7"/>
        <color rgb="FF231F20"/>
        <rFont val="Calibri"/>
        <family val="2"/>
      </rPr>
      <t>2.76e-14</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</si>
  <si>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</si>
  <si>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</si>
  <si>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</si>
  <si>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</si>
  <si>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</si>
  <si>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</si>
  <si>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</si>
  <si>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</si>
  <si>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</si>
  <si>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</si>
  <si>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</si>
  <si>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</si>
  <si>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</si>
  <si>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</si>
  <si>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</si>
  <si>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</si>
  <si>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</si>
  <si>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</si>
  <si>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</si>
  <si>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</si>
  <si>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</si>
  <si>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</si>
  <si>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</si>
  <si>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</si>
  <si>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</si>
  <si>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</si>
  <si>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</si>
  <si>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</si>
  <si>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</si>
  <si>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</si>
  <si>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</si>
  <si>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</si>
  <si>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</si>
  <si>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9.46e-13</t>
    </r>
  </si>
  <si>
    <r>
      <rPr>
        <sz val="7"/>
        <color rgb="FF231F20"/>
        <rFont val="Calibri"/>
        <family val="2"/>
      </rPr>
      <t>2.38e-13</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</si>
  <si>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</si>
  <si>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</si>
  <si>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</si>
  <si>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</si>
  <si>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</si>
  <si>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</si>
  <si>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</si>
  <si>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</si>
  <si>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</si>
  <si>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</si>
  <si>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</si>
  <si>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</si>
  <si>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4.87e-15</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</si>
  <si>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</si>
  <si>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</si>
  <si>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</si>
  <si>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7.06e-12</t>
    </r>
  </si>
  <si>
    <r>
      <rPr>
        <sz val="7"/>
        <color rgb="FF231F20"/>
        <rFont val="Calibri"/>
        <family val="2"/>
      </rPr>
      <t>7.75e-13</t>
    </r>
  </si>
  <si>
    <r>
      <rPr>
        <sz val="7"/>
        <color rgb="FF231F20"/>
        <rFont val="Calibri"/>
        <family val="2"/>
      </rPr>
      <t>9.28e-13</t>
    </r>
  </si>
  <si>
    <r>
      <rPr>
        <sz val="7"/>
        <color rgb="FF231F20"/>
        <rFont val="Calibri"/>
        <family val="2"/>
      </rPr>
      <t>2.42e-13</t>
    </r>
  </si>
  <si>
    <r>
      <rPr>
        <sz val="7"/>
        <color rgb="FF231F20"/>
        <rFont val="Calibri"/>
        <family val="2"/>
      </rPr>
      <t>1.97e-14</t>
    </r>
  </si>
  <si>
    <r>
      <rPr>
        <sz val="7"/>
        <color rgb="FF231F20"/>
        <rFont val="Calibri"/>
        <family val="2"/>
      </rPr>
      <t>8.70e-13</t>
    </r>
  </si>
  <si>
    <r>
      <rPr>
        <sz val="7"/>
        <color rgb="FF231F20"/>
        <rFont val="Calibri"/>
        <family val="2"/>
      </rPr>
      <t>2.27e-13</t>
    </r>
  </si>
  <si>
    <r>
      <rPr>
        <sz val="7"/>
        <color rgb="FF231F20"/>
        <rFont val="Calibri"/>
        <family val="2"/>
      </rPr>
      <t>9.10e-13</t>
    </r>
  </si>
  <si>
    <r>
      <rPr>
        <sz val="7"/>
        <color rgb="FF231F20"/>
        <rFont val="Calibri"/>
        <family val="2"/>
      </rPr>
      <t>2.37e-13</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</si>
  <si>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</si>
  <si>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</si>
  <si>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</si>
  <si>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6.23e-12</t>
    </r>
  </si>
  <si>
    <r>
      <rPr>
        <sz val="7"/>
        <color rgb="FF231F20"/>
        <rFont val="Calibri"/>
        <family val="2"/>
      </rPr>
      <t>3.29e-13</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</si>
  <si>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</si>
  <si>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</si>
  <si>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</si>
  <si>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</si>
  <si>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</si>
  <si>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</si>
  <si>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</si>
  <si>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</si>
  <si>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</si>
  <si>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6.68e-14</t>
    </r>
  </si>
  <si>
    <r>
      <rPr>
        <sz val="7"/>
        <color rgb="FF231F20"/>
        <rFont val="Calibri"/>
        <family val="2"/>
      </rPr>
      <t>5.86e-15</t>
    </r>
  </si>
  <si>
    <r>
      <rPr>
        <sz val="7"/>
        <color rgb="FF231F20"/>
        <rFont val="Calibri"/>
        <family val="2"/>
      </rPr>
      <t>4.19e-15</t>
    </r>
  </si>
  <si>
    <r>
      <rPr>
        <sz val="7"/>
        <color rgb="FF231F20"/>
        <rFont val="Calibri"/>
        <family val="2"/>
      </rPr>
      <t>9.34e-15</t>
    </r>
  </si>
  <si>
    <r>
      <rPr>
        <sz val="7"/>
        <color rgb="FF231F20"/>
        <rFont val="Calibri"/>
        <family val="2"/>
      </rPr>
      <t>9.46e-16</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</si>
  <si>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</si>
  <si>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</si>
  <si>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</si>
  <si>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1.05e-13</t>
    </r>
  </si>
  <si>
    <r>
      <rPr>
        <sz val="7"/>
        <color rgb="FF231F20"/>
        <rFont val="Calibri"/>
        <family val="2"/>
      </rPr>
      <t>9.84e-15</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</si>
  <si>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</si>
  <si>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</si>
  <si>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</si>
  <si>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9.59e-13</t>
    </r>
  </si>
  <si>
    <r>
      <rPr>
        <sz val="7"/>
        <color rgb="FF231F20"/>
        <rFont val="Calibri"/>
        <family val="2"/>
      </rPr>
      <t>9.27e-14</t>
    </r>
  </si>
  <si>
    <r>
      <rPr>
        <sz val="7"/>
        <color rgb="FF231F20"/>
        <rFont val="Calibri"/>
        <family val="2"/>
      </rPr>
      <t>2.42e-14</t>
    </r>
  </si>
  <si>
    <r>
      <rPr>
        <sz val="7"/>
        <color rgb="FF231F20"/>
        <rFont val="Calibri"/>
        <family val="2"/>
      </rPr>
      <t>1.68e-14</t>
    </r>
  </si>
  <si>
    <r>
      <rPr>
        <sz val="7"/>
        <color rgb="FF231F20"/>
        <rFont val="Calibri"/>
        <family val="2"/>
      </rPr>
      <t>2.19e-13</t>
    </r>
  </si>
  <si>
    <r>
      <rPr>
        <sz val="7"/>
        <color rgb="FF231F20"/>
        <rFont val="Calibri"/>
        <family val="2"/>
      </rPr>
      <t>2.57e-14</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</si>
  <si>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</si>
  <si>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</si>
  <si>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</si>
  <si>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4.85e-12</t>
    </r>
  </si>
  <si>
    <r>
      <rPr>
        <sz val="7"/>
        <color rgb="FF231F20"/>
        <rFont val="Calibri"/>
        <family val="2"/>
      </rPr>
      <t>2.89e-12</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</si>
  <si>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</si>
  <si>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</si>
  <si>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</si>
  <si>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</si>
  <si>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</si>
  <si>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</si>
  <si>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1.93e-17</t>
    </r>
  </si>
  <si>
    <r>
      <rPr>
        <sz val="7"/>
        <color rgb="FF231F20"/>
        <rFont val="Calibri"/>
        <family val="2"/>
      </rPr>
      <t>1.41e-17</t>
    </r>
  </si>
  <si>
    <r>
      <rPr>
        <sz val="7"/>
        <color rgb="FF231F20"/>
        <rFont val="Calibri"/>
        <family val="2"/>
      </rPr>
      <t>9.24e-15</t>
    </r>
  </si>
  <si>
    <r>
      <rPr>
        <sz val="7"/>
        <color rgb="FF231F20"/>
        <rFont val="Calibri"/>
        <family val="2"/>
      </rPr>
      <t>5.52e-12</t>
    </r>
  </si>
  <si>
    <r>
      <rPr>
        <sz val="7"/>
        <color rgb="FF231F20"/>
        <rFont val="Calibri"/>
        <family val="2"/>
      </rPr>
      <t>6.11e-12</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</si>
  <si>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</si>
  <si>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</si>
  <si>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</si>
  <si>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</si>
  <si>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</si>
  <si>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</si>
  <si>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</si>
  <si>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</si>
  <si>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</si>
  <si>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</si>
  <si>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</si>
  <si>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</si>
  <si>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</si>
  <si>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</si>
  <si>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</si>
  <si>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</si>
  <si>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</si>
  <si>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</si>
  <si>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1.80e-15</t>
    </r>
  </si>
  <si>
    <r>
      <rPr>
        <sz val="7"/>
        <color rgb="FF231F20"/>
        <rFont val="Calibri"/>
        <family val="2"/>
      </rPr>
      <t>1.31e-15</t>
    </r>
  </si>
  <si>
    <r>
      <rPr>
        <sz val="7"/>
        <color rgb="FF231F20"/>
        <rFont val="Calibri"/>
        <family val="2"/>
      </rPr>
      <t>5.39e-14</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</si>
  <si>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</si>
  <si>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</si>
  <si>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</si>
  <si>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</si>
  <si>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</si>
  <si>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</si>
  <si>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1.27e-15</t>
    </r>
  </si>
  <si>
    <r>
      <rPr>
        <sz val="7"/>
        <color rgb="FF231F20"/>
        <rFont val="Calibri"/>
        <family val="2"/>
      </rPr>
      <t>1.30e-16</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</si>
  <si>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</si>
  <si>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</si>
  <si>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</si>
  <si>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</si>
  <si>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</si>
  <si>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</si>
  <si>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</si>
  <si>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</si>
  <si>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</si>
  <si>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</si>
  <si>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</si>
  <si>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</si>
  <si>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</si>
  <si>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</si>
  <si>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</si>
  <si>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</si>
  <si>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</si>
  <si>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</si>
  <si>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</si>
  <si>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</si>
  <si>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</si>
  <si>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</si>
  <si>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</si>
  <si>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</si>
  <si>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2.41e-15</t>
    </r>
  </si>
  <si>
    <r>
      <rPr>
        <sz val="7"/>
        <color rgb="FF231F20"/>
        <rFont val="Calibri"/>
        <family val="2"/>
      </rPr>
      <t>3.38e-16</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</si>
  <si>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</si>
  <si>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</si>
  <si>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</si>
  <si>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3.52e-15</t>
    </r>
  </si>
  <si>
    <r>
      <rPr>
        <sz val="7"/>
        <color rgb="FF231F20"/>
        <rFont val="Calibri"/>
        <family val="2"/>
      </rPr>
      <t>2.55e-15</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</si>
  <si>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</si>
  <si>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</si>
  <si>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</si>
  <si>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</si>
  <si>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</si>
  <si>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</si>
  <si>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</si>
  <si>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</si>
  <si>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</si>
  <si>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</si>
  <si>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</si>
  <si>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</si>
  <si>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1.27e-14</t>
    </r>
  </si>
  <si>
    <r>
      <rPr>
        <sz val="7"/>
        <color rgb="FF231F20"/>
        <rFont val="Calibri"/>
        <family val="2"/>
      </rPr>
      <t>1.28e-15</t>
    </r>
  </si>
  <si>
    <r>
      <rPr>
        <sz val="7"/>
        <color rgb="FF231F20"/>
        <rFont val="Calibri"/>
        <family val="2"/>
      </rPr>
      <t>1.23e-14</t>
    </r>
  </si>
  <si>
    <r>
      <rPr>
        <sz val="7"/>
        <color rgb="FF231F20"/>
        <rFont val="Calibri"/>
        <family val="2"/>
      </rPr>
      <t>1.69e-15</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</si>
  <si>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</si>
  <si>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</si>
  <si>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</si>
  <si>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</si>
  <si>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</si>
  <si>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</si>
  <si>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</si>
  <si>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</si>
  <si>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</si>
  <si>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</si>
  <si>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</si>
  <si>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</si>
  <si>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2.23e-15</t>
    </r>
  </si>
  <si>
    <r>
      <rPr>
        <sz val="7"/>
        <color rgb="FF231F20"/>
        <rFont val="Calibri"/>
        <family val="2"/>
      </rPr>
      <t>2.28e-16</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</si>
  <si>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</si>
  <si>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</si>
  <si>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</si>
  <si>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</si>
  <si>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</si>
  <si>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</si>
  <si>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2.51e-12</t>
    </r>
  </si>
  <si>
    <r>
      <rPr>
        <sz val="7"/>
        <color rgb="FF231F20"/>
        <rFont val="Calibri"/>
        <family val="2"/>
      </rPr>
      <t>6.81e-13</t>
    </r>
  </si>
  <si>
    <r>
      <rPr>
        <sz val="7"/>
        <color rgb="FF231F20"/>
        <rFont val="Calibri"/>
        <family val="2"/>
      </rPr>
      <t>5.50e-13</t>
    </r>
  </si>
  <si>
    <t>CO2</t>
  </si>
  <si>
    <t>VOC</t>
  </si>
  <si>
    <t>NOx</t>
  </si>
  <si>
    <t>PM10</t>
  </si>
  <si>
    <t>PM25</t>
  </si>
  <si>
    <t>SOx</t>
  </si>
  <si>
    <t>BC</t>
  </si>
  <si>
    <t>OC</t>
  </si>
  <si>
    <t>CH4</t>
  </si>
  <si>
    <t>N2O</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</si>
  <si>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</si>
  <si>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</si>
  <si>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</si>
  <si>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</si>
  <si>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</si>
  <si>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</si>
  <si>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</si>
  <si>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</si>
  <si>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</si>
  <si>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</si>
  <si>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</si>
  <si>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</si>
  <si>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</si>
  <si>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</si>
  <si>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industry-ag-main.html#avoid-f-gases</t>
  </si>
  <si>
    <t>avoid-f-gases.html</t>
  </si>
  <si>
    <t>Policy Schedule Subscript</t>
  </si>
  <si>
    <t>RnD building fuel use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</si>
  <si>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</si>
  <si>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</si>
  <si>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</si>
  <si>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</si>
  <si>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</si>
  <si>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</si>
  <si>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</si>
  <si>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</si>
  <si>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</si>
  <si>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</si>
  <si>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</si>
  <si>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</si>
  <si>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</si>
  <si>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</si>
  <si>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</si>
  <si>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</si>
  <si>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</si>
  <si>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</si>
  <si>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</si>
  <si>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</si>
  <si>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</si>
  <si>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</si>
  <si>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</si>
  <si>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</si>
  <si>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</si>
  <si>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</si>
  <si>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</si>
  <si>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</si>
  <si>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</si>
  <si>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</si>
  <si>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</si>
  <si>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</si>
  <si>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</si>
  <si>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</si>
  <si>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</si>
  <si>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</si>
  <si>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</si>
  <si>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</si>
  <si>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</si>
  <si>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</si>
  <si>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</si>
  <si>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</si>
  <si>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</si>
  <si>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</si>
  <si>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</si>
  <si>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</si>
  <si>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</si>
  <si>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</si>
  <si>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t>
  </si>
  <si>
    <t>Output Total CO2e Emissions Excluding LULUCF</t>
  </si>
  <si>
    <t>First Tier Menu Name</t>
  </si>
  <si>
    <t>Second Tier Menu Name</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</si>
  <si>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</si>
  <si>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</si>
  <si>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</si>
  <si>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</si>
  <si>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</si>
  <si>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</si>
  <si>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</si>
  <si>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</si>
  <si>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</si>
  <si>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</si>
  <si>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</si>
  <si>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</si>
  <si>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</si>
  <si>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</si>
  <si>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</si>
  <si>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</si>
  <si>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</si>
  <si>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</si>
  <si>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</si>
  <si>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</si>
  <si>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</si>
  <si>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</si>
  <si>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</si>
  <si>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</si>
  <si>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</si>
  <si>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</si>
  <si>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</si>
  <si>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</si>
  <si>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</si>
  <si>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</si>
  <si>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</si>
  <si>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</si>
  <si>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</si>
  <si>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</si>
  <si>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</si>
  <si>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Fuel Costs (by Fuel, by Sector)</t>
  </si>
  <si>
    <t>Technology Costs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</si>
  <si>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</si>
  <si>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</si>
  <si>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</si>
  <si>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</si>
  <si>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</si>
  <si>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</si>
  <si>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</si>
  <si>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</si>
  <si>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</si>
  <si>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</si>
  <si>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</si>
  <si>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</si>
  <si>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</si>
  <si>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</si>
  <si>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</si>
  <si>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</si>
  <si>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</si>
  <si>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</si>
  <si>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</si>
  <si>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</si>
  <si>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</si>
  <si>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</si>
  <si>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</si>
  <si>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</si>
  <si>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</si>
  <si>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</si>
  <si>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</si>
  <si>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</si>
  <si>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</si>
  <si>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</si>
  <si>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</si>
  <si>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</si>
  <si>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</si>
  <si>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</si>
  <si>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</si>
  <si>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</si>
  <si>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</si>
  <si>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</si>
  <si>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</si>
  <si>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</si>
  <si>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</si>
  <si>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</si>
  <si>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</si>
  <si>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</si>
  <si>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</si>
  <si>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</si>
  <si>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</si>
  <si>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</si>
  <si>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</si>
  <si>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</si>
  <si>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</si>
  <si>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</si>
  <si>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</si>
  <si>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</si>
  <si>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</si>
  <si>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</si>
  <si>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</si>
  <si>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</si>
  <si>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</si>
  <si>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</si>
  <si>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</si>
  <si>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</si>
  <si>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</si>
  <si>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</si>
  <si>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</si>
  <si>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</si>
  <si>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</si>
  <si>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</si>
  <si>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</si>
  <si>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</si>
  <si>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</si>
  <si>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</si>
  <si>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</si>
  <si>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</si>
  <si>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</si>
  <si>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</si>
  <si>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</si>
  <si>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</si>
  <si>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</si>
  <si>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</si>
  <si>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</si>
  <si>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</si>
  <si>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</si>
  <si>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</si>
  <si>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</si>
  <si>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</si>
  <si>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</si>
  <si>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</si>
  <si>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</si>
  <si>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</si>
  <si>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</si>
  <si>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</si>
  <si>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</si>
  <si>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</si>
  <si>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</si>
  <si>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</si>
  <si>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Non CO2 Emissions</t>
  </si>
  <si>
    <t>cross toggle whether carbon tax affects non CO2 emissions</t>
  </si>
  <si>
    <t>electricity-sector-main.html#ces</t>
  </si>
  <si>
    <t>clean-energy-standard.html</t>
  </si>
  <si>
    <t>Output Industry Sector Excluding Ag and Waste CO2e Emissions</t>
  </si>
  <si>
    <t>% reduction in concern</t>
  </si>
  <si>
    <t>Electric Vehicle Charger Deployment</t>
  </si>
  <si>
    <t>EV Charger Deployment</t>
  </si>
  <si>
    <t>trans EV charger deployment</t>
  </si>
  <si>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</si>
  <si>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</si>
  <si>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</si>
  <si>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</si>
  <si>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</si>
  <si>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</si>
  <si>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</si>
  <si>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</si>
  <si>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</si>
  <si>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</si>
  <si>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</si>
  <si>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</si>
  <si>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</si>
  <si>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</si>
  <si>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</si>
  <si>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</si>
  <si>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</si>
  <si>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</si>
  <si>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</si>
  <si>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</si>
  <si>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</si>
  <si>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</si>
  <si>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</si>
  <si>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</si>
  <si>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</si>
  <si>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</si>
  <si>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</si>
  <si>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</si>
  <si>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</si>
  <si>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</si>
  <si>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</si>
  <si>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</si>
  <si>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</si>
  <si>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</si>
  <si>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</si>
  <si>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</si>
  <si>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</si>
  <si>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</si>
  <si>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</si>
  <si>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district heat and hydrogen sector</t>
  </si>
  <si>
    <t>Output Total CO2e Emissions by Sector[district heat and hydrogen sector]</t>
  </si>
  <si>
    <t>By Sector (reallocated energy carriers)</t>
  </si>
  <si>
    <t>620e7a, f593e0, 04ffaf, c01b00, 969696, 087bf1</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</si>
  <si>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</si>
  <si>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</si>
  <si>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</si>
  <si>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</si>
  <si>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</si>
  <si>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</si>
  <si>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</si>
  <si>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</si>
  <si>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</si>
  <si>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</si>
  <si>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</si>
  <si>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</si>
  <si>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</si>
  <si>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</si>
  <si>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</si>
  <si>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</si>
  <si>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</si>
  <si>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</si>
  <si>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</si>
  <si>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</si>
  <si>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</si>
  <si>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</si>
  <si>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</si>
  <si>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</si>
  <si>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</si>
  <si>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</si>
  <si>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</si>
  <si>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</si>
  <si>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</si>
  <si>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</si>
  <si>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</si>
  <si>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</si>
  <si>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</si>
  <si>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</si>
  <si>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</si>
  <si>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</si>
  <si>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</si>
  <si>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</si>
  <si>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</si>
  <si>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</si>
  <si>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</si>
  <si>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</si>
  <si>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</si>
  <si>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</si>
  <si>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</si>
  <si>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</si>
  <si>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</si>
  <si>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</si>
  <si>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</si>
  <si>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</si>
  <si>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</si>
  <si>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</si>
  <si>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</si>
  <si>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</si>
  <si>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</si>
  <si>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</si>
  <si>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</si>
  <si>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</si>
  <si>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</si>
  <si>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</si>
  <si>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</si>
  <si>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</si>
  <si>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</si>
  <si>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</si>
  <si>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</si>
  <si>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</si>
  <si>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</si>
  <si>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</si>
  <si>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</si>
  <si>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</si>
  <si>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</si>
  <si>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</si>
  <si>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</si>
  <si>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</si>
  <si>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</si>
  <si>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</si>
  <si>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</si>
  <si>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</si>
  <si>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</si>
  <si>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</si>
  <si>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</si>
  <si>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</si>
  <si>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</si>
  <si>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</si>
  <si>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</si>
  <si>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</si>
  <si>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</si>
  <si>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</si>
  <si>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</si>
  <si>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</si>
  <si>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</si>
  <si>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</si>
  <si>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</si>
  <si>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</si>
  <si>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</si>
  <si>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</si>
  <si>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</si>
  <si>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</si>
  <si>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</si>
  <si>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</si>
  <si>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f1bb18, 969696</t>
  </si>
  <si>
    <t>Output Vehicles in Millions[motorbikes,passenger,battery electric vehicle]; Output Vehicles in Millions[motorbikes,passenger,gasoline vehicle]</t>
  </si>
  <si>
    <t>c01b00, 004185, af64ff, 00b050, 04ffaf, 087bf1, f1bb18, f593e0, c2dffd, 000000, 969696</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</si>
  <si>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</si>
  <si>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</si>
  <si>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</si>
  <si>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</si>
  <si>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</si>
  <si>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</si>
  <si>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</si>
  <si>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</si>
  <si>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</si>
  <si>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</si>
  <si>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</si>
  <si>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</si>
  <si>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</si>
  <si>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</si>
  <si>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</si>
  <si>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</si>
  <si>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</si>
  <si>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</si>
  <si>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</si>
  <si>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</si>
  <si>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</si>
  <si>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</si>
  <si>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</si>
  <si>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</si>
  <si>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</si>
  <si>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</si>
  <si>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</si>
  <si>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</si>
  <si>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</si>
  <si>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</si>
  <si>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</si>
  <si>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</si>
  <si>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</si>
  <si>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</si>
  <si>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</si>
  <si>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</si>
  <si>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</si>
  <si>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</si>
  <si>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</si>
  <si>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</si>
  <si>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000000, 087bf1, f593e0, 04ffaf, f1bb18, 969696, c01b00, 00b050, 620e7a</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</si>
  <si>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</si>
  <si>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</si>
  <si>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</si>
  <si>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</si>
  <si>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</si>
  <si>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</si>
  <si>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</si>
  <si>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</si>
  <si>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</si>
  <si>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</si>
  <si>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</si>
  <si>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</si>
  <si>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</si>
  <si>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</si>
  <si>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</si>
  <si>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</si>
  <si>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</si>
  <si>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</si>
  <si>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</si>
  <si>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</si>
  <si>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</si>
  <si>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</si>
  <si>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</si>
  <si>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</si>
  <si>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</si>
  <si>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</si>
  <si>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</si>
  <si>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</si>
  <si>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</si>
  <si>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</si>
  <si>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</si>
  <si>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</si>
  <si>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</si>
  <si>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</si>
  <si>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</si>
  <si>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</si>
  <si>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</si>
  <si>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</si>
  <si>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</si>
  <si>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</si>
  <si>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</si>
  <si>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</si>
  <si>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</si>
  <si>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</si>
  <si>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</si>
  <si>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</si>
  <si>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</si>
  <si>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</si>
  <si>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</si>
  <si>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</si>
  <si>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</si>
  <si>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</si>
  <si>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</si>
  <si>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</si>
  <si>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</si>
  <si>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material-efficiency-longevity-reuse.html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</si>
  <si>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</si>
  <si>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</si>
  <si>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</si>
  <si>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</si>
  <si>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</si>
  <si>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</si>
  <si>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</si>
  <si>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</si>
  <si>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</si>
  <si>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</si>
  <si>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</si>
  <si>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</si>
  <si>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</si>
  <si>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</si>
  <si>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</si>
  <si>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</si>
  <si>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</si>
  <si>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</si>
  <si>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</si>
  <si>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</si>
  <si>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</si>
  <si>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</si>
  <si>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</si>
  <si>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</si>
  <si>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</si>
  <si>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</si>
  <si>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</si>
  <si>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</si>
  <si>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</si>
  <si>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</si>
  <si>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</si>
  <si>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</si>
  <si>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</si>
  <si>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</si>
  <si>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</si>
  <si>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</si>
  <si>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</si>
  <si>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</si>
  <si>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</si>
  <si>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</si>
  <si>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</si>
  <si>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</si>
  <si>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Renewable Portfolio Std Percentage</t>
  </si>
  <si>
    <t>Output Total Change in CapEx and OpEx</t>
  </si>
  <si>
    <t>Transport: Vehicles by Technology</t>
  </si>
  <si>
    <t>Sales: Cars and SUVs</t>
  </si>
  <si>
    <t>Sales: Buses</t>
  </si>
  <si>
    <t>Fleet Composition: Cars and SUVs</t>
  </si>
  <si>
    <t>Fleet Composition: Buses</t>
  </si>
  <si>
    <t>^ Total Only</t>
  </si>
  <si>
    <t>crude oil es</t>
  </si>
  <si>
    <t>heavy or residual fuel oil es</t>
  </si>
  <si>
    <t>municipal solid waste es</t>
  </si>
  <si>
    <t>Energy Export, Import, and Production Types</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</si>
  <si>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</si>
  <si>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</si>
  <si>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</si>
  <si>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</si>
  <si>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</si>
  <si>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</si>
  <si>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</si>
  <si>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</si>
  <si>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</si>
  <si>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</si>
  <si>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</si>
  <si>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</si>
  <si>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</si>
  <si>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</si>
  <si>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</si>
  <si>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</si>
  <si>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</si>
  <si>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</si>
  <si>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</si>
  <si>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</si>
  <si>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</si>
  <si>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</si>
  <si>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</si>
  <si>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</si>
  <si>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</si>
  <si>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</si>
  <si>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</si>
  <si>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</si>
  <si>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</si>
  <si>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</si>
  <si>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</si>
  <si>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</si>
  <si>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</si>
  <si>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</si>
  <si>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</si>
  <si>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</si>
  <si>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</si>
  <si>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</si>
  <si>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</si>
  <si>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</si>
  <si>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</si>
  <si>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</si>
  <si>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</si>
  <si>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</si>
  <si>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</si>
  <si>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</si>
  <si>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</si>
  <si>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</si>
  <si>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</si>
  <si>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</si>
  <si>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</si>
  <si>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</si>
  <si>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</si>
  <si>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</si>
  <si>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</si>
  <si>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direct-air-capture.html</t>
  </si>
  <si>
    <t>direct-air-capture.html#dac</t>
  </si>
  <si>
    <t>Energy-Related Emissions by Industry</t>
  </si>
  <si>
    <t>Energy-Related Emissions by Pollutant</t>
  </si>
  <si>
    <t>Industry: CO2e Emissions</t>
  </si>
  <si>
    <t>N2O, CH4, CO2</t>
  </si>
  <si>
    <t>00b050, c01b00, 969696</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</si>
  <si>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</si>
  <si>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</si>
  <si>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</si>
  <si>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</si>
  <si>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</si>
  <si>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</si>
  <si>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</si>
  <si>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</si>
  <si>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</si>
  <si>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</si>
  <si>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</si>
  <si>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</si>
  <si>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</si>
  <si>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</si>
  <si>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</si>
  <si>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</si>
  <si>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</si>
  <si>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</si>
  <si>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</si>
  <si>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</si>
  <si>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</si>
  <si>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</si>
  <si>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</si>
  <si>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</si>
  <si>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</si>
  <si>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</si>
  <si>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</si>
  <si>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</si>
  <si>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</si>
  <si>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</si>
  <si>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rFont val="Calibri"/>
        <family val="2"/>
        <scheme val="minor"/>
      </rPr>
      <t xml:space="preserve"> a valid step size, but 1%, 2%, 0.5% and 0.05% are all valid).</t>
    </r>
  </si>
  <si>
    <r>
      <t>Leave the "</t>
    </r>
    <r>
      <rPr>
        <b/>
        <sz val="11"/>
        <color rgb="FF740000"/>
        <rFont val="Calibri"/>
        <family val="2"/>
        <scheme val="minor"/>
      </rPr>
      <t>Policy Schedule Subscript</t>
    </r>
    <r>
      <rPr>
        <sz val="11"/>
        <rFont val="Calibri"/>
        <family val="2"/>
        <scheme val="minor"/>
      </rPr>
      <t>" cell blank to deny the ability to edit the implementation</t>
    </r>
  </si>
  <si>
    <r>
      <t>Leave the "</t>
    </r>
    <r>
      <rPr>
        <b/>
        <sz val="11"/>
        <color rgb="FF740000"/>
        <rFont val="Calibri"/>
        <family val="2"/>
        <scheme val="minor"/>
      </rPr>
      <t>Policy Group</t>
    </r>
    <r>
      <rPr>
        <sz val="1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</si>
  <si>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rFont val="Calibri"/>
        <family val="2"/>
        <scheme val="minor"/>
      </rPr>
      <t>" cell blank to exclude this link from</t>
    </r>
  </si>
  <si>
    <r>
      <t>Leave the "</t>
    </r>
    <r>
      <rPr>
        <b/>
        <sz val="11"/>
        <color rgb="FF740000"/>
        <rFont val="Calibri"/>
        <family val="2"/>
        <scheme val="minor"/>
      </rPr>
      <t>URL for "How to design this policy well" links</t>
    </r>
    <r>
      <rPr>
        <sz val="11"/>
        <rFont val="Calibri"/>
        <family val="2"/>
        <scheme val="minor"/>
      </rPr>
      <t>" cell blank to exclude this link from</t>
    </r>
  </si>
  <si>
    <r>
      <t>policy settings based on the "</t>
    </r>
    <r>
      <rPr>
        <b/>
        <sz val="11"/>
        <color rgb="FF740000"/>
        <rFont val="Calibri"/>
        <family val="2"/>
        <scheme val="minor"/>
      </rPr>
      <t>Slider Step Size</t>
    </r>
    <r>
      <rPr>
        <sz val="1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</si>
  <si>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</si>
  <si>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</si>
  <si>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</si>
  <si>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</si>
  <si>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</si>
  <si>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</si>
  <si>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</si>
  <si>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</si>
  <si>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</si>
  <si>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</si>
  <si>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</si>
  <si>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</si>
  <si>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</si>
  <si>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</si>
  <si>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</si>
  <si>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</si>
  <si>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</si>
  <si>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</si>
  <si>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</si>
  <si>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</si>
  <si>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</si>
  <si>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</si>
  <si>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</si>
  <si>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</si>
  <si>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</si>
  <si>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</si>
  <si>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</si>
  <si>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</si>
  <si>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</si>
  <si>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</si>
  <si>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</si>
  <si>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</si>
  <si>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</si>
  <si>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</si>
  <si>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</si>
  <si>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</si>
  <si>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</si>
  <si>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</si>
  <si>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</si>
  <si>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</si>
  <si>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</si>
  <si>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</si>
  <si>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</si>
  <si>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</si>
  <si>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</si>
  <si>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</si>
  <si>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</si>
  <si>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</si>
  <si>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</si>
  <si>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</si>
  <si>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</si>
  <si>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</si>
  <si>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</si>
  <si>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</si>
  <si>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</si>
  <si>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</si>
  <si>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</si>
  <si>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</si>
  <si>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</si>
  <si>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</si>
  <si>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</si>
  <si>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</si>
  <si>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</si>
  <si>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</si>
  <si>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</si>
  <si>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</si>
  <si>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</si>
  <si>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</si>
  <si>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</si>
  <si>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</si>
  <si>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</si>
  <si>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</si>
  <si>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</si>
  <si>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</si>
  <si>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</si>
  <si>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</si>
  <si>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</si>
  <si>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</si>
  <si>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</si>
  <si>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</si>
  <si>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</si>
  <si>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</si>
  <si>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</si>
  <si>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</si>
  <si>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</si>
  <si>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</si>
  <si>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t>Cumulative Change in National Debt</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</si>
  <si>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</si>
  <si>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</si>
  <si>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</si>
  <si>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</si>
  <si>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</si>
  <si>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</si>
  <si>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</si>
  <si>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</si>
  <si>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</si>
  <si>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</si>
  <si>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</si>
  <si>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</si>
  <si>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</si>
  <si>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</si>
  <si>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</si>
  <si>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</si>
  <si>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</si>
  <si>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</si>
  <si>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</si>
  <si>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</si>
  <si>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</si>
  <si>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</si>
  <si>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</si>
  <si>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</si>
  <si>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</si>
  <si>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</si>
  <si>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</si>
  <si>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</si>
  <si>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</si>
  <si>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</si>
  <si>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</si>
  <si>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</si>
  <si>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</si>
  <si>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</si>
  <si>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</si>
  <si>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</si>
  <si>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</si>
  <si>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reduction wedge</t>
  </si>
  <si>
    <t>increase wedge</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</si>
  <si>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</si>
  <si>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Exempt Process Emissions from C Tax</t>
  </si>
  <si>
    <t>Row of first policy missing a valid ID number</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</si>
  <si>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</si>
  <si>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</si>
  <si>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</si>
  <si>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</si>
  <si>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</si>
  <si>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</si>
  <si>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</si>
  <si>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</si>
  <si>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</si>
  <si>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</si>
  <si>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</si>
  <si>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</si>
  <si>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</si>
  <si>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</si>
  <si>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</si>
  <si>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</si>
  <si>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</si>
  <si>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</si>
  <si>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</si>
  <si>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</si>
  <si>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</si>
  <si>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</si>
  <si>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</si>
  <si>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</si>
  <si>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</si>
  <si>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</si>
  <si>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</si>
  <si>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</si>
  <si>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</si>
  <si>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</si>
  <si>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</si>
  <si>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</si>
  <si>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</si>
  <si>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</si>
  <si>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</si>
  <si>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</si>
  <si>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</si>
  <si>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</si>
  <si>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</si>
  <si>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</si>
  <si>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</si>
  <si>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</si>
  <si>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Non BAU Capacity Retirement Schedule</t>
  </si>
  <si>
    <t>Boolean Use Non BAU Capacity Retirement Schedule</t>
  </si>
  <si>
    <t>indst CCS</t>
  </si>
  <si>
    <t>Industry Sector Fraction of Potential Additional CCS Achieved</t>
  </si>
  <si>
    <t>Industry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</si>
  <si>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</si>
  <si>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energy related emissions</t>
  </si>
  <si>
    <t>Energy Related Emissions</t>
  </si>
  <si>
    <t>Process Emissions</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</si>
  <si>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</si>
  <si>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</si>
  <si>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</si>
  <si>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</si>
  <si>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</si>
  <si>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</si>
  <si>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</si>
  <si>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</si>
  <si>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</si>
  <si>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</si>
  <si>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</si>
  <si>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</si>
  <si>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</si>
  <si>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</si>
  <si>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</si>
  <si>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</si>
  <si>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</si>
  <si>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</si>
  <si>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</si>
  <si>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</si>
  <si>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</si>
  <si>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</si>
  <si>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</si>
  <si>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</si>
  <si>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</si>
  <si>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</si>
  <si>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</si>
  <si>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</si>
  <si>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</si>
  <si>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</si>
  <si>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</si>
  <si>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</si>
  <si>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</si>
  <si>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</si>
  <si>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</si>
  <si>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</si>
  <si>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</si>
  <si>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</si>
  <si>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</si>
  <si>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</si>
  <si>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</si>
  <si>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</si>
  <si>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</si>
  <si>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</si>
  <si>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</si>
  <si>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</si>
  <si>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</si>
  <si>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</si>
  <si>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</si>
  <si>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</si>
  <si>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</si>
  <si>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</si>
  <si>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</si>
  <si>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</si>
  <si>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</si>
  <si>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</si>
  <si>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</si>
  <si>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</si>
  <si>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</si>
  <si>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</si>
  <si>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</si>
  <si>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</si>
  <si>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</si>
  <si>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</si>
  <si>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</si>
  <si>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</si>
  <si>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</si>
  <si>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</si>
  <si>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</si>
  <si>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</si>
  <si>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</si>
  <si>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</si>
  <si>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</si>
  <si>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</si>
  <si>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</si>
  <si>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</si>
  <si>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</si>
  <si>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</si>
  <si>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</si>
  <si>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</si>
  <si>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</si>
  <si>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</si>
  <si>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</si>
  <si>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</si>
  <si>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</si>
  <si>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</si>
  <si>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Electricity: Levelized Costs, Curtailment, Emissions and Water Use</t>
  </si>
  <si>
    <t>CO2e Emissions by Plant Type</t>
  </si>
  <si>
    <t>Sales: Light &amp; Medium Freight Trucks</t>
  </si>
  <si>
    <t>Fleet Composition: Light &amp; Medium Freight Trucks</t>
  </si>
  <si>
    <t>Light &amp; Medium Freight Trucks</t>
  </si>
  <si>
    <t>Sales: Heavy Freight Trucks</t>
  </si>
  <si>
    <t>Fleet Composition: Heavy Freight Trucks</t>
  </si>
  <si>
    <t>Freight Aircraft, Light &amp; Medium Freight Trucks, Freight Ships, Freight Rail, Heavy Trucks</t>
  </si>
  <si>
    <t>Carbon Price</t>
  </si>
  <si>
    <t>Clean Electricity Standard</t>
  </si>
  <si>
    <t>NO,NE,IE</t>
  </si>
  <si>
    <t>NO,IE,NA</t>
  </si>
  <si>
    <t>(t)</t>
  </si>
  <si>
    <t>male</t>
  </si>
  <si>
    <t>female</t>
  </si>
  <si>
    <t>Change in Jobs by Race</t>
  </si>
  <si>
    <t>white</t>
  </si>
  <si>
    <t>black</t>
  </si>
  <si>
    <t>asian</t>
  </si>
  <si>
    <t>other race</t>
  </si>
  <si>
    <t>Change in Jobs by Hispanic or Latino Status</t>
  </si>
  <si>
    <t>hispanic or latino</t>
  </si>
  <si>
    <t>not hispanic or latino</t>
  </si>
  <si>
    <t>Change in Jobs by Age Bracket</t>
  </si>
  <si>
    <t>age 16 to 19</t>
  </si>
  <si>
    <t>age 20 to 24</t>
  </si>
  <si>
    <t>age 25 to 34</t>
  </si>
  <si>
    <t>age 35 to 44</t>
  </si>
  <si>
    <t>age 45 to 54</t>
  </si>
  <si>
    <t>age 55 to 64</t>
  </si>
  <si>
    <t>age 65+</t>
  </si>
  <si>
    <t>Output Change in Domestic Jobs by Demographic Trait[female]; Output Change in Domestic Jobs by Demographic Trait[male]</t>
  </si>
  <si>
    <t>Female, Male</t>
  </si>
  <si>
    <t>00b050, ff6400</t>
  </si>
  <si>
    <t>Other Race or Multiple Races, Asian, Black, White</t>
  </si>
  <si>
    <t>087bf1, 00b050, f1bb18, c01b00</t>
  </si>
  <si>
    <t>Output Change in Domestic Jobs by Demographic Trait[hispanic]; Output Change in Domestic Jobs by Demographic Trait[nonhispanic]</t>
  </si>
  <si>
    <t>Hispanic or Latino, Not Hispanic or Latino</t>
  </si>
  <si>
    <t>af64ff, 04ffaf</t>
  </si>
  <si>
    <t>Output Change in Domestic Jobs by Demographic Trait[age 65plus]; Output Change in Domestic Jobs by Demographic Trait[age 55to64]; Output Change in Domestic Jobs by Demographic Trait[age 45to54]; Output Change in Domestic Jobs by Demographic Trait[age 35to44]; Output Change in Domestic Jobs by Demographic Trait[age 25to34]; Output Change in Domestic Jobs by Demographic Trait[age 20to24]; Output Change in Domestic Jobs by Demographic Trait[age 16to19]</t>
  </si>
  <si>
    <t>Age 65 Plus, Age 55 to 64, Age 45 to 54, Age 35 to 44, Age 25 to 34, Age 20 to 24, Age 16 to 19</t>
  </si>
  <si>
    <t>c01b00, 969696, f1bb18, 00b050, f593e0, 087bf1, ff6400</t>
  </si>
  <si>
    <t>Avoided Deaths by Race</t>
  </si>
  <si>
    <t>Avoided Deaths by Hispanic or Latino Status</t>
  </si>
  <si>
    <t>Output Avoided Premature Mortality by Demographic Trait[female]; Output Avoided Premature Mortality by Demographic Trait[male]</t>
  </si>
  <si>
    <t>Output Avoided Premature Mortality by Demographic Trait[other race]; Output Avoided Premature Mortality by Demographic Trait[asian]; Output Avoided Premature Mortality by Demographic Trait[black]; Output Avoided Premature Mortality by Demographic Trait[white]</t>
  </si>
  <si>
    <t>Output Avoided Premature Mortality by Demographic Trait[hispanic]; Output Avoided Premature Mortality by Demographic Trait[nonhispanic]</t>
  </si>
  <si>
    <t>Percent Change in Jobs by Race</t>
  </si>
  <si>
    <t>Perc Change in Jobs by Hispanic or Latino Status</t>
  </si>
  <si>
    <t>Percent Change in Jobs by Age Bracket</t>
  </si>
  <si>
    <t>Output Percent Change in Employment by Demographic Trait[female]; Output Percent Change in Employment by Demographic Trait[male]</t>
  </si>
  <si>
    <t>Output Percent Change in Employment by Demographic Trait[hispanic]; Output Percent Change in Employment by Demographic Trait[nonhispanic]</t>
  </si>
  <si>
    <t>Output Percent Change in Employment by Demographic Trait[age 65plus]; Output Percent Change in Employment by Demographic Trait[age 55to64]; Output Percent Change in Employment by Demographic Trait[age 45to54]; Output Percent Change in Employment by Demographic Trait[age 35to44]; Output Percent Change in Employment by Demographic Trait[age 25to34]; Output Percent Change in Employment by Demographic Trait[age 20to24]; Output Percent Change in Employment by Demographic Trait[age 16to19]</t>
  </si>
  <si>
    <t>Output Percent Change in Employment by Demographic Trait[other race]; Output Percent Change in Employment by Demographic Trait[asian]; Output Percent Change in Employment by Demographic Trait[black]; Output Percent Change in Employment by Demographic Trait[white]</t>
  </si>
  <si>
    <t>Output Change in Domestic Jobs by Demographic Trait[other race]; Output Change in Domestic Jobs by Demographic Trait[asian]; Output Change in Domestic Jobs by Demographic Trait[black]; Output Change in Domestic Jobs by Demographic Trait[white]</t>
  </si>
  <si>
    <t>Output Percent Change in Deaths by Demographic Trait[female]; Output Percent Change in Deaths by Demographic Trait[male]</t>
  </si>
  <si>
    <t>Output Percent Change in Deaths by Demographic Trait[other race]; Output Percent Change in Deaths by Demographic Trait[asian]; Output Percent Change in Deaths by Demographic Trait[black]; Output Percent Change in Deaths by Demographic Trait[white]</t>
  </si>
  <si>
    <t>Output Percent Change in Deaths by Demographic Trait[hispanic]; Output Percent Change in Deaths by Demographic Trait[nonhispanic]</t>
  </si>
  <si>
    <t>Percent Change in Deaths by Race</t>
  </si>
  <si>
    <t>Perc Change in Deaths by Hispanic or Latino Status</t>
  </si>
  <si>
    <t>Percent Change in Deaths</t>
  </si>
  <si>
    <t>Output Percent Change in Deaths</t>
  </si>
  <si>
    <t>% of imports shifted</t>
  </si>
  <si>
    <t>Fraction of Imported Industrial Outputs Shifted to In Region Suppliers</t>
  </si>
  <si>
    <t>indst buy in region outputs</t>
  </si>
  <si>
    <t>This tab contains information about each policy that does not vary by subscripted element of that policy.</t>
  </si>
  <si>
    <t>It matches policies to the listing in the "PolicyLevers" tab using the "Vensim Variable Name" column.</t>
  </si>
  <si>
    <t>https://autoalliance.org/energy-environment/state-electric-vehicle-mandate/
https://www.cnbc.com/2019/08/26/colorado-joins-california-in-requiring-automakers-to-sell-more-evs.html
https://www.consumerreports.org/hybrids-evs/california-says-new-cars-sold-in-the-state-must-be-zero-emissions-by-2035/
https://www.greentechmedia.com/articles/read/electric-buses-are-going-to-dominate
statistics from FoVObE variable
https://www.prnewswire.com/news-releases/electric-boats-and-ships-2017-2027-300561222.html</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</si>
  <si>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
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
https://theicct.org/sites/default/files/publications/ICCT_ShipEfficiency_20130723.pdf
Others calculated from model input data.</t>
  </si>
  <si>
    <t>National Research Council, 2013, "Transitions to Alternative Vehicles and Fuels", https://www.nap.edu/catalog/18264/transitions-to-alternative-vehicles-and-fuels, Table 2.9, Fuel economy test mpg.
U.S. DoE, 2013, "Potential for Energy Efficiency Improvement Beyond the Light-Duty-Vehicle Sector," http://www.nrel.gov/docs/fy13osti/55637.pdf, Table 2.2 and Section 3.4.5, Paragraph 1
David McCollum, Gregory Gould, and Davide Greene, 2009, "Greenhouse Gas Emissions from Aviation and Marine Transportation: Mitigation Potential and Policies", Pew Center on Global Climate Change, http://www.c2es.org/docUploads/aviation-and-marine-report-2009.pdf, Table 4
https://theicct.org/sites/default/files/publications/ICCT_ShipEfficiency_20130723.pdf</t>
  </si>
  <si>
    <t>EIA AEO</t>
  </si>
  <si>
    <t>**Description:**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t>
  </si>
  <si>
    <t>**Description:**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</si>
  <si>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</si>
  <si>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represents a modest rebate paid to customers who purchase energy-efficient building equipment of the selected type(s).  Typical rebate amounts represented by this policy are $50-100 for a clothes washer and $25-50 for a dishwasher or refrigerator.</t>
  </si>
  <si>
    <t>**Description:** This policy prevents new capacity of the selected type(s) from being built or deployed.</t>
  </si>
  <si>
    <t>**Description:**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t>
  </si>
  <si>
    <t>**Description:**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t>
  </si>
  <si>
    <t>**Description:**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</si>
  <si>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t>
  </si>
  <si>
    <t>**Description:**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t>
  </si>
  <si>
    <t>**Description:**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</si>
  <si>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**Description:** This policy reduces methane emissions from the selected industry by increasing the capture of methane that is currently being released into the atmosphere (for example, stopping leaks from wellheads, pipes, coal mines, landfills, etc.).</t>
  </si>
  <si>
    <t>**Description:** This policy reduces methane emissions from the selected industry by increasing the burning of methane that is currently being released into the atmosphere (i.e. flaring instead of venting/leaking).</t>
  </si>
  <si>
    <t>**Description:**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t>
  </si>
  <si>
    <t>**Description:**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t>
  </si>
  <si>
    <t>**Description:**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</si>
  <si>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</si>
  <si>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Allwood and Cullen, "Sustainable Materials Without the Hot Air: Making Buildings, Vehicles and Products Efficiently and with Less New Material"
Allwood and Cullen, "Sustainable Materials With Both Eyes Open" - page 185, http://www.withbotheyesopen.com/read.php?c=12
USDA Irrigation &amp; Water Use: https://www.ers.usda.gov/topics/farm-practices-management/irrigation-water-use.aspx and EPA WaterSense Statistics and Facts: https://www.epa.gov/watersense/statistics-and-facts</t>
  </si>
  <si>
    <t>https://www.energy.gov/articles/secretary-perry-announces-financial-close-additional-loan-guarantees-during-trip-vogtle
https://www.energysage.com/solar/cost-benefit/solar-investment-tax-credit/
http://biomassmagazine.com/articles/8185/usda-loan-guarantees-support-3-biomass-power-plants</t>
  </si>
  <si>
    <t>E&amp;E Publishing.  The Clean Power Plan - A Summary.  http://www.eenews.net/interactive/clean_power_plan/fact_sheets/rule
National Renewable Energy Laboratory.  United States (48 Contiguous States) Potential Wind Capacity Cumulative Area vs. Gross Capacity Factor.  http://apps2.eere.energy.gov/wind/windexchange/pdfs/wind_maps/us_contiguous_wind_potential_chart.pdf
See the discussion of multi-junction solar cells on Wikipedia at https://en.wikipedia.org/wiki/Multi-junction_solar_cell.  Also NREL has a useful chart at http://www.nrel.gov/ncpv/images/efficiency_chart.jpg.</t>
  </si>
  <si>
    <t>International Energy Agency, 2009, "Transport, Energy and CO2: Moving toward Sustainability", http://www.iea.org/publications/freepublications/publication/transport2009.pdf
"Freight Facts and Figures", 2013, https://ops.fhwa.dot.gov/freight/freight_analysis/nat_freight_stats/docs/13factsfigures/pdfs/fff2013_highres.pdf</t>
  </si>
  <si>
    <r>
      <rPr>
        <b/>
        <sz val="11"/>
        <rFont val="Calibri"/>
        <family val="2"/>
        <scheme val="minor"/>
      </rPr>
      <t>Number of EV chargers:</t>
    </r>
    <r>
      <rPr>
        <sz val="11"/>
        <rFont val="Calibri"/>
        <family val="2"/>
        <scheme val="minor"/>
      </rPr>
      <t xml:space="preserve"> https://evadoption.com/ev-charging-stations-statistics/</t>
    </r>
    <r>
      <rPr>
        <b/>
        <sz val="11"/>
        <rFont val="Calibri"/>
        <family val="2"/>
        <scheme val="minor"/>
      </rPr>
      <t xml:space="preserve">
Number of gas stations:</t>
    </r>
    <r>
      <rPr>
        <sz val="11"/>
        <rFont val="Calibri"/>
        <family val="2"/>
        <scheme val="minor"/>
      </rPr>
      <t xml:space="preserve"> U.S. Census, Statistics of U.S. Businesses, https://www.census.gov/data/tables/2016/econ/susb/2016-susb-annual.html
</t>
    </r>
    <r>
      <rPr>
        <b/>
        <sz val="11"/>
        <rFont val="Calibri"/>
        <family val="2"/>
        <scheme val="minor"/>
      </rPr>
      <t>Pumps per station:</t>
    </r>
    <r>
      <rPr>
        <sz val="11"/>
        <rFont val="Calibri"/>
        <family val="2"/>
        <scheme val="minor"/>
      </rPr>
      <t xml:space="preserve"> https://247wallst.com/economy/2014/05/22/why-are-there-115000-or-150000-gas-stations-in-america/</t>
    </r>
  </si>
  <si>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</si>
  <si>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</si>
  <si>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r>
      <t xml:space="preserve">Define most policy properties on the </t>
    </r>
    <r>
      <rPr>
        <b/>
        <sz val="11"/>
        <color rgb="FF740000"/>
        <rFont val="Calibri"/>
        <family val="2"/>
        <scheme val="minor"/>
      </rPr>
      <t>"Policy Characteristics"</t>
    </r>
    <r>
      <rPr>
        <sz val="11"/>
        <rFont val="Calibri"/>
        <family val="2"/>
        <scheme val="minor"/>
      </rPr>
      <t xml:space="preserve"> tab.</t>
    </r>
  </si>
  <si>
    <r>
      <t xml:space="preserve">Specify the subscripted elements of each policy and which are enabled/disabled on the </t>
    </r>
    <r>
      <rPr>
        <b/>
        <sz val="11"/>
        <color rgb="FF740000"/>
        <rFont val="Calibri"/>
        <family val="2"/>
        <scheme val="minor"/>
      </rPr>
      <t>"PolicyLevers"</t>
    </r>
    <r>
      <rPr>
        <sz val="11"/>
        <rFont val="Calibri"/>
        <family val="2"/>
        <scheme val="minor"/>
      </rPr>
      <t xml:space="preserve"> tab.</t>
    </r>
  </si>
  <si>
    <t>On the PolicyLevers tab, only manually edit the cells under the green column headers.  Simply extend the</t>
  </si>
  <si>
    <t>existing formulas up or down to fill cells under the red headers on that tab.</t>
  </si>
  <si>
    <t>Notes on Meaning of Blank Cells on the Policy Characteristics Tab</t>
  </si>
  <si>
    <t>Notes on Unit Formatting on Policy Characteristics Tab</t>
  </si>
  <si>
    <t>Customizing Policy Levers</t>
  </si>
  <si>
    <t>RnD CCS capital cost reduction</t>
  </si>
  <si>
    <t>RnD electricity capital cost reduction</t>
  </si>
  <si>
    <t>RnD industry capital cost reduction</t>
  </si>
  <si>
    <t>RnD transportation capital cost reduction</t>
  </si>
  <si>
    <t>RnD CCS fuel use reduction</t>
  </si>
  <si>
    <t>RnD electricity fuel use reduction</t>
  </si>
  <si>
    <t>RnD industry fuel use reduction</t>
  </si>
  <si>
    <t>RnD transportation fuel use reduction</t>
  </si>
  <si>
    <t>Buy In-Region Products</t>
  </si>
  <si>
    <t>**Description:**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t>
  </si>
  <si>
    <t>Change in Jobs by Union Status</t>
  </si>
  <si>
    <t>Output Change in Domestic Jobs by Union Status[union]; Output Change in Domestic Jobs by Union Status[nonunion]</t>
  </si>
  <si>
    <t>Union Jobs, Non-Union Jobs</t>
  </si>
  <si>
    <t>087bf1, 00b050</t>
  </si>
  <si>
    <t>Percent Change in Jobs by Union Status</t>
  </si>
  <si>
    <t>Output Percent Change in Domestic Jobs by Union Status[union]; Output Percent Change in Domestic Jobs by Union Status[nonunion]</t>
  </si>
  <si>
    <t>N2O Abatement</t>
  </si>
  <si>
    <t>Fraction of N2O Abatement Achieved</t>
  </si>
  <si>
    <t>indst N2O abatement</t>
  </si>
  <si>
    <t>**Description:** This policy reduces nitrous oxide (N2O) process emissions from the chemicals industry (primarily from the production of nitric acid and adipic acid) by destroying the N2O rather than venting it to the atmosphere.</t>
  </si>
  <si>
    <t>**Description:**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</si>
  <si>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**Description:** This policy reduces emissions of high-GWP, fluorinated gases (F-gases) from the industry sector by substituting less-harmful chemicals. // **Guidance for setting values:** If this policy is fully implemented, F-gas emissions in 2050 are reduced by 61%.</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</si>
  <si>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</si>
  <si>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t>
  </si>
  <si>
    <t>Avoided Deaths by Gender</t>
  </si>
  <si>
    <t>Percent Change in Deaths by Gender</t>
  </si>
  <si>
    <t>Change in Jobs by Gender</t>
  </si>
  <si>
    <t>Percent Change in Jobs by Gender</t>
  </si>
  <si>
    <t>Motorbikes, Freight Ships, Recreational Boats, Freight Rail, Passenger Rail, Freight Aircraft, Passenger Aircraft, Heavy Trucks, Buses, Light &amp; Medium Freight Trucks, Cars and SUVs</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</si>
  <si>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Type[aircraft,passenger,CO2]; Output Transportation Pollutant Emissions by Vehicle Type[HDVs,freight,CO2]; Output Transportation Pollutant Emissions by Vehicle Type[HDVs,passenger,CO2]; Output Transportation Pollutant Emissions by Vehicle Type[LDVs,freight,CO2]; Output Transportation Pollutant Emissions by Vehicle Type[LDVs,passenger,CO2]</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</si>
  <si>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Type[aircraft,passenger]; Output Transportation Sector Fuel Used by Vehicle Type[HDVs,freight]; Output Transportation Sector Fuel Used by Vehicle Type[HDVs,passenger]; Output Transportation Sector Fuel Used by Vehicle Type[LDVs,freight]; Output Transportation Sector Fuel Used by Vehicle Type[LDVs,passenger]</t>
  </si>
  <si>
    <t>Additional Fuel Tax or Subsidy Rate by Fuel</t>
  </si>
  <si>
    <t>Fuel Taxes or Subsidies</t>
  </si>
  <si>
    <t>**Description:**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t>
  </si>
  <si>
    <t>Geoengineering, District Heat &amp; Hydrogen, Agriculture, Buildings, Water &amp; Waste, Transportation, Electricity, Industry</t>
  </si>
  <si>
    <t>ad6600, 620e7a, 04ffaf, 087bf1, f593e0, c01b00, f1bb18, 969696</t>
  </si>
  <si>
    <t>Fuel Use (Total)</t>
  </si>
  <si>
    <t>Output Transportation Sector Fuel Used</t>
  </si>
  <si>
    <t>Total (Excluding Feedstocks)</t>
  </si>
  <si>
    <t>Output Total Industrial Fuel Use for Energy Purposes</t>
  </si>
  <si>
    <t>Total (Including Feedstocks)</t>
  </si>
  <si>
    <t>Output Total Industrial Fuel Use</t>
  </si>
  <si>
    <t>Output Total Buildings Energy Use</t>
  </si>
  <si>
    <t>BUTYGV Boolean Use Twenty Year GWP Values</t>
  </si>
  <si>
    <t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t>
  </si>
  <si>
    <t>Use 20-Year GWP Values</t>
  </si>
  <si>
    <t>cost of eqpt. to capture 1 metric ton CO2e/yr (2020 dollars)</t>
  </si>
  <si>
    <t>**Description:**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</si>
  <si>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Commercial passenger and freight flights</t>
  </si>
  <si>
    <t>Passenger and freight rail</t>
  </si>
  <si>
    <t>Recreational boats and cargo ships</t>
  </si>
  <si>
    <t>Passenger motorbikes</t>
  </si>
  <si>
    <t>Commercial flights</t>
  </si>
  <si>
    <t>Recreational boats</t>
  </si>
  <si>
    <t>Cargo ships</t>
  </si>
  <si>
    <t>Cars and SUVs</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</si>
  <si>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million acres per year in 2050 (roughly equal to 0.175% of the land area of the lower 48 states).</t>
  </si>
  <si>
    <t>**Description:**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t>
  </si>
  <si>
    <t>**Description:**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t>
  </si>
  <si>
    <t>million barrels of oil / year</t>
  </si>
  <si>
    <t>Commercial Buildings Sector, Residential Buildings Sector, Transportation Sector, Industry Sector, District Heat &amp; Hydrogen Sectors, Geoenginnering Sector</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</si>
  <si>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 Output Fuel Costs per Unit Energy by Sector[electricity,geoengineering sector]</t>
  </si>
  <si>
    <t>Commercial Buildings Sector, Residential Buildings Sector, Electricity Sector, Transportation Sector, Industry Sector, District Heat &amp; Hydrogen Sectors, Geoengineering Sector</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</si>
  <si>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 Output Fuel Costs per Unit Energy by Sector[natural gas,geoengineering sector]</t>
  </si>
  <si>
    <t>Output Total Pollutant Emissions by Sector in MMT[district heat and hydrogen sector,CO2];Output Waste Management Pollutant Emissions in MMT[CO2]; Output Agriculture Pollutant Emissions in MMT[CO2]; Output Buildings Sector Pollutant Emissions in MMT[CO2]; Output Total Pollutant Emissions by Sector in MMT[transportation sector,CO2]; Output Total Pollutant Emissions by Sector in MMT[electricity sector,CO2]; Output Industry Sector Excluding Ag and Waste Pollutant Emissions in MMT[CO2]; Output Total Pollutant Emissions by Sector in MMT[geoengineering sector,CO2]; Output Total Pollutant Emissions by Sector in MMT[LULUCF sector,CO2]</t>
  </si>
  <si>
    <t>620e7a, f593e0, 04ffaf, 087bf1, c01b00, f1bb18, 969696, ad6600, 00b051</t>
  </si>
  <si>
    <t>620e7a, f593e0, 04ffaf, 087bf1, c01b00, f1bb18, 969696, ad6600, 00b052</t>
  </si>
  <si>
    <t>620e7a, f593e0, 04ffaf, 087bf1, c01b00, f1bb18, 969696, ad6600, 00b053</t>
  </si>
  <si>
    <t>620e7a, f593e0, 04ffaf, 087bf1, c01b00, f1bb18, 969696, ad6600, 00b054</t>
  </si>
  <si>
    <t>620e7a, f593e0, 04ffaf, 087bf1, c01b00, f1bb18, 969696, ad6600, 00b055</t>
  </si>
  <si>
    <t>620e7a, f593e0, 04ffaf, 087bf1, c01b00, f1bb18, 969696, ad6600, 00b056</t>
  </si>
  <si>
    <t>620e7a, f593e0, 04ffaf, 087bf1, c01b00, f1bb18, 969696, ad6600, 00b057</t>
  </si>
  <si>
    <t>620e7a, f593e0, 04ffaf, 087bf1, c01b00, f1bb18, 969696, ad6600, 00b058</t>
  </si>
  <si>
    <t>620e7a, f593e0, 04ffaf, 087bf1, c01b00, f1bb18, 969696, ad6600, 00b059</t>
  </si>
  <si>
    <t>620e7a, f593e0, 04ffaf, 087bf1, c01b00, f1bb18, 969696, ad6600, 00b060</t>
  </si>
  <si>
    <t>620e7a, f593e0, 04ffaf, 087bf1, c01b00, f1bb18, 969696, ad6600, 00b061</t>
  </si>
  <si>
    <t>Output Total Pollutant Emissions by Sector in MMT[district heat and hydrogen sector,CH4];Output Waste Management Pollutant Emissions in MMT[CH4]; Output Agriculture Pollutant Emissions in MMT[CH4]; Output Buildings Sector Pollutant Emissions in MMT[CH4]; Output Total Pollutant Emissions by Sector in MMT[transportation sector,CH4]; Output Total Pollutant Emissions by Sector in MMT[electricity sector,CH4]; Output Industry Sector Excluding Ag and Waste Pollutant Emissions in MMT[CH4]; Output Total Pollutant Emissions by Sector in MMT[geoengineering sector,CH4]; Output Total Pollutant Emissions by Sector in MMT[LULUCF sector,CH4]</t>
  </si>
  <si>
    <t>Output Total Pollutant Emissions by Sector in MMT[district heat and hydrogen sector,N2O];Output Waste Management Pollutant Emissions in MMT[N2O]; Output Agriculture Pollutant Emissions in MMT[N2O]; Output Buildings Sector Pollutant Emissions in MMT[N2O]; Output Total Pollutant Emissions by Sector in MMT[transportation sector,N2O]; Output Total Pollutant Emissions by Sector in MMT[electricity sector,N2O]; Output Industry Sector Excluding Ag and Waste Pollutant Emissions in MMT[N2O]; Output Total Pollutant Emissions by Sector in MMT[geoengineering sector,N2O]; Output Total Pollutant Emissions by Sector in MMT[LULUCF sector,N2O]</t>
  </si>
  <si>
    <t>Output Total Pollutant Emissions by Sector in MMT[district heat and hydrogen sector,F gases];Output Waste Management Pollutant Emissions in MMT[F gases]; Output Agriculture Pollutant Emissions in MMT[F gases]; Output Buildings Sector Pollutant Emissions in MMT[F gases]; Output Total Pollutant Emissions by Sector in MMT[transportation sector,F gases]; Output Total Pollutant Emissions by Sector in MMT[electricity sector,F gases]; Output Industry Sector Excluding Ag and Waste Pollutant Emissions in MMT[F gases]; Output Total Pollutant Emissions by Sector in MMT[geoengineering sector,F gases]; Output Total Pollutant Emissions by Sector in MMT[LULUCF sector,F gases]</t>
  </si>
  <si>
    <t>Output Total Pollutant Emissions by Sector in KMT[district heat and hydrogen sector,PM25];Output Waste Management Pollutant Emissions in KMT[PM25]; Output Agriculture Pollutant Emissions in KMT[PM25]; Output Buildings Sector Pollutant Emissions in KMT[PM25]; Output Total Pollutant Emissions by Sector in KMT[transportation sector,PM25]; Output Total Pollutant Emissions by Sector in KMT[electricity sector,PM25]; Output Industry Sector Excluding Ag and Waste Pollutant Emissions in KMT[PM25]; Output Total Pollutant Emissions by Sector in KMT[geoengineering sector,PM25]; Output Total Pollutant Emissions by Sector in KMT[LULUCF sector,PM25]</t>
  </si>
  <si>
    <t>Output Total Pollutant Emissions by Sector in KMT[district heat and hydrogen sector,PM10];Output Waste Management Pollutant Emissions in KMT[PM10]; Output Agriculture Pollutant Emissions in KMT[PM10]; Output Buildings Sector Pollutant Emissions in KMT[PM10]; Output Total Pollutant Emissions by Sector in KMT[transportation sector,PM10]; Output Total Pollutant Emissions by Sector in KMT[electricity sector,PM10]; Output Industry Sector Excluding Ag and Waste Pollutant Emissions in KMT[PM10]; Output Total Pollutant Emissions by Sector in KMT[geoengineering sector,PM10]; Output Total Pollutant Emissions by Sector in KMT[LULUCF sector,PM10]</t>
  </si>
  <si>
    <t>Output Total Pollutant Emissions by Sector in KMT[district heat and hydrogen sector,BC];Output Waste Management Pollutant Emissions in KMT[BC]; Output Agriculture Pollutant Emissions in KMT[BC]; Output Buildings Sector Pollutant Emissions in KMT[BC]; Output Total Pollutant Emissions by Sector in KMT[transportation sector,BC]; Output Total Pollutant Emissions by Sector in KMT[electricity sector,BC]; Output Industry Sector Excluding Ag and Waste Pollutant Emissions in KMT[BC]; Output Total Pollutant Emissions by Sector in KMT[geoengineering sector,BC]; Output Total Pollutant Emissions by Sector in KMT[LULUCF sector,BC]</t>
  </si>
  <si>
    <t>Output Total Pollutant Emissions by Sector in KMT[district heat and hydrogen sector,OC];Output Waste Management Pollutant Emissions in KMT[OC]; Output Agriculture Pollutant Emissions in KMT[OC]; Output Buildings Sector Pollutant Emissions in KMT[OC]; Output Total Pollutant Emissions by Sector in KMT[transportation sector,OC]; Output Total Pollutant Emissions by Sector in KMT[electricity sector,OC]; Output Industry Sector Excluding Ag and Waste Pollutant Emissions in KMT[OC]; Output Total Pollutant Emissions by Sector in KMT[geoengineering sector,OC]; Output Total Pollutant Emissions by Sector in KMT[LULUCF sector,OC]</t>
  </si>
  <si>
    <t>Output Total Pollutant Emissions by Sector in MMT[district heat and hydrogen sector,NOx];Output Waste Management Pollutant Emissions in MMT[NOx]; Output Agriculture Pollutant Emissions in MMT[NOx]; Output Buildings Sector Pollutant Emissions in MMT[NOx]; Output Total Pollutant Emissions by Sector in MMT[transportation sector,NOx]; Output Total Pollutant Emissions by Sector in MMT[electricity sector,NOx]; Output Industry Sector Excluding Ag and Waste Pollutant Emissions in MMT[NOx]; Output Total Pollutant Emissions by Sector in MMT[geoengineering sector,NOx]; Output Total Pollutant Emissions by Sector in MMT[LULUCF sector,NOx]</t>
  </si>
  <si>
    <t>Output Total Pollutant Emissions by Sector in KMT[district heat and hydrogen sector,VOC];Output Waste Management Pollutant Emissions in KMT[VOC]; Output Agriculture Pollutant Emissions in KMT[VOC]; Output Buildings Sector Pollutant Emissions in KMT[VOC]; Output Total Pollutant Emissions by Sector in KMT[transportation sector,VOC]; Output Total Pollutant Emissions by Sector in KMT[electricity sector,VOC]; Output Industry Sector Excluding Ag and Waste Pollutant Emissions in KMT[VOC]; Output Total Pollutant Emissions by Sector in KMT[geoengineering sector,VOC]; Output Total Pollutant Emissions by Sector in KMT[LULUCF sector,VOC]</t>
  </si>
  <si>
    <t>Output Total Pollutant Emissions by Sector in MMT[district heat and hydrogen sector,SOx];Output Waste Management Pollutant Emissions in MMT[SOx]; Output Agriculture Pollutant Emissions in MMT[SOx]; Output Buildings Sector Pollutant Emissions in MMT[SOx]; Output Total Pollutant Emissions by Sector in MMT[transportation sector,SOx]; Output Total Pollutant Emissions by Sector in MMT[electricity sector,SOx]; Output Industry Sector Excluding Ag and Waste Pollutant Emissions in MMT[SOx]; Output Total Pollutant Emissions by Sector in MMT[geoengineering sector,SOx]; Output Total Pollutant Emissions by Sector in MMT[LULUCF sector,SOx]</t>
  </si>
  <si>
    <t>Output Total Pollutant Emissions by Sector in MMT[district heat and hydrogen sector,CO];Output Waste Management Pollutant Emissions in MMT[CO]; Output Agriculture Pollutant Emissions in MMT[CO]; Output Buildings Sector Pollutant Emissions in MMT[CO]; Output Total Pollutant Emissions by Sector in MMT[transportation sector,CO]; Output Total Pollutant Emissions by Sector in MMT[electricity sector,CO]; Output Industry Sector Excluding Ag and Waste Pollutant Emissions in MMT[CO]; Output Total Pollutant Emissions by Sector in MMT[geoengineering sector,CO]; Output Total Pollutant Emissions by Sector in MMT[LULUCF sector,CO]</t>
  </si>
  <si>
    <t>Toggle Carbon Tax Border Adjustment</t>
  </si>
  <si>
    <t>**Description:** By default, the carbon tax applies to CO2 and non-CO2 emissions. This policy exempts non-CO2 emissions, meaning the carbon tax will only apply to CO2 emissions.</t>
  </si>
  <si>
    <t>Share of Generation from Clean Sources</t>
  </si>
  <si>
    <t>%</t>
  </si>
  <si>
    <t>metric tons CO2e / megawatt-hour (MWh)</t>
  </si>
  <si>
    <t>Output Share of Generation from Clean Sources</t>
  </si>
  <si>
    <t>Output Carbon Intensity of Electricity Generation</t>
  </si>
  <si>
    <t>Carbon Intensity of Electricity Generation</t>
  </si>
  <si>
    <t>Process CO2 Emissions by Industry</t>
  </si>
  <si>
    <t>Energy-Related CO2 Emissions by Industry</t>
  </si>
  <si>
    <t>Process Emissions, Energy-Related Emissions</t>
  </si>
  <si>
    <t>Output Process CO2 Emissions by Industry[construction 41T43]; Output Process CO2 Emissions by Industry[energy pipelines and gas processing 352T353]; Output Process CO2 Emissions by Industry[other manufacturing 31T33]; Output Process CO2 Emissions by Industry[nonroad vehicles 30]; Output Process CO2 Emissions by Industry[road vehicles 29]; Output Process CO2 Emissions by Industry[other machinery 28]; Output Process CO2 Emissions by Industry[appliances and electrical equipment 27]; Output Process CO2 Emissions by Industry[computers and electronics 26]; Output Process CO2 Emissions by Industry[metal products except machinery and vehicles 25]; Output Process CO2 Emissions by Industry[other metals 242]; Output Process CO2 Emissions by Industry[iron and steel 241]; Output Process CO2 Emissions by Industry[cement and other nonmetallic minerals 239]; Output Process CO2 Emissions by Industry[glass and glass products 231]; Output Process CO2 Emissions by Industry[rubber and plastic products 22]; Output Process CO2 Emissions by Industry[chemicals 20]; Output Process CO2 Emissions by Industry[refined petroleum and coke 19]; Output Process CO2 Emissions by Industry[pulp paper and printing 17T18]; Output Process CO2 Emissions by Industry[wood products 16]; Output Process CO2 Emissions by Industry[textiles apparel and leather 13T15]; Output Process CO2 Emissions by Industry[food beverage and tobacco 10T12]; Output Process CO2 Emissions by Industry[other mining and quarrying 07T08]; Output Process CO2 Emissions by Industry[oil and gas extraction 06]; Output Process CO2 Emissions by Industry[coal mining 05]</t>
  </si>
  <si>
    <t>Output Industry Sector Energy Related CO2 Emissions by Industry[construction 41T43]; Output Industry Sector Energy Related CO2 Emissions by Industry[energy pipelines and gas processing 352T353]; Output Industry Sector Energy Related CO2 Emissions by Industry[other manufacturing 31T33]; Output Industry Sector Energy Related CO2 Emissions by Industry[nonroad vehicles 30]; Output Industry Sector Energy Related CO2 Emissions by Industry[road vehicles 29]; Output Industry Sector Energy Related CO2 Emissions by Industry[other machinery 28]; Output Industry Sector Energy Related CO2 Emissions by Industry[appliances and electrical equipment 27]; Output Industry Sector Energy Related CO2 Emissions by Industry[computers and electronics 26]; Output Industry Sector Energy Related CO2 Emissions by Industry[metal products except machinery and vehicles 25]; Output Industry Sector Energy Related CO2 Emissions by Industry[other metals 242]; Output Industry Sector Energy Related CO2 Emissions by Industry[iron and steel 241]; Output Industry Sector Energy Related CO2 Emissions by Industry[cement and other nonmetallic minerals 239]; Output Industry Sector Energy Related CO2 Emissions by Industry[glass and glass products 231]; Output Industry Sector Energy Related CO2 Emissions by Industry[rubber and plastic products 22]; Output Industry Sector Energy Related CO2 Emissions by Industry[chemicals 20]; Output Industry Sector Energy Related CO2 Emissions by Industry[refined petroleum and coke 19]; Output Industry Sector Energy Related CO2 Emissions by Industry[pulp paper and printing 17T18]; Output Industry Sector Energy Related CO2 Emissions by Industry[wood products 16]; Output Industry Sector Energy Related CO2 Emissions by Industry[textiles apparel and leather 13T15]; Output Industry Sector Energy Related CO2 Emissions by Industry[food beverage and tobacco 10T12]; Output Industry Sector Energy Related CO2 Emissions by Industry[other mining and quarrying 07T08]; Output Industry Sector Energy Related CO2 Emissions by Industry[oil and gas extraction 06]; Output Industry Sector Energy Related CO2 Emissions by Industry[coal mining 05]</t>
  </si>
  <si>
    <t>969696, c01b00</t>
  </si>
  <si>
    <t>Electricity Intensity per Unit GDP</t>
  </si>
  <si>
    <t>Output Electricity Intensity per Unit GDP</t>
  </si>
  <si>
    <t>CO2 Emissions by Source Type</t>
  </si>
  <si>
    <t>**Description:**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t>
  </si>
  <si>
    <t>Fraction of CO2 Storage Through Tillage Practices</t>
  </si>
  <si>
    <t>indst tillage</t>
  </si>
  <si>
    <t>**Description:**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</si>
  <si>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Exports, Imports, Production, and Consumption</t>
  </si>
  <si>
    <t>6E8000, c01b00, FF9999, 009999, bfb088, af64ff, 004d10, f593e0, 740000, 087bf1, 004185, c2dffd, ad6600, ff00ff, f1bb18, 04ffaf, 00b050, ffff00, ff6400, 620e7a, 969696</t>
  </si>
  <si>
    <t>Construction, Water and Waste,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Pulp Paper and Printing, Wood Products, Textiles Apparel and Leather, Food Beverage and Tobacco, Other Mining and Quarrying, Agriculture and Forestry</t>
  </si>
  <si>
    <t>Output Exports of Nonenergy Products[construction 41T43]; Output Exports of Nonenergy Products[water and waste 36T39]; Output Exports of Nonenergy Products[other manufacturing 31T33]; Output Exports of Nonenergy Products[nonroad vehicles 30]; Output Exports of Nonenergy Products[road vehicles 29]; Output Exports of Nonenergy Products[other machinery 28]; Output Exports of Nonenergy Products[appliances and electrical equipment 27]; Output Exports of Nonenergy Products[computers and electronics 26]; Output Exports of Nonenergy Products[metal products except machinery and vehicles 25]; Output Exports of Nonenergy Products[other metals 242]; Output Exports of Nonenergy Products[iron and steel 241]; Output Exports of Nonenergy Products[cement and other nonmetallic minerals 239]; Output Exports of Nonenergy Products[glass and glass products 231]; Output Exports of Nonenergy Products[rubber and plastic products 22]; Output Exports of Nonenergy Products[chemicals 20]; Output Exports of Nonenergy Products[pulp paper and printing 17T18]; Output Exports of Nonenergy Products[wood products 16]; Output Exports of Nonenergy Products[textiles apparel and leather 13T15]; Output Exports of Nonenergy Products[food beverage and tobacco 10T12]; Output Exports of Nonenergy Products[other mining and quarrying 07T08]; Output Exports of Nonenergy Products[agriculture and forestry 01T03]</t>
  </si>
  <si>
    <t>6E8000, c01b00, FF9999, 009999, bfb088, af64ff, 004d10, f593e0, 740000, 087bf1, 004185, c2dffd, ad6600, ff00ff, f1bb18, 04ffaf, 00b050, ffff00, ff6400, 620e7a, 969697</t>
  </si>
  <si>
    <t>6E8000, c01b00, FF9999, 009999, bfb088, af64ff, 004d10, f593e0, 740000, 087bf1, 004185, c2dffd, ad6600, ff00ff, f1bb18, 04ffaf, 00b050, ffff00, ff6400, 620e7a, 969698</t>
  </si>
  <si>
    <t>6E8000, c01b00, FF9999, 009999, bfb088, af64ff, 004d10, f593e0, 740000, 087bf1, 004185, c2dffd, ad6600, ff00ff, f1bb18, 04ffaf, 00b050, ffff00, ff6400, 620e7a, 969699</t>
  </si>
  <si>
    <t>6E8000, c01b00, FF9999, 009999, bfb088, af64ff, 004d10, f593e0, 740000, 087bf1, 004185, c2dffd, ad6600, ff00ff, f1bb18, 04ffaf, 00b050, ffff00, ff6400, 620e7a, 969700</t>
  </si>
  <si>
    <t>6E8000, c01b00, FF9999, 009999, bfb088, af64ff, 004d10, f593e0, 740000, 087bf1, 004185, c2dffd, ad6600, ff00ff, f1bb18, 04ffaf, 00b050, ffff00, ff6400, 620e7a, 969701</t>
  </si>
  <si>
    <t>6E8000, c01b00, FF9999, 009999, bfb088, af64ff, 004d10, f593e0, 740000, 087bf1, 004185, c2dffd, ad6600, ff00ff, f1bb18, 04ffaf, 00b050, ffff00, ff6400, 620e7a, 969702</t>
  </si>
  <si>
    <t>6E8000, c01b00, FF9999, 009999, bfb088, af64ff, 004d10, f593e0, 740000, 087bf1, 004185, c2dffd, ad6600, ff00ff, f1bb18, 04ffaf, 00b050, ffff00, ff6400, 620e7a, 969703</t>
  </si>
  <si>
    <t>Output Change in Exports of Nonenergy Products[construction 41T43]; Output Change in Exports of Nonenergy Products[water and waste 36T39]; Output Change in Exports of Nonenergy Products[other manufacturing 31T33]; Output Change in Exports of Nonenergy Products[nonroad vehicles 30]; Output Change in Exports of Nonenergy Products[road vehicles 29]; Output Change in Exports of Nonenergy Products[other machinery 28]; Output Change in Exports of Nonenergy Products[appliances and electrical equipment 27]; Output Change in Exports of Nonenergy Products[computers and electronics 26]; Output Change in Exports of Nonenergy Products[metal products except machinery and vehicles 25]; Output Change in Exports of Nonenergy Products[other metals 242]; Output Change in Exports of Nonenergy Products[iron and steel 241]; Output Change in Exports of Nonenergy Products[cement and other nonmetallic minerals 239]; Output Change in Exports of Nonenergy Products[glass and glass products 231]; Output Change in Exports of Nonenergy Products[rubber and plastic products 22]; Output Change in Exports of Nonenergy Products[chemicals 20]; Output Change in Exports of Nonenergy Products[pulp paper and printing 17T18]; Output Change in Exports of Nonenergy Products[wood products 16]; Output Change in Exports of Nonenergy Products[textiles apparel and leather 13T15]; Output Change in Exports of Nonenergy Products[food beverage and tobacco 10T12]; Output Change in Exports of Nonenergy Products[other mining and quarrying 07T08]; Output Change in Exports of Nonenergy Products[agriculture and forestry 01T03]</t>
  </si>
  <si>
    <t>Output Imports of Nonenergy Products[construction 41T43]; Output Imports of Nonenergy Products[water and waste 36T39]; Output Imports of Nonenergy Products[other manufacturing 31T33]; Output Imports of Nonenergy Products[nonroad vehicles 30]; Output Imports of Nonenergy Products[road vehicles 29]; Output Imports of Nonenergy Products[other machinery 28]; Output Imports of Nonenergy Products[appliances and electrical equipment 27]; Output Imports of Nonenergy Products[computers and electronics 26]; Output Imports of Nonenergy Products[metal products except machinery and vehicles 25]; Output Imports of Nonenergy Products[other metals 242]; Output Imports of Nonenergy Products[iron and steel 241]; Output Imports of Nonenergy Products[cement and other nonmetallic minerals 239]; Output Imports of Nonenergy Products[glass and glass products 231]; Output Imports of Nonenergy Products[rubber and plastic products 22]; Output Imports of Nonenergy Products[chemicals 20]; Output Imports of Nonenergy Products[pulp paper and printing 17T18]; Output Imports of Nonenergy Products[wood products 16]; Output Imports of Nonenergy Products[textiles apparel and leather 13T15]; Output Imports of Nonenergy Products[food beverage and tobacco 10T12]; Output Imports of Nonenergy Products[other mining and quarrying 07T08]; Output Imports of Nonenergy Products[agriculture and forestry 01T03]</t>
  </si>
  <si>
    <t>Output Change in Imports of Nonenergy Products[construction 41T43]; Output Change in Imports of Nonenergy Products[water and waste 36T39]; Output Change in Imports of Nonenergy Products[other manufacturing 31T33]; Output Change in Imports of Nonenergy Products[nonroad vehicles 30]; Output Change in Imports of Nonenergy Products[road vehicles 29]; Output Change in Imports of Nonenergy Products[other machinery 28]; Output Change in Imports of Nonenergy Products[appliances and electrical equipment 27]; Output Change in Imports of Nonenergy Products[computers and electronics 26]; Output Change in Imports of Nonenergy Products[metal products except machinery and vehicles 25]; Output Change in Imports of Nonenergy Products[other metals 242]; Output Change in Imports of Nonenergy Products[iron and steel 241]; Output Change in Imports of Nonenergy Products[cement and other nonmetallic minerals 239]; Output Change in Imports of Nonenergy Products[glass and glass products 231]; Output Change in Imports of Nonenergy Products[rubber and plastic products 22]; Output Change in Imports of Nonenergy Products[chemicals 20]; Output Change in Imports of Nonenergy Products[pulp paper and printing 17T18]; Output Change in Imports of Nonenergy Products[wood products 16]; Output Change in Imports of Nonenergy Products[textiles apparel and leather 13T15]; Output Change in Imports of Nonenergy Products[food beverage and tobacco 10T12]; Output Change in Imports of Nonenergy Products[other mining and quarrying 07T08]; Output Change in Imports of Nonenergy Products[agriculture and forestry 01T03]</t>
  </si>
  <si>
    <t>Output Domestic Consumption of Nonenergy Products[construction 41T43]; Output Domestic Consumption of Nonenergy Products[water and waste 36T39]; Output Domestic Consumption of Nonenergy Products[other manufacturing 31T33]; Output Domestic Consumption of Nonenergy Products[nonroad vehicles 30]; Output Domestic Consumption of Nonenergy Products[road vehicles 29]; Output Domestic Consumption of Nonenergy Products[other machinery 28]; Output Domestic Consumption of Nonenergy Products[appliances and electrical equipment 27]; Output Domestic Consumption of Nonenergy Products[computers and electronics 26]; Output Domestic Consumption of Nonenergy Products[metal products except machinery and vehicles 25]; Output Domestic Consumption of Nonenergy Products[other metals 242]; Output Domestic Consumption of Nonenergy Products[iron and steel 241]; Output Domestic Consumption of Nonenergy Products[cement and other nonmetallic minerals 239]; Output Domestic Consumption of Nonenergy Products[glass and glass products 231]; Output Domestic Consumption of Nonenergy Products[rubber and plastic products 22]; Output Domestic Consumption of Nonenergy Products[chemicals 20]; Output Domestic Consumption of Nonenergy Products[pulp paper and printing 17T18]; Output Domestic Consumption of Nonenergy Products[wood products 16]; Output Domestic Consumption of Nonenergy Products[textiles apparel and leather 13T15]; Output Domestic Consumption of Nonenergy Products[food beverage and tobacco 10T12]; Output Domestic Consumption of Nonenergy Products[other mining and quarrying 07T08]; Output Domestic Consumption of Nonenergy Products[agriculture and forestry 01T03]</t>
  </si>
  <si>
    <t>Output Change in Domestic Consumption of Nonenergy Products[construction 41T43]; Output Change in Domestic Consumption of Nonenergy Products[water and waste 36T39]; Output Change in Domestic Consumption of Nonenergy Products[other manufacturing 31T33]; Output Change in Domestic Consumption of Nonenergy Products[nonroad vehicles 30]; Output Change in Domestic Consumption of Nonenergy Products[road vehicles 29]; Output Change in Domestic Consumption of Nonenergy Products[other machinery 28]; Output Change in Domestic Consumption of Nonenergy Products[appliances and electrical equipment 27]; Output Change in Domestic Consumption of Nonenergy Products[computers and electronics 26]; Output Change in Domestic Consumption of Nonenergy Products[metal products except machinery and vehicles 25]; Output Change in Domestic Consumption of Nonenergy Products[other metals 242]; Output Change in Domestic Consumption of Nonenergy Products[iron and steel 241]; Output Change in Domestic Consumption of Nonenergy Products[cement and other nonmetallic minerals 239]; Output Change in Domestic Consumption of Nonenergy Products[glass and glass products 231]; Output Change in Domestic Consumption of Nonenergy Products[rubber and plastic products 22]; Output Change in Domestic Consumption of Nonenergy Products[chemicals 20]; Output Change in Domestic Consumption of Nonenergy Products[pulp paper and printing 17T18]; Output Change in Domestic Consumption of Nonenergy Products[wood products 16]; Output Change in Domestic Consumption of Nonenergy Products[textiles apparel and leather 13T15]; Output Change in Domestic Consumption of Nonenergy Products[food beverage and tobacco 10T12]; Output Change in Domestic Consumption of Nonenergy Products[other mining and quarrying 07T08]; Output Change in Domestic Consumption of Nonenergy Products[agriculture and forestry 01T03]</t>
  </si>
  <si>
    <t>Output Nonenergy Production[construction 41T43]; Output Nonenergy Production[water and waste 36T39]; Output Nonenergy Production[other manufacturing 31T33]; Output Nonenergy Production[nonroad vehicles 30]; Output Nonenergy Production[road vehicles 29]; Output Nonenergy Production[other machinery 28]; Output Nonenergy Production[appliances and electrical equipment 27]; Output Nonenergy Production[computers and electronics 26]; Output Nonenergy Production[metal products except machinery and vehicles 25]; Output Nonenergy Production[other metals 242]; Output Nonenergy Production[iron and steel 241]; Output Nonenergy Production[cement and other nonmetallic minerals 239]; Output Nonenergy Production[glass and glass products 231]; Output Nonenergy Production[rubber and plastic products 22]; Output Nonenergy Production[chemicals 20]; Output Nonenergy Production[pulp paper and printing 17T18]; Output Nonenergy Production[wood products 16]; Output Nonenergy Production[textiles apparel and leather 13T15]; Output Nonenergy Production[food beverage and tobacco 10T12]; Output Nonenergy Production[other mining and quarrying 07T08]; Output Nonenergy Production[agriculture and forestry 01T03]</t>
  </si>
  <si>
    <t>Output Change in Nonenergy Production[construction 41T43]; Output Change in Nonenergy Production[water and waste 36T39]; Output Change in Nonenergy Production[other manufacturing 31T33]; Output Change in Nonenergy Production[nonroad vehicles 30]; Output Change in Nonenergy Production[road vehicles 29]; Output Change in Nonenergy Production[other machinery 28]; Output Change in Nonenergy Production[appliances and electrical equipment 27]; Output Change in Nonenergy Production[computers and electronics 26]; Output Change in Nonenergy Production[metal products except machinery and vehicles 25]; Output Change in Nonenergy Production[other metals 242]; Output Change in Nonenergy Production[iron and steel 241]; Output Change in Nonenergy Production[cement and other nonmetallic minerals 239]; Output Change in Nonenergy Production[glass and glass products 231]; Output Change in Nonenergy Production[rubber and plastic products 22]; Output Change in Nonenergy Production[chemicals 20]; Output Change in Nonenergy Production[pulp paper and printing 17T18]; Output Change in Nonenergy Production[wood products 16]; Output Change in Nonenergy Production[textiles apparel and leather 13T15]; Output Change in Nonenergy Production[food beverage and tobacco 10T12]; Output Change in Nonenergy Production[other mining and quarrying 07T08]; Output Change in Nonenergy Production[agriculture and forestry 01T03]</t>
  </si>
  <si>
    <t>Sales: Passenger Motorbikes</t>
  </si>
  <si>
    <t>Sales: Freight Motorbikes</t>
  </si>
  <si>
    <t>Output New Vehicles in Thousands[motorbikes,freight,battery electric vehicle]; Output New Vehicles in Thousands[motorbikes,freight,gasoline vehicle]</t>
  </si>
  <si>
    <t>Fleet Composition: Passenger Motorbikes</t>
  </si>
  <si>
    <t>Fleet Composition: Freight Motorbikes</t>
  </si>
  <si>
    <t>Output Vehicles in Millions[motorbikes,freight,battery electric vehicle]; Output Vehicles in Millions[motorbikes,freight,gasoline vehicle]</t>
  </si>
  <si>
    <t>**Description:**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t>
  </si>
  <si>
    <t>**Description:**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t>
  </si>
  <si>
    <t>cross toggle whether carbon tax affects process emissions</t>
  </si>
  <si>
    <t>Energy: Exports</t>
  </si>
  <si>
    <t>Energy: Change in Exports</t>
  </si>
  <si>
    <t>Energy: Export Revenue</t>
  </si>
  <si>
    <t>Energy: Change in Export Revenue</t>
  </si>
  <si>
    <t>Energy: Embedded CO2 in Exports</t>
  </si>
  <si>
    <t>Energy: Change in Embedded CO2 in Exports</t>
  </si>
  <si>
    <t>Energy: Imports</t>
  </si>
  <si>
    <t>Energy: Change in Imports</t>
  </si>
  <si>
    <t>Energy: Import Expenditures</t>
  </si>
  <si>
    <t>Energy: Change in Import Expenditures</t>
  </si>
  <si>
    <t>Energy: Production</t>
  </si>
  <si>
    <t>Energy: Change in Production</t>
  </si>
  <si>
    <t>Nonenergy Products: Change in Exports</t>
  </si>
  <si>
    <t>Nonenergy Products: Imports</t>
  </si>
  <si>
    <t>Nonenergy Products: Change in Imports</t>
  </si>
  <si>
    <t>Nonenergy Products: Production</t>
  </si>
  <si>
    <t>Nonenergy Products: Change in Production</t>
  </si>
  <si>
    <t>Nonenergy Products: Domestic Consumption</t>
  </si>
  <si>
    <t>Nonenergy Products: Change in Domestic Consumption</t>
  </si>
  <si>
    <t>Nonenergy Products: Exports</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</si>
  <si>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deployment in line with the published Long-Term Strategy of the United States: Pathways to Net-Zero Greenhouse Gas Emissions by 2050 (roughly 350 MMT in 2050).</t>
  </si>
  <si>
    <t>Submission 2022 v1</t>
  </si>
  <si>
    <t>Wetland Restoration</t>
  </si>
  <si>
    <t>**Description:** This policy increases CO2 sequestration by restoring wetlands and riparian forest buffers.  // **Guidance for setting values:** If this policy is fully implemented, 2.5 million acres of wetlands will be restored and the 6 percent of US stream miles associated with agricultural use will be restored.</t>
  </si>
  <si>
    <t>https://www.usda.gov/sites/default/files/documents/White_Paper_WEB71816.pdf</t>
  </si>
  <si>
    <t>Grassland Restoration and Avoided Conversion</t>
  </si>
  <si>
    <t>**Description:** This policy increases CO2 sequestration by avoiding the conversion of grasslands and restoring grassland areas. // **Guidance for setting values:** A 100% setting of this lever avoids 1.7 million acres of grassland conversion, and restores roughly 5 million acres of grassland.</t>
  </si>
  <si>
    <t>See file PLANAbPiaSY</t>
  </si>
  <si>
    <t>Improved Soil Measures</t>
  </si>
  <si>
    <t>**Description:** This policy stores CO2 in agricultural soils through improved tillage practices, retiring organic and marginal soils, and establishing windbreaks/shelterbelts. // **Guidance for setting values:** If this policy is fully implemented, approximately 70 MMT CO2 is stored in soils.</t>
  </si>
  <si>
    <t>EGGRA Boolean Use Exogenous GDP Growth Rate Adjustment</t>
  </si>
  <si>
    <t>**Description:** This control setting is not used in the U.S. EPS at present, but it could be used to enable or disable the impacts of a or disables the GDP impact of a recession or other GDP-impacting event not accounted for in the energy use input data files.  It was previously used to model the recession caused by SARS-CoV-2 (COVID-19).</t>
  </si>
  <si>
    <t>BAU_Lever_Settings.txt</t>
  </si>
  <si>
    <r>
      <t xml:space="preserve">The scenario </t>
    </r>
    <r>
      <rPr>
        <b/>
        <i/>
        <sz val="11"/>
        <color theme="1"/>
        <rFont val="Calibri"/>
        <family val="2"/>
        <scheme val="minor"/>
      </rPr>
      <t>in this row</t>
    </r>
    <r>
      <rPr>
        <sz val="11"/>
        <rFont val="Calibri"/>
        <family val="2"/>
        <scheme val="minor"/>
      </rPr>
      <t xml:space="preserve"> is the scenario that all policy scenarios are based on.  It can be freely renamed (in column A), but we refer to it here as "BAU".  Column B should give the name of a properly-formatted file </t>
    </r>
    <r>
      <rPr>
        <b/>
        <sz val="11"/>
        <rFont val="Calibri"/>
        <family val="2"/>
        <scheme val="minor"/>
      </rPr>
      <t>with a ".txt" extension</t>
    </r>
    <r>
      <rPr>
        <sz val="11"/>
        <rFont val="Calibri"/>
        <family val="2"/>
        <scheme val="minor"/>
      </rPr>
      <t xml:space="preserve"> (by default called "BAU_Lever_Settings.txt") that contains variable names, paths, and cell references that allow the web app to construct the BAU scenario from the input data.  (Older EPS models may sometimes specify a .cin file (such as "Scenario_BAU.cin") in this row instead of a .txt file.  However, using a properly-formatted .txt file is now the recommended practice.)  Policy scenarios will inherit any settings in the BAU scenario unless they specify different settings for those levers in their .cin files.  Rows below this row, which give settings for policy scenarios, need .cin files, not .txt files, because their settings do not exist within the input data.</t>
    </r>
  </si>
  <si>
    <t>**Description:**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t>
  </si>
  <si>
    <t>Natural Gas Steam Turbine</t>
  </si>
  <si>
    <t>Natural Gas Combined Cycle</t>
  </si>
  <si>
    <t>255-0-0</t>
  </si>
  <si>
    <t>ff0000</t>
  </si>
  <si>
    <t>Zero-Emission Vehicle Sales Standard</t>
  </si>
  <si>
    <t>Minimum Required ZEV Sales Percentage</t>
  </si>
  <si>
    <t>ZEV Sales Standard</t>
  </si>
  <si>
    <t>trans ZEV minimum</t>
  </si>
  <si>
    <t>trans non BAU ZEV vehicle definitions</t>
  </si>
  <si>
    <t>**Description:**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t>
  </si>
  <si>
    <t>Non-BAU ZEV-Qualifying Vehicles</t>
  </si>
  <si>
    <t>Boolean Use Non BAU ZEV Qualifying Vehicle Definitions</t>
  </si>
  <si>
    <t>Output Process Emissions in CO2e by Pollutant[CO2]; Output Industry Sector Energy Related CO2e Emissions by Pollutant[CO2]</t>
  </si>
  <si>
    <t>Passenger Vehicle Subsidy</t>
  </si>
  <si>
    <t>Freight Vehicle Subsidy</t>
  </si>
  <si>
    <t>Additional Passenger Vehicle Subsidy</t>
  </si>
  <si>
    <t>Additional Freight Vehicle Subsidy</t>
  </si>
  <si>
    <t>Vehicle Subsidy</t>
  </si>
  <si>
    <t>trans psgr subsidy</t>
  </si>
  <si>
    <t>trans frgt subsidy</t>
  </si>
  <si>
    <t>**Description:**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t>
  </si>
  <si>
    <t>**Description:**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t>
  </si>
  <si>
    <t>Battery electric vehicle</t>
  </si>
  <si>
    <t>Natural gas vehicle</t>
  </si>
  <si>
    <t>Gasoline vehicle</t>
  </si>
  <si>
    <t>Diesel vehicle</t>
  </si>
  <si>
    <t>Plugin hybrid vehicle</t>
  </si>
  <si>
    <t>Hydrogen vehicle</t>
  </si>
  <si>
    <t>**Description:**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t>
  </si>
  <si>
    <t>Buses and Heavy Duty Trucks</t>
  </si>
  <si>
    <t>Heavy Duty Trucks</t>
  </si>
  <si>
    <t>**Description:**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t>
  </si>
  <si>
    <t>**Description:**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t>
  </si>
  <si>
    <t>Passenger cars, SUVs, Light and Medium Commercial Trucks</t>
  </si>
  <si>
    <t>Light and Medium Commercial Trucks</t>
  </si>
  <si>
    <t>Additional Perc Subsidy for Distributed Solar PV Capacity</t>
  </si>
  <si>
    <t>**Description:**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t>
  </si>
  <si>
    <t>Electric Vehicle Range</t>
  </si>
  <si>
    <t>Reduce EV Range Anxiety</t>
  </si>
  <si>
    <t>**Description:** This policy specifies a percentage reduction in vehicle buyers' aversion to electric vehicles due to concerns over the vehicles' range (how far the EV can travel on a charge).  A 100% setting implies consumers are no more concerned about EV range and charging time than they are about range and fueling time of gasoline vehicles.  It does not imply that range is infinite.  This policy only affects passenger cars and SUVs (most light-duty road vehicles).  // **Guidance for setting values:** U.S. model year 2017 all-electric (not hybrid) vehicles had ranges from 58 to 335 miles (median 114 miles).</t>
  </si>
  <si>
    <t>Percentage Increase in EV Chargers</t>
  </si>
  <si>
    <t>trans reduce EV range anxiety</t>
  </si>
  <si>
    <t>% increase</t>
  </si>
  <si>
    <t>**Description:** This policy represents increasing the deployment of EV charging stations, including DC Fast and Level 2 charging stations.   // **Guidance for setting values:** This policy affects vehicle deployment by lowering the perceived charging availability penalty for EVs, insofar as it increases the ratio of EV chargers to gasoline pumps. In the United States, we find the charging availability penalty already reaches zero by roughly 2030. Beyond that point, this policy lever will have noadditional effect on EV deployment.</t>
  </si>
  <si>
    <t>Buildings: Energy Use and Emissions</t>
  </si>
  <si>
    <t>Energy Use By Building Component</t>
  </si>
  <si>
    <t>Energy Use By Building Type</t>
  </si>
  <si>
    <t>Energy Use By Energy Source</t>
  </si>
  <si>
    <t>Total Energy Use</t>
  </si>
  <si>
    <t>Direct Emissions by Building Type and End Use</t>
  </si>
  <si>
    <t>Emissions by Building Type and End Use (reallocated energy carriers)</t>
  </si>
  <si>
    <t>Commercial Other Components, Rural Residential Other Components, Urban Residential Other Components, Commercial Appliances, Rural Residential Appliances, Urban Residential Appliances, Commercial Lighting, Rural Residential Lighting, Urban Residential Lighting, Commercial Cooling and Ventilation, Rural Residential Cooling and Ventilation, Urban Residential Cooling and Ventilation, Commercial Heating, Rural Residential Heating, Urban Residential Heating</t>
  </si>
  <si>
    <t>740000, 087bf1, 004185, c2dffd, ad6600, ff00ff, f1bb18, 000000, 04ffaf, 00b050, ffff00, ff6400, 620e7a, c01b00, 969696</t>
  </si>
  <si>
    <t>Cumulative Total (includes land use)</t>
  </si>
  <si>
    <t>Cumulative Total (excludes land use)</t>
  </si>
  <si>
    <t>million metric tons</t>
  </si>
  <si>
    <t>Output Cumulative Total CO2e Emissions This Year</t>
  </si>
  <si>
    <t>Output Cumulative Total CO2e Emissions Excluding LULUCF This Year</t>
  </si>
  <si>
    <t>Battery Packs</t>
  </si>
  <si>
    <t>Decrease Cost of Capital</t>
  </si>
  <si>
    <t>Percentage Decrease in Cost of Capital for Power Plants</t>
  </si>
  <si>
    <t>Decrease Electricity Sector Cost of Capital</t>
  </si>
  <si>
    <t>% decrease</t>
  </si>
  <si>
    <t>**Description:** This policy decreases the cost of capital for new power plant investments, making the specified plant type more attractive to deploy.  // **Guidance for setting values:** The BAU cost of capital for all plant types is calculated as 7.4%, based on data from Lazard.</t>
  </si>
  <si>
    <t>https://www.lazard.com/media/451905/lazards-levelized-cost-of-energy-version-150-vf.pdf</t>
  </si>
  <si>
    <t>hard coal w CCS es</t>
  </si>
  <si>
    <t>natural gas steam turbine es</t>
  </si>
  <si>
    <t>natural gas combined cycle es</t>
  </si>
  <si>
    <t>natural gas combined cycle w CCS es</t>
  </si>
  <si>
    <t>biomass w CCS es</t>
  </si>
  <si>
    <t>lignite w CCS es</t>
  </si>
  <si>
    <t>small modular reactor es</t>
  </si>
  <si>
    <t>Hard Coal with CCS</t>
  </si>
  <si>
    <t>Natural Gas Combined Cycle with CCS</t>
  </si>
  <si>
    <t>Biomass with CCS</t>
  </si>
  <si>
    <t>Lignite with CCS</t>
  </si>
  <si>
    <t>Small Modular Reactor</t>
  </si>
  <si>
    <t>Conventional Nuclear</t>
  </si>
  <si>
    <t>**Description:**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</si>
  <si>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Electricity: Natural Gas Combined Cycle</t>
  </si>
  <si>
    <t>Electricity: Conventional Nuclear</t>
  </si>
  <si>
    <t>Electricity: Geothermal</t>
  </si>
  <si>
    <t>Electricity: Petroleum</t>
  </si>
  <si>
    <t>Electricity: Crude Oil</t>
  </si>
  <si>
    <t>Electricity: Heavy or Residual Fuel Oil</t>
  </si>
  <si>
    <t>Electricity: Municipal Solid Waste</t>
  </si>
  <si>
    <t>Electricity: Hard Coal with CCS</t>
  </si>
  <si>
    <t>Electricity: Natural Gas Combined Cycle with CCS</t>
  </si>
  <si>
    <t>Electricity: Biomass with CCS</t>
  </si>
  <si>
    <t>Electricity: Lignite with CCS</t>
  </si>
  <si>
    <t>Electricity: Small Modular Reactor</t>
  </si>
  <si>
    <t>Industrial Processes</t>
  </si>
  <si>
    <t>boilers</t>
  </si>
  <si>
    <t>nonboiler low temp</t>
  </si>
  <si>
    <t>nonboiler med temp</t>
  </si>
  <si>
    <t>nonboiler high temp</t>
  </si>
  <si>
    <t>cooling</t>
  </si>
  <si>
    <t>machine drive</t>
  </si>
  <si>
    <t>electrochemical</t>
  </si>
  <si>
    <t>Boilers &amp; Steam</t>
  </si>
  <si>
    <t>Nonboiler Low Temp</t>
  </si>
  <si>
    <t>Nonboiler Med Temp</t>
  </si>
  <si>
    <t>Nonboiler High Temp</t>
  </si>
  <si>
    <t>Cooling</t>
  </si>
  <si>
    <t>Machine Drive</t>
  </si>
  <si>
    <t>Electrochemical</t>
  </si>
  <si>
    <t>Other Processes</t>
  </si>
  <si>
    <t>By Industrial Process (Thermal Fuels, Excluding Feedstocks)</t>
  </si>
  <si>
    <t>By Industrial Process (Electricity)</t>
  </si>
  <si>
    <t>Other Processes, Electrochemical, Machine Drive, Cooling, Nonboiler High Temp, Nonboiler Med Temp, Nonboiler Low Temp, Boilers &amp; Steam</t>
  </si>
  <si>
    <t>af64ff, 04ffaf, 969696, 087bf1, c01b00, ff6400, f1bb18, ffff00</t>
  </si>
  <si>
    <t>Other Processes, Machine Drive, Cooling, Nonboiler High Temp, Nonboiler Med Temp, Nonboiler Low Temp, Boilers &amp; Steam</t>
  </si>
  <si>
    <t>af64ff, 969696, 087bf1, c01b00, ff6400, f1bb18, ffff00</t>
  </si>
  <si>
    <t>Electrification</t>
  </si>
  <si>
    <t>Hydrogen Combustion</t>
  </si>
  <si>
    <t>Fraction of Eligible Industrial Energy Use Shifted to Electricity</t>
  </si>
  <si>
    <t>Fraction of Eligible Industrial Energy Use Shifted to Hydrogen</t>
  </si>
  <si>
    <t>indst shift to electricity</t>
  </si>
  <si>
    <t>indst shift to hydrogen</t>
  </si>
  <si>
    <t>**Description:**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t>
  </si>
  <si>
    <t>**Description:**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t>
  </si>
  <si>
    <t>Clean Electricity Standard Foresight</t>
  </si>
  <si>
    <t>BESHFoFRV Boolean Electricity Suppliers Have Foresight of Future RPS Values</t>
  </si>
  <si>
    <t>**Description:** This setting indicates whether electricity suppliers have foresight of future-year CES values (both BAU case values and any values set by the user in the CES policy lever). With foresight, electricity suppliers will build some CES-qualifying resources in earlier years than would be strictly necessary to meet the CES requirement in those years if it allows them to approach a higher, future-year CES target more gradually, lessening the need to build power plants abruptly if the CES rises more steeply in the future.</t>
  </si>
  <si>
    <t>Electricity: Hourly Dispatch</t>
  </si>
  <si>
    <t>2050, Average Summer Day</t>
  </si>
  <si>
    <t>2050, Average Fall Day</t>
  </si>
  <si>
    <t>2050, Average Winter Day</t>
  </si>
  <si>
    <t>2050, Average Spring Day</t>
  </si>
  <si>
    <t>2050, Peak Summer Day</t>
  </si>
  <si>
    <t>2050, Peak Winter Day</t>
  </si>
  <si>
    <t>hourly stacked area, 2050</t>
  </si>
  <si>
    <t>terawatt-hours (TWh)</t>
  </si>
  <si>
    <t>155-28-176</t>
  </si>
  <si>
    <t>65fffb</t>
  </si>
  <si>
    <t>101-255-251</t>
  </si>
  <si>
    <t>Graph Tag</t>
  </si>
  <si>
    <t>Target Title</t>
  </si>
  <si>
    <t>Target Year</t>
  </si>
  <si>
    <t>Target Min Value</t>
  </si>
  <si>
    <t>Target Max Value</t>
  </si>
  <si>
    <t>Target Description</t>
  </si>
  <si>
    <t>co2e cumulative</t>
  </si>
  <si>
    <t>Use EVs for Grid Balancing</t>
  </si>
  <si>
    <t>Share of EVs Used for Grid Balancing</t>
  </si>
  <si>
    <t>EVs for Grid Balancing</t>
  </si>
  <si>
    <t>elec use EVs for grid balancing</t>
  </si>
  <si>
    <t>% of EVs used</t>
  </si>
  <si>
    <t>**Description:** This policy increases the share of EVs that are used to assist in grid balancing on an average day.  This means the EV is connected to the grid during the hours when demand-shifting would be helpful (hours of net peak load) and can pause its charging or, ideally, can partially discharge its battery during these hours to help provide electricity to the grid.  // **Guidance for setting values:** Today, EVs generally are not used to help with grid balancing, and EVs and chargers may not have the capability to send electricity in the reverse direction to supply the grid (and have suitable safety cut-off systems to prevent energizing the grid when utilities intentionally shut it down to do repairs and maintenance).  Automatically changing the hours when an EV charges (but not discharging to support the grid) is technologically easier but provides less support to the grid.</t>
  </si>
  <si>
    <t>Hydrogen Combustion Turbine</t>
  </si>
  <si>
    <t>Hydrogen Combined Cycle</t>
  </si>
  <si>
    <t>hydrogen combustion turbine es</t>
  </si>
  <si>
    <t>hydrogen combined cycle es</t>
  </si>
  <si>
    <t>Electricity: Hydrogen Combustion Turbine</t>
  </si>
  <si>
    <t>Electricity: Hydrogen Combined Cycle</t>
  </si>
  <si>
    <t>Output Water Withdrawn by Power Plants[geothermal es]; Output Water Withdrawn by Power Plants[biomass w CCS es]; Output Water Withdrawn by Power Plants[biomass es]; Output Water Withdrawn by Power Plants[solar thermal es]; Output Water Withdrawn by Power Plants[solar PV es]; Output Water Withdrawn by Power Plants[onshore wind es]; Output Water Withdrawn by Power Plants[offshore wind es]; Output Water Withdrawn by Power Plants[hydro es]; Output Water Withdrawn by Power Plants[hydrogen combined cycle es]; Output Water Withdrawn by Power Plants[hydrogen combustion turbine es]; Output Water Withdrawn by Power Plants[small modular reactor es]; Output Water Withdrawn by Power Plants[nuclear es]; Output Water Withdrawn by Power Plants[municipal solid waste es]; Output Water Withdrawn by Power Plants[petroleum es]; Output Water Withdrawn by Power Plants[natural gas peaker es]; Output Water Withdrawn by Power Plants[natural gas steam turbine es]; Output Water Withdrawn by Power Plants[natural gas combined cycle w CCS es]; Output Water Withdrawn by Power Plants[natural gas combined cycle es]; Output Water Withdrawn by Power Plants[lignite w CCS es]; Output Water Withdrawn by Power Plants[lignite es]; Output Water Withdrawn by Power Plants[hard coal w CCS es]; Output Water Withdrawn by Power Plants[hard coal es]</t>
  </si>
  <si>
    <t>Output Electricity Sector CO2e Emissions[biomass w CCS es]; 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steam turbine es]; Output Electricity Sector CO2e Emissions[natural gas combined cycle w CCS es]; Output Electricity Sector CO2e Emissions[natural gas combined cycle es]; Output Electricity Sector CO2e Emissions[lignite w CCS es]; Output Electricity Sector CO2e Emissions[lignite es]; Output Electricity Sector CO2e Emissions[hard coal w CCS es]; Output Electricity Sector CO2e Emissions[hard coal es]</t>
  </si>
  <si>
    <t>Output Water Consumed by Power Plants[geothermal es]; Output Water Consumed by Power Plants[biomass w CCS es]; Output Water Consumed by Power Plants[biomass es]; Output Water Consumed by Power Plants[solar thermal es]; Output Water Consumed by Power Plants[solar PV es]; Output Water Consumed by Power Plants[onshore wind es]; Output Water Consumed by Power Plants[offshore wind es]; Output Water Consumed by Power Plants[hydro es]; Output Water Consumed by Power Plants[hydrogen combined cycle es]; Output Water Consumed by Power Plants[hydrogen combustion turbine es]; Output Water Consumed by Power Plants[small modular reactor es]; Output Water Consumed by Power Plants[nuclear es]; Output Water Consumed by Power Plants[municipal solid waste es]; Output Water Consumed by Power Plants[petroleum es]; Output Water Consumed by Power Plants[natural gas peaker es]; Output Water Consumed by Power Plants[natural gas steam turbine es]; Output Water Consumed by Power Plants[natural gas combined cycle w CCS es]; Output Water Consumed by Power Plants[natural gas combined cycle es]; Output Water Consumed by Power Plants[lignite w CCS es]; Output Water Consumed by Power Plants[lignite es]; Output Water Consumed by Power Plants[hard coal w CCS es]; Output Water Consumed by Power Plants[hard coal es]</t>
  </si>
  <si>
    <t>Curve Title</t>
  </si>
  <si>
    <t>171-216-164</t>
  </si>
  <si>
    <t>Curtailed variable renewables</t>
  </si>
  <si>
    <t>abd8a4</t>
  </si>
  <si>
    <t>Storage (charging)</t>
  </si>
  <si>
    <t>Storage (discharging)</t>
  </si>
  <si>
    <t>Electricity exports</t>
  </si>
  <si>
    <t>Electricity imports</t>
  </si>
  <si>
    <t>Shares a color with "Storage (charging)"</t>
  </si>
  <si>
    <t>Shares a color with "Storage (discharging)"</t>
  </si>
  <si>
    <t>Shares a color with "Electricity imports"</t>
  </si>
  <si>
    <t>Shares a color with "Electricity exports"</t>
  </si>
  <si>
    <t>180-159-0</t>
  </si>
  <si>
    <t>b49f00</t>
  </si>
  <si>
    <t>ff9999</t>
  </si>
  <si>
    <t>ccff33</t>
  </si>
  <si>
    <t>9b1cb0</t>
  </si>
  <si>
    <t>6e8000</t>
  </si>
  <si>
    <t>Hydorgen Combustion Turbine</t>
  </si>
  <si>
    <t>229-255-204</t>
  </si>
  <si>
    <t>e5ffcc</t>
  </si>
  <si>
    <t>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t>
  </si>
  <si>
    <t>abd8a4, af64ff, b49f00, ff9999, e5ffcc, 620e7a, 65fffb, 00b050, ff6400, ffff00, f1bb18, c2dffd, 087bf1, 004185, ccff33, 04ffaf, bfb088, ff00ff, 000000, ad6600, 740000, f593e0, 9b1cb0, c01b00, ff0000, 6e8000, 004d10, 009999, 969696, b49f00, af64ff</t>
  </si>
  <si>
    <t>Output Curtailed Variable Renewable Electricity by Hour on Peak Summer Day[Hour]; Output Electricity Supplied to Grid by Demand Altering Technologies on Peak Summer Day[Hour]; Output Imported Electricity by Hour on Peak Summer Day[Hour]; Output Total Electricity Dispatched by Hour by Plant Type on Peak Summer Day[Hour,hydrogen combined cycle es]; Output Total Electricity Dispatched by Hour by Plant Type on Peak Summer Day[Hour,hydrogen combustion turbine es]; Output Total Electricity Dispatched by Hour by Plant Type on Peak Summer Day[Hour,geothermal es]; Output Total Electricity Dispatched by Hour by Plant Type on Peak Summer Day[Hour,biomass w CCS es]; Output Total Electricity Dispatched by Hour by Plant Type on Peak Summer Day[Hour,biomass es]; Output Total Electricity Dispatched by Hour by Plant Type on Peak Summer Day[Hour,solar thermal es]; Output Total Electricity Dispatched by Hour by Plant Type on Peak Summer Day[Hour,solar PV es]; Output Electricity Supplied by Distributed Solar on Peak Summer Day[Hour]; Output Total Electricity Dispatched by Hour by Plant Type on Peak Summer Day[Hour,onshore wind es];Output Total Electricity Dispatched by Hour by Plant Type on Peak Summer Day[Hour,offshore wind es]; Output Total Electricity Dispatched by Hour by Plant Type on Peak Summer Day[Hour,hydro es]; Output Total Electricity Dispatched by Hour by Plant Type on Peak Summer Day[Hour,small modular reactor es]; Output Total Electricity Dispatched by Hour by Plant Type on Peak Summer Day[Hour,nuclear es]; Output Electricity Supplied by Distributed Non Solar Capacity on Peak Summer Day[Hour]; Output Total Electricity Dispatched by Hour by Plant Type on Peak Summer Day[Hour,municipal solid waste es]; Output Total Electricity Dispatched by Hour by Plant Type on Peak Summer Day[Hour,petroleum es]; Output Total Electricity Dispatched by Hour by Plant Type on Peak Summer Day[Hour,heavy or residual fuel oil es]; Output Total Electricity Dispatched by Hour by Plant Type on Peak Summer Day[Hour,crude oil es]; Output Total Electricity Dispatched by Hour by Plant Type on Peak Summer Day[Hour,natural gas peaker es]; Output Total Electricity Dispatched by Hour by Plant Type on Peak Summer Day[Hour,natural gas combined cycle w CCS es]; Output Total Electricity Dispatched by Hour by Plant Type on Peak Summer Day[Hour,natural gas combined cycle es]; Output Total Electricity Dispatched by Hour by Plant Type on Peak Summer Day[Hour,natural gas steam turbine es]; Output Total Electricity Dispatched by Hour by Plant Type on Peak Summer Day[Hour,lignite w CCS es]; Output Total Electricity Dispatched by Hour by Plant Type on Peak Summer Day[Hour,lignite es]; Output Total Electricity Dispatched by Hour by Plant Type on Peak Summer Day[Hour,hard coal w CCS es]; Output Total Electricity Dispatched by Hour by Plant Type on Peak Summer Day[Hour,hard coal es]; Output Exported Electricity by Hour on Peak Summer Day[Hour]; Output Electricity Drawn from Grid by Demand Altering Technologies on Peak Summer Day[Hour]</t>
  </si>
  <si>
    <t>Output Curtailed Variable Renewable Electricity by Hour on Peak Winter Day[Hour]; Output Electricity Supplied to Grid by Demand Altering Technologies on Peak Winter Day[Hour]; Output Imported Electricity by Hour on Peak Winter Day[Hour]; Output Total Electricity Dispatched by Hour by Plant Type on Peak Winter Day[Hour,hydrogen combined cycle es]; Output Total Electricity Dispatched by Hour by Plant Type on Peak Winter Day[Hour,hydrogen combustion turbine es]; Output Total Electricity Dispatched by Hour by Plant Type on Peak Winter Day[Hour,geothermal es]; Output Total Electricity Dispatched by Hour by Plant Type on Peak Winter Day[Hour,biomass w CCS es]; Output Total Electricity Dispatched by Hour by Plant Type on Peak Winter Day[Hour,biomass es]; Output Total Electricity Dispatched by Hour by Plant Type on Peak Winter Day[Hour,solar thermal es]; Output Total Electricity Dispatched by Hour by Plant Type on Peak Winter Day[Hour,solar PV es]; Output Electricity Supplied by Distributed Solar on Peak Winter Day[Hour]; Output Total Electricity Dispatched by Hour by Plant Type on Peak Winter Day[Hour,onshore wind es];Output Total Electricity Dispatched by Hour by Plant Type on Peak Winter Day[Hour,offshore wind es]; Output Total Electricity Dispatched by Hour by Plant Type on Peak Winter Day[Hour,hydro es]; Output Total Electricity Dispatched by Hour by Plant Type on Peak Winter Day[Hour,small modular reactor es]; Output Total Electricity Dispatched by Hour by Plant Type on Peak Winter Day[Hour,nuclear es]; Output Electricity Supplied by Distributed Non Solar Capacity on Peak Winter Day[Hour]; Output Total Electricity Dispatched by Hour by Plant Type on Peak Winter Day[Hour,municipal solid waste es]; Output Total Electricity Dispatched by Hour by Plant Type on Peak Winter Day[Hour,petroleum es]; Output Total Electricity Dispatched by Hour by Plant Type on Peak Winter Day[Hour,heavy or residual fuel oil es]; Output Total Electricity Dispatched by Hour by Plant Type on Peak Winter Day[Hour,crude oil es]; Output Total Electricity Dispatched by Hour by Plant Type on Peak Winter Day[Hour,natural gas peaker es]; Output Total Electricity Dispatched by Hour by Plant Type on Peak Winter Day[Hour,natural gas combined cycle w CCS es]; Output Total Electricity Dispatched by Hour by Plant Type on Peak Winter Day[Hour,natural gas combined cycle es]; Output Total Electricity Dispatched by Hour by Plant Type on Peak Winter Day[Hour,natural gas steam turbine es]; Output Total Electricity Dispatched by Hour by Plant Type on Peak Winter Day[Hour,lignite w CCS es]; Output Total Electricity Dispatched by Hour by Plant Type on Peak Winter Day[Hour,lignite es]; Output Total Electricity Dispatched by Hour by Plant Type on Peak Winter Day[Hour,hard coal w CCS es]; Output Total Electricity Dispatched by Hour by Plant Type on Peak Winter Day[Hour,hard coal es]; Output Exported Electricity by Hour on Peak Winter Day[Hour]; Output Electricity Drawn from Grid by Demand Altering Technologies on Peak Winter Day[Hour]</t>
  </si>
  <si>
    <t>Output Curtailed Variable Renewable Electricity by Hour[average summer day,Hour]; Output Electricity Supplied to Grid by Demand Altering Technologies[average summer day,Hour]; Output Imported Electricity by Hour[average summer day,Hour]; Output Total Electricity Dispatched by Hour by Plant Type[average summer day,Hour,hydrogen combined cycle es]; Output Total Electricity Dispatched by Hour by Plant Type[average summer day,Hour,hydrogen combustion turbine es]; Output Total Electricity Dispatched by Hour by Plant Type[average summer day,Hour,geothermal es]; Output Total Electricity Dispatched by Hour by Plant Type[average summer day,Hour,biomass w CCS es]; Output Total Electricity Dispatched by Hour by Plant Type[average summer day,Hour,biomass es]; Output Total Electricity Dispatched by Hour by Plant Type[average summer day,Hour,solar thermal es]; Output Total Electricity Dispatched by Hour by Plant Type[average summer day,Hour,solar PV es]; Output Electricity Supplied by Distributed Solar Capacity[average summer day,Hour]; Output Total Electricity Dispatched by Hour by Plant Type[average summer day,Hour,onshore wind es];Output Total Electricity Dispatched by Hour by Plant Type[average summer day,Hour,offshore wind es]; Output Total Electricity Dispatched by Hour by Plant Type[average summer day,Hour,hydro es]; Output Total Electricity Dispatched by Hour by Plant Type[average summer day,Hour,small modular reactor es]; Output Total Electricity Dispatched by Hour by Plant Type[average summer day,Hour,nuclear es]; Output Electricity Supplied by Distributed Non Solar Capacity[average summer day,Hour]; Output Total Electricity Dispatched by Hour by Plant Type[average summer day,Hour,municipal solid waste es]; Output Total Electricity Dispatched by Hour by Plant Type[average summer day,Hour,petroleum es]; Output Total Electricity Dispatched by Hour by Plant Type[average summer day,Hour,heavy or residual fuel oil es]; Output Total Electricity Dispatched by Hour by Plant Type[average summer day,Hour,crude oil es]; Output Total Electricity Dispatched by Hour by Plant Type[average summer day,Hour,natural gas peaker es]; Output Total Electricity Dispatched by Hour by Plant Type[average summer day,Hour,natural gas combined cycle w CCS es]; Output Total Electricity Dispatched by Hour by Plant Type[average summer day,Hour,natural gas combined cycle es]; Output Total Electricity Dispatched by Hour by Plant Type[average summer day,Hour,natural gas steam turbine es]; Output Total Electricity Dispatched by Hour by Plant Type[average summer day,Hour,lignite w CCS es]; Output Total Electricity Dispatched by Hour by Plant Type[average summer day,Hour,lignite es]; Output Total Electricity Dispatched by Hour by Plant Type[average summer day,Hour,hard coal w CCS es]; Output Total Electricity Dispatched by Hour by Plant Type[average summer day,Hour,hard coal es]; Output Exported Electricity by Hour[average summer day,Hour]; Output Electricity Drawn from Grid by Demand Altering Technologies[average summer day,Hour]</t>
  </si>
  <si>
    <t>Output Curtailed Variable Renewable Electricity by Hour[average fall day,Hour]; Output Electricity Supplied to Grid by Demand Altering Technologies[average fall day,Hour]; Output Imported Electricity by Hour[average fall day,Hour]; Output Total Electricity Dispatched by Hour by Plant Type[average fall day,Hour,hydrogen combined cycle es]; Output Total Electricity Dispatched by Hour by Plant Type[average fall day,Hour,hydrogen combustion turbine es]; Output Total Electricity Dispatched by Hour by Plant Type[average fall day,Hour,geothermal es]; Output Total Electricity Dispatched by Hour by Plant Type[average fall day,Hour,biomass w CCS es]; Output Total Electricity Dispatched by Hour by Plant Type[average fall day,Hour,biomass es]; Output Total Electricity Dispatched by Hour by Plant Type[average fall day,Hour,solar thermal es]; Output Total Electricity Dispatched by Hour by Plant Type[average fall day,Hour,solar PV es]; Output Electricity Supplied by Distributed Solar Capacity[average fall day,Hour]; Output Total Electricity Dispatched by Hour by Plant Type[average fall day,Hour,onshore wind es];Output Total Electricity Dispatched by Hour by Plant Type[average fall day,Hour,offshore wind es]; Output Total Electricity Dispatched by Hour by Plant Type[average fall day,Hour,hydro es]; Output Total Electricity Dispatched by Hour by Plant Type[average fall day,Hour,small modular reactor es]; Output Total Electricity Dispatched by Hour by Plant Type[average fall day,Hour,nuclear es]; Output Electricity Supplied by Distributed Non Solar Capacity[average fall day,Hour]; Output Total Electricity Dispatched by Hour by Plant Type[average fall day,Hour,municipal solid waste es]; Output Total Electricity Dispatched by Hour by Plant Type[average fall day,Hour,petroleum es]; Output Total Electricity Dispatched by Hour by Plant Type[average fall day,Hour,heavy or residual fuel oil es]; Output Total Electricity Dispatched by Hour by Plant Type[average fall day,Hour,crude oil es]; Output Total Electricity Dispatched by Hour by Plant Type[average fall day,Hour,natural gas peaker es]; Output Total Electricity Dispatched by Hour by Plant Type[average fall day,Hour,natural gas combined cycle w CCS es]; Output Total Electricity Dispatched by Hour by Plant Type[average fall day,Hour,natural gas combined cycle es]; Output Total Electricity Dispatched by Hour by Plant Type[average fall day,Hour,natural gas steam turbine es]; Output Total Electricity Dispatched by Hour by Plant Type[average fall day,Hour,lignite w CCS es]; Output Total Electricity Dispatched by Hour by Plant Type[average fall day,Hour,lignite es]; Output Total Electricity Dispatched by Hour by Plant Type[average fall day,Hour,hard coal w CCS es]; Output Total Electricity Dispatched by Hour by Plant Type[average fall day,Hour,hard coal es]; Output Exported Electricity by Hour[average fall day,Hour]; Output Electricity Drawn from Grid by Demand Altering Technologies[average fall day,Hour]</t>
  </si>
  <si>
    <t>Output Curtailed Variable Renewable Electricity by Hour[average winter day,Hour]; Output Electricity Supplied to Grid by Demand Altering Technologies[average winter day,Hour]; Output Imported Electricity by Hour[average winter day,Hour]; Output Total Electricity Dispatched by Hour by Plant Type[average winter day,Hour,hydrogen combined cycle es]; Output Total Electricity Dispatched by Hour by Plant Type[average winter day,Hour,hydrogen combustion turbine es]; Output Total Electricity Dispatched by Hour by Plant Type[average winter day,Hour,geothermal es]; Output Total Electricity Dispatched by Hour by Plant Type[average winter day,Hour,biomass w CCS es]; Output Total Electricity Dispatched by Hour by Plant Type[average winter day,Hour,biomass es]; Output Total Electricity Dispatched by Hour by Plant Type[average winter day,Hour,solar thermal es]; Output Total Electricity Dispatched by Hour by Plant Type[average winter day,Hour,solar PV es]; Output Electricity Supplied by Distributed Solar Capacity[average winter day,Hour]; Output Total Electricity Dispatched by Hour by Plant Type[average winter day,Hour,onshore wind es];Output Total Electricity Dispatched by Hour by Plant Type[average winter day,Hour,offshore wind es]; Output Total Electricity Dispatched by Hour by Plant Type[average winter day,Hour,hydro es]; Output Total Electricity Dispatched by Hour by Plant Type[average winter day,Hour,small modular reactor es]; Output Total Electricity Dispatched by Hour by Plant Type[average winter day,Hour,nuclear es]; Output Electricity Supplied by Distributed Non Solar Capacity[average winter day,Hour]; Output Total Electricity Dispatched by Hour by Plant Type[average winter day,Hour,municipal solid waste es]; Output Total Electricity Dispatched by Hour by Plant Type[average winter day,Hour,petroleum es]; Output Total Electricity Dispatched by Hour by Plant Type[average winter day,Hour,heavy or residual fuel oil es]; Output Total Electricity Dispatched by Hour by Plant Type[average winter day,Hour,crude oil es]; Output Total Electricity Dispatched by Hour by Plant Type[average winter day,Hour,natural gas peaker es]; Output Total Electricity Dispatched by Hour by Plant Type[average winter day,Hour,natural gas combined cycle w CCS es]; Output Total Electricity Dispatched by Hour by Plant Type[average winter day,Hour,natural gas combined cycle es]; Output Total Electricity Dispatched by Hour by Plant Type[average winter day,Hour,natural gas steam turbine es]; Output Total Electricity Dispatched by Hour by Plant Type[average winter day,Hour,lignite w CCS es]; Output Total Electricity Dispatched by Hour by Plant Type[average winter day,Hour,lignite es]; Output Total Electricity Dispatched by Hour by Plant Type[average winter day,Hour,hard coal w CCS es]; Output Total Electricity Dispatched by Hour by Plant Type[average winter day,Hour,hard coal es]; Output Exported Electricity by Hour[average winter day,Hour]; Output Electricity Drawn from Grid by Demand Altering Technologies[average winter day,Hour]</t>
  </si>
  <si>
    <t>Output Curtailed Variable Renewable Electricity by Hour[average spring day,Hour]; Output Electricity Supplied to Grid by Demand Altering Technologies[average spring day,Hour]; Output Imported Electricity by Hour[average spring day,Hour]; Output Total Electricity Dispatched by Hour by Plant Type[average spring day,Hour,hydrogen combined cycle es]; Output Total Electricity Dispatched by Hour by Plant Type[average spring day,Hour,hydrogen combustion turbine es]; Output Total Electricity Dispatched by Hour by Plant Type[average spring day,Hour,geothermal es]; Output Total Electricity Dispatched by Hour by Plant Type[average spring day,Hour,biomass w CCS es]; Output Total Electricity Dispatched by Hour by Plant Type[average spring day,Hour,biomass es]; Output Total Electricity Dispatched by Hour by Plant Type[average spring day,Hour,solar thermal es]; Output Total Electricity Dispatched by Hour by Plant Type[average spring day,Hour,solar PV es]; Output Electricity Supplied by Distributed Solar Capacity[average spring day,Hour]; Output Total Electricity Dispatched by Hour by Plant Type[average spring day,Hour,onshore wind es];Output Total Electricity Dispatched by Hour by Plant Type[average spring day,Hour,offshore wind es]; Output Total Electricity Dispatched by Hour by Plant Type[average spring day,Hour,hydro es]; Output Total Electricity Dispatched by Hour by Plant Type[average spring day,Hour,small modular reactor es]; Output Total Electricity Dispatched by Hour by Plant Type[average spring day,Hour,nuclear es]; Output Electricity Supplied by Distributed Non Solar Capacity[average spring day,Hour]; Output Total Electricity Dispatched by Hour by Plant Type[average spring day,Hour,municipal solid waste es]; Output Total Electricity Dispatched by Hour by Plant Type[average spring day,Hour,petroleum es]; Output Total Electricity Dispatched by Hour by Plant Type[average spring day,Hour,heavy or residual fuel oil es]; Output Total Electricity Dispatched by Hour by Plant Type[average spring day,Hour,crude oil es]; Output Total Electricity Dispatched by Hour by Plant Type[average spring day,Hour,natural gas peaker es]; Output Total Electricity Dispatched by Hour by Plant Type[average spring day,Hour,natural gas combined cycle w CCS es]; Output Total Electricity Dispatched by Hour by Plant Type[average spring day,Hour,natural gas combined cycle es]; Output Total Electricity Dispatched by Hour by Plant Type[average spring day,Hour,natural gas steam turbine es]; Output Total Electricity Dispatched by Hour by Plant Type[average spring day,Hour,lignite w CCS es]; Output Total Electricity Dispatched by Hour by Plant Type[average spring day,Hour,lignite es]; Output Total Electricity Dispatched by Hour by Plant Type[average spring day,Hour,hard coal w CCS es]; Output Total Electricity Dispatched by Hour by Plant Type[average spring day,Hour,hard coal es]; Output Exported Electricity by Hour[average spring day,Hour]; Output Electricity Drawn from Grid by Demand Altering Technologies[average spring day,Hour]</t>
  </si>
  <si>
    <t>Output Direct Buildings CO2e Emissions by End Use[commercial,other component]; Output Direct Buildings CO2e Emissions by End Use[rural residential,other component]; Output Direct Buildings CO2e Emissions by End Use[urban residential,other component]; Output Direct Buildings CO2e Emissions by End Use[commercial,appliances]; Output Direct Buildings CO2e Emissions by End Use[rural residential,appliances]; Output Direct Buildings CO2e Emissions by End Use[urban residential,appliances]; Output Direct Buildings CO2e Emissions by End Use[commercial,lighting]; Output Direct Buildings CO2e Emissions by End Use[rural residential,lighting]; Output Direct Buildings CO2e Emissions by End Use[urban residential,lighting]; Output Direct Buildings CO2e Emissions by End Use[commercial,cooling and ventilation]; Output Direct Buildings CO2e Emissions by End Use[rural residential,cooling and ventilation]; Output Direct Buildings CO2e Emissions by End Use[urban residential,cooling and ventilation]; Output Direct Buildings CO2e Emissions by End Use[commercial,heating]; Output Direct Buildings CO2e Emissions by End Use[rural residential,heating]; Output Direct Buildings CO2e Emissions by End Use[urban residential,heating]</t>
  </si>
  <si>
    <t>Output Buildings CO2e Emissions by End Use with Reallocated Energy Carriers[commercial,other component]; Output Buildings CO2e Emissions by End Use with Reallocated Energy Carriers[rural residential,other component]; Output Buildings CO2e Emissions by End Use with Reallocated Energy Carriers[urban residential,other component]; Output Buildings CO2e Emissions by End Use with Reallocated Energy Carriers[commercial,appliances]; Output Buildings CO2e Emissions by End Use with Reallocated Energy Carriers[rural residential,appliances]; Output Buildings CO2e Emissions by End Use with Reallocated Energy Carriers[urban residential,appliances]; Output Buildings CO2e Emissions by End Use with Reallocated Energy Carriers[commercial,lighting]; Output Buildings CO2e Emissions by End Use with Reallocated Energy Carriers[rural residential,lighting]; Output Buildings CO2e Emissions by End Use with Reallocated Energy Carriers[urban residential,lighting]; Output Buildings CO2e Emissions by End Use with Reallocated Energy Carriers[commercial,cooling and ventilation]; Output Buildings CO2e Emissions by End Use with Reallocated Energy Carriers[rural residential,cooling and ventilation]; Output Buildings CO2e Emissions by End Use with Reallocated Energy Carriers[urban residential,cooling and ventilation]; Output Buildings CO2e Emissions by End Use with Reallocated Energy Carriers[commercial,heating]; Output Buildings CO2e Emissions by End Use with Reallocated Energy Carriers[rural residential,heating]; Output Buildings CO2e Emissions by End Use with Reallocated Energy Carriers[urban residential,heating]</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</si>
  <si>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Demand response can be load-shedding (demand is reduced in the worst hours without adding demand in other hours) or load-shifting (demand is reduced in the worst hours and added in other hours). The type of demand response modeled here is load-shedding, which is by far the most common type of demand response that exists today. // **Guidance for setting values:** A 100% setting provides for an additional 350 GW of demand response capacity in 2050 (on top of a BAU quantity of 41 GW).</t>
  </si>
  <si>
    <t>GRA for Vehicle Subsidy</t>
  </si>
  <si>
    <t>Vehicle Battery Subsidy</t>
  </si>
  <si>
    <t>GRA for Vehicle Battery Subsidy</t>
  </si>
  <si>
    <t>GRA trans battery subsidy</t>
  </si>
  <si>
    <t>CCS Subsidy</t>
  </si>
  <si>
    <t>GRA for CCS Subsidies</t>
  </si>
  <si>
    <t>GRA CCS subsidy</t>
  </si>
  <si>
    <t>Subsidy for Vehicle Battery Production</t>
  </si>
  <si>
    <t>Additional Subsidy for Vehicle Battery Production</t>
  </si>
  <si>
    <t>Vehicle Battery Production Subsidy</t>
  </si>
  <si>
    <t>trans battery subsidy</t>
  </si>
  <si>
    <t>**Description:** This policy specifies a dollar per kilowatt-hour subsidy for production of vehicle batteries, additional to any BAU subsidies. The subsidy will only be applied to the fraction of vehicle batteries produced domestically. // **Guidance for setting values:** The Inflation Reduction Act includes a $35/kWh tax credit for battery cells and a $10/kWh tax credit for assembly for onroad vehicles, which are included in the BAU case.</t>
  </si>
  <si>
    <t>Additional Subsidy per Unit Electricity Supplied to the Grid by Grid Batteries</t>
  </si>
  <si>
    <t>Grid Battery Subsidy</t>
  </si>
  <si>
    <t>Subsidy for Grid Battery Output</t>
  </si>
  <si>
    <t>Subsidy for Grid Battery Capacity</t>
  </si>
  <si>
    <t>Additional Percent Subsidy per Unit Grid Battery Capacity Deployed</t>
  </si>
  <si>
    <t>elec battery subsidy per output</t>
  </si>
  <si>
    <t>elec battery construction subsidy</t>
  </si>
  <si>
    <t>**Description:** This policy provides a subsidy in units of dollar per megawatt-hour electricity supplied to the grid, additional to any BAU subsidies.   // **Guidance for setting values:** The BAU case has grid batteries claiming the Subsidy for Grid Battery Capacity, not a subsidy per unit output.</t>
  </si>
  <si>
    <t>**Description:** This policy subsidizes a percentage of grid battery capacity costs, additional to any BAU capacity construction subsidies.  // **Guidance for setting values:** The Inflation Reduction Act provides tax credits for grid battery capacity additions, with the value depending on whether the project meets certain criteria for bonus credits. We assume an average tax credit of 42%.</t>
  </si>
  <si>
    <t>% of capital costs</t>
  </si>
  <si>
    <t>Electricity CCS Subsidy</t>
  </si>
  <si>
    <t>Additional Subsidy for Elec CCS</t>
  </si>
  <si>
    <t>elec CCS subsidy</t>
  </si>
  <si>
    <t>**Description:** This policy provides a dollar per metric ton CO2e subsidy, additional to any BAU subsidies.  // **Guidance for setting values:** The 45Q tax credits provide $85 per metric ton CO2e stored, which is included in the BAU case.</t>
  </si>
  <si>
    <t>elec power plant cost of capital</t>
  </si>
  <si>
    <t>Final Energy by Source</t>
  </si>
  <si>
    <t>Final Energy by Sector</t>
  </si>
  <si>
    <t>620e7a, ff00ff, 00b050, f1bb18, c2dffd, 004185, 04ffaf, 740000, c01b00, 004d10, 969696</t>
  </si>
  <si>
    <t>Geothermal, Municipal Solid Waste, Biomass, Solar, Wind, Hydro, Nuclear, Crude Oil, Natural Gas, Lignite, Hard Coal</t>
  </si>
  <si>
    <t>Output Total Primary Energy Use by Type[geothermal];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Total Primary Energy Use by Type[crude oil]; Output Total Primary Energy Use by Type[natural gas]; Output Total Primary Energy Use by Type[lignite]; Output Total Primary Energy Use by Type[hard coal]</t>
  </si>
  <si>
    <t>Output Total Primary Energy Use by Sector[geoengineering sector]; Output Total Primary Energy Use by Sector[district heat and hydrogen sector];Output Total Primary Energy Use by Agriculture; Output Total Primary Energy Use by Buildings Sector; Output Total Primary Energy Use by Waste Management; Output Total Primary Energy Use by Sector[transportation sector]; Output Primary Energy Use by Electricity Sector; Output Total Primary Energy Use by Industry Sector Excluding Ag and Waste</t>
  </si>
  <si>
    <t>Hydrogen, Liquid Biofuels, Biomass, Refined Petroleum Fuels, Crude Oil, Natural Gas, Lignite, Hard Coal, Heat, Electricity</t>
  </si>
  <si>
    <t>620e7a, af64ff, 00b050, 000000, 740000, c01b00, 004d10, 969696, f593e0, f1bb18</t>
  </si>
  <si>
    <t>004185, 087bf1, c01b00, 969696, 620e7a, ad6600</t>
  </si>
  <si>
    <t>004185, 087bf1, f1bb18, c01b00, 969696, 620e7a, ad6600</t>
  </si>
  <si>
    <t>Geothermal, Biomass with CCS, Biomass, Solar Thermal, Utility Solar PV, Onshore Wind, Offshore Wind, Hydro, Hydrogen Combined Cycle, Hydrogen Combustion Turbine, Small Modular Reactors, Conventional Nuclear, Municipal Solid Waste, Petroleum, Natural Gas Peaker, Natural Gas Steam Turbine, Natural Gas Combined Cycle with CCS, Natural Gas Combined Cycle, Lignite with CCS, Lignite, Hard Coal with CCS, Hard Coal</t>
  </si>
  <si>
    <t>Biomass with CCS, Biomass, Municipal Solid Waste, Petroleum, Natural Gas Peaker, Natural Gas Steam Turbine, Natural Gas Combined Cycle with CCS, Natural Gas Combined Cycle, Lignite with CCS, Lignite, Hard Coal with CCS, Hard Coal</t>
  </si>
  <si>
    <t>620e7a, 65fffb, 00b050, ff6400, ffff00, c2dffd, 087bf1, 004185, e5ffcc, ff9999, ccff33, 04ffaf, ff00ff, 000000, f593e0, ff0000, 9b1cb0, c01b00, 6e8000, 004d10, 009999, 969696</t>
  </si>
  <si>
    <t>65fffb, 00b050, ff00ff, 000000, f593e0, ff0000, 9b1cb0, c01b00, 6e8000, 004d10, 009999, 969696</t>
  </si>
  <si>
    <t>af64ff, 620e7a, 65fffb, 00b050, ff6400, f1bb18, ffff00, c2dffd, 087bf1, 004185, e5ffcc, ff9999, ccff33, 04ffaf, bfb088, ff00ff, 000000, f593e0, ff0000, 9b1cb0, c01b00, 6e8000, 004d10, 009999, 969696</t>
  </si>
  <si>
    <t>af64ff, 620e7a, 65fffb, 00b050, ff6400, f1bb18, ffff00, c2dffd, 087bf1, 004185, e5ffcc, ff9999, ccff33, 04ffaf, ff00ff, 000000, f593e0, ff0000, 9b1cb0, c01b00, 6e8000, 004d10, 009999, 969696</t>
  </si>
  <si>
    <t>Battery Storage, Geothermal, Biomass with CCS, Biomass, Solar Thermal, Distributed Solar PV, Utility Solar PV, Onshore Wind, Offshore Wind, Hydro, Hydrogen Combined Cycle, Hydrogen Combustion Turbine, Small Modular Reactors, Conventional Nuclear, Distributed Non-Solar, Municipal Solid Waste, Petroleum, Natural Gas Peaker, Natural Gas Steam Turbine, Natural Gas Combined Cycle with CCS, Natural Gas Combined Cycle, Lignite with CCS, Lignite, Hard Coal with CCS, Hard Coal</t>
  </si>
  <si>
    <t>Battery Storage, Geothermal, Biomass with CCS, Biomass, Solar Thermal, Distributed Solar PV, Utility Solar PV, Onshore Wind, Offshore Wind, Hydro, Hydrogen Combined Cycle, Hydrogen Combustion Turbine, Small Modular Reactors, Conventional Nuclear, Municipal Solid Waste, Petroleum, Natural Gas Peaker, Natural Gas Steam Turbine, Natural Gas Combined Cycle with CCS, Natural Gas Combined Cycle, Lignite with CCS, Lignite, Hard Coal with CCS, Hard Coal</t>
  </si>
  <si>
    <t>Output Grid Battery Storage Capacity; Output Electricity Generation Capacity[geothermal es]; Output Electricity Generation Capacity[biomass w CCS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Capacity[hydrogen combined cycle es] ; Output Electricity Generation Capacity[hydrogen combustion turbine es]; Output Electricity Generation Capacity[small modular reactor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steam turbine es]; Output Electricity Generation Capacity[natural gas combined cycle w CCS es]; Output Electricity Generation Capacity[natural gas combined cycle es]; Output Electricity Generation Capacity[lignite w CCS es]; Output Electricity Generation Capacity[lignite es]; Output Electricity Generation Capacity[hard coal w CCS es]; Output Electricity Generation Capacity[hard coal es]</t>
  </si>
  <si>
    <t>Output Change in Grid Battery Storage Capacity; Output Change in Electricity Generation Capacity[geothermal es]; Output Change in Electricity Generation Capacity[biomass w CCS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Capacity[hydrogen combined cycle es]; Output Change in Electricity Generation Capacity[hydrogen combustion turbine es]; Output Change in Electricity Generation Capacity[small modular reactor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steam turbine es]; Output Change in Electricity Generation Capacity[natural gas combined cycle w CCS es]; Output Change in Electricity Generation Capacity[natural gas combined cycle es]; Output Change in Electricity Generation Capacity[lignite w CCS es]; Output Change in Electricity Generation Capacity[lignite es]; Output Change in Electricity Generation Capacity[hard coal w CCS es]; Output Change in Electricity Generation Capacity[hard coal es]</t>
  </si>
  <si>
    <t>Output Total Final Energy Use by Type[hydrogen]; Output Liquid Biofuels Final Energy Use; Output Total Final Energy Use by Type[biomass]; Output Refined Petroleum Fuels Final Energy Use; Output Total Final Energy Use by Type[crude oil]; Output Total Final Energy Use by Type[natural gas]; Output Total Final Energy Use by Type[lignite]; Output Total Final Energy Use by Type[hard coal]; Output Total Final Energy Use by Type[heat]; Output Total Final Energy Use by Type[electricity]</t>
  </si>
  <si>
    <t>Output Total Final Energy Use by Sector[geoengineering sector]; Output Total Final Energy Use by Sector[district heat and hydrogen sector];Output Total Final Energy Use by Agriculture; Output Final Energy Use by Buildings Sector; Output Total Final Energy Use by Waste Management; Output Total Final Energy Use by Sector[transportation sector]; Output Total Final Energy Use by Sector[electricity sector]; Output Total Final Energy Use by Industry Sector Excluding Ag and Waste</t>
  </si>
  <si>
    <t>g CO2e / 2021 dollar</t>
  </si>
  <si>
    <t>g CO2 / 2021 dollar</t>
  </si>
  <si>
    <t>billion 2021 dollars / year</t>
  </si>
  <si>
    <t>billion 2021 dollars</t>
  </si>
  <si>
    <t>2021 dollars / employee-year</t>
  </si>
  <si>
    <t>kilowatt-hour / 2021 dollar</t>
  </si>
  <si>
    <t>2021 dollars / megawatt-hour (MWh)</t>
  </si>
  <si>
    <t>thousand BTU / 2021 dollar</t>
  </si>
  <si>
    <t>2021 dollars / short ton</t>
  </si>
  <si>
    <t>2021 dollars / thousand cubic feet</t>
  </si>
  <si>
    <t>2021 dollars / gallon</t>
  </si>
  <si>
    <t>2021 dollars / barrel of oil</t>
  </si>
  <si>
    <t>2021 dollars / kg</t>
  </si>
  <si>
    <t>2021 dollars / kilowatt-hour (kWh)</t>
  </si>
  <si>
    <t>million 2021 dollars / megawatt (MW)</t>
  </si>
  <si>
    <t>cost of eqpt. to produce 1 kg H2/yr (2021 dollars)</t>
  </si>
  <si>
    <t>other processes</t>
  </si>
  <si>
    <t>Non-BAU LCFS-Qualifying Vehicles</t>
  </si>
  <si>
    <t>Boolean Use Non BAU LCFS Vehicle Types</t>
  </si>
  <si>
    <t>trans LCFS vehicles</t>
  </si>
  <si>
    <t>**Description:** This lever changes which vehicles qualify under the low carbon fuel standard. With the lever off, LCFS-qualifying vehicles include all vehicle types except aircraft. With the lever on, only aircraft qualify.</t>
  </si>
  <si>
    <t>Output Industrial Thermal Fuel Use for Energy Purposes by Industrial Process Excluding CCS and Captured Methane[other processes]; Output Industrial Thermal Fuel Use for Energy Purposes by Industrial Process Excluding CCS and Captured Methane[machine drive]; Output Industrial Thermal Fuel Use for Energy Purposes by Industrial Process Excluding CCS and Captured Methane[cooling]; Output Industrial Thermal Fuel Use for Energy Purposes by Industrial Process Excluding CCS and Captured Methane[nonboiler high temp]; Output Industrial Thermal Fuel Use for Energy Purposes by Industrial Process Excluding CCS and Captured Methane[nonboiler med temp]; Output Industrial Thermal Fuel Use for Energy Purposes by Industrial Process Excluding CCS and Captured Methane[nonboiler low temp]; Output Industrial Thermal Fuel Use for Energy Purposes by Industrial Process Excluding CCS and Captured Methane[boilers]</t>
  </si>
  <si>
    <t>Output Industrial Electricity Use by Industrial Process[other processes]; Output Industrial Electricity Use by Industrial Process[electrochemical]; Output Industrial Electricity Use by Industrial Process[machine drive]; Output Industrial Electricity Use by Industrial Process[cooling]; Output Industrial Electricity Use by Industrial Process[nonboiler high temp]; Output Industrial Electricity Use by Industrial Process[nonboiler med temp]; Output Industrial Electricity Use by Industrial Process[nonboiler low temp]; Output Industrial Electricity Use by Industrial Process[boilers]</t>
  </si>
  <si>
    <t xml:space="preserve">Clean Electricity Standard Alternative Compliance Payment </t>
  </si>
  <si>
    <t>2021 dollars / metric ton CO2e abated, Annual average abatement (million metric tons CO2e)</t>
  </si>
  <si>
    <t>RACP RPS Alternative Compliance Payment</t>
  </si>
  <si>
    <t>**Description:** This setting caps the CES credit price. If the CES credit price hits this $/MWh amount in a given year, the model will not deploy any additional CES qualifying resources in an attempt to meet the CES.</t>
  </si>
  <si>
    <t>EU Targets</t>
  </si>
  <si>
    <t xml:space="preserve">Fit for 55: </t>
  </si>
  <si>
    <t>55% reduction in emissions from 1990 by 2030</t>
  </si>
  <si>
    <t>MMT CO2e</t>
  </si>
  <si>
    <t xml:space="preserve">Source: </t>
  </si>
  <si>
    <r>
      <t>SUMMARY 2   SUMMARY REPORT FOR CO</t>
    </r>
    <r>
      <rPr>
        <b/>
        <vertAlign val="subscript"/>
        <sz val="12"/>
        <rFont val="Times New Roman"/>
        <family val="1"/>
      </rPr>
      <t>2</t>
    </r>
    <r>
      <rPr>
        <b/>
        <sz val="12"/>
        <rFont val="Times New Roman"/>
        <family val="1"/>
      </rPr>
      <t xml:space="preserve"> EQUIVALENT EMISSIONS</t>
    </r>
  </si>
  <si>
    <t>Inventory 1990</t>
  </si>
  <si>
    <t>Submission 2023 v1</t>
  </si>
  <si>
    <t>EUROPEAN UNION</t>
  </si>
  <si>
    <t xml:space="preserve">HFCs </t>
  </si>
  <si>
    <t>PFCs</t>
  </si>
  <si>
    <t>Unspecified mix of HFCs and PFCs</t>
  </si>
  <si>
    <t xml:space="preserve">Total </t>
  </si>
  <si>
    <r>
      <t>CO</t>
    </r>
    <r>
      <rPr>
        <b/>
        <vertAlign val="subscript"/>
        <sz val="9"/>
        <rFont val="Times New Roman"/>
        <family val="1"/>
      </rPr>
      <t>2</t>
    </r>
    <r>
      <rPr>
        <b/>
        <sz val="9"/>
        <rFont val="Times New Roman"/>
        <family val="1"/>
      </rPr>
      <t xml:space="preserve"> equivalent (kt )</t>
    </r>
  </si>
  <si>
    <r>
      <t>Total (net emissions)</t>
    </r>
    <r>
      <rPr>
        <b/>
        <vertAlign val="superscript"/>
        <sz val="9"/>
        <rFont val="Times New Roman"/>
        <family val="1"/>
      </rPr>
      <t>(1)</t>
    </r>
  </si>
  <si>
    <t>1. Energy</t>
  </si>
  <si>
    <t>A. Fuel combustion (sectoral approach)</t>
  </si>
  <si>
    <t>1.  Energy industries</t>
  </si>
  <si>
    <t>2.  Manufacturing industries and construction</t>
  </si>
  <si>
    <t>3.  Transport</t>
  </si>
  <si>
    <t>4.  Other sectors</t>
  </si>
  <si>
    <t>5.  Other</t>
  </si>
  <si>
    <t>1.  Solid fuels</t>
  </si>
  <si>
    <t>2.  Oil and natural gas</t>
  </si>
  <si>
    <r>
      <t>C. CO</t>
    </r>
    <r>
      <rPr>
        <vertAlign val="subscript"/>
        <sz val="9"/>
        <rFont val="Times New Roman"/>
        <family val="1"/>
      </rPr>
      <t>2</t>
    </r>
    <r>
      <rPr>
        <sz val="9"/>
        <rFont val="Times New Roman"/>
        <family val="1"/>
      </rPr>
      <t xml:space="preserve"> transport and storage</t>
    </r>
  </si>
  <si>
    <t>2.  Industrial processes and product use</t>
  </si>
  <si>
    <t>A.  Mineral industry</t>
  </si>
  <si>
    <t>B.  Chemical industry</t>
  </si>
  <si>
    <t>NA,NO</t>
  </si>
  <si>
    <r>
      <t>D.  Non-energy products from fuels and solvent use</t>
    </r>
    <r>
      <rPr>
        <strike/>
        <sz val="9"/>
        <rFont val="Times New Roman"/>
        <family val="1"/>
      </rPr>
      <t/>
    </r>
  </si>
  <si>
    <r>
      <t xml:space="preserve">E.  Electronic Industry </t>
    </r>
    <r>
      <rPr>
        <strike/>
        <sz val="9"/>
        <color indexed="8"/>
        <rFont val="Times New Roman"/>
        <family val="1"/>
      </rPr>
      <t/>
    </r>
  </si>
  <si>
    <r>
      <t xml:space="preserve">F.  Product uses as ODS substitutes </t>
    </r>
    <r>
      <rPr>
        <strike/>
        <sz val="9"/>
        <color indexed="8"/>
        <rFont val="Times New Roman"/>
        <family val="1"/>
      </rPr>
      <t/>
    </r>
  </si>
  <si>
    <r>
      <t xml:space="preserve">G.  Other product manufacture and use </t>
    </r>
    <r>
      <rPr>
        <sz val="11"/>
        <rFont val="Calibri"/>
        <family val="2"/>
        <scheme val="minor"/>
      </rPr>
      <t/>
    </r>
  </si>
  <si>
    <t xml:space="preserve">H.  Other </t>
  </si>
  <si>
    <t>3.  Agriculture</t>
  </si>
  <si>
    <t>A.  Enteric fermentation</t>
  </si>
  <si>
    <r>
      <t>D.  Agricultural soils</t>
    </r>
    <r>
      <rPr>
        <vertAlign val="superscript"/>
        <sz val="9"/>
        <color indexed="8"/>
        <rFont val="Times New Roman"/>
        <family val="1"/>
      </rPr>
      <t/>
    </r>
  </si>
  <si>
    <t>IE,NA,NE,NO</t>
  </si>
  <si>
    <t>G. Liming</t>
  </si>
  <si>
    <t>H. Urea application</t>
  </si>
  <si>
    <t xml:space="preserve">J.  Other </t>
  </si>
  <si>
    <r>
      <t>4. Land use, land-use change and forestry</t>
    </r>
    <r>
      <rPr>
        <b/>
        <vertAlign val="superscript"/>
        <sz val="9"/>
        <rFont val="Times New Roman"/>
        <family val="1"/>
      </rPr>
      <t>(1)</t>
    </r>
  </si>
  <si>
    <t>D. Wetlands</t>
  </si>
  <si>
    <t xml:space="preserve">E. Settlements </t>
  </si>
  <si>
    <t>F. Other land</t>
  </si>
  <si>
    <t>G. Harvested wood products</t>
  </si>
  <si>
    <r>
      <t>H. Other</t>
    </r>
    <r>
      <rPr>
        <i/>
        <sz val="9"/>
        <rFont val="Times New Roman"/>
        <family val="1"/>
      </rPr>
      <t xml:space="preserve">       </t>
    </r>
  </si>
  <si>
    <t>IE,NA,NO</t>
  </si>
  <si>
    <t>5.  Waste</t>
  </si>
  <si>
    <r>
      <t>A.  Solid waste disposal</t>
    </r>
    <r>
      <rPr>
        <b/>
        <sz val="9"/>
        <rFont val="Times New Roman"/>
        <family val="1"/>
      </rPr>
      <t xml:space="preserve"> </t>
    </r>
  </si>
  <si>
    <t>D.  Waste water treatment and discharge</t>
  </si>
  <si>
    <r>
      <t>E.  Other</t>
    </r>
    <r>
      <rPr>
        <b/>
        <i/>
        <sz val="9"/>
        <rFont val="Times New Roman"/>
        <family val="1"/>
      </rPr>
      <t xml:space="preserve"> </t>
    </r>
  </si>
  <si>
    <t>NA,NE,NO</t>
  </si>
  <si>
    <r>
      <t xml:space="preserve">6.  Other </t>
    </r>
    <r>
      <rPr>
        <b/>
        <i/>
        <sz val="9"/>
        <rFont val="Times New Roman"/>
        <family val="1"/>
      </rPr>
      <t>(as specified in summary 1.A)</t>
    </r>
  </si>
  <si>
    <r>
      <t>Memo items:</t>
    </r>
    <r>
      <rPr>
        <b/>
        <vertAlign val="superscript"/>
        <sz val="9"/>
        <rFont val="Times New Roman"/>
        <family val="1"/>
      </rPr>
      <t>(2)</t>
    </r>
  </si>
  <si>
    <t>C,IE,NA,NE,NO</t>
  </si>
  <si>
    <r>
      <t>CO</t>
    </r>
    <r>
      <rPr>
        <b/>
        <vertAlign val="subscript"/>
        <sz val="9"/>
        <rFont val="Times New Roman"/>
        <family val="1"/>
      </rPr>
      <t>2</t>
    </r>
    <r>
      <rPr>
        <b/>
        <sz val="9"/>
        <rFont val="Times New Roman"/>
        <family val="1"/>
      </rPr>
      <t xml:space="preserve"> emissions from biomass</t>
    </r>
  </si>
  <si>
    <r>
      <t>CO</t>
    </r>
    <r>
      <rPr>
        <b/>
        <vertAlign val="subscript"/>
        <sz val="9"/>
        <rFont val="Times New Roman"/>
        <family val="1"/>
      </rPr>
      <t>2</t>
    </r>
    <r>
      <rPr>
        <b/>
        <sz val="9"/>
        <rFont val="Times New Roman"/>
        <family val="1"/>
      </rPr>
      <t xml:space="preserve"> captured</t>
    </r>
  </si>
  <si>
    <r>
      <t>Indirect N</t>
    </r>
    <r>
      <rPr>
        <b/>
        <vertAlign val="subscript"/>
        <sz val="9"/>
        <rFont val="Times New Roman"/>
        <family val="1"/>
      </rPr>
      <t>2</t>
    </r>
    <r>
      <rPr>
        <b/>
        <sz val="9"/>
        <rFont val="Times New Roman"/>
        <family val="1"/>
      </rPr>
      <t>O</t>
    </r>
  </si>
  <si>
    <r>
      <t>Indirect CO</t>
    </r>
    <r>
      <rPr>
        <b/>
        <vertAlign val="subscript"/>
        <sz val="9"/>
        <rFont val="Times New Roman"/>
        <family val="1"/>
      </rPr>
      <t xml:space="preserve">2 </t>
    </r>
    <r>
      <rPr>
        <b/>
        <vertAlign val="superscript"/>
        <sz val="9"/>
        <rFont val="Times New Roman"/>
        <family val="1"/>
      </rPr>
      <t>(3)</t>
    </r>
  </si>
  <si>
    <r>
      <t>Total CO</t>
    </r>
    <r>
      <rPr>
        <b/>
        <vertAlign val="subscript"/>
        <sz val="9"/>
        <rFont val="Times New Roman"/>
        <family val="1"/>
      </rPr>
      <t>2</t>
    </r>
    <r>
      <rPr>
        <b/>
        <sz val="9"/>
        <rFont val="Times New Roman"/>
        <family val="1"/>
      </rPr>
      <t xml:space="preserve"> equivalent emissions without land use, land-use change and forestry</t>
    </r>
  </si>
  <si>
    <r>
      <t>Total CO</t>
    </r>
    <r>
      <rPr>
        <b/>
        <vertAlign val="subscript"/>
        <sz val="9"/>
        <rFont val="Times New Roman"/>
        <family val="1"/>
      </rPr>
      <t>2</t>
    </r>
    <r>
      <rPr>
        <b/>
        <sz val="9"/>
        <rFont val="Times New Roman"/>
        <family val="1"/>
      </rPr>
      <t xml:space="preserve"> equivalent emissions with land use, land-use change and forestry</t>
    </r>
  </si>
  <si>
    <r>
      <t>Total CO</t>
    </r>
    <r>
      <rPr>
        <b/>
        <vertAlign val="subscript"/>
        <sz val="9"/>
        <rFont val="Times New Roman"/>
        <family val="1"/>
      </rPr>
      <t>2</t>
    </r>
    <r>
      <rPr>
        <b/>
        <sz val="9"/>
        <rFont val="Times New Roman"/>
        <family val="1"/>
      </rPr>
      <t xml:space="preserve"> equivalent emissions, including indirect CO</t>
    </r>
    <r>
      <rPr>
        <b/>
        <vertAlign val="subscript"/>
        <sz val="9"/>
        <rFont val="Times New Roman"/>
        <family val="1"/>
      </rPr>
      <t>2</t>
    </r>
    <r>
      <rPr>
        <b/>
        <sz val="9"/>
        <rFont val="Times New Roman"/>
        <family val="1"/>
      </rPr>
      <t>,  without land use, land-use change and forestry</t>
    </r>
  </si>
  <si>
    <r>
      <t>Total CO</t>
    </r>
    <r>
      <rPr>
        <b/>
        <vertAlign val="subscript"/>
        <sz val="9"/>
        <rFont val="Times New Roman"/>
        <family val="1"/>
      </rPr>
      <t>2</t>
    </r>
    <r>
      <rPr>
        <b/>
        <sz val="9"/>
        <rFont val="Times New Roman"/>
        <family val="1"/>
      </rPr>
      <t xml:space="preserve"> equivalent emissions, including indirect CO</t>
    </r>
    <r>
      <rPr>
        <b/>
        <vertAlign val="subscript"/>
        <sz val="9"/>
        <rFont val="Times New Roman"/>
        <family val="1"/>
      </rPr>
      <t>2</t>
    </r>
    <r>
      <rPr>
        <b/>
        <sz val="9"/>
        <rFont val="Times New Roman"/>
        <family val="1"/>
      </rPr>
      <t>,  with land use, land-use change and forestry</t>
    </r>
  </si>
  <si>
    <r>
      <t xml:space="preserve">(1)     </t>
    </r>
    <r>
      <rPr>
        <sz val="9"/>
        <rFont val="Times New Roman"/>
        <family val="1"/>
      </rPr>
      <t>For carbon dioxide (CO</t>
    </r>
    <r>
      <rPr>
        <vertAlign val="subscript"/>
        <sz val="9"/>
        <rFont val="Times New Roman"/>
        <family val="1"/>
      </rPr>
      <t>2</t>
    </r>
    <r>
      <rPr>
        <sz val="9"/>
        <rFont val="Times New Roman"/>
        <family val="1"/>
      </rPr>
      <t xml:space="preserve">) from land use, land-use change and forestry the net emissions/removals are to be reported.  For the purposes of reporting, the signs for removals are always negative (-) and for emissions positive (+). </t>
    </r>
  </si>
  <si>
    <r>
      <t xml:space="preserve">(2)     </t>
    </r>
    <r>
      <rPr>
        <sz val="9"/>
        <rFont val="Times New Roman"/>
        <family val="1"/>
      </rPr>
      <t>See footnote 7 to table Summary 1.A.</t>
    </r>
  </si>
  <si>
    <r>
      <t xml:space="preserve">(3)    </t>
    </r>
    <r>
      <rPr>
        <sz val="9"/>
        <rFont val="Times New Roman"/>
        <family val="1"/>
      </rPr>
      <t>In accordance with the UNFCCC Annex I inventory reporting guidelines, for Parties that decide to report indirect CO</t>
    </r>
    <r>
      <rPr>
        <vertAlign val="subscript"/>
        <sz val="9"/>
        <rFont val="Times New Roman"/>
        <family val="1"/>
      </rPr>
      <t>2,</t>
    </r>
    <r>
      <rPr>
        <sz val="9"/>
        <rFont val="Times New Roman"/>
        <family val="1"/>
      </rPr>
      <t xml:space="preserve"> the national totals shall be provided with and  without indirect CO</t>
    </r>
    <r>
      <rPr>
        <vertAlign val="subscript"/>
        <sz val="9"/>
        <rFont val="Times New Roman"/>
        <family val="1"/>
      </rPr>
      <t>2</t>
    </r>
    <r>
      <rPr>
        <sz val="9"/>
        <rFont val="Times New Roman"/>
        <family val="1"/>
      </rPr>
      <t>.</t>
    </r>
  </si>
  <si>
    <t>EU CRF Tables</t>
  </si>
  <si>
    <t>€</t>
  </si>
  <si>
    <t>€ / vehicle</t>
  </si>
  <si>
    <t>€/kWh</t>
  </si>
  <si>
    <t>€/metric ton CO2e</t>
  </si>
  <si>
    <t>€/MWh</t>
  </si>
  <si>
    <t>% new vehicle sales</t>
  </si>
  <si>
    <t>Combined Heat and Power</t>
  </si>
  <si>
    <t>Electricity: Combined Heat and Power</t>
  </si>
  <si>
    <t>Open-cycle Gas Turbine</t>
  </si>
  <si>
    <t>Electricity: Open-cycle Gas Turbine</t>
  </si>
  <si>
    <t>Fossil Oil plants</t>
  </si>
  <si>
    <t>Fit for 55</t>
  </si>
  <si>
    <t>FF55.cin</t>
  </si>
  <si>
    <t>Non BAU Carbon Tax Vehicle Qualification</t>
  </si>
  <si>
    <t>Boolean Use Non BAU Carbon Tax Vehicle Type Qualification</t>
  </si>
  <si>
    <t xml:space="preserve">**Description:** This lever determines which vehicle types are captured under the scope of a carbon tax. In some regions, only certain vehicle types are covered by a carbon tax or cap. </t>
  </si>
  <si>
    <t>Non BAU Carbon Tax Industry Qualification</t>
  </si>
  <si>
    <t>Boolean Use Non BAU Carbon Tax Industry Category Qualification</t>
  </si>
  <si>
    <t xml:space="preserve">**Description:** This lever determines which industry categories are captured under the scope of a carbon tax. In some regions, only certain industries are covered by a carbon tax or cap. </t>
  </si>
  <si>
    <t>Non BAU CBAM Industry Qualification</t>
  </si>
  <si>
    <t>Boolean Use Non BAU Carbon Tax Border Adjustment Industry Qualification</t>
  </si>
  <si>
    <t>**Description:** This lever determines which industry categories are captured under the scope of a carbon border adjustment mechanism. In some regions, only certain industries are covered by a border mechanism.</t>
  </si>
  <si>
    <t>Petroleum</t>
  </si>
  <si>
    <t>Boolean Use Non BAU Mandated Capacity Retrofit Schedule</t>
  </si>
  <si>
    <t>Non BAU Mandated Capacity CCUS Retrofits</t>
  </si>
  <si>
    <t xml:space="preserve">**Description:** The business-as-usual case includes no CCUS retrofits.  This policy uses an alternative set of data for CCUS retrofits. </t>
  </si>
  <si>
    <t>g CO2 / 2023 Euro</t>
  </si>
  <si>
    <t>g CO2e / 2023 Euro</t>
  </si>
  <si>
    <t>kilowatt-hour / 2023 Euro</t>
  </si>
  <si>
    <t>billion 2023 Euro / year</t>
  </si>
  <si>
    <t>billion 2023 Euro</t>
  </si>
  <si>
    <t>2023 Euro / employee-year</t>
  </si>
  <si>
    <t>2023 Euro / megawatt-hour (MWh)</t>
  </si>
  <si>
    <t>thousand BTU / 2023 Euro</t>
  </si>
  <si>
    <t>2023 Euro / short ton</t>
  </si>
  <si>
    <t>2023 Euro / thousand cubic feet</t>
  </si>
  <si>
    <t>2023 Euro / gallon</t>
  </si>
  <si>
    <t>2023 Euro / barrel of oil</t>
  </si>
  <si>
    <t>2023 Euro / kg</t>
  </si>
  <si>
    <t>2023 Euro / kilowatt-hour (kWh)</t>
  </si>
  <si>
    <t>cost of eqpt. to capture 1 metric ton CO2e/yr (2023 Euro)</t>
  </si>
  <si>
    <t>cost of eqpt. to produce 1 kg H2/yr (2023 Euro)</t>
  </si>
  <si>
    <t>million 2023 Euro / megawatt (MW)</t>
  </si>
  <si>
    <t>2023 Euro / metric ton CO2e abated, Annual average abatement (million metric tons CO2e)</t>
  </si>
  <si>
    <t>Commission 2040 target</t>
  </si>
  <si>
    <t>2030 target</t>
  </si>
  <si>
    <t>Toggle Whether Carbon Tax Affects Process Emissions</t>
  </si>
  <si>
    <t>2022, Average Summer Day</t>
  </si>
  <si>
    <t>hourly stacked area, 2022</t>
  </si>
  <si>
    <t>2022, Average Fall Day</t>
  </si>
  <si>
    <t>2022, Average Winter Day</t>
  </si>
  <si>
    <t>2022, Average Spring Day</t>
  </si>
  <si>
    <t>2022, Peak Winter Day</t>
  </si>
  <si>
    <t>**Description:** By default, carbon taxes apply to only domestically produced goods. If turned on, this policy enables carbon tax border adjustments, meaning the carbon tax will apply to both domestically produced and imported goods.</t>
  </si>
  <si>
    <t>Geothermal, Biomass with CCS, Biomass, Solar Thermal, Utility Solar PV, Onshore Wind, Offshore Wind, Hydro, Conventional Nuclear, Municipal Solid Waste, Petroleum, Natural Gas Peaker, Natural Gas Steam Turbine, Natural Gas Combined Cycle with CCS, Natural Gas Combined Cycle, Lignite with CCS, Lignite, Hard Coal with CCS, Hard Coal</t>
  </si>
  <si>
    <t>TWh/year</t>
  </si>
  <si>
    <t>2022, Peak Summer Day</t>
  </si>
  <si>
    <t>Output Cost per Unit New Elec Output[geothermal es]; Output Cost per Unit New Elec Output[biomass w CCS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steam turbine es]; Output Cost per Unit New Elec Output[natural gas combined cycle w CCS es]; Output Cost per Unit New Elec Output[natural gas combined cycle es]; Output Cost per Unit New Elec Output[lignite w CCS es]; Output Cost per Unit New Elec Output[lignite es]; Output Cost per Unit New Elec Output[hard coal w CCS es]; Output Cost per Unit New Elec Output[hard coal es]</t>
  </si>
  <si>
    <t>Output Electricity Generation by Type[geothermal es]; Output Electricity Generation by Type[biomass w CCS es];Output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Type[hydrogen combined cycle es];Output Electricity Generation by Type[hydrogen combustion turbine es];Output Electricity Generation by Type[small modular reactor es];Output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steam turbine es];Output Electricity Generation by Type[natural gas combined cycle w CCS es];Output Electricity Generation by Type[natural gas combined cycle es];Output Electricity Generation by Type[lignite w CCS es]; Output Electricity Generation by Type[lignite es]; Output Electricity Generation by Type[hard coal w CCS es]; Output Electricity Generation by Type[hard coal es]; Output Net Imports of Electricity</t>
  </si>
  <si>
    <t>Geothermal, Biomass with CCS, Biomass, Solar Thermal, Distributed Solar PV, Utility Solar PV, Onshore Wind, Offshore Wind, Hydro, Hydrogen Combined Cycle, Hydrogen Combustion Turbine, Small Modular Reactors, Conventional Nuclear, Distributed Non-Solar, Municipal Solid Waste, Petroleum, Natural Gas Peaker, Natural Gas Steam Turbine, Natural Gas Combined Cycle with CCS, Natural Gas Combined Cycle, Lignite with CCS, Lignite, Hard Coal with CCS, Hard Coal, Imported Electricity</t>
  </si>
  <si>
    <t>620e7a, 65fffb, 00b050, ff6400, f1bb18, ffff00, c2dffd, 087bf1, 004185, e5ffcc, ff9999, ccff33, 04ffaf, bfb088, ff00ff, 000000, f593e0, ff0000, 9b1cb0, c01b00, 6e8000, 004d10, 009999, 969696, b49f00</t>
  </si>
  <si>
    <t>Output Change in Electricity Generation by Type[geothermal es]; Output Change in Electricity Generation by Type[biomass w CCS es];Output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es];Output Change in Electricity Generation by Type[hydro es]; Output Change in Electricity Generation by Type[hydrogen combined cycle es]; Output Change in Electricity Generation by Type[hydrogen combustion turbine es];Output Change in Electricity Generation by Type[small modular reactor es];Output Change in Electricity Generation by Type[nuclear es]; Output Non Solar Distributed Output; Output Change in Electricity Generation by Type[municipal solid waste es]; Output Change in Electricity Generation by Type[petroleum es]; Output Change in Electricity Generation by Type[natural gas peaker es]; Output Change in Electricity Generation by Type[natural gas steam turbine es];Output Change in Electricity Generation by Type[natural gas combined cycle w CCS es];Output Change in Electricity Generation by Type[natural gas combined cycle es];Output Change in Electricity Generation by Type[lignite w CCS es]; Output Change in Electricity Generation by Type[lignite es]; Output Change in Electricity Generation by Type[hard coal w CCS es]; Output Change in Electricity Generation by Type[hard coal es]; Output Change in Net Imports of Electricity</t>
  </si>
  <si>
    <t>Source:</t>
  </si>
  <si>
    <t>https://www.eea.europa.eu/data-and-maps/data/data-viewers/greenhouse-gases-viewer</t>
  </si>
  <si>
    <t>Buildings,  Appliances, and Heat</t>
  </si>
  <si>
    <t>TWh / year</t>
  </si>
  <si>
    <t>co2e total w land use</t>
  </si>
  <si>
    <t>co2e total w/o land use</t>
  </si>
  <si>
    <t>Electrify District Heating</t>
  </si>
  <si>
    <t xml:space="preserve">**Description:** This policy causes a percentage of the district heat to be generated by burning hydrogen instead of the fuels used in the BAU case. // **Guidance for setting values:** In the EU in 2020, 39% of district heat was made by burning natural gas, 27% from coal, 30% from biomass, and 3% from petroleum. Only approximately 1% was generated by heat pumps. Hydrogen technologies are still emerging and large-scale heat pumps are scaling. </t>
  </si>
  <si>
    <t>The Commission's goal is to reduce 2030 GHG emissions by 55% from 1990 levels. This results in a target of 2261 MMT CO2e.</t>
  </si>
  <si>
    <t>The Commission's goal is to reduce 2040 GHG emissions by 90% from 1990 levels. This results in a target of 502 MMT CO2e.</t>
  </si>
  <si>
    <t>The Commission's goal is to reduce 2030 GHG emissions by 55% from 1990 levels. This results in a target of 2163 MMT CO2e.</t>
  </si>
  <si>
    <t>The Commission's goal is to reduce 2040 GHG emissions by 90% from 1990 levels. This results in a target of 481 MMT CO2e.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</si>
</sst>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3" formatCode="_(* #,##0.00_);_(* \(#,##0.00\);_(* &quot;-&quot;??_);_(@_)"/>
    <numFmt numFmtId="164" formatCode="0.0%"/>
    <numFmt numFmtId="165" formatCode="0.0000000"/>
    <numFmt numFmtId="166" formatCode="0.000E+00"/>
    <numFmt numFmtId="167" formatCode="###0;###0"/>
    <numFmt numFmtId="168" formatCode="#,##0;#,##0"/>
    <numFmt numFmtId="169" formatCode="_-* #,##0.00_-;\-* #,##0.00_-;_-* &quot;-&quot;??_-;_-@_-"/>
    <numFmt numFmtId="170" formatCode="_-* #,##0.00\ _F_-;\-* #,##0.00\ _F_-;_-* &quot;-&quot;??\ _F_-;_-@_-"/>
    <numFmt numFmtId="171" formatCode="#,##0.0000"/>
    <numFmt numFmtId="172" formatCode="_(* #,##0_);_(* \(#,##0\);_(* &quot;-&quot;??_);_(@_)"/>
  </numFmts>
  <fonts count="108" x14ac:knownFonts="1">
    <font>
      <sz val="1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b/>
      <i/>
      <sz val="9"/>
      <name val="Times New Roman"/>
      <family val="1"/>
    </font>
    <font>
      <b/>
      <vertAlign val="subscript"/>
      <sz val="12"/>
      <name val="Times New Roman"/>
      <family val="1"/>
    </font>
    <font>
      <strike/>
      <sz val="9"/>
      <name val="Times New Roman"/>
      <family val="1"/>
    </font>
    <font>
      <sz val="8"/>
      <color rgb="FF231F20"/>
      <name val="Calibri"/>
      <family val="2"/>
    </font>
    <font>
      <sz val="5"/>
      <color rgb="FF231F20"/>
      <name val="Calibri"/>
      <family val="2"/>
    </font>
    <font>
      <b/>
      <sz val="8"/>
      <color rgb="FF231F20"/>
      <name val="Calibri"/>
      <family val="2"/>
    </font>
    <font>
      <sz val="7"/>
      <name val="Calibri"/>
      <family val="2"/>
    </font>
    <font>
      <sz val="7"/>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2"/>
      <color indexed="8"/>
      <name val="Times New Roman"/>
      <family val="1"/>
    </font>
    <font>
      <sz val="12"/>
      <color indexed="8"/>
      <name val="Times New Roman"/>
      <family val="1"/>
    </font>
    <font>
      <sz val="11"/>
      <color indexed="8"/>
      <name val="Calibri"/>
      <family val="2"/>
    </font>
    <font>
      <b/>
      <sz val="10"/>
      <name val="Arial"/>
      <family val="2"/>
    </font>
    <font>
      <u/>
      <sz val="10"/>
      <color indexed="12"/>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amily val="2"/>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
      <sz val="8"/>
      <name val="Calibri"/>
      <family val="2"/>
      <scheme val="minor"/>
    </font>
    <font>
      <i/>
      <sz val="9"/>
      <name val="Times New Roman"/>
      <family val="1"/>
    </font>
    <font>
      <vertAlign val="subscript"/>
      <sz val="9"/>
      <name val="Times New Roman"/>
      <family val="1"/>
    </font>
    <font>
      <vertAlign val="superscript"/>
      <sz val="9"/>
      <name val="Times New Roman"/>
      <family val="1"/>
    </font>
    <font>
      <sz val="11"/>
      <color theme="0" tint="-0.34998626667073579"/>
      <name val="Calibri"/>
      <family val="2"/>
      <scheme val="minor"/>
    </font>
    <font>
      <b/>
      <sz val="11"/>
      <color rgb="FF000000"/>
      <name val="Calibri"/>
      <family val="2"/>
      <scheme val="minor"/>
    </font>
    <font>
      <sz val="11"/>
      <color theme="0" tint="-0.249977111117893"/>
      <name val="Calibri"/>
      <family val="2"/>
      <scheme val="minor"/>
    </font>
    <font>
      <strike/>
      <sz val="9"/>
      <color indexed="8"/>
      <name val="Times New Roman"/>
      <family val="1"/>
    </font>
    <font>
      <vertAlign val="superscript"/>
      <sz val="9"/>
      <color indexed="8"/>
      <name val="Times New Roman"/>
      <family val="1"/>
    </font>
    <font>
      <sz val="9"/>
      <name val="Times New Roman"/>
      <family val="1"/>
      <charset val="204"/>
    </font>
    <font>
      <sz val="11"/>
      <name val="Aptos Narrow"/>
      <family val="2"/>
    </font>
  </fonts>
  <fills count="99">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
      <patternFill patternType="solid">
        <fgColor rgb="FF92D050"/>
        <bgColor indexed="64"/>
      </patternFill>
    </fill>
    <fill>
      <patternFill patternType="solid">
        <fgColor theme="5" tint="0.39997558519241921"/>
        <bgColor indexed="64"/>
      </patternFill>
    </fill>
    <fill>
      <patternFill patternType="solid">
        <fgColor rgb="FFF2F2F2"/>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
      <patternFill patternType="solid">
        <fgColor rgb="FFFF0000"/>
        <bgColor indexed="64"/>
      </patternFill>
    </fill>
    <fill>
      <patternFill patternType="solid">
        <fgColor rgb="FF9B1CB0"/>
        <bgColor indexed="64"/>
      </patternFill>
    </fill>
    <fill>
      <patternFill patternType="solid">
        <fgColor rgb="FF65FFFB"/>
        <bgColor indexed="64"/>
      </patternFill>
    </fill>
    <fill>
      <patternFill patternType="solid">
        <fgColor rgb="FFBFBFBF"/>
        <bgColor rgb="FF000000"/>
      </patternFill>
    </fill>
    <fill>
      <patternFill patternType="solid">
        <fgColor rgb="FFABD8A4"/>
        <bgColor indexed="64"/>
      </patternFill>
    </fill>
    <fill>
      <patternFill patternType="solid">
        <fgColor rgb="FFB49F00"/>
        <bgColor indexed="64"/>
      </patternFill>
    </fill>
    <fill>
      <patternFill patternType="solid">
        <fgColor rgb="FFE5FFCC"/>
        <bgColor indexed="64"/>
      </patternFill>
    </fill>
    <fill>
      <patternFill patternType="solid">
        <fgColor rgb="FFCCFFFF"/>
      </patternFill>
    </fill>
  </fills>
  <borders count="90">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ck">
        <color indexed="64"/>
      </left>
      <right/>
      <top/>
      <bottom/>
      <diagonal/>
    </border>
    <border>
      <left/>
      <right style="thick">
        <color indexed="64"/>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64"/>
      </left>
      <right style="thin">
        <color indexed="64"/>
      </right>
      <top style="thin">
        <color indexed="64"/>
      </top>
      <bottom/>
      <diagonal/>
    </border>
  </borders>
  <cellStyleXfs count="2305">
    <xf numFmtId="0" fontId="0" fillId="0" borderId="0"/>
    <xf numFmtId="9" fontId="11" fillId="0" borderId="0" applyFont="0" applyFill="0" applyBorder="0" applyAlignment="0" applyProtection="0"/>
    <xf numFmtId="0" fontId="12" fillId="0" borderId="0" applyNumberFormat="0" applyFill="0" applyBorder="0" applyAlignment="0" applyProtection="0"/>
    <xf numFmtId="0" fontId="16" fillId="0" borderId="0"/>
    <xf numFmtId="0" fontId="17" fillId="0" borderId="2" applyNumberFormat="0" applyProtection="0">
      <alignment wrapText="1"/>
    </xf>
    <xf numFmtId="0" fontId="16" fillId="0" borderId="3" applyNumberFormat="0" applyFont="0" applyProtection="0">
      <alignment wrapText="1"/>
    </xf>
    <xf numFmtId="43" fontId="11" fillId="0" borderId="0" applyFont="0" applyFill="0" applyBorder="0" applyAlignment="0" applyProtection="0"/>
    <xf numFmtId="0" fontId="24" fillId="0" borderId="0" applyNumberFormat="0" applyFill="0" applyBorder="0" applyAlignment="0" applyProtection="0"/>
    <xf numFmtId="0" fontId="25" fillId="0" borderId="0" applyNumberFormat="0">
      <alignment horizontal="right"/>
    </xf>
    <xf numFmtId="0" fontId="26" fillId="0" borderId="0" applyNumberFormat="0" applyFill="0" applyBorder="0" applyProtection="0">
      <alignment horizontal="left" vertical="center"/>
    </xf>
    <xf numFmtId="0" fontId="29" fillId="0" borderId="0" applyNumberFormat="0" applyFont="0" applyFill="0" applyBorder="0" applyProtection="0">
      <alignment horizontal="left" vertical="center" indent="2"/>
    </xf>
    <xf numFmtId="0" fontId="29" fillId="0" borderId="0" applyNumberFormat="0" applyFont="0" applyFill="0" applyBorder="0" applyProtection="0">
      <alignment horizontal="left" vertical="center" indent="5"/>
    </xf>
    <xf numFmtId="0" fontId="28" fillId="9" borderId="0" applyBorder="0">
      <alignment horizontal="right" vertical="center"/>
    </xf>
    <xf numFmtId="0" fontId="28" fillId="0" borderId="0"/>
    <xf numFmtId="0" fontId="29" fillId="16" borderId="0" applyNumberFormat="0" applyFont="0" applyBorder="0" applyAlignment="0" applyProtection="0"/>
    <xf numFmtId="0" fontId="29" fillId="0" borderId="23"/>
    <xf numFmtId="0" fontId="28" fillId="0" borderId="37">
      <alignment horizontal="left" vertical="center" wrapText="1" indent="2"/>
    </xf>
    <xf numFmtId="0" fontId="45" fillId="0" borderId="0"/>
    <xf numFmtId="0" fontId="6" fillId="0" borderId="0"/>
    <xf numFmtId="0" fontId="48" fillId="7" borderId="42" applyNumberFormat="0" applyAlignment="0" applyProtection="0"/>
    <xf numFmtId="0" fontId="6" fillId="48" borderId="0" applyNumberFormat="0" applyBorder="0" applyAlignment="0" applyProtection="0"/>
    <xf numFmtId="0" fontId="25" fillId="14" borderId="77">
      <alignment horizontal="right" vertical="center"/>
    </xf>
    <xf numFmtId="0" fontId="29" fillId="0" borderId="0"/>
    <xf numFmtId="0" fontId="28" fillId="9" borderId="0" applyBorder="0">
      <alignment horizontal="right" vertical="center"/>
    </xf>
    <xf numFmtId="0" fontId="28" fillId="9" borderId="45">
      <alignment horizontal="right" vertical="center"/>
    </xf>
    <xf numFmtId="0" fontId="25" fillId="14" borderId="76">
      <alignment horizontal="right" vertical="center"/>
    </xf>
    <xf numFmtId="0" fontId="28" fillId="0" borderId="79">
      <alignment horizontal="left" vertical="center" wrapText="1" indent="2"/>
    </xf>
    <xf numFmtId="0" fontId="28" fillId="0" borderId="0" applyBorder="0">
      <alignment horizontal="right" vertical="center"/>
    </xf>
    <xf numFmtId="0" fontId="25" fillId="14" borderId="77">
      <alignment horizontal="right" vertical="center"/>
    </xf>
    <xf numFmtId="0" fontId="65" fillId="86" borderId="73" applyNumberFormat="0" applyAlignment="0" applyProtection="0"/>
    <xf numFmtId="4" fontId="25" fillId="14" borderId="78">
      <alignment horizontal="right" vertical="center"/>
    </xf>
    <xf numFmtId="0" fontId="28" fillId="0" borderId="26" applyNumberFormat="0" applyFill="0" applyAlignment="0" applyProtection="0"/>
    <xf numFmtId="0" fontId="25" fillId="0" borderId="51">
      <alignment horizontal="left" vertical="top" wrapText="1"/>
    </xf>
    <xf numFmtId="0" fontId="25" fillId="14" borderId="26">
      <alignment horizontal="right" vertical="center"/>
    </xf>
    <xf numFmtId="0" fontId="25" fillId="14" borderId="26">
      <alignment horizontal="right" vertical="center"/>
    </xf>
    <xf numFmtId="0" fontId="28" fillId="0" borderId="84">
      <alignment horizontal="right" vertical="center"/>
    </xf>
    <xf numFmtId="0" fontId="25" fillId="14" borderId="48">
      <alignment horizontal="right" vertical="center"/>
    </xf>
    <xf numFmtId="0" fontId="28" fillId="0" borderId="26">
      <alignment horizontal="right" vertical="center"/>
    </xf>
    <xf numFmtId="0" fontId="84" fillId="0" borderId="74" applyNumberFormat="0" applyFill="0" applyAlignment="0" applyProtection="0"/>
    <xf numFmtId="0" fontId="55" fillId="9" borderId="26">
      <alignment horizontal="right" vertical="center"/>
    </xf>
    <xf numFmtId="0" fontId="28" fillId="16" borderId="26"/>
    <xf numFmtId="0" fontId="29" fillId="89" borderId="75" applyNumberFormat="0" applyFont="0" applyAlignment="0" applyProtection="0"/>
    <xf numFmtId="0" fontId="25" fillId="14" borderId="76">
      <alignment horizontal="right" vertical="center"/>
    </xf>
    <xf numFmtId="0" fontId="25" fillId="9" borderId="26">
      <alignment horizontal="right" vertical="center"/>
    </xf>
    <xf numFmtId="0" fontId="25" fillId="9" borderId="46">
      <alignment horizontal="right" vertical="center"/>
    </xf>
    <xf numFmtId="0" fontId="28" fillId="0" borderId="46">
      <alignment horizontal="right" vertical="center"/>
    </xf>
    <xf numFmtId="4" fontId="29" fillId="0" borderId="0"/>
    <xf numFmtId="0" fontId="25" fillId="14" borderId="49">
      <alignment horizontal="right" vertical="center"/>
    </xf>
    <xf numFmtId="0" fontId="25" fillId="14" borderId="46">
      <alignment horizontal="right" vertical="center"/>
    </xf>
    <xf numFmtId="0" fontId="25" fillId="14" borderId="47">
      <alignment horizontal="right" vertical="center"/>
    </xf>
    <xf numFmtId="4" fontId="25" fillId="14" borderId="48">
      <alignment horizontal="right" vertical="center"/>
    </xf>
    <xf numFmtId="0" fontId="28" fillId="0" borderId="0"/>
    <xf numFmtId="0" fontId="28" fillId="67" borderId="26">
      <alignment horizontal="right" vertical="center"/>
    </xf>
    <xf numFmtId="0" fontId="28" fillId="67" borderId="0" applyBorder="0">
      <alignment horizontal="right" vertical="center"/>
    </xf>
    <xf numFmtId="0" fontId="29" fillId="0" borderId="0"/>
    <xf numFmtId="0" fontId="29" fillId="66" borderId="26"/>
    <xf numFmtId="4" fontId="29" fillId="0" borderId="0"/>
    <xf numFmtId="4" fontId="28" fillId="0" borderId="26" applyFill="0" applyBorder="0" applyProtection="0">
      <alignment horizontal="right" vertical="center"/>
    </xf>
    <xf numFmtId="0" fontId="58" fillId="0" borderId="0" applyNumberFormat="0" applyFill="0" applyBorder="0" applyAlignment="0" applyProtection="0"/>
    <xf numFmtId="4" fontId="29" fillId="0" borderId="0"/>
    <xf numFmtId="4" fontId="29" fillId="0" borderId="0"/>
    <xf numFmtId="0" fontId="6" fillId="0" borderId="0"/>
    <xf numFmtId="4" fontId="55" fillId="9" borderId="76">
      <alignment horizontal="right" vertical="center"/>
    </xf>
    <xf numFmtId="0" fontId="28" fillId="16" borderId="26"/>
    <xf numFmtId="0" fontId="25" fillId="14" borderId="48">
      <alignment horizontal="right" vertical="center"/>
    </xf>
    <xf numFmtId="0" fontId="28" fillId="0" borderId="84" applyNumberFormat="0" applyFill="0" applyAlignment="0" applyProtection="0"/>
    <xf numFmtId="4" fontId="28" fillId="16" borderId="76"/>
    <xf numFmtId="0" fontId="77" fillId="73" borderId="73" applyNumberFormat="0" applyAlignment="0" applyProtection="0"/>
    <xf numFmtId="0" fontId="84" fillId="0" borderId="74" applyNumberFormat="0" applyFill="0" applyAlignment="0" applyProtection="0"/>
    <xf numFmtId="0" fontId="55" fillId="9" borderId="76">
      <alignment horizontal="right" vertical="center"/>
    </xf>
    <xf numFmtId="0" fontId="49" fillId="46" borderId="43" applyNumberFormat="0" applyAlignment="0" applyProtection="0"/>
    <xf numFmtId="0" fontId="50" fillId="46" borderId="42" applyNumberFormat="0" applyAlignment="0" applyProtection="0"/>
    <xf numFmtId="0" fontId="69" fillId="0" borderId="74" applyNumberFormat="0" applyFill="0" applyAlignment="0" applyProtection="0"/>
    <xf numFmtId="0" fontId="59" fillId="89" borderId="75" applyNumberFormat="0" applyFont="0" applyAlignment="0" applyProtection="0"/>
    <xf numFmtId="0" fontId="51" fillId="0" borderId="0" applyNumberFormat="0" applyFill="0" applyBorder="0" applyAlignment="0" applyProtection="0"/>
    <xf numFmtId="0" fontId="6" fillId="50" borderId="0" applyNumberFormat="0" applyBorder="0" applyAlignment="0" applyProtection="0"/>
    <xf numFmtId="0" fontId="52" fillId="0" borderId="0" applyNumberFormat="0" applyFill="0" applyBorder="0" applyAlignment="0" applyProtection="0"/>
    <xf numFmtId="0" fontId="8" fillId="0" borderId="44" applyNumberFormat="0" applyFill="0" applyAlignment="0" applyProtection="0"/>
    <xf numFmtId="0" fontId="6" fillId="60" borderId="0" applyNumberFormat="0" applyBorder="0" applyAlignment="0" applyProtection="0"/>
    <xf numFmtId="0" fontId="6" fillId="47" borderId="0" applyNumberFormat="0" applyBorder="0" applyAlignment="0" applyProtection="0"/>
    <xf numFmtId="0" fontId="6" fillId="48" borderId="0" applyNumberFormat="0" applyBorder="0" applyAlignment="0" applyProtection="0"/>
    <xf numFmtId="0" fontId="53" fillId="49" borderId="0" applyNumberFormat="0" applyBorder="0" applyAlignment="0" applyProtection="0"/>
    <xf numFmtId="0" fontId="65" fillId="86" borderId="81" applyNumberFormat="0" applyAlignment="0" applyProtection="0"/>
    <xf numFmtId="0" fontId="6" fillId="50" borderId="0" applyNumberFormat="0" applyBorder="0" applyAlignment="0" applyProtection="0"/>
    <xf numFmtId="0" fontId="6" fillId="51" borderId="0" applyNumberFormat="0" applyBorder="0" applyAlignment="0" applyProtection="0"/>
    <xf numFmtId="0" fontId="53" fillId="52" borderId="0" applyNumberFormat="0" applyBorder="0" applyAlignment="0" applyProtection="0"/>
    <xf numFmtId="49" fontId="26" fillId="0" borderId="76" applyNumberFormat="0" applyFill="0" applyBorder="0" applyProtection="0">
      <alignment horizontal="left" vertical="center"/>
    </xf>
    <xf numFmtId="0" fontId="6" fillId="53" borderId="0" applyNumberFormat="0" applyBorder="0" applyAlignment="0" applyProtection="0"/>
    <xf numFmtId="0" fontId="6" fillId="54" borderId="0" applyNumberFormat="0" applyBorder="0" applyAlignment="0" applyProtection="0"/>
    <xf numFmtId="0" fontId="53" fillId="55" borderId="0" applyNumberFormat="0" applyBorder="0" applyAlignment="0" applyProtection="0"/>
    <xf numFmtId="0" fontId="84" fillId="0" borderId="74" applyNumberFormat="0" applyFill="0" applyAlignment="0" applyProtection="0"/>
    <xf numFmtId="0" fontId="6" fillId="56" borderId="0" applyNumberFormat="0" applyBorder="0" applyAlignment="0" applyProtection="0"/>
    <xf numFmtId="0" fontId="6" fillId="57" borderId="0" applyNumberFormat="0" applyBorder="0" applyAlignment="0" applyProtection="0"/>
    <xf numFmtId="0" fontId="53" fillId="58" borderId="0" applyNumberFormat="0" applyBorder="0" applyAlignment="0" applyProtection="0"/>
    <xf numFmtId="0" fontId="77" fillId="73" borderId="73" applyNumberFormat="0" applyAlignment="0" applyProtection="0"/>
    <xf numFmtId="0" fontId="6" fillId="59" borderId="0" applyNumberFormat="0" applyBorder="0" applyAlignment="0" applyProtection="0"/>
    <xf numFmtId="0" fontId="6" fillId="60" borderId="0" applyNumberFormat="0" applyBorder="0" applyAlignment="0" applyProtection="0"/>
    <xf numFmtId="0" fontId="53" fillId="61" borderId="0" applyNumberFormat="0" applyBorder="0" applyAlignment="0" applyProtection="0"/>
    <xf numFmtId="49" fontId="28" fillId="0" borderId="76" applyNumberFormat="0" applyFont="0" applyFill="0" applyBorder="0" applyProtection="0">
      <alignment horizontal="left" vertical="center" indent="2"/>
    </xf>
    <xf numFmtId="0" fontId="6" fillId="62" borderId="0" applyNumberFormat="0" applyBorder="0" applyAlignment="0" applyProtection="0"/>
    <xf numFmtId="0" fontId="6" fillId="63" borderId="0" applyNumberFormat="0" applyBorder="0" applyAlignment="0" applyProtection="0"/>
    <xf numFmtId="0" fontId="53" fillId="64" borderId="0" applyNumberFormat="0" applyBorder="0" applyAlignment="0" applyProtection="0"/>
    <xf numFmtId="0" fontId="28" fillId="0" borderId="26" applyNumberFormat="0" applyFill="0" applyAlignment="0" applyProtection="0"/>
    <xf numFmtId="0" fontId="25" fillId="14" borderId="26">
      <alignment horizontal="right" vertical="center"/>
    </xf>
    <xf numFmtId="0" fontId="25" fillId="14" borderId="26">
      <alignment horizontal="right" vertical="center"/>
    </xf>
    <xf numFmtId="0" fontId="28" fillId="0" borderId="37">
      <alignment horizontal="left" vertical="center" wrapText="1" indent="2"/>
    </xf>
    <xf numFmtId="0" fontId="25" fillId="14" borderId="48">
      <alignment horizontal="right" vertical="center"/>
    </xf>
    <xf numFmtId="0" fontId="28" fillId="0" borderId="26">
      <alignment horizontal="right" vertical="center"/>
    </xf>
    <xf numFmtId="0" fontId="55" fillId="9" borderId="26">
      <alignment horizontal="right" vertical="center"/>
    </xf>
    <xf numFmtId="0" fontId="28" fillId="16" borderId="26"/>
    <xf numFmtId="0" fontId="25" fillId="9" borderId="26">
      <alignment horizontal="right" vertical="center"/>
    </xf>
    <xf numFmtId="0" fontId="25" fillId="14" borderId="47">
      <alignment horizontal="right" vertical="center"/>
    </xf>
    <xf numFmtId="0" fontId="57" fillId="0" borderId="0" applyNumberFormat="0" applyFill="0" applyBorder="0" applyAlignment="0" applyProtection="0"/>
    <xf numFmtId="0" fontId="59" fillId="68" borderId="0" applyNumberFormat="0" applyBorder="0" applyAlignment="0" applyProtection="0"/>
    <xf numFmtId="0" fontId="59" fillId="69" borderId="0" applyNumberFormat="0" applyBorder="0" applyAlignment="0" applyProtection="0"/>
    <xf numFmtId="0" fontId="59" fillId="70" borderId="0" applyNumberFormat="0" applyBorder="0" applyAlignment="0" applyProtection="0"/>
    <xf numFmtId="0" fontId="59" fillId="71" borderId="0" applyNumberFormat="0" applyBorder="0" applyAlignment="0" applyProtection="0"/>
    <xf numFmtId="0" fontId="59" fillId="72" borderId="0" applyNumberFormat="0" applyBorder="0" applyAlignment="0" applyProtection="0"/>
    <xf numFmtId="0" fontId="59" fillId="73" borderId="0" applyNumberFormat="0" applyBorder="0" applyAlignment="0" applyProtection="0"/>
    <xf numFmtId="0" fontId="29" fillId="0" borderId="0" applyNumberFormat="0" applyFont="0" applyFill="0" applyBorder="0" applyProtection="0">
      <alignment horizontal="left" vertical="center" indent="2"/>
    </xf>
    <xf numFmtId="0" fontId="29" fillId="0" borderId="0" applyNumberFormat="0" applyFont="0" applyFill="0" applyBorder="0" applyProtection="0">
      <alignment horizontal="left" vertical="center" indent="2"/>
    </xf>
    <xf numFmtId="49" fontId="28" fillId="0" borderId="26" applyNumberFormat="0" applyFont="0" applyFill="0" applyBorder="0" applyProtection="0">
      <alignment horizontal="left" vertical="center" indent="2"/>
    </xf>
    <xf numFmtId="0" fontId="59" fillId="74" borderId="0" applyNumberFormat="0" applyBorder="0" applyAlignment="0" applyProtection="0"/>
    <xf numFmtId="0" fontId="59" fillId="75" borderId="0" applyNumberFormat="0" applyBorder="0" applyAlignment="0" applyProtection="0"/>
    <xf numFmtId="0" fontId="59" fillId="76" borderId="0" applyNumberFormat="0" applyBorder="0" applyAlignment="0" applyProtection="0"/>
    <xf numFmtId="0" fontId="59" fillId="71" borderId="0" applyNumberFormat="0" applyBorder="0" applyAlignment="0" applyProtection="0"/>
    <xf numFmtId="0" fontId="59" fillId="74" borderId="0" applyNumberFormat="0" applyBorder="0" applyAlignment="0" applyProtection="0"/>
    <xf numFmtId="0" fontId="59" fillId="77" borderId="0" applyNumberFormat="0" applyBorder="0" applyAlignment="0" applyProtection="0"/>
    <xf numFmtId="0" fontId="29" fillId="0" borderId="0" applyNumberFormat="0" applyFont="0" applyFill="0" applyBorder="0" applyProtection="0">
      <alignment horizontal="left" vertical="center" indent="5"/>
    </xf>
    <xf numFmtId="0" fontId="29" fillId="0" borderId="0" applyNumberFormat="0" applyFont="0" applyFill="0" applyBorder="0" applyProtection="0">
      <alignment horizontal="left" vertical="center" indent="5"/>
    </xf>
    <xf numFmtId="49" fontId="28" fillId="0" borderId="47" applyNumberFormat="0" applyFont="0" applyFill="0" applyBorder="0" applyProtection="0">
      <alignment horizontal="left" vertical="center" indent="5"/>
    </xf>
    <xf numFmtId="0" fontId="61" fillId="78" borderId="0" applyNumberFormat="0" applyBorder="0" applyAlignment="0" applyProtection="0"/>
    <xf numFmtId="0" fontId="61" fillId="75" borderId="0" applyNumberFormat="0" applyBorder="0" applyAlignment="0" applyProtection="0"/>
    <xf numFmtId="0" fontId="61" fillId="76" borderId="0" applyNumberFormat="0" applyBorder="0" applyAlignment="0" applyProtection="0"/>
    <xf numFmtId="0" fontId="61" fillId="79" borderId="0" applyNumberFormat="0" applyBorder="0" applyAlignment="0" applyProtection="0"/>
    <xf numFmtId="0" fontId="61" fillId="80" borderId="0" applyNumberFormat="0" applyBorder="0" applyAlignment="0" applyProtection="0"/>
    <xf numFmtId="0" fontId="61" fillId="81" borderId="0" applyNumberFormat="0" applyBorder="0" applyAlignment="0" applyProtection="0"/>
    <xf numFmtId="0" fontId="61" fillId="82" borderId="0" applyNumberFormat="0" applyBorder="0" applyAlignment="0" applyProtection="0"/>
    <xf numFmtId="0" fontId="61" fillId="83" borderId="0" applyNumberFormat="0" applyBorder="0" applyAlignment="0" applyProtection="0"/>
    <xf numFmtId="0" fontId="61" fillId="84" borderId="0" applyNumberFormat="0" applyBorder="0" applyAlignment="0" applyProtection="0"/>
    <xf numFmtId="0" fontId="61" fillId="79" borderId="0" applyNumberFormat="0" applyBorder="0" applyAlignment="0" applyProtection="0"/>
    <xf numFmtId="0" fontId="61" fillId="80" borderId="0" applyNumberFormat="0" applyBorder="0" applyAlignment="0" applyProtection="0"/>
    <xf numFmtId="0" fontId="61" fillId="85" borderId="0" applyNumberFormat="0" applyBorder="0" applyAlignment="0" applyProtection="0"/>
    <xf numFmtId="0" fontId="26" fillId="67" borderId="0" applyBorder="0" applyAlignment="0"/>
    <xf numFmtId="4" fontId="26" fillId="67" borderId="0" applyBorder="0" applyAlignment="0"/>
    <xf numFmtId="4" fontId="28" fillId="67" borderId="0" applyBorder="0">
      <alignment horizontal="right" vertical="center"/>
    </xf>
    <xf numFmtId="4" fontId="28" fillId="9" borderId="0" applyBorder="0">
      <alignment horizontal="right" vertical="center"/>
    </xf>
    <xf numFmtId="4" fontId="28" fillId="9" borderId="0" applyBorder="0">
      <alignment horizontal="right" vertical="center"/>
    </xf>
    <xf numFmtId="4" fontId="25" fillId="9" borderId="26">
      <alignment horizontal="right" vertical="center"/>
    </xf>
    <xf numFmtId="4" fontId="55" fillId="9" borderId="26">
      <alignment horizontal="right" vertical="center"/>
    </xf>
    <xf numFmtId="4" fontId="25" fillId="14" borderId="26">
      <alignment horizontal="right" vertical="center"/>
    </xf>
    <xf numFmtId="4" fontId="25" fillId="14" borderId="26">
      <alignment horizontal="right" vertical="center"/>
    </xf>
    <xf numFmtId="4" fontId="25" fillId="14" borderId="47">
      <alignment horizontal="right" vertical="center"/>
    </xf>
    <xf numFmtId="4" fontId="25" fillId="14" borderId="48">
      <alignment horizontal="right" vertical="center"/>
    </xf>
    <xf numFmtId="0" fontId="60" fillId="82" borderId="0" applyNumberFormat="0" applyBorder="0" applyAlignment="0" applyProtection="0"/>
    <xf numFmtId="0" fontId="60" fillId="83" borderId="0" applyNumberFormat="0" applyBorder="0" applyAlignment="0" applyProtection="0"/>
    <xf numFmtId="0" fontId="60" fillId="84" borderId="0" applyNumberFormat="0" applyBorder="0" applyAlignment="0" applyProtection="0"/>
    <xf numFmtId="0" fontId="60" fillId="79" borderId="0" applyNumberFormat="0" applyBorder="0" applyAlignment="0" applyProtection="0"/>
    <xf numFmtId="0" fontId="60" fillId="80" borderId="0" applyNumberFormat="0" applyBorder="0" applyAlignment="0" applyProtection="0"/>
    <xf numFmtId="0" fontId="60" fillId="85" borderId="0" applyNumberFormat="0" applyBorder="0" applyAlignment="0" applyProtection="0"/>
    <xf numFmtId="0" fontId="63" fillId="69" borderId="0" applyNumberFormat="0" applyBorder="0" applyAlignment="0" applyProtection="0"/>
    <xf numFmtId="4" fontId="26" fillId="0" borderId="28" applyFill="0" applyBorder="0" applyProtection="0">
      <alignment horizontal="right" vertical="center"/>
    </xf>
    <xf numFmtId="0" fontId="65" fillId="86" borderId="53" applyNumberFormat="0" applyAlignment="0" applyProtection="0"/>
    <xf numFmtId="0" fontId="66" fillId="87" borderId="54" applyNumberFormat="0" applyAlignment="0" applyProtection="0"/>
    <xf numFmtId="169" fontId="56" fillId="0" borderId="0" applyFont="0" applyFill="0" applyBorder="0" applyAlignment="0" applyProtection="0"/>
    <xf numFmtId="170" fontId="67" fillId="0" borderId="0" applyFont="0" applyFill="0" applyBorder="0" applyAlignment="0" applyProtection="0"/>
    <xf numFmtId="169" fontId="56" fillId="0" borderId="0" applyFont="0" applyFill="0" applyBorder="0" applyAlignment="0" applyProtection="0"/>
    <xf numFmtId="0" fontId="28" fillId="14" borderId="37">
      <alignment horizontal="left" vertical="center" wrapText="1" indent="2"/>
    </xf>
    <xf numFmtId="0" fontId="28" fillId="9" borderId="47">
      <alignment horizontal="left" vertical="center"/>
    </xf>
    <xf numFmtId="0" fontId="71" fillId="0" borderId="0" applyNumberFormat="0" applyFill="0" applyBorder="0" applyAlignment="0" applyProtection="0"/>
    <xf numFmtId="0" fontId="72" fillId="70" borderId="0" applyNumberFormat="0" applyBorder="0" applyAlignment="0" applyProtection="0"/>
    <xf numFmtId="0" fontId="73" fillId="70" borderId="0" applyNumberFormat="0" applyBorder="0" applyAlignment="0" applyProtection="0"/>
    <xf numFmtId="0" fontId="74" fillId="0" borderId="56" applyNumberFormat="0" applyFill="0" applyAlignment="0" applyProtection="0"/>
    <xf numFmtId="0" fontId="75" fillId="0" borderId="57" applyNumberFormat="0" applyFill="0" applyAlignment="0" applyProtection="0"/>
    <xf numFmtId="0" fontId="76" fillId="0" borderId="58" applyNumberFormat="0" applyFill="0" applyAlignment="0" applyProtection="0"/>
    <xf numFmtId="0" fontId="76" fillId="0" borderId="0" applyNumberFormat="0" applyFill="0" applyBorder="0" applyAlignment="0" applyProtection="0"/>
    <xf numFmtId="0" fontId="77" fillId="73" borderId="53" applyNumberFormat="0" applyAlignment="0" applyProtection="0"/>
    <xf numFmtId="4" fontId="28" fillId="0" borderId="0" applyBorder="0">
      <alignment horizontal="right" vertical="center"/>
    </xf>
    <xf numFmtId="0" fontId="28" fillId="0" borderId="50">
      <alignment horizontal="right" vertical="center"/>
    </xf>
    <xf numFmtId="4" fontId="28" fillId="0" borderId="26">
      <alignment horizontal="right" vertical="center"/>
    </xf>
    <xf numFmtId="1" fontId="54" fillId="9" borderId="0" applyBorder="0">
      <alignment horizontal="right" vertical="center"/>
    </xf>
    <xf numFmtId="0" fontId="78" fillId="0" borderId="59" applyNumberFormat="0" applyFill="0" applyAlignment="0" applyProtection="0"/>
    <xf numFmtId="0" fontId="79" fillId="88" borderId="0" applyNumberFormat="0" applyBorder="0" applyAlignment="0" applyProtection="0"/>
    <xf numFmtId="0" fontId="29" fillId="0" borderId="0"/>
    <xf numFmtId="0" fontId="29" fillId="0" borderId="0"/>
    <xf numFmtId="0" fontId="29" fillId="0" borderId="0"/>
    <xf numFmtId="0" fontId="29" fillId="0" borderId="0"/>
    <xf numFmtId="0" fontId="67" fillId="0" borderId="0"/>
    <xf numFmtId="4" fontId="80" fillId="0" borderId="0"/>
    <xf numFmtId="0" fontId="29" fillId="0" borderId="0"/>
    <xf numFmtId="0" fontId="29" fillId="0" borderId="0"/>
    <xf numFmtId="0" fontId="29" fillId="0" borderId="0"/>
    <xf numFmtId="0" fontId="29" fillId="0" borderId="0"/>
    <xf numFmtId="0" fontId="6" fillId="0" borderId="0"/>
    <xf numFmtId="4" fontId="28" fillId="0" borderId="0" applyFill="0" applyBorder="0" applyProtection="0">
      <alignment horizontal="right" vertical="center"/>
    </xf>
    <xf numFmtId="4" fontId="28" fillId="0" borderId="0" applyFill="0" applyBorder="0" applyProtection="0">
      <alignment horizontal="right" vertical="center"/>
    </xf>
    <xf numFmtId="4" fontId="28" fillId="0" borderId="26" applyFill="0" applyBorder="0" applyProtection="0">
      <alignment horizontal="right" vertical="center"/>
    </xf>
    <xf numFmtId="0" fontId="26" fillId="0" borderId="0" applyNumberFormat="0" applyFill="0" applyBorder="0" applyProtection="0">
      <alignment horizontal="left" vertical="center"/>
    </xf>
    <xf numFmtId="49" fontId="26" fillId="0" borderId="26" applyNumberFormat="0" applyFill="0" applyBorder="0" applyProtection="0">
      <alignment horizontal="left" vertical="center"/>
    </xf>
    <xf numFmtId="0" fontId="29" fillId="16" borderId="0" applyNumberFormat="0" applyFont="0" applyBorder="0" applyAlignment="0" applyProtection="0"/>
    <xf numFmtId="4" fontId="29" fillId="16" borderId="0" applyNumberFormat="0" applyFont="0" applyBorder="0" applyAlignment="0" applyProtection="0"/>
    <xf numFmtId="4" fontId="29" fillId="16" borderId="0" applyNumberFormat="0" applyFont="0" applyBorder="0" applyAlignment="0" applyProtection="0"/>
    <xf numFmtId="0" fontId="29" fillId="16" borderId="0" applyNumberFormat="0" applyFont="0" applyBorder="0" applyAlignment="0" applyProtection="0"/>
    <xf numFmtId="0" fontId="29" fillId="16" borderId="0" applyNumberFormat="0" applyFont="0" applyBorder="0" applyAlignment="0" applyProtection="0"/>
    <xf numFmtId="0" fontId="67" fillId="65" borderId="0" applyNumberFormat="0" applyFont="0" applyBorder="0" applyAlignment="0" applyProtection="0"/>
    <xf numFmtId="0" fontId="59" fillId="89" borderId="60" applyNumberFormat="0" applyFont="0" applyAlignment="0" applyProtection="0"/>
    <xf numFmtId="0" fontId="29" fillId="89" borderId="60" applyNumberFormat="0" applyFont="0" applyAlignment="0" applyProtection="0"/>
    <xf numFmtId="0" fontId="81" fillId="86" borderId="52" applyNumberFormat="0" applyAlignment="0" applyProtection="0"/>
    <xf numFmtId="171" fontId="28" fillId="90" borderId="26" applyNumberFormat="0" applyFont="0" applyBorder="0" applyAlignment="0" applyProtection="0">
      <alignment horizontal="right" vertical="center"/>
    </xf>
    <xf numFmtId="9" fontId="67" fillId="0" borderId="0" applyFont="0" applyFill="0" applyBorder="0" applyAlignment="0" applyProtection="0"/>
    <xf numFmtId="0" fontId="82" fillId="69" borderId="0" applyNumberFormat="0" applyBorder="0" applyAlignment="0" applyProtection="0"/>
    <xf numFmtId="4" fontId="28" fillId="16" borderId="26"/>
    <xf numFmtId="0" fontId="28" fillId="16" borderId="46"/>
    <xf numFmtId="0" fontId="83" fillId="0" borderId="0" applyNumberFormat="0" applyFill="0" applyBorder="0" applyAlignment="0" applyProtection="0"/>
    <xf numFmtId="0" fontId="84" fillId="0" borderId="55" applyNumberFormat="0" applyFill="0" applyAlignment="0" applyProtection="0"/>
    <xf numFmtId="0" fontId="85" fillId="0" borderId="0" applyNumberFormat="0" applyFill="0" applyBorder="0" applyAlignment="0" applyProtection="0"/>
    <xf numFmtId="0" fontId="86" fillId="0" borderId="56" applyNumberFormat="0" applyFill="0" applyAlignment="0" applyProtection="0"/>
    <xf numFmtId="0" fontId="87" fillId="0" borderId="57" applyNumberFormat="0" applyFill="0" applyAlignment="0" applyProtection="0"/>
    <xf numFmtId="0" fontId="88" fillId="0" borderId="58" applyNumberFormat="0" applyFill="0" applyAlignment="0" applyProtection="0"/>
    <xf numFmtId="0" fontId="88" fillId="0" borderId="0" applyNumberFormat="0" applyFill="0" applyBorder="0" applyAlignment="0" applyProtection="0"/>
    <xf numFmtId="0" fontId="89" fillId="0" borderId="59" applyNumberFormat="0" applyFill="0" applyAlignment="0" applyProtection="0"/>
    <xf numFmtId="0" fontId="91" fillId="0" borderId="0" applyNumberFormat="0" applyFill="0" applyBorder="0" applyAlignment="0" applyProtection="0"/>
    <xf numFmtId="0" fontId="92" fillId="87" borderId="54" applyNumberFormat="0" applyAlignment="0" applyProtection="0"/>
    <xf numFmtId="0" fontId="58" fillId="0" borderId="0" applyNumberFormat="0" applyFill="0" applyBorder="0" applyAlignment="0" applyProtection="0"/>
    <xf numFmtId="0" fontId="93" fillId="0" borderId="0" applyNumberFormat="0" applyFill="0" applyBorder="0" applyAlignment="0" applyProtection="0"/>
    <xf numFmtId="0" fontId="29" fillId="0" borderId="0" applyNumberFormat="0" applyFont="0" applyFill="0" applyBorder="0" applyProtection="0">
      <alignment horizontal="left" vertical="center"/>
    </xf>
    <xf numFmtId="0" fontId="28" fillId="9" borderId="0" applyBorder="0">
      <alignment horizontal="right" vertical="center"/>
    </xf>
    <xf numFmtId="0" fontId="28" fillId="9" borderId="0" applyBorder="0">
      <alignment horizontal="right" vertical="center"/>
    </xf>
    <xf numFmtId="0" fontId="28" fillId="0" borderId="0" applyBorder="0">
      <alignment horizontal="right" vertical="center"/>
    </xf>
    <xf numFmtId="4" fontId="29" fillId="0" borderId="0"/>
    <xf numFmtId="0" fontId="94" fillId="0" borderId="0"/>
    <xf numFmtId="0" fontId="29" fillId="16" borderId="0" applyNumberFormat="0" applyFont="0" applyBorder="0" applyAlignment="0" applyProtection="0"/>
    <xf numFmtId="0" fontId="58" fillId="0" borderId="0" applyNumberFormat="0" applyFill="0" applyBorder="0" applyAlignment="0" applyProtection="0"/>
    <xf numFmtId="0" fontId="59" fillId="68" borderId="0" applyNumberFormat="0" applyBorder="0" applyAlignment="0" applyProtection="0"/>
    <xf numFmtId="0" fontId="59" fillId="69" borderId="0" applyNumberFormat="0" applyBorder="0" applyAlignment="0" applyProtection="0"/>
    <xf numFmtId="0" fontId="59" fillId="70" borderId="0" applyNumberFormat="0" applyBorder="0" applyAlignment="0" applyProtection="0"/>
    <xf numFmtId="0" fontId="59" fillId="71" borderId="0" applyNumberFormat="0" applyBorder="0" applyAlignment="0" applyProtection="0"/>
    <xf numFmtId="0" fontId="59" fillId="72" borderId="0" applyNumberFormat="0" applyBorder="0" applyAlignment="0" applyProtection="0"/>
    <xf numFmtId="0" fontId="59" fillId="73" borderId="0" applyNumberFormat="0" applyBorder="0" applyAlignment="0" applyProtection="0"/>
    <xf numFmtId="0" fontId="59" fillId="74" borderId="0" applyNumberFormat="0" applyBorder="0" applyAlignment="0" applyProtection="0"/>
    <xf numFmtId="0" fontId="59" fillId="75" borderId="0" applyNumberFormat="0" applyBorder="0" applyAlignment="0" applyProtection="0"/>
    <xf numFmtId="0" fontId="59" fillId="76" borderId="0" applyNumberFormat="0" applyBorder="0" applyAlignment="0" applyProtection="0"/>
    <xf numFmtId="0" fontId="59" fillId="71" borderId="0" applyNumberFormat="0" applyBorder="0" applyAlignment="0" applyProtection="0"/>
    <xf numFmtId="0" fontId="59" fillId="74" borderId="0" applyNumberFormat="0" applyBorder="0" applyAlignment="0" applyProtection="0"/>
    <xf numFmtId="0" fontId="59" fillId="77" borderId="0" applyNumberFormat="0" applyBorder="0" applyAlignment="0" applyProtection="0"/>
    <xf numFmtId="0" fontId="61" fillId="78" borderId="0" applyNumberFormat="0" applyBorder="0" applyAlignment="0" applyProtection="0"/>
    <xf numFmtId="0" fontId="61" fillId="75" borderId="0" applyNumberFormat="0" applyBorder="0" applyAlignment="0" applyProtection="0"/>
    <xf numFmtId="0" fontId="61" fillId="76" borderId="0" applyNumberFormat="0" applyBorder="0" applyAlignment="0" applyProtection="0"/>
    <xf numFmtId="0" fontId="61" fillId="79" borderId="0" applyNumberFormat="0" applyBorder="0" applyAlignment="0" applyProtection="0"/>
    <xf numFmtId="0" fontId="61" fillId="80" borderId="0" applyNumberFormat="0" applyBorder="0" applyAlignment="0" applyProtection="0"/>
    <xf numFmtId="0" fontId="61" fillId="81" borderId="0" applyNumberFormat="0" applyBorder="0" applyAlignment="0" applyProtection="0"/>
    <xf numFmtId="0" fontId="61" fillId="82" borderId="0" applyNumberFormat="0" applyBorder="0" applyAlignment="0" applyProtection="0"/>
    <xf numFmtId="0" fontId="61" fillId="83" borderId="0" applyNumberFormat="0" applyBorder="0" applyAlignment="0" applyProtection="0"/>
    <xf numFmtId="0" fontId="61" fillId="84" borderId="0" applyNumberFormat="0" applyBorder="0" applyAlignment="0" applyProtection="0"/>
    <xf numFmtId="0" fontId="61" fillId="79" borderId="0" applyNumberFormat="0" applyBorder="0" applyAlignment="0" applyProtection="0"/>
    <xf numFmtId="0" fontId="61" fillId="80" borderId="0" applyNumberFormat="0" applyBorder="0" applyAlignment="0" applyProtection="0"/>
    <xf numFmtId="0" fontId="61" fillId="85" borderId="0" applyNumberFormat="0" applyBorder="0" applyAlignment="0" applyProtection="0"/>
    <xf numFmtId="0" fontId="63" fillId="69" borderId="0" applyNumberFormat="0" applyBorder="0" applyAlignment="0" applyProtection="0"/>
    <xf numFmtId="0" fontId="65" fillId="86" borderId="53" applyNumberFormat="0" applyAlignment="0" applyProtection="0"/>
    <xf numFmtId="0" fontId="66" fillId="87" borderId="54" applyNumberFormat="0" applyAlignment="0" applyProtection="0"/>
    <xf numFmtId="0" fontId="71" fillId="0" borderId="0" applyNumberFormat="0" applyFill="0" applyBorder="0" applyAlignment="0" applyProtection="0"/>
    <xf numFmtId="0" fontId="72" fillId="70" borderId="0" applyNumberFormat="0" applyBorder="0" applyAlignment="0" applyProtection="0"/>
    <xf numFmtId="0" fontId="74" fillId="0" borderId="56" applyNumberFormat="0" applyFill="0" applyAlignment="0" applyProtection="0"/>
    <xf numFmtId="0" fontId="75" fillId="0" borderId="57" applyNumberFormat="0" applyFill="0" applyAlignment="0" applyProtection="0"/>
    <xf numFmtId="0" fontId="76" fillId="0" borderId="58" applyNumberFormat="0" applyFill="0" applyAlignment="0" applyProtection="0"/>
    <xf numFmtId="0" fontId="76" fillId="0" borderId="0" applyNumberFormat="0" applyFill="0" applyBorder="0" applyAlignment="0" applyProtection="0"/>
    <xf numFmtId="0" fontId="77" fillId="73" borderId="53" applyNumberFormat="0" applyAlignment="0" applyProtection="0"/>
    <xf numFmtId="0" fontId="78" fillId="0" borderId="59" applyNumberFormat="0" applyFill="0" applyAlignment="0" applyProtection="0"/>
    <xf numFmtId="0" fontId="79" fillId="88" borderId="0" applyNumberFormat="0" applyBorder="0" applyAlignment="0" applyProtection="0"/>
    <xf numFmtId="0" fontId="29" fillId="0" borderId="0"/>
    <xf numFmtId="0" fontId="59" fillId="89" borderId="60" applyNumberFormat="0" applyFont="0" applyAlignment="0" applyProtection="0"/>
    <xf numFmtId="0" fontId="81" fillId="86" borderId="52" applyNumberFormat="0" applyAlignment="0" applyProtection="0"/>
    <xf numFmtId="0" fontId="83" fillId="0" borderId="0" applyNumberFormat="0" applyFill="0" applyBorder="0" applyAlignment="0" applyProtection="0"/>
    <xf numFmtId="0" fontId="84" fillId="0" borderId="55" applyNumberFormat="0" applyFill="0" applyAlignment="0" applyProtection="0"/>
    <xf numFmtId="0" fontId="91" fillId="0" borderId="0" applyNumberFormat="0" applyFill="0" applyBorder="0" applyAlignment="0" applyProtection="0"/>
    <xf numFmtId="0" fontId="95" fillId="0" borderId="0">
      <alignment horizontal="left" vertical="center" indent="1"/>
    </xf>
    <xf numFmtId="0" fontId="59" fillId="68" borderId="0" applyNumberFormat="0" applyBorder="0" applyAlignment="0" applyProtection="0"/>
    <xf numFmtId="0" fontId="59" fillId="69" borderId="0" applyNumberFormat="0" applyBorder="0" applyAlignment="0" applyProtection="0"/>
    <xf numFmtId="0" fontId="59" fillId="70" borderId="0" applyNumberFormat="0" applyBorder="0" applyAlignment="0" applyProtection="0"/>
    <xf numFmtId="0" fontId="59" fillId="71" borderId="0" applyNumberFormat="0" applyBorder="0" applyAlignment="0" applyProtection="0"/>
    <xf numFmtId="0" fontId="59" fillId="72" borderId="0" applyNumberFormat="0" applyBorder="0" applyAlignment="0" applyProtection="0"/>
    <xf numFmtId="0" fontId="59" fillId="73" borderId="0" applyNumberFormat="0" applyBorder="0" applyAlignment="0" applyProtection="0"/>
    <xf numFmtId="0" fontId="59" fillId="74" borderId="0" applyNumberFormat="0" applyBorder="0" applyAlignment="0" applyProtection="0"/>
    <xf numFmtId="0" fontId="59" fillId="75" borderId="0" applyNumberFormat="0" applyBorder="0" applyAlignment="0" applyProtection="0"/>
    <xf numFmtId="0" fontId="59" fillId="76" borderId="0" applyNumberFormat="0" applyBorder="0" applyAlignment="0" applyProtection="0"/>
    <xf numFmtId="0" fontId="59" fillId="71" borderId="0" applyNumberFormat="0" applyBorder="0" applyAlignment="0" applyProtection="0"/>
    <xf numFmtId="0" fontId="59" fillId="74" borderId="0" applyNumberFormat="0" applyBorder="0" applyAlignment="0" applyProtection="0"/>
    <xf numFmtId="0" fontId="59" fillId="77" borderId="0" applyNumberFormat="0" applyBorder="0" applyAlignment="0" applyProtection="0"/>
    <xf numFmtId="0" fontId="61" fillId="78" borderId="0" applyNumberFormat="0" applyBorder="0" applyAlignment="0" applyProtection="0"/>
    <xf numFmtId="0" fontId="61" fillId="75" borderId="0" applyNumberFormat="0" applyBorder="0" applyAlignment="0" applyProtection="0"/>
    <xf numFmtId="0" fontId="61" fillId="76" borderId="0" applyNumberFormat="0" applyBorder="0" applyAlignment="0" applyProtection="0"/>
    <xf numFmtId="0" fontId="61" fillId="79" borderId="0" applyNumberFormat="0" applyBorder="0" applyAlignment="0" applyProtection="0"/>
    <xf numFmtId="0" fontId="61" fillId="80" borderId="0" applyNumberFormat="0" applyBorder="0" applyAlignment="0" applyProtection="0"/>
    <xf numFmtId="0" fontId="61" fillId="81" borderId="0" applyNumberFormat="0" applyBorder="0" applyAlignment="0" applyProtection="0"/>
    <xf numFmtId="0" fontId="25" fillId="9" borderId="61">
      <alignment horizontal="right" vertical="center"/>
    </xf>
    <xf numFmtId="4" fontId="25" fillId="9" borderId="61">
      <alignment horizontal="right" vertical="center"/>
    </xf>
    <xf numFmtId="0" fontId="55" fillId="9" borderId="61">
      <alignment horizontal="right" vertical="center"/>
    </xf>
    <xf numFmtId="4" fontId="55" fillId="9" borderId="61">
      <alignment horizontal="right" vertical="center"/>
    </xf>
    <xf numFmtId="0" fontId="25" fillId="14" borderId="61">
      <alignment horizontal="right" vertical="center"/>
    </xf>
    <xf numFmtId="4" fontId="25" fillId="14" borderId="61">
      <alignment horizontal="right" vertical="center"/>
    </xf>
    <xf numFmtId="0" fontId="25" fillId="14" borderId="61">
      <alignment horizontal="right" vertical="center"/>
    </xf>
    <xf numFmtId="4" fontId="25" fillId="14" borderId="61">
      <alignment horizontal="right" vertical="center"/>
    </xf>
    <xf numFmtId="0" fontId="25" fillId="14" borderId="62">
      <alignment horizontal="right" vertical="center"/>
    </xf>
    <xf numFmtId="4" fontId="25" fillId="14" borderId="62">
      <alignment horizontal="right" vertical="center"/>
    </xf>
    <xf numFmtId="0" fontId="25" fillId="14" borderId="63">
      <alignment horizontal="right" vertical="center"/>
    </xf>
    <xf numFmtId="4" fontId="25" fillId="14" borderId="63">
      <alignment horizontal="right" vertical="center"/>
    </xf>
    <xf numFmtId="0" fontId="65" fillId="86" borderId="53" applyNumberFormat="0" applyAlignment="0" applyProtection="0"/>
    <xf numFmtId="0" fontId="28" fillId="14" borderId="64">
      <alignment horizontal="left" vertical="center" wrapText="1" indent="2"/>
    </xf>
    <xf numFmtId="0" fontId="28" fillId="0" borderId="64">
      <alignment horizontal="left" vertical="center" wrapText="1" indent="2"/>
    </xf>
    <xf numFmtId="0" fontId="28" fillId="9" borderId="62">
      <alignment horizontal="left" vertical="center"/>
    </xf>
    <xf numFmtId="0" fontId="71" fillId="0" borderId="0" applyNumberFormat="0" applyFill="0" applyBorder="0" applyAlignment="0" applyProtection="0"/>
    <xf numFmtId="0" fontId="77" fillId="73" borderId="53" applyNumberFormat="0" applyAlignment="0" applyProtection="0"/>
    <xf numFmtId="0" fontId="28" fillId="0" borderId="61">
      <alignment horizontal="right" vertical="center"/>
    </xf>
    <xf numFmtId="4" fontId="28" fillId="0" borderId="61">
      <alignment horizontal="right" vertical="center"/>
    </xf>
    <xf numFmtId="0" fontId="6" fillId="0" borderId="0"/>
    <xf numFmtId="0" fontId="28" fillId="0" borderId="61" applyNumberFormat="0" applyFill="0" applyAlignment="0" applyProtection="0"/>
    <xf numFmtId="0" fontId="81" fillId="86" borderId="52" applyNumberFormat="0" applyAlignment="0" applyProtection="0"/>
    <xf numFmtId="171" fontId="28" fillId="90" borderId="61" applyNumberFormat="0" applyFont="0" applyBorder="0" applyAlignment="0" applyProtection="0">
      <alignment horizontal="right" vertical="center"/>
    </xf>
    <xf numFmtId="0" fontId="28" fillId="16" borderId="61"/>
    <xf numFmtId="4" fontId="28" fillId="16" borderId="61"/>
    <xf numFmtId="0" fontId="84" fillId="0" borderId="55" applyNumberFormat="0" applyFill="0" applyAlignment="0" applyProtection="0"/>
    <xf numFmtId="0" fontId="91" fillId="0" borderId="0" applyNumberFormat="0" applyFill="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48" fillId="7" borderId="42" applyNumberFormat="0" applyAlignment="0" applyProtection="0"/>
    <xf numFmtId="0" fontId="28" fillId="9" borderId="0" applyBorder="0">
      <alignment horizontal="right" vertical="center"/>
    </xf>
    <xf numFmtId="0" fontId="28" fillId="9" borderId="0" applyBorder="0">
      <alignment horizontal="right" vertical="center"/>
    </xf>
    <xf numFmtId="0" fontId="28" fillId="0" borderId="0" applyBorder="0">
      <alignment horizontal="right" vertical="center"/>
    </xf>
    <xf numFmtId="0" fontId="29" fillId="0" borderId="0"/>
    <xf numFmtId="49" fontId="28" fillId="0" borderId="61" applyNumberFormat="0" applyFont="0" applyFill="0" applyBorder="0" applyProtection="0">
      <alignment horizontal="left" vertical="center" indent="2"/>
    </xf>
    <xf numFmtId="49" fontId="28" fillId="0" borderId="62" applyNumberFormat="0" applyFont="0" applyFill="0" applyBorder="0" applyProtection="0">
      <alignment horizontal="left" vertical="center" indent="5"/>
    </xf>
    <xf numFmtId="0" fontId="60" fillId="82" borderId="0" applyNumberFormat="0" applyBorder="0" applyAlignment="0" applyProtection="0"/>
    <xf numFmtId="0" fontId="60" fillId="83" borderId="0" applyNumberFormat="0" applyBorder="0" applyAlignment="0" applyProtection="0"/>
    <xf numFmtId="0" fontId="60" fillId="84" borderId="0" applyNumberFormat="0" applyBorder="0" applyAlignment="0" applyProtection="0"/>
    <xf numFmtId="0" fontId="60" fillId="79" borderId="0" applyNumberFormat="0" applyBorder="0" applyAlignment="0" applyProtection="0"/>
    <xf numFmtId="0" fontId="60" fillId="80" borderId="0" applyNumberFormat="0" applyBorder="0" applyAlignment="0" applyProtection="0"/>
    <xf numFmtId="0" fontId="60" fillId="85" borderId="0" applyNumberFormat="0" applyBorder="0" applyAlignment="0" applyProtection="0"/>
    <xf numFmtId="0" fontId="73" fillId="70" borderId="0" applyNumberFormat="0" applyBorder="0" applyAlignment="0" applyProtection="0"/>
    <xf numFmtId="4" fontId="29" fillId="0" borderId="0"/>
    <xf numFmtId="0" fontId="29" fillId="0" borderId="0"/>
    <xf numFmtId="0" fontId="6" fillId="0" borderId="0"/>
    <xf numFmtId="4" fontId="28" fillId="0" borderId="61" applyFill="0" applyBorder="0" applyProtection="0">
      <alignment horizontal="right" vertical="center"/>
    </xf>
    <xf numFmtId="49" fontId="26" fillId="0" borderId="61" applyNumberFormat="0" applyFill="0" applyBorder="0" applyProtection="0">
      <alignment horizontal="left" vertical="center"/>
    </xf>
    <xf numFmtId="0" fontId="29" fillId="16" borderId="0" applyNumberFormat="0" applyFont="0" applyBorder="0" applyAlignment="0" applyProtection="0"/>
    <xf numFmtId="0" fontId="82" fillId="69" borderId="0" applyNumberFormat="0" applyBorder="0" applyAlignment="0" applyProtection="0"/>
    <xf numFmtId="0" fontId="86" fillId="0" borderId="56" applyNumberFormat="0" applyFill="0" applyAlignment="0" applyProtection="0"/>
    <xf numFmtId="0" fontId="87" fillId="0" borderId="57" applyNumberFormat="0" applyFill="0" applyAlignment="0" applyProtection="0"/>
    <xf numFmtId="0" fontId="88" fillId="0" borderId="58" applyNumberFormat="0" applyFill="0" applyAlignment="0" applyProtection="0"/>
    <xf numFmtId="0" fontId="88" fillId="0" borderId="0" applyNumberFormat="0" applyFill="0" applyBorder="0" applyAlignment="0" applyProtection="0"/>
    <xf numFmtId="0" fontId="89" fillId="0" borderId="59" applyNumberFormat="0" applyFill="0" applyAlignment="0" applyProtection="0"/>
    <xf numFmtId="0" fontId="92" fillId="87" borderId="54" applyNumberFormat="0" applyAlignment="0" applyProtection="0"/>
    <xf numFmtId="0" fontId="58" fillId="0" borderId="0" applyNumberFormat="0" applyFill="0" applyBorder="0" applyAlignment="0" applyProtection="0"/>
    <xf numFmtId="0" fontId="6" fillId="0" borderId="0"/>
    <xf numFmtId="0" fontId="48" fillId="7" borderId="42" applyNumberFormat="0" applyAlignment="0" applyProtection="0"/>
    <xf numFmtId="0" fontId="56" fillId="68" borderId="0" applyNumberFormat="0" applyBorder="0" applyAlignment="0" applyProtection="0"/>
    <xf numFmtId="0" fontId="56" fillId="69" borderId="0" applyNumberFormat="0" applyBorder="0" applyAlignment="0" applyProtection="0"/>
    <xf numFmtId="0" fontId="56" fillId="70" borderId="0" applyNumberFormat="0" applyBorder="0" applyAlignment="0" applyProtection="0"/>
    <xf numFmtId="0" fontId="56" fillId="71" borderId="0" applyNumberFormat="0" applyBorder="0" applyAlignment="0" applyProtection="0"/>
    <xf numFmtId="0" fontId="56" fillId="72" borderId="0" applyNumberFormat="0" applyBorder="0" applyAlignment="0" applyProtection="0"/>
    <xf numFmtId="0" fontId="56" fillId="73" borderId="0" applyNumberFormat="0" applyBorder="0" applyAlignment="0" applyProtection="0"/>
    <xf numFmtId="0" fontId="56" fillId="74" borderId="0" applyNumberFormat="0" applyBorder="0" applyAlignment="0" applyProtection="0"/>
    <xf numFmtId="0" fontId="56" fillId="75" borderId="0" applyNumberFormat="0" applyBorder="0" applyAlignment="0" applyProtection="0"/>
    <xf numFmtId="0" fontId="56" fillId="76" borderId="0" applyNumberFormat="0" applyBorder="0" applyAlignment="0" applyProtection="0"/>
    <xf numFmtId="0" fontId="56" fillId="71" borderId="0" applyNumberFormat="0" applyBorder="0" applyAlignment="0" applyProtection="0"/>
    <xf numFmtId="0" fontId="56" fillId="74" borderId="0" applyNumberFormat="0" applyBorder="0" applyAlignment="0" applyProtection="0"/>
    <xf numFmtId="0" fontId="56" fillId="77" borderId="0" applyNumberFormat="0" applyBorder="0" applyAlignment="0" applyProtection="0"/>
    <xf numFmtId="0" fontId="60" fillId="78" borderId="0" applyNumberFormat="0" applyBorder="0" applyAlignment="0" applyProtection="0"/>
    <xf numFmtId="0" fontId="60" fillId="75" borderId="0" applyNumberFormat="0" applyBorder="0" applyAlignment="0" applyProtection="0"/>
    <xf numFmtId="0" fontId="60" fillId="76" borderId="0" applyNumberFormat="0" applyBorder="0" applyAlignment="0" applyProtection="0"/>
    <xf numFmtId="0" fontId="60" fillId="79" borderId="0" applyNumberFormat="0" applyBorder="0" applyAlignment="0" applyProtection="0"/>
    <xf numFmtId="0" fontId="60" fillId="80" borderId="0" applyNumberFormat="0" applyBorder="0" applyAlignment="0" applyProtection="0"/>
    <xf numFmtId="0" fontId="60" fillId="81" borderId="0" applyNumberFormat="0" applyBorder="0" applyAlignment="0" applyProtection="0"/>
    <xf numFmtId="0" fontId="62" fillId="86" borderId="52" applyNumberFormat="0" applyAlignment="0" applyProtection="0"/>
    <xf numFmtId="0" fontId="64" fillId="86" borderId="53" applyNumberFormat="0" applyAlignment="0" applyProtection="0"/>
    <xf numFmtId="0" fontId="69" fillId="0" borderId="55" applyNumberFormat="0" applyFill="0" applyAlignment="0" applyProtection="0"/>
    <xf numFmtId="0" fontId="70" fillId="0" borderId="0" applyNumberFormat="0" applyFill="0" applyBorder="0" applyAlignment="0" applyProtection="0"/>
    <xf numFmtId="0" fontId="6" fillId="0" borderId="0"/>
    <xf numFmtId="0" fontId="90" fillId="0" borderId="0" applyNumberFormat="0" applyFill="0" applyBorder="0" applyAlignment="0" applyProtection="0"/>
    <xf numFmtId="0" fontId="6" fillId="0" borderId="0"/>
    <xf numFmtId="0" fontId="6" fillId="0" borderId="0"/>
    <xf numFmtId="0" fontId="6" fillId="0" borderId="0"/>
    <xf numFmtId="49" fontId="28" fillId="0" borderId="26" applyNumberFormat="0" applyFont="0" applyFill="0" applyBorder="0" applyProtection="0">
      <alignment horizontal="left" vertical="center" indent="2"/>
    </xf>
    <xf numFmtId="49" fontId="28" fillId="0" borderId="47" applyNumberFormat="0" applyFont="0" applyFill="0" applyBorder="0" applyProtection="0">
      <alignment horizontal="left" vertical="center" indent="5"/>
    </xf>
    <xf numFmtId="0" fontId="25" fillId="9" borderId="26">
      <alignment horizontal="right" vertical="center"/>
    </xf>
    <xf numFmtId="4" fontId="25" fillId="9" borderId="26">
      <alignment horizontal="right" vertical="center"/>
    </xf>
    <xf numFmtId="0" fontId="55" fillId="9" borderId="26">
      <alignment horizontal="right" vertical="center"/>
    </xf>
    <xf numFmtId="4" fontId="55" fillId="9" borderId="26">
      <alignment horizontal="right" vertical="center"/>
    </xf>
    <xf numFmtId="0" fontId="25" fillId="14" borderId="26">
      <alignment horizontal="right" vertical="center"/>
    </xf>
    <xf numFmtId="4" fontId="25" fillId="14" borderId="26">
      <alignment horizontal="right" vertical="center"/>
    </xf>
    <xf numFmtId="0" fontId="25" fillId="14" borderId="26">
      <alignment horizontal="right" vertical="center"/>
    </xf>
    <xf numFmtId="4" fontId="25" fillId="14" borderId="26">
      <alignment horizontal="right" vertical="center"/>
    </xf>
    <xf numFmtId="0" fontId="25" fillId="14" borderId="47">
      <alignment horizontal="right" vertical="center"/>
    </xf>
    <xf numFmtId="4" fontId="25" fillId="14" borderId="47">
      <alignment horizontal="right" vertical="center"/>
    </xf>
    <xf numFmtId="0" fontId="25" fillId="14" borderId="48">
      <alignment horizontal="right" vertical="center"/>
    </xf>
    <xf numFmtId="4" fontId="25" fillId="14" borderId="48">
      <alignment horizontal="right" vertical="center"/>
    </xf>
    <xf numFmtId="170" fontId="96" fillId="0" borderId="0" applyFont="0" applyFill="0" applyBorder="0" applyAlignment="0" applyProtection="0"/>
    <xf numFmtId="0" fontId="28" fillId="14" borderId="37">
      <alignment horizontal="left" vertical="center" wrapText="1" indent="2"/>
    </xf>
    <xf numFmtId="0" fontId="28" fillId="0" borderId="37">
      <alignment horizontal="left" vertical="center" wrapText="1" indent="2"/>
    </xf>
    <xf numFmtId="0" fontId="28" fillId="9" borderId="47">
      <alignment horizontal="left" vertical="center"/>
    </xf>
    <xf numFmtId="0" fontId="68" fillId="73" borderId="53" applyNumberFormat="0" applyAlignment="0" applyProtection="0"/>
    <xf numFmtId="0" fontId="28" fillId="0" borderId="26">
      <alignment horizontal="right" vertical="center"/>
    </xf>
    <xf numFmtId="4" fontId="28" fillId="0" borderId="26">
      <alignment horizontal="right" vertical="center"/>
    </xf>
    <xf numFmtId="0" fontId="96" fillId="0" borderId="0"/>
    <xf numFmtId="0" fontId="94" fillId="0" borderId="0"/>
    <xf numFmtId="0" fontId="94" fillId="0" borderId="0"/>
    <xf numFmtId="0" fontId="6" fillId="0" borderId="0"/>
    <xf numFmtId="0" fontId="6" fillId="0" borderId="0"/>
    <xf numFmtId="0" fontId="6" fillId="0" borderId="0"/>
    <xf numFmtId="0" fontId="6" fillId="0" borderId="0"/>
    <xf numFmtId="0" fontId="94" fillId="0" borderId="0"/>
    <xf numFmtId="0" fontId="29" fillId="0" borderId="0"/>
    <xf numFmtId="4" fontId="28" fillId="0" borderId="26" applyFill="0" applyBorder="0" applyProtection="0">
      <alignment horizontal="right" vertical="center"/>
    </xf>
    <xf numFmtId="49" fontId="26" fillId="0" borderId="26" applyNumberFormat="0" applyFill="0" applyBorder="0" applyProtection="0">
      <alignment horizontal="left" vertical="center"/>
    </xf>
    <xf numFmtId="0" fontId="28" fillId="0" borderId="26" applyNumberFormat="0" applyFill="0" applyAlignment="0" applyProtection="0"/>
    <xf numFmtId="0" fontId="96" fillId="65" borderId="0" applyNumberFormat="0" applyFont="0" applyBorder="0" applyAlignment="0" applyProtection="0"/>
    <xf numFmtId="171" fontId="28" fillId="90" borderId="26" applyNumberFormat="0" applyFont="0" applyBorder="0" applyAlignment="0" applyProtection="0">
      <alignment horizontal="right" vertical="center"/>
    </xf>
    <xf numFmtId="9" fontId="96" fillId="0" borderId="0" applyFont="0" applyFill="0" applyBorder="0" applyAlignment="0" applyProtection="0"/>
    <xf numFmtId="0" fontId="28" fillId="16" borderId="26"/>
    <xf numFmtId="4" fontId="28" fillId="16" borderId="26"/>
    <xf numFmtId="0" fontId="28" fillId="14" borderId="64">
      <alignment horizontal="left" vertical="center" wrapText="1" indent="2"/>
    </xf>
    <xf numFmtId="0" fontId="28" fillId="0" borderId="64">
      <alignment horizontal="left" vertical="center" wrapText="1" indent="2"/>
    </xf>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28" fillId="14" borderId="37">
      <alignment horizontal="left" vertical="center" wrapText="1" indent="2"/>
    </xf>
    <xf numFmtId="0" fontId="28" fillId="0" borderId="37">
      <alignment horizontal="left" vertical="center" wrapText="1" indent="2"/>
    </xf>
    <xf numFmtId="0" fontId="29" fillId="0" borderId="0"/>
    <xf numFmtId="4" fontId="25" fillId="14" borderId="61">
      <alignment horizontal="right" vertical="center"/>
    </xf>
    <xf numFmtId="0" fontId="28" fillId="16" borderId="61"/>
    <xf numFmtId="0" fontId="64" fillId="86" borderId="53" applyNumberFormat="0" applyAlignment="0" applyProtection="0"/>
    <xf numFmtId="0" fontId="25" fillId="9" borderId="61">
      <alignment horizontal="right" vertical="center"/>
    </xf>
    <xf numFmtId="0" fontId="28" fillId="0" borderId="61">
      <alignment horizontal="right" vertical="center"/>
    </xf>
    <xf numFmtId="0" fontId="84" fillId="0" borderId="55" applyNumberFormat="0" applyFill="0" applyAlignment="0" applyProtection="0"/>
    <xf numFmtId="0" fontId="28" fillId="9" borderId="62">
      <alignment horizontal="left" vertical="center"/>
    </xf>
    <xf numFmtId="0" fontId="77" fillId="73" borderId="53" applyNumberFormat="0" applyAlignment="0" applyProtection="0"/>
    <xf numFmtId="171" fontId="28" fillId="90" borderId="61" applyNumberFormat="0" applyFont="0" applyBorder="0" applyAlignment="0" applyProtection="0">
      <alignment horizontal="right" vertical="center"/>
    </xf>
    <xf numFmtId="0" fontId="59" fillId="89" borderId="60" applyNumberFormat="0" applyFont="0" applyAlignment="0" applyProtection="0"/>
    <xf numFmtId="0" fontId="28" fillId="0" borderId="64">
      <alignment horizontal="left" vertical="center" wrapText="1" indent="2"/>
    </xf>
    <xf numFmtId="4" fontId="28" fillId="16" borderId="61"/>
    <xf numFmtId="49" fontId="26" fillId="0" borderId="61" applyNumberFormat="0" applyFill="0" applyBorder="0" applyProtection="0">
      <alignment horizontal="left" vertical="center"/>
    </xf>
    <xf numFmtId="0" fontId="28" fillId="0" borderId="61">
      <alignment horizontal="right" vertical="center"/>
    </xf>
    <xf numFmtId="4" fontId="25" fillId="14" borderId="63">
      <alignment horizontal="right" vertical="center"/>
    </xf>
    <xf numFmtId="4" fontId="25" fillId="14" borderId="61">
      <alignment horizontal="right" vertical="center"/>
    </xf>
    <xf numFmtId="4" fontId="25" fillId="14" borderId="61">
      <alignment horizontal="right" vertical="center"/>
    </xf>
    <xf numFmtId="0" fontId="55" fillId="9" borderId="61">
      <alignment horizontal="right" vertical="center"/>
    </xf>
    <xf numFmtId="0" fontId="25" fillId="9" borderId="61">
      <alignment horizontal="right" vertical="center"/>
    </xf>
    <xf numFmtId="49" fontId="28" fillId="0" borderId="61" applyNumberFormat="0" applyFont="0" applyFill="0" applyBorder="0" applyProtection="0">
      <alignment horizontal="left" vertical="center" indent="2"/>
    </xf>
    <xf numFmtId="0" fontId="77" fillId="73" borderId="53" applyNumberFormat="0" applyAlignment="0" applyProtection="0"/>
    <xf numFmtId="0" fontId="62" fillId="86" borderId="52" applyNumberFormat="0" applyAlignment="0" applyProtection="0"/>
    <xf numFmtId="49" fontId="28" fillId="0" borderId="61" applyNumberFormat="0" applyFont="0" applyFill="0" applyBorder="0" applyProtection="0">
      <alignment horizontal="left" vertical="center" indent="2"/>
    </xf>
    <xf numFmtId="0" fontId="68" fillId="73" borderId="53" applyNumberFormat="0" applyAlignment="0" applyProtection="0"/>
    <xf numFmtId="4" fontId="28" fillId="0" borderId="61" applyFill="0" applyBorder="0" applyProtection="0">
      <alignment horizontal="right" vertical="center"/>
    </xf>
    <xf numFmtId="0" fontId="65" fillId="86" borderId="53" applyNumberFormat="0" applyAlignment="0" applyProtection="0"/>
    <xf numFmtId="0" fontId="84" fillId="0" borderId="55" applyNumberFormat="0" applyFill="0" applyAlignment="0" applyProtection="0"/>
    <xf numFmtId="0" fontId="81" fillId="86" borderId="52" applyNumberFormat="0" applyAlignment="0" applyProtection="0"/>
    <xf numFmtId="0" fontId="28" fillId="0" borderId="61" applyNumberFormat="0" applyFill="0" applyAlignment="0" applyProtection="0"/>
    <xf numFmtId="4" fontId="28" fillId="0" borderId="61">
      <alignment horizontal="right" vertical="center"/>
    </xf>
    <xf numFmtId="0" fontId="28" fillId="0" borderId="61">
      <alignment horizontal="right" vertical="center"/>
    </xf>
    <xf numFmtId="0" fontId="77" fillId="73" borderId="53" applyNumberFormat="0" applyAlignment="0" applyProtection="0"/>
    <xf numFmtId="0" fontId="62" fillId="86" borderId="52" applyNumberFormat="0" applyAlignment="0" applyProtection="0"/>
    <xf numFmtId="0" fontId="64" fillId="86" borderId="53" applyNumberFormat="0" applyAlignment="0" applyProtection="0"/>
    <xf numFmtId="0" fontId="28" fillId="14" borderId="64">
      <alignment horizontal="left" vertical="center" wrapText="1" indent="2"/>
    </xf>
    <xf numFmtId="0" fontId="65" fillId="86" borderId="53" applyNumberFormat="0" applyAlignment="0" applyProtection="0"/>
    <xf numFmtId="0" fontId="65" fillId="86" borderId="53" applyNumberFormat="0" applyAlignment="0" applyProtection="0"/>
    <xf numFmtId="4" fontId="25" fillId="14" borderId="62">
      <alignment horizontal="right" vertical="center"/>
    </xf>
    <xf numFmtId="0" fontId="25" fillId="14" borderId="62">
      <alignment horizontal="right" vertical="center"/>
    </xf>
    <xf numFmtId="0" fontId="25" fillId="14" borderId="61">
      <alignment horizontal="right" vertical="center"/>
    </xf>
    <xf numFmtId="4" fontId="55" fillId="9" borderId="61">
      <alignment horizontal="right" vertical="center"/>
    </xf>
    <xf numFmtId="0" fontId="68" fillId="73" borderId="53" applyNumberFormat="0" applyAlignment="0" applyProtection="0"/>
    <xf numFmtId="0" fontId="69" fillId="0" borderId="55" applyNumberFormat="0" applyFill="0" applyAlignment="0" applyProtection="0"/>
    <xf numFmtId="0" fontId="84" fillId="0" borderId="55" applyNumberFormat="0" applyFill="0" applyAlignment="0" applyProtection="0"/>
    <xf numFmtId="0" fontId="59" fillId="89" borderId="60" applyNumberFormat="0" applyFont="0" applyAlignment="0" applyProtection="0"/>
    <xf numFmtId="0" fontId="77" fillId="73" borderId="53" applyNumberFormat="0" applyAlignment="0" applyProtection="0"/>
    <xf numFmtId="49" fontId="26" fillId="0" borderId="61" applyNumberFormat="0" applyFill="0" applyBorder="0" applyProtection="0">
      <alignment horizontal="left" vertical="center"/>
    </xf>
    <xf numFmtId="0" fontId="28" fillId="14" borderId="64">
      <alignment horizontal="left" vertical="center" wrapText="1" indent="2"/>
    </xf>
    <xf numFmtId="0" fontId="65" fillId="86" borderId="53" applyNumberFormat="0" applyAlignment="0" applyProtection="0"/>
    <xf numFmtId="0" fontId="28" fillId="0" borderId="64">
      <alignment horizontal="left" vertical="center" wrapText="1" indent="2"/>
    </xf>
    <xf numFmtId="0" fontId="59" fillId="89" borderId="60" applyNumberFormat="0" applyFont="0" applyAlignment="0" applyProtection="0"/>
    <xf numFmtId="0" fontId="29" fillId="89" borderId="60" applyNumberFormat="0" applyFont="0" applyAlignment="0" applyProtection="0"/>
    <xf numFmtId="0" fontId="81" fillId="86" borderId="52" applyNumberFormat="0" applyAlignment="0" applyProtection="0"/>
    <xf numFmtId="0" fontId="84" fillId="0" borderId="55" applyNumberFormat="0" applyFill="0" applyAlignment="0" applyProtection="0"/>
    <xf numFmtId="4" fontId="28" fillId="16" borderId="61"/>
    <xf numFmtId="0" fontId="25" fillId="14" borderId="61">
      <alignment horizontal="right" vertical="center"/>
    </xf>
    <xf numFmtId="0" fontId="84" fillId="0" borderId="55" applyNumberFormat="0" applyFill="0" applyAlignment="0" applyProtection="0"/>
    <xf numFmtId="4" fontId="25" fillId="14" borderId="63">
      <alignment horizontal="right" vertical="center"/>
    </xf>
    <xf numFmtId="0" fontId="64" fillId="86" borderId="53" applyNumberFormat="0" applyAlignment="0" applyProtection="0"/>
    <xf numFmtId="0" fontId="25" fillId="14" borderId="62">
      <alignment horizontal="right" vertical="center"/>
    </xf>
    <xf numFmtId="0" fontId="65" fillId="86" borderId="53" applyNumberFormat="0" applyAlignment="0" applyProtection="0"/>
    <xf numFmtId="0" fontId="69" fillId="0" borderId="55" applyNumberFormat="0" applyFill="0" applyAlignment="0" applyProtection="0"/>
    <xf numFmtId="0" fontId="59" fillId="89" borderId="60" applyNumberFormat="0" applyFont="0" applyAlignment="0" applyProtection="0"/>
    <xf numFmtId="4" fontId="25" fillId="14" borderId="62">
      <alignment horizontal="right" vertical="center"/>
    </xf>
    <xf numFmtId="0" fontId="28" fillId="14" borderId="64">
      <alignment horizontal="left" vertical="center" wrapText="1" indent="2"/>
    </xf>
    <xf numFmtId="0" fontId="28" fillId="16" borderId="61"/>
    <xf numFmtId="171" fontId="28" fillId="90" borderId="61" applyNumberFormat="0" applyFont="0" applyBorder="0" applyAlignment="0" applyProtection="0">
      <alignment horizontal="right" vertical="center"/>
    </xf>
    <xf numFmtId="0" fontId="28" fillId="0" borderId="61" applyNumberFormat="0" applyFill="0" applyAlignment="0" applyProtection="0"/>
    <xf numFmtId="4" fontId="28" fillId="0" borderId="61" applyFill="0" applyBorder="0" applyProtection="0">
      <alignment horizontal="right" vertical="center"/>
    </xf>
    <xf numFmtId="4" fontId="25" fillId="9" borderId="61">
      <alignment horizontal="right" vertical="center"/>
    </xf>
    <xf numFmtId="0" fontId="69" fillId="0" borderId="55" applyNumberFormat="0" applyFill="0" applyAlignment="0" applyProtection="0"/>
    <xf numFmtId="49" fontId="26" fillId="0" borderId="61" applyNumberFormat="0" applyFill="0" applyBorder="0" applyProtection="0">
      <alignment horizontal="left" vertical="center"/>
    </xf>
    <xf numFmtId="49" fontId="28" fillId="0" borderId="62" applyNumberFormat="0" applyFont="0" applyFill="0" applyBorder="0" applyProtection="0">
      <alignment horizontal="left" vertical="center" indent="5"/>
    </xf>
    <xf numFmtId="0" fontId="28" fillId="9" borderId="62">
      <alignment horizontal="left" vertical="center"/>
    </xf>
    <xf numFmtId="0" fontId="65" fillId="86" borderId="53" applyNumberFormat="0" applyAlignment="0" applyProtection="0"/>
    <xf numFmtId="4" fontId="25" fillId="14" borderId="63">
      <alignment horizontal="right" vertical="center"/>
    </xf>
    <xf numFmtId="0" fontId="77" fillId="73" borderId="53" applyNumberFormat="0" applyAlignment="0" applyProtection="0"/>
    <xf numFmtId="0" fontId="77" fillId="73" borderId="53" applyNumberFormat="0" applyAlignment="0" applyProtection="0"/>
    <xf numFmtId="0" fontId="59" fillId="89" borderId="60" applyNumberFormat="0" applyFont="0" applyAlignment="0" applyProtection="0"/>
    <xf numFmtId="0" fontId="81" fillId="86" borderId="52" applyNumberFormat="0" applyAlignment="0" applyProtection="0"/>
    <xf numFmtId="0" fontId="84" fillId="0" borderId="55" applyNumberFormat="0" applyFill="0" applyAlignment="0" applyProtection="0"/>
    <xf numFmtId="0" fontId="25" fillId="14" borderId="61">
      <alignment horizontal="right" vertical="center"/>
    </xf>
    <xf numFmtId="0" fontId="29" fillId="89" borderId="60" applyNumberFormat="0" applyFont="0" applyAlignment="0" applyProtection="0"/>
    <xf numFmtId="4" fontId="28" fillId="0" borderId="61">
      <alignment horizontal="right" vertical="center"/>
    </xf>
    <xf numFmtId="0" fontId="84" fillId="0" borderId="55" applyNumberFormat="0" applyFill="0" applyAlignment="0" applyProtection="0"/>
    <xf numFmtId="0" fontId="25" fillId="14" borderId="61">
      <alignment horizontal="right" vertical="center"/>
    </xf>
    <xf numFmtId="0" fontId="25" fillId="14" borderId="61">
      <alignment horizontal="right" vertical="center"/>
    </xf>
    <xf numFmtId="4" fontId="55" fillId="9" borderId="61">
      <alignment horizontal="right" vertical="center"/>
    </xf>
    <xf numFmtId="0" fontId="25" fillId="9" borderId="61">
      <alignment horizontal="right" vertical="center"/>
    </xf>
    <xf numFmtId="4" fontId="25" fillId="9" borderId="61">
      <alignment horizontal="right" vertical="center"/>
    </xf>
    <xf numFmtId="0" fontId="55" fillId="9" borderId="61">
      <alignment horizontal="right" vertical="center"/>
    </xf>
    <xf numFmtId="4" fontId="55" fillId="9" borderId="61">
      <alignment horizontal="right" vertical="center"/>
    </xf>
    <xf numFmtId="0" fontId="25" fillId="14" borderId="61">
      <alignment horizontal="right" vertical="center"/>
    </xf>
    <xf numFmtId="4" fontId="25" fillId="14" borderId="61">
      <alignment horizontal="right" vertical="center"/>
    </xf>
    <xf numFmtId="0" fontId="25" fillId="14" borderId="61">
      <alignment horizontal="right" vertical="center"/>
    </xf>
    <xf numFmtId="4" fontId="25" fillId="14" borderId="61">
      <alignment horizontal="right" vertical="center"/>
    </xf>
    <xf numFmtId="0" fontId="25" fillId="14" borderId="62">
      <alignment horizontal="right" vertical="center"/>
    </xf>
    <xf numFmtId="4" fontId="25" fillId="14" borderId="62">
      <alignment horizontal="right" vertical="center"/>
    </xf>
    <xf numFmtId="0" fontId="25" fillId="14" borderId="63">
      <alignment horizontal="right" vertical="center"/>
    </xf>
    <xf numFmtId="4" fontId="25" fillId="14" borderId="63">
      <alignment horizontal="right" vertical="center"/>
    </xf>
    <xf numFmtId="0" fontId="65" fillId="86" borderId="53" applyNumberFormat="0" applyAlignment="0" applyProtection="0"/>
    <xf numFmtId="0" fontId="28" fillId="14" borderId="64">
      <alignment horizontal="left" vertical="center" wrapText="1" indent="2"/>
    </xf>
    <xf numFmtId="0" fontId="28" fillId="0" borderId="64">
      <alignment horizontal="left" vertical="center" wrapText="1" indent="2"/>
    </xf>
    <xf numFmtId="0" fontId="28" fillId="9" borderId="62">
      <alignment horizontal="left" vertical="center"/>
    </xf>
    <xf numFmtId="0" fontId="77" fillId="73" borderId="53" applyNumberFormat="0" applyAlignment="0" applyProtection="0"/>
    <xf numFmtId="0" fontId="28" fillId="0" borderId="61">
      <alignment horizontal="right" vertical="center"/>
    </xf>
    <xf numFmtId="4" fontId="28" fillId="0" borderId="61">
      <alignment horizontal="right" vertical="center"/>
    </xf>
    <xf numFmtId="0" fontId="28" fillId="0" borderId="61" applyNumberFormat="0" applyFill="0" applyAlignment="0" applyProtection="0"/>
    <xf numFmtId="0" fontId="81" fillId="86" borderId="52" applyNumberFormat="0" applyAlignment="0" applyProtection="0"/>
    <xf numFmtId="171" fontId="28" fillId="90" borderId="61" applyNumberFormat="0" applyFont="0" applyBorder="0" applyAlignment="0" applyProtection="0">
      <alignment horizontal="right" vertical="center"/>
    </xf>
    <xf numFmtId="0" fontId="28" fillId="16" borderId="61"/>
    <xf numFmtId="4" fontId="28" fillId="16" borderId="61"/>
    <xf numFmtId="0" fontId="84" fillId="0" borderId="55" applyNumberFormat="0" applyFill="0" applyAlignment="0" applyProtection="0"/>
    <xf numFmtId="0" fontId="29" fillId="89" borderId="60" applyNumberFormat="0" applyFont="0" applyAlignment="0" applyProtection="0"/>
    <xf numFmtId="0" fontId="59" fillId="89" borderId="60" applyNumberFormat="0" applyFont="0" applyAlignment="0" applyProtection="0"/>
    <xf numFmtId="0" fontId="28" fillId="0" borderId="61" applyNumberFormat="0" applyFill="0" applyAlignment="0" applyProtection="0"/>
    <xf numFmtId="0" fontId="69" fillId="0" borderId="55" applyNumberFormat="0" applyFill="0" applyAlignment="0" applyProtection="0"/>
    <xf numFmtId="0" fontId="84" fillId="0" borderId="55" applyNumberFormat="0" applyFill="0" applyAlignment="0" applyProtection="0"/>
    <xf numFmtId="0" fontId="68" fillId="73" borderId="53" applyNumberFormat="0" applyAlignment="0" applyProtection="0"/>
    <xf numFmtId="0" fontId="65" fillId="86" borderId="53" applyNumberFormat="0" applyAlignment="0" applyProtection="0"/>
    <xf numFmtId="4" fontId="55" fillId="9" borderId="61">
      <alignment horizontal="right" vertical="center"/>
    </xf>
    <xf numFmtId="0" fontId="25" fillId="9" borderId="61">
      <alignment horizontal="right" vertical="center"/>
    </xf>
    <xf numFmtId="171" fontId="28" fillId="90" borderId="61" applyNumberFormat="0" applyFont="0" applyBorder="0" applyAlignment="0" applyProtection="0">
      <alignment horizontal="right" vertical="center"/>
    </xf>
    <xf numFmtId="0" fontId="69" fillId="0" borderId="55" applyNumberFormat="0" applyFill="0" applyAlignment="0" applyProtection="0"/>
    <xf numFmtId="49" fontId="28" fillId="0" borderId="61" applyNumberFormat="0" applyFont="0" applyFill="0" applyBorder="0" applyProtection="0">
      <alignment horizontal="left" vertical="center" indent="2"/>
    </xf>
    <xf numFmtId="49" fontId="28" fillId="0" borderId="62" applyNumberFormat="0" applyFont="0" applyFill="0" applyBorder="0" applyProtection="0">
      <alignment horizontal="left" vertical="center" indent="5"/>
    </xf>
    <xf numFmtId="49" fontId="28" fillId="0" borderId="61" applyNumberFormat="0" applyFont="0" applyFill="0" applyBorder="0" applyProtection="0">
      <alignment horizontal="left" vertical="center" indent="2"/>
    </xf>
    <xf numFmtId="4" fontId="28" fillId="0" borderId="61" applyFill="0" applyBorder="0" applyProtection="0">
      <alignment horizontal="right" vertical="center"/>
    </xf>
    <xf numFmtId="49" fontId="26" fillId="0" borderId="61" applyNumberFormat="0" applyFill="0" applyBorder="0" applyProtection="0">
      <alignment horizontal="left" vertical="center"/>
    </xf>
    <xf numFmtId="0" fontId="28" fillId="0" borderId="64">
      <alignment horizontal="left" vertical="center" wrapText="1" indent="2"/>
    </xf>
    <xf numFmtId="0" fontId="81" fillId="86" borderId="52" applyNumberFormat="0" applyAlignment="0" applyProtection="0"/>
    <xf numFmtId="0" fontId="25" fillId="14" borderId="63">
      <alignment horizontal="right" vertical="center"/>
    </xf>
    <xf numFmtId="0" fontId="68" fillId="73" borderId="53" applyNumberFormat="0" applyAlignment="0" applyProtection="0"/>
    <xf numFmtId="0" fontId="25" fillId="14" borderId="63">
      <alignment horizontal="right" vertical="center"/>
    </xf>
    <xf numFmtId="4" fontId="25" fillId="14" borderId="61">
      <alignment horizontal="right" vertical="center"/>
    </xf>
    <xf numFmtId="0" fontId="25" fillId="14" borderId="61">
      <alignment horizontal="right" vertical="center"/>
    </xf>
    <xf numFmtId="0" fontId="62" fillId="86" borderId="52" applyNumberFormat="0" applyAlignment="0" applyProtection="0"/>
    <xf numFmtId="0" fontId="64" fillId="86" borderId="53" applyNumberFormat="0" applyAlignment="0" applyProtection="0"/>
    <xf numFmtId="0" fontId="69" fillId="0" borderId="55" applyNumberFormat="0" applyFill="0" applyAlignment="0" applyProtection="0"/>
    <xf numFmtId="0" fontId="28" fillId="16" borderId="61"/>
    <xf numFmtId="4" fontId="28" fillId="16" borderId="61"/>
    <xf numFmtId="4" fontId="25" fillId="14" borderId="61">
      <alignment horizontal="right" vertical="center"/>
    </xf>
    <xf numFmtId="0" fontId="55" fillId="9" borderId="61">
      <alignment horizontal="right" vertical="center"/>
    </xf>
    <xf numFmtId="0" fontId="68" fillId="73" borderId="53" applyNumberFormat="0" applyAlignment="0" applyProtection="0"/>
    <xf numFmtId="0" fontId="65" fillId="86" borderId="53" applyNumberFormat="0" applyAlignment="0" applyProtection="0"/>
    <xf numFmtId="4" fontId="28" fillId="0" borderId="61">
      <alignment horizontal="right" vertical="center"/>
    </xf>
    <xf numFmtId="0" fontId="28" fillId="14" borderId="64">
      <alignment horizontal="left" vertical="center" wrapText="1" indent="2"/>
    </xf>
    <xf numFmtId="0" fontId="28" fillId="0" borderId="64">
      <alignment horizontal="left" vertical="center" wrapText="1" indent="2"/>
    </xf>
    <xf numFmtId="0" fontId="81" fillId="86" borderId="52" applyNumberFormat="0" applyAlignment="0" applyProtection="0"/>
    <xf numFmtId="0" fontId="77" fillId="73" borderId="53" applyNumberFormat="0" applyAlignment="0" applyProtection="0"/>
    <xf numFmtId="0" fontId="64" fillId="86" borderId="53" applyNumberFormat="0" applyAlignment="0" applyProtection="0"/>
    <xf numFmtId="0" fontId="62" fillId="86" borderId="52" applyNumberFormat="0" applyAlignment="0" applyProtection="0"/>
    <xf numFmtId="0" fontId="25" fillId="14" borderId="63">
      <alignment horizontal="right" vertical="center"/>
    </xf>
    <xf numFmtId="0" fontId="55" fillId="9" borderId="61">
      <alignment horizontal="right" vertical="center"/>
    </xf>
    <xf numFmtId="4" fontId="25" fillId="9" borderId="61">
      <alignment horizontal="right" vertical="center"/>
    </xf>
    <xf numFmtId="4" fontId="25" fillId="14" borderId="61">
      <alignment horizontal="right" vertical="center"/>
    </xf>
    <xf numFmtId="49" fontId="28" fillId="0" borderId="62" applyNumberFormat="0" applyFont="0" applyFill="0" applyBorder="0" applyProtection="0">
      <alignment horizontal="left" vertical="center" indent="5"/>
    </xf>
    <xf numFmtId="4" fontId="28" fillId="0" borderId="61" applyFill="0" applyBorder="0" applyProtection="0">
      <alignment horizontal="right" vertical="center"/>
    </xf>
    <xf numFmtId="4" fontId="25" fillId="9" borderId="61">
      <alignment horizontal="right" vertical="center"/>
    </xf>
    <xf numFmtId="0" fontId="29" fillId="0" borderId="0"/>
    <xf numFmtId="0" fontId="77" fillId="73" borderId="53" applyNumberFormat="0" applyAlignment="0" applyProtection="0"/>
    <xf numFmtId="0" fontId="68" fillId="73" borderId="53" applyNumberFormat="0" applyAlignment="0" applyProtection="0"/>
    <xf numFmtId="0" fontId="64" fillId="86" borderId="53" applyNumberFormat="0" applyAlignment="0" applyProtection="0"/>
    <xf numFmtId="0" fontId="28" fillId="14" borderId="64">
      <alignment horizontal="left" vertical="center" wrapText="1" indent="2"/>
    </xf>
    <xf numFmtId="0" fontId="28" fillId="0" borderId="64">
      <alignment horizontal="left" vertical="center" wrapText="1" indent="2"/>
    </xf>
    <xf numFmtId="0" fontId="28" fillId="14" borderId="64">
      <alignment horizontal="left" vertical="center" wrapText="1" indent="2"/>
    </xf>
    <xf numFmtId="0" fontId="28" fillId="0" borderId="64">
      <alignment horizontal="left" vertical="center" wrapText="1" indent="2"/>
    </xf>
    <xf numFmtId="0" fontId="62" fillId="86" borderId="52" applyNumberFormat="0" applyAlignment="0" applyProtection="0"/>
    <xf numFmtId="0" fontId="64" fillId="86" borderId="53" applyNumberFormat="0" applyAlignment="0" applyProtection="0"/>
    <xf numFmtId="0" fontId="65" fillId="86" borderId="53" applyNumberFormat="0" applyAlignment="0" applyProtection="0"/>
    <xf numFmtId="0" fontId="68" fillId="73" borderId="53" applyNumberFormat="0" applyAlignment="0" applyProtection="0"/>
    <xf numFmtId="0" fontId="69" fillId="0" borderId="55" applyNumberFormat="0" applyFill="0" applyAlignment="0" applyProtection="0"/>
    <xf numFmtId="0" fontId="77" fillId="73" borderId="53" applyNumberFormat="0" applyAlignment="0" applyProtection="0"/>
    <xf numFmtId="0" fontId="59" fillId="89" borderId="60" applyNumberFormat="0" applyFont="0" applyAlignment="0" applyProtection="0"/>
    <xf numFmtId="0" fontId="29" fillId="89" borderId="60" applyNumberFormat="0" applyFont="0" applyAlignment="0" applyProtection="0"/>
    <xf numFmtId="0" fontId="81" fillId="86" borderId="52" applyNumberFormat="0" applyAlignment="0" applyProtection="0"/>
    <xf numFmtId="0" fontId="84" fillId="0" borderId="55" applyNumberFormat="0" applyFill="0" applyAlignment="0" applyProtection="0"/>
    <xf numFmtId="0" fontId="65" fillId="86" borderId="53" applyNumberFormat="0" applyAlignment="0" applyProtection="0"/>
    <xf numFmtId="0" fontId="77" fillId="73" borderId="53" applyNumberFormat="0" applyAlignment="0" applyProtection="0"/>
    <xf numFmtId="0" fontId="59" fillId="89" borderId="60" applyNumberFormat="0" applyFont="0" applyAlignment="0" applyProtection="0"/>
    <xf numFmtId="0" fontId="81" fillId="86" borderId="52" applyNumberFormat="0" applyAlignment="0" applyProtection="0"/>
    <xf numFmtId="0" fontId="84" fillId="0" borderId="55" applyNumberFormat="0" applyFill="0" applyAlignment="0" applyProtection="0"/>
    <xf numFmtId="0" fontId="25" fillId="14" borderId="47">
      <alignment horizontal="right" vertical="center"/>
    </xf>
    <xf numFmtId="4" fontId="25" fillId="14" borderId="47">
      <alignment horizontal="right" vertical="center"/>
    </xf>
    <xf numFmtId="0" fontId="25" fillId="14" borderId="48">
      <alignment horizontal="right" vertical="center"/>
    </xf>
    <xf numFmtId="4" fontId="25" fillId="14" borderId="48">
      <alignment horizontal="right" vertical="center"/>
    </xf>
    <xf numFmtId="0" fontId="65" fillId="86" borderId="53" applyNumberFormat="0" applyAlignment="0" applyProtection="0"/>
    <xf numFmtId="0" fontId="28" fillId="14" borderId="37">
      <alignment horizontal="left" vertical="center" wrapText="1" indent="2"/>
    </xf>
    <xf numFmtId="0" fontId="28" fillId="0" borderId="37">
      <alignment horizontal="left" vertical="center" wrapText="1" indent="2"/>
    </xf>
    <xf numFmtId="0" fontId="28" fillId="9" borderId="47">
      <alignment horizontal="left" vertical="center"/>
    </xf>
    <xf numFmtId="0" fontId="77" fillId="73" borderId="53" applyNumberFormat="0" applyAlignment="0" applyProtection="0"/>
    <xf numFmtId="0" fontId="81" fillId="86" borderId="52" applyNumberFormat="0" applyAlignment="0" applyProtection="0"/>
    <xf numFmtId="0" fontId="84" fillId="0" borderId="55" applyNumberFormat="0" applyFill="0" applyAlignment="0" applyProtection="0"/>
    <xf numFmtId="49" fontId="28" fillId="0" borderId="47" applyNumberFormat="0" applyFont="0" applyFill="0" applyBorder="0" applyProtection="0">
      <alignment horizontal="left" vertical="center" indent="5"/>
    </xf>
    <xf numFmtId="0" fontId="62" fillId="86" borderId="52" applyNumberFormat="0" applyAlignment="0" applyProtection="0"/>
    <xf numFmtId="0" fontId="64" fillId="86" borderId="53" applyNumberFormat="0" applyAlignment="0" applyProtection="0"/>
    <xf numFmtId="0" fontId="69" fillId="0" borderId="55" applyNumberFormat="0" applyFill="0" applyAlignment="0" applyProtection="0"/>
    <xf numFmtId="49" fontId="28" fillId="0" borderId="61" applyNumberFormat="0" applyFont="0" applyFill="0" applyBorder="0" applyProtection="0">
      <alignment horizontal="left" vertical="center" indent="2"/>
    </xf>
    <xf numFmtId="0" fontId="25" fillId="9" borderId="61">
      <alignment horizontal="right" vertical="center"/>
    </xf>
    <xf numFmtId="4" fontId="25" fillId="9" borderId="61">
      <alignment horizontal="right" vertical="center"/>
    </xf>
    <xf numFmtId="0" fontId="55" fillId="9" borderId="61">
      <alignment horizontal="right" vertical="center"/>
    </xf>
    <xf numFmtId="4" fontId="55" fillId="9" borderId="61">
      <alignment horizontal="right" vertical="center"/>
    </xf>
    <xf numFmtId="0" fontId="25" fillId="14" borderId="61">
      <alignment horizontal="right" vertical="center"/>
    </xf>
    <xf numFmtId="4" fontId="25" fillId="14" borderId="61">
      <alignment horizontal="right" vertical="center"/>
    </xf>
    <xf numFmtId="0" fontId="25" fillId="14" borderId="61">
      <alignment horizontal="right" vertical="center"/>
    </xf>
    <xf numFmtId="4" fontId="25" fillId="14" borderId="61">
      <alignment horizontal="right" vertical="center"/>
    </xf>
    <xf numFmtId="0" fontId="68" fillId="73" borderId="53" applyNumberFormat="0" applyAlignment="0" applyProtection="0"/>
    <xf numFmtId="0" fontId="28" fillId="0" borderId="61">
      <alignment horizontal="right" vertical="center"/>
    </xf>
    <xf numFmtId="4" fontId="28" fillId="0" borderId="61">
      <alignment horizontal="right" vertical="center"/>
    </xf>
    <xf numFmtId="4" fontId="28" fillId="0" borderId="61" applyFill="0" applyBorder="0" applyProtection="0">
      <alignment horizontal="right" vertical="center"/>
    </xf>
    <xf numFmtId="49" fontId="26" fillId="0" borderId="61" applyNumberFormat="0" applyFill="0" applyBorder="0" applyProtection="0">
      <alignment horizontal="left" vertical="center"/>
    </xf>
    <xf numFmtId="0" fontId="28" fillId="0" borderId="61" applyNumberFormat="0" applyFill="0" applyAlignment="0" applyProtection="0"/>
    <xf numFmtId="171" fontId="28" fillId="90" borderId="61" applyNumberFormat="0" applyFont="0" applyBorder="0" applyAlignment="0" applyProtection="0">
      <alignment horizontal="right" vertical="center"/>
    </xf>
    <xf numFmtId="0" fontId="28" fillId="16" borderId="61"/>
    <xf numFmtId="4" fontId="28" fillId="16" borderId="61"/>
    <xf numFmtId="4" fontId="25" fillId="14" borderId="61">
      <alignment horizontal="right" vertical="center"/>
    </xf>
    <xf numFmtId="0" fontId="28" fillId="16" borderId="61"/>
    <xf numFmtId="0" fontId="64" fillId="86" borderId="53" applyNumberFormat="0" applyAlignment="0" applyProtection="0"/>
    <xf numFmtId="0" fontId="25" fillId="9" borderId="61">
      <alignment horizontal="right" vertical="center"/>
    </xf>
    <xf numFmtId="0" fontId="28" fillId="0" borderId="61">
      <alignment horizontal="right" vertical="center"/>
    </xf>
    <xf numFmtId="0" fontId="84" fillId="0" borderId="55" applyNumberFormat="0" applyFill="0" applyAlignment="0" applyProtection="0"/>
    <xf numFmtId="0" fontId="28" fillId="9" borderId="62">
      <alignment horizontal="left" vertical="center"/>
    </xf>
    <xf numFmtId="0" fontId="77" fillId="73" borderId="53" applyNumberFormat="0" applyAlignment="0" applyProtection="0"/>
    <xf numFmtId="171" fontId="28" fillId="90" borderId="61" applyNumberFormat="0" applyFont="0" applyBorder="0" applyAlignment="0" applyProtection="0">
      <alignment horizontal="right" vertical="center"/>
    </xf>
    <xf numFmtId="0" fontId="59" fillId="89" borderId="60" applyNumberFormat="0" applyFont="0" applyAlignment="0" applyProtection="0"/>
    <xf numFmtId="0" fontId="28" fillId="0" borderId="64">
      <alignment horizontal="left" vertical="center" wrapText="1" indent="2"/>
    </xf>
    <xf numFmtId="4" fontId="28" fillId="16" borderId="61"/>
    <xf numFmtId="49" fontId="26" fillId="0" borderId="61" applyNumberFormat="0" applyFill="0" applyBorder="0" applyProtection="0">
      <alignment horizontal="left" vertical="center"/>
    </xf>
    <xf numFmtId="0" fontId="28" fillId="0" borderId="61">
      <alignment horizontal="right" vertical="center"/>
    </xf>
    <xf numFmtId="4" fontId="25" fillId="14" borderId="63">
      <alignment horizontal="right" vertical="center"/>
    </xf>
    <xf numFmtId="4" fontId="25" fillId="14" borderId="61">
      <alignment horizontal="right" vertical="center"/>
    </xf>
    <xf numFmtId="4" fontId="25" fillId="14" borderId="61">
      <alignment horizontal="right" vertical="center"/>
    </xf>
    <xf numFmtId="0" fontId="55" fillId="9" borderId="61">
      <alignment horizontal="right" vertical="center"/>
    </xf>
    <xf numFmtId="0" fontId="25" fillId="9" borderId="61">
      <alignment horizontal="right" vertical="center"/>
    </xf>
    <xf numFmtId="49" fontId="28" fillId="0" borderId="61" applyNumberFormat="0" applyFont="0" applyFill="0" applyBorder="0" applyProtection="0">
      <alignment horizontal="left" vertical="center" indent="2"/>
    </xf>
    <xf numFmtId="0" fontId="77" fillId="73" borderId="53" applyNumberFormat="0" applyAlignment="0" applyProtection="0"/>
    <xf numFmtId="0" fontId="62" fillId="86" borderId="52" applyNumberFormat="0" applyAlignment="0" applyProtection="0"/>
    <xf numFmtId="49" fontId="28" fillId="0" borderId="61" applyNumberFormat="0" applyFont="0" applyFill="0" applyBorder="0" applyProtection="0">
      <alignment horizontal="left" vertical="center" indent="2"/>
    </xf>
    <xf numFmtId="0" fontId="68" fillId="73" borderId="53" applyNumberFormat="0" applyAlignment="0" applyProtection="0"/>
    <xf numFmtId="4" fontId="28" fillId="0" borderId="61" applyFill="0" applyBorder="0" applyProtection="0">
      <alignment horizontal="right" vertical="center"/>
    </xf>
    <xf numFmtId="0" fontId="65" fillId="86" borderId="53" applyNumberFormat="0" applyAlignment="0" applyProtection="0"/>
    <xf numFmtId="0" fontId="84" fillId="0" borderId="55" applyNumberFormat="0" applyFill="0" applyAlignment="0" applyProtection="0"/>
    <xf numFmtId="0" fontId="81" fillId="86" borderId="52" applyNumberFormat="0" applyAlignment="0" applyProtection="0"/>
    <xf numFmtId="0" fontId="28" fillId="0" borderId="61" applyNumberFormat="0" applyFill="0" applyAlignment="0" applyProtection="0"/>
    <xf numFmtId="4" fontId="28" fillId="0" borderId="61">
      <alignment horizontal="right" vertical="center"/>
    </xf>
    <xf numFmtId="0" fontId="28" fillId="0" borderId="61">
      <alignment horizontal="right" vertical="center"/>
    </xf>
    <xf numFmtId="0" fontId="77" fillId="73" borderId="53" applyNumberFormat="0" applyAlignment="0" applyProtection="0"/>
    <xf numFmtId="0" fontId="62" fillId="86" borderId="52" applyNumberFormat="0" applyAlignment="0" applyProtection="0"/>
    <xf numFmtId="0" fontId="64" fillId="86" borderId="53" applyNumberFormat="0" applyAlignment="0" applyProtection="0"/>
    <xf numFmtId="0" fontId="28" fillId="14" borderId="64">
      <alignment horizontal="left" vertical="center" wrapText="1" indent="2"/>
    </xf>
    <xf numFmtId="0" fontId="65" fillId="86" borderId="53" applyNumberFormat="0" applyAlignment="0" applyProtection="0"/>
    <xf numFmtId="0" fontId="65" fillId="86" borderId="53" applyNumberFormat="0" applyAlignment="0" applyProtection="0"/>
    <xf numFmtId="4" fontId="25" fillId="14" borderId="62">
      <alignment horizontal="right" vertical="center"/>
    </xf>
    <xf numFmtId="0" fontId="25" fillId="14" borderId="62">
      <alignment horizontal="right" vertical="center"/>
    </xf>
    <xf numFmtId="0" fontId="25" fillId="14" borderId="61">
      <alignment horizontal="right" vertical="center"/>
    </xf>
    <xf numFmtId="4" fontId="55" fillId="9" borderId="61">
      <alignment horizontal="right" vertical="center"/>
    </xf>
    <xf numFmtId="0" fontId="68" fillId="73" borderId="53" applyNumberFormat="0" applyAlignment="0" applyProtection="0"/>
    <xf numFmtId="0" fontId="69" fillId="0" borderId="55" applyNumberFormat="0" applyFill="0" applyAlignment="0" applyProtection="0"/>
    <xf numFmtId="0" fontId="84" fillId="0" borderId="55" applyNumberFormat="0" applyFill="0" applyAlignment="0" applyProtection="0"/>
    <xf numFmtId="0" fontId="59" fillId="89" borderId="60" applyNumberFormat="0" applyFont="0" applyAlignment="0" applyProtection="0"/>
    <xf numFmtId="0" fontId="77" fillId="73" borderId="53" applyNumberFormat="0" applyAlignment="0" applyProtection="0"/>
    <xf numFmtId="49" fontId="26" fillId="0" borderId="61" applyNumberFormat="0" applyFill="0" applyBorder="0" applyProtection="0">
      <alignment horizontal="left" vertical="center"/>
    </xf>
    <xf numFmtId="0" fontId="28" fillId="14" borderId="64">
      <alignment horizontal="left" vertical="center" wrapText="1" indent="2"/>
    </xf>
    <xf numFmtId="0" fontId="65" fillId="86" borderId="53" applyNumberFormat="0" applyAlignment="0" applyProtection="0"/>
    <xf numFmtId="0" fontId="28" fillId="0" borderId="64">
      <alignment horizontal="left" vertical="center" wrapText="1" indent="2"/>
    </xf>
    <xf numFmtId="0" fontId="59" fillId="89" borderId="60" applyNumberFormat="0" applyFont="0" applyAlignment="0" applyProtection="0"/>
    <xf numFmtId="0" fontId="29" fillId="89" borderId="60" applyNumberFormat="0" applyFont="0" applyAlignment="0" applyProtection="0"/>
    <xf numFmtId="0" fontId="81" fillId="86" borderId="52" applyNumberFormat="0" applyAlignment="0" applyProtection="0"/>
    <xf numFmtId="0" fontId="84" fillId="0" borderId="55" applyNumberFormat="0" applyFill="0" applyAlignment="0" applyProtection="0"/>
    <xf numFmtId="4" fontId="28" fillId="16" borderId="61"/>
    <xf numFmtId="0" fontId="25" fillId="14" borderId="61">
      <alignment horizontal="right" vertical="center"/>
    </xf>
    <xf numFmtId="0" fontId="84" fillId="0" borderId="55" applyNumberFormat="0" applyFill="0" applyAlignment="0" applyProtection="0"/>
    <xf numFmtId="4" fontId="25" fillId="14" borderId="63">
      <alignment horizontal="right" vertical="center"/>
    </xf>
    <xf numFmtId="0" fontId="64" fillId="86" borderId="53" applyNumberFormat="0" applyAlignment="0" applyProtection="0"/>
    <xf numFmtId="0" fontId="25" fillId="14" borderId="62">
      <alignment horizontal="right" vertical="center"/>
    </xf>
    <xf numFmtId="0" fontId="65" fillId="86" borderId="53" applyNumberFormat="0" applyAlignment="0" applyProtection="0"/>
    <xf numFmtId="0" fontId="69" fillId="0" borderId="55" applyNumberFormat="0" applyFill="0" applyAlignment="0" applyProtection="0"/>
    <xf numFmtId="0" fontId="59" fillId="89" borderId="60" applyNumberFormat="0" applyFont="0" applyAlignment="0" applyProtection="0"/>
    <xf numFmtId="4" fontId="25" fillId="14" borderId="62">
      <alignment horizontal="right" vertical="center"/>
    </xf>
    <xf numFmtId="0" fontId="28" fillId="14" borderId="64">
      <alignment horizontal="left" vertical="center" wrapText="1" indent="2"/>
    </xf>
    <xf numFmtId="0" fontId="28" fillId="16" borderId="61"/>
    <xf numFmtId="171" fontId="28" fillId="90" borderId="61" applyNumberFormat="0" applyFont="0" applyBorder="0" applyAlignment="0" applyProtection="0">
      <alignment horizontal="right" vertical="center"/>
    </xf>
    <xf numFmtId="0" fontId="28" fillId="0" borderId="61" applyNumberFormat="0" applyFill="0" applyAlignment="0" applyProtection="0"/>
    <xf numFmtId="4" fontId="28" fillId="0" borderId="61" applyFill="0" applyBorder="0" applyProtection="0">
      <alignment horizontal="right" vertical="center"/>
    </xf>
    <xf numFmtId="4" fontId="25" fillId="9" borderId="61">
      <alignment horizontal="right" vertical="center"/>
    </xf>
    <xf numFmtId="0" fontId="69" fillId="0" borderId="55" applyNumberFormat="0" applyFill="0" applyAlignment="0" applyProtection="0"/>
    <xf numFmtId="49" fontId="26" fillId="0" borderId="61" applyNumberFormat="0" applyFill="0" applyBorder="0" applyProtection="0">
      <alignment horizontal="left" vertical="center"/>
    </xf>
    <xf numFmtId="49" fontId="28" fillId="0" borderId="62" applyNumberFormat="0" applyFont="0" applyFill="0" applyBorder="0" applyProtection="0">
      <alignment horizontal="left" vertical="center" indent="5"/>
    </xf>
    <xf numFmtId="0" fontId="28" fillId="9" borderId="62">
      <alignment horizontal="left" vertical="center"/>
    </xf>
    <xf numFmtId="0" fontId="65" fillId="86" borderId="53" applyNumberFormat="0" applyAlignment="0" applyProtection="0"/>
    <xf numFmtId="4" fontId="25" fillId="14" borderId="63">
      <alignment horizontal="right" vertical="center"/>
    </xf>
    <xf numFmtId="0" fontId="77" fillId="73" borderId="53" applyNumberFormat="0" applyAlignment="0" applyProtection="0"/>
    <xf numFmtId="0" fontId="77" fillId="73" borderId="53" applyNumberFormat="0" applyAlignment="0" applyProtection="0"/>
    <xf numFmtId="0" fontId="59" fillId="89" borderId="60" applyNumberFormat="0" applyFont="0" applyAlignment="0" applyProtection="0"/>
    <xf numFmtId="0" fontId="81" fillId="86" borderId="52" applyNumberFormat="0" applyAlignment="0" applyProtection="0"/>
    <xf numFmtId="0" fontId="84" fillId="0" borderId="55" applyNumberFormat="0" applyFill="0" applyAlignment="0" applyProtection="0"/>
    <xf numFmtId="0" fontId="25" fillId="14" borderId="61">
      <alignment horizontal="right" vertical="center"/>
    </xf>
    <xf numFmtId="0" fontId="29" fillId="89" borderId="60" applyNumberFormat="0" applyFont="0" applyAlignment="0" applyProtection="0"/>
    <xf numFmtId="4" fontId="28" fillId="0" borderId="61">
      <alignment horizontal="right" vertical="center"/>
    </xf>
    <xf numFmtId="0" fontId="84" fillId="0" borderId="55" applyNumberFormat="0" applyFill="0" applyAlignment="0" applyProtection="0"/>
    <xf numFmtId="0" fontId="25" fillId="14" borderId="61">
      <alignment horizontal="right" vertical="center"/>
    </xf>
    <xf numFmtId="0" fontId="25" fillId="14" borderId="61">
      <alignment horizontal="right" vertical="center"/>
    </xf>
    <xf numFmtId="4" fontId="55" fillId="9" borderId="61">
      <alignment horizontal="right" vertical="center"/>
    </xf>
    <xf numFmtId="0" fontId="25" fillId="9" borderId="61">
      <alignment horizontal="right" vertical="center"/>
    </xf>
    <xf numFmtId="4" fontId="25" fillId="9" borderId="61">
      <alignment horizontal="right" vertical="center"/>
    </xf>
    <xf numFmtId="0" fontId="55" fillId="9" borderId="61">
      <alignment horizontal="right" vertical="center"/>
    </xf>
    <xf numFmtId="4" fontId="55" fillId="9" borderId="61">
      <alignment horizontal="right" vertical="center"/>
    </xf>
    <xf numFmtId="0" fontId="25" fillId="14" borderId="61">
      <alignment horizontal="right" vertical="center"/>
    </xf>
    <xf numFmtId="4" fontId="25" fillId="14" borderId="61">
      <alignment horizontal="right" vertical="center"/>
    </xf>
    <xf numFmtId="0" fontId="25" fillId="14" borderId="61">
      <alignment horizontal="right" vertical="center"/>
    </xf>
    <xf numFmtId="4" fontId="25" fillId="14" borderId="61">
      <alignment horizontal="right" vertical="center"/>
    </xf>
    <xf numFmtId="0" fontId="25" fillId="14" borderId="62">
      <alignment horizontal="right" vertical="center"/>
    </xf>
    <xf numFmtId="4" fontId="25" fillId="14" borderId="62">
      <alignment horizontal="right" vertical="center"/>
    </xf>
    <xf numFmtId="0" fontId="25" fillId="14" borderId="63">
      <alignment horizontal="right" vertical="center"/>
    </xf>
    <xf numFmtId="4" fontId="25" fillId="14" borderId="63">
      <alignment horizontal="right" vertical="center"/>
    </xf>
    <xf numFmtId="0" fontId="65" fillId="86" borderId="53" applyNumberFormat="0" applyAlignment="0" applyProtection="0"/>
    <xf numFmtId="0" fontId="28" fillId="14" borderId="64">
      <alignment horizontal="left" vertical="center" wrapText="1" indent="2"/>
    </xf>
    <xf numFmtId="0" fontId="28" fillId="0" borderId="64">
      <alignment horizontal="left" vertical="center" wrapText="1" indent="2"/>
    </xf>
    <xf numFmtId="0" fontId="28" fillId="9" borderId="62">
      <alignment horizontal="left" vertical="center"/>
    </xf>
    <xf numFmtId="0" fontId="77" fillId="73" borderId="53" applyNumberFormat="0" applyAlignment="0" applyProtection="0"/>
    <xf numFmtId="0" fontId="28" fillId="0" borderId="61">
      <alignment horizontal="right" vertical="center"/>
    </xf>
    <xf numFmtId="4" fontId="28" fillId="0" borderId="61">
      <alignment horizontal="right" vertical="center"/>
    </xf>
    <xf numFmtId="0" fontId="28" fillId="0" borderId="61" applyNumberFormat="0" applyFill="0" applyAlignment="0" applyProtection="0"/>
    <xf numFmtId="0" fontId="81" fillId="86" borderId="52" applyNumberFormat="0" applyAlignment="0" applyProtection="0"/>
    <xf numFmtId="171" fontId="28" fillId="90" borderId="61" applyNumberFormat="0" applyFont="0" applyBorder="0" applyAlignment="0" applyProtection="0">
      <alignment horizontal="right" vertical="center"/>
    </xf>
    <xf numFmtId="0" fontId="28" fillId="16" borderId="61"/>
    <xf numFmtId="4" fontId="28" fillId="16" borderId="61"/>
    <xf numFmtId="0" fontId="84" fillId="0" borderId="55" applyNumberFormat="0" applyFill="0" applyAlignment="0" applyProtection="0"/>
    <xf numFmtId="0" fontId="29" fillId="89" borderId="60" applyNumberFormat="0" applyFont="0" applyAlignment="0" applyProtection="0"/>
    <xf numFmtId="0" fontId="59" fillId="89" borderId="60" applyNumberFormat="0" applyFont="0" applyAlignment="0" applyProtection="0"/>
    <xf numFmtId="0" fontId="28" fillId="0" borderId="61" applyNumberFormat="0" applyFill="0" applyAlignment="0" applyProtection="0"/>
    <xf numFmtId="0" fontId="69" fillId="0" borderId="55" applyNumberFormat="0" applyFill="0" applyAlignment="0" applyProtection="0"/>
    <xf numFmtId="0" fontId="84" fillId="0" borderId="55" applyNumberFormat="0" applyFill="0" applyAlignment="0" applyProtection="0"/>
    <xf numFmtId="0" fontId="68" fillId="73" borderId="53" applyNumberFormat="0" applyAlignment="0" applyProtection="0"/>
    <xf numFmtId="0" fontId="65" fillId="86" borderId="53" applyNumberFormat="0" applyAlignment="0" applyProtection="0"/>
    <xf numFmtId="4" fontId="55" fillId="9" borderId="61">
      <alignment horizontal="right" vertical="center"/>
    </xf>
    <xf numFmtId="0" fontId="25" fillId="9" borderId="61">
      <alignment horizontal="right" vertical="center"/>
    </xf>
    <xf numFmtId="171" fontId="28" fillId="90" borderId="61" applyNumberFormat="0" applyFont="0" applyBorder="0" applyAlignment="0" applyProtection="0">
      <alignment horizontal="right" vertical="center"/>
    </xf>
    <xf numFmtId="0" fontId="69" fillId="0" borderId="55" applyNumberFormat="0" applyFill="0" applyAlignment="0" applyProtection="0"/>
    <xf numFmtId="49" fontId="28" fillId="0" borderId="61" applyNumberFormat="0" applyFont="0" applyFill="0" applyBorder="0" applyProtection="0">
      <alignment horizontal="left" vertical="center" indent="2"/>
    </xf>
    <xf numFmtId="49" fontId="28" fillId="0" borderId="62" applyNumberFormat="0" applyFont="0" applyFill="0" applyBorder="0" applyProtection="0">
      <alignment horizontal="left" vertical="center" indent="5"/>
    </xf>
    <xf numFmtId="49" fontId="28" fillId="0" borderId="61" applyNumberFormat="0" applyFont="0" applyFill="0" applyBorder="0" applyProtection="0">
      <alignment horizontal="left" vertical="center" indent="2"/>
    </xf>
    <xf numFmtId="4" fontId="28" fillId="0" borderId="61" applyFill="0" applyBorder="0" applyProtection="0">
      <alignment horizontal="right" vertical="center"/>
    </xf>
    <xf numFmtId="49" fontId="26" fillId="0" borderId="61" applyNumberFormat="0" applyFill="0" applyBorder="0" applyProtection="0">
      <alignment horizontal="left" vertical="center"/>
    </xf>
    <xf numFmtId="0" fontId="28" fillId="0" borderId="64">
      <alignment horizontal="left" vertical="center" wrapText="1" indent="2"/>
    </xf>
    <xf numFmtId="0" fontId="81" fillId="86" borderId="52" applyNumberFormat="0" applyAlignment="0" applyProtection="0"/>
    <xf numFmtId="0" fontId="25" fillId="14" borderId="63">
      <alignment horizontal="right" vertical="center"/>
    </xf>
    <xf numFmtId="0" fontId="68" fillId="73" borderId="53" applyNumberFormat="0" applyAlignment="0" applyProtection="0"/>
    <xf numFmtId="0" fontId="25" fillId="14" borderId="63">
      <alignment horizontal="right" vertical="center"/>
    </xf>
    <xf numFmtId="4" fontId="25" fillId="14" borderId="61">
      <alignment horizontal="right" vertical="center"/>
    </xf>
    <xf numFmtId="0" fontId="25" fillId="14" borderId="61">
      <alignment horizontal="right" vertical="center"/>
    </xf>
    <xf numFmtId="0" fontId="62" fillId="86" borderId="52" applyNumberFormat="0" applyAlignment="0" applyProtection="0"/>
    <xf numFmtId="0" fontId="64" fillId="86" borderId="53" applyNumberFormat="0" applyAlignment="0" applyProtection="0"/>
    <xf numFmtId="0" fontId="69" fillId="0" borderId="55" applyNumberFormat="0" applyFill="0" applyAlignment="0" applyProtection="0"/>
    <xf numFmtId="0" fontId="28" fillId="16" borderId="61"/>
    <xf numFmtId="4" fontId="28" fillId="16" borderId="61"/>
    <xf numFmtId="4" fontId="25" fillId="14" borderId="61">
      <alignment horizontal="right" vertical="center"/>
    </xf>
    <xf numFmtId="0" fontId="55" fillId="9" borderId="61">
      <alignment horizontal="right" vertical="center"/>
    </xf>
    <xf numFmtId="0" fontId="68" fillId="73" borderId="53" applyNumberFormat="0" applyAlignment="0" applyProtection="0"/>
    <xf numFmtId="0" fontId="65" fillId="86" borderId="53" applyNumberFormat="0" applyAlignment="0" applyProtection="0"/>
    <xf numFmtId="4" fontId="28" fillId="0" borderId="61">
      <alignment horizontal="right" vertical="center"/>
    </xf>
    <xf numFmtId="0" fontId="28" fillId="14" borderId="64">
      <alignment horizontal="left" vertical="center" wrapText="1" indent="2"/>
    </xf>
    <xf numFmtId="0" fontId="28" fillId="0" borderId="64">
      <alignment horizontal="left" vertical="center" wrapText="1" indent="2"/>
    </xf>
    <xf numFmtId="0" fontId="81" fillId="86" borderId="52" applyNumberFormat="0" applyAlignment="0" applyProtection="0"/>
    <xf numFmtId="0" fontId="77" fillId="73" borderId="53" applyNumberFormat="0" applyAlignment="0" applyProtection="0"/>
    <xf numFmtId="0" fontId="64" fillId="86" borderId="53" applyNumberFormat="0" applyAlignment="0" applyProtection="0"/>
    <xf numFmtId="0" fontId="62" fillId="86" borderId="52" applyNumberFormat="0" applyAlignment="0" applyProtection="0"/>
    <xf numFmtId="0" fontId="25" fillId="14" borderId="63">
      <alignment horizontal="right" vertical="center"/>
    </xf>
    <xf numFmtId="0" fontId="55" fillId="9" borderId="61">
      <alignment horizontal="right" vertical="center"/>
    </xf>
    <xf numFmtId="4" fontId="25" fillId="9" borderId="61">
      <alignment horizontal="right" vertical="center"/>
    </xf>
    <xf numFmtId="4" fontId="25" fillId="14" borderId="61">
      <alignment horizontal="right" vertical="center"/>
    </xf>
    <xf numFmtId="49" fontId="28" fillId="0" borderId="62" applyNumberFormat="0" applyFont="0" applyFill="0" applyBorder="0" applyProtection="0">
      <alignment horizontal="left" vertical="center" indent="5"/>
    </xf>
    <xf numFmtId="4" fontId="28" fillId="0" borderId="61" applyFill="0" applyBorder="0" applyProtection="0">
      <alignment horizontal="right" vertical="center"/>
    </xf>
    <xf numFmtId="4" fontId="25" fillId="9" borderId="61">
      <alignment horizontal="right" vertical="center"/>
    </xf>
    <xf numFmtId="0" fontId="77" fillId="73" borderId="53" applyNumberFormat="0" applyAlignment="0" applyProtection="0"/>
    <xf numFmtId="0" fontId="68" fillId="73" borderId="53" applyNumberFormat="0" applyAlignment="0" applyProtection="0"/>
    <xf numFmtId="0" fontId="64" fillId="86" borderId="53" applyNumberFormat="0" applyAlignment="0" applyProtection="0"/>
    <xf numFmtId="0" fontId="28" fillId="14" borderId="64">
      <alignment horizontal="left" vertical="center" wrapText="1" indent="2"/>
    </xf>
    <xf numFmtId="0" fontId="28" fillId="0" borderId="64">
      <alignment horizontal="left" vertical="center" wrapText="1" indent="2"/>
    </xf>
    <xf numFmtId="0" fontId="28" fillId="14" borderId="64">
      <alignment horizontal="left" vertical="center" wrapText="1" indent="2"/>
    </xf>
    <xf numFmtId="0" fontId="6" fillId="0" borderId="0"/>
    <xf numFmtId="0" fontId="28" fillId="0" borderId="79">
      <alignment horizontal="left" vertical="center" wrapText="1" indent="2"/>
    </xf>
    <xf numFmtId="0" fontId="59" fillId="89" borderId="75" applyNumberFormat="0" applyFont="0" applyAlignment="0" applyProtection="0"/>
    <xf numFmtId="0" fontId="81" fillId="86" borderId="80" applyNumberFormat="0" applyAlignment="0" applyProtection="0"/>
    <xf numFmtId="0" fontId="77" fillId="73" borderId="73" applyNumberFormat="0" applyAlignment="0" applyProtection="0"/>
    <xf numFmtId="0" fontId="69" fillId="0" borderId="74" applyNumberFormat="0" applyFill="0" applyAlignment="0" applyProtection="0"/>
    <xf numFmtId="4" fontId="28" fillId="0" borderId="84" applyFill="0" applyBorder="0" applyProtection="0">
      <alignment horizontal="right" vertical="center"/>
    </xf>
    <xf numFmtId="49" fontId="28" fillId="0" borderId="76" applyNumberFormat="0" applyFont="0" applyFill="0" applyBorder="0" applyProtection="0">
      <alignment horizontal="left" vertical="center" indent="2"/>
    </xf>
    <xf numFmtId="171" fontId="28" fillId="90" borderId="76" applyNumberFormat="0" applyFont="0" applyBorder="0" applyAlignment="0" applyProtection="0">
      <alignment horizontal="right" vertical="center"/>
    </xf>
    <xf numFmtId="4" fontId="25" fillId="14" borderId="78">
      <alignment horizontal="right" vertical="center"/>
    </xf>
    <xf numFmtId="0" fontId="28" fillId="16" borderId="76"/>
    <xf numFmtId="0" fontId="52" fillId="0" borderId="0" applyNumberFormat="0" applyFill="0" applyBorder="0" applyAlignment="0" applyProtection="0"/>
    <xf numFmtId="0" fontId="68" fillId="73" borderId="73" applyNumberFormat="0" applyAlignment="0" applyProtection="0"/>
    <xf numFmtId="0" fontId="65" fillId="86" borderId="73" applyNumberFormat="0" applyAlignment="0" applyProtection="0"/>
    <xf numFmtId="0" fontId="25" fillId="14" borderId="76">
      <alignment horizontal="right" vertical="center"/>
    </xf>
    <xf numFmtId="0" fontId="25" fillId="14" borderId="76">
      <alignment horizontal="right" vertical="center"/>
    </xf>
    <xf numFmtId="4" fontId="28" fillId="0" borderId="84">
      <alignment horizontal="right" vertical="center"/>
    </xf>
    <xf numFmtId="0" fontId="59" fillId="89" borderId="75" applyNumberFormat="0" applyFont="0" applyAlignment="0" applyProtection="0"/>
    <xf numFmtId="0" fontId="49" fillId="46" borderId="43" applyNumberFormat="0" applyAlignment="0" applyProtection="0"/>
    <xf numFmtId="0" fontId="50" fillId="46" borderId="42" applyNumberFormat="0" applyAlignment="0" applyProtection="0"/>
    <xf numFmtId="49" fontId="28" fillId="0" borderId="77" applyNumberFormat="0" applyFont="0" applyFill="0" applyBorder="0" applyProtection="0">
      <alignment horizontal="left" vertical="center" indent="5"/>
    </xf>
    <xf numFmtId="0" fontId="51" fillId="0" borderId="0" applyNumberFormat="0" applyFill="0" applyBorder="0" applyAlignment="0" applyProtection="0"/>
    <xf numFmtId="0" fontId="25" fillId="14" borderId="76">
      <alignment horizontal="right" vertical="center"/>
    </xf>
    <xf numFmtId="0" fontId="52" fillId="0" borderId="0" applyNumberFormat="0" applyFill="0" applyBorder="0" applyAlignment="0" applyProtection="0"/>
    <xf numFmtId="0" fontId="8" fillId="0" borderId="44" applyNumberFormat="0" applyFill="0" applyAlignment="0" applyProtection="0"/>
    <xf numFmtId="0" fontId="6" fillId="47" borderId="0" applyNumberFormat="0" applyBorder="0" applyAlignment="0" applyProtection="0"/>
    <xf numFmtId="0" fontId="6" fillId="48" borderId="0" applyNumberFormat="0" applyBorder="0" applyAlignment="0" applyProtection="0"/>
    <xf numFmtId="0" fontId="53" fillId="49" borderId="0" applyNumberFormat="0" applyBorder="0" applyAlignment="0" applyProtection="0"/>
    <xf numFmtId="0" fontId="6" fillId="50" borderId="0" applyNumberFormat="0" applyBorder="0" applyAlignment="0" applyProtection="0"/>
    <xf numFmtId="0" fontId="6" fillId="51" borderId="0" applyNumberFormat="0" applyBorder="0" applyAlignment="0" applyProtection="0"/>
    <xf numFmtId="0" fontId="53" fillId="52" borderId="0" applyNumberFormat="0" applyBorder="0" applyAlignment="0" applyProtection="0"/>
    <xf numFmtId="0" fontId="6" fillId="53" borderId="0" applyNumberFormat="0" applyBorder="0" applyAlignment="0" applyProtection="0"/>
    <xf numFmtId="0" fontId="6" fillId="54" borderId="0" applyNumberFormat="0" applyBorder="0" applyAlignment="0" applyProtection="0"/>
    <xf numFmtId="0" fontId="53" fillId="55" borderId="0" applyNumberFormat="0" applyBorder="0" applyAlignment="0" applyProtection="0"/>
    <xf numFmtId="0" fontId="62" fillId="86" borderId="80" applyNumberFormat="0" applyAlignment="0" applyProtection="0"/>
    <xf numFmtId="0" fontId="6" fillId="56" borderId="0" applyNumberFormat="0" applyBorder="0" applyAlignment="0" applyProtection="0"/>
    <xf numFmtId="0" fontId="6" fillId="57" borderId="0" applyNumberFormat="0" applyBorder="0" applyAlignment="0" applyProtection="0"/>
    <xf numFmtId="0" fontId="53" fillId="58" borderId="0" applyNumberFormat="0" applyBorder="0" applyAlignment="0" applyProtection="0"/>
    <xf numFmtId="4" fontId="28" fillId="16" borderId="76"/>
    <xf numFmtId="0" fontId="6" fillId="59" borderId="0" applyNumberFormat="0" applyBorder="0" applyAlignment="0" applyProtection="0"/>
    <xf numFmtId="0" fontId="6" fillId="60" borderId="0" applyNumberFormat="0" applyBorder="0" applyAlignment="0" applyProtection="0"/>
    <xf numFmtId="0" fontId="53" fillId="61" borderId="0" applyNumberFormat="0" applyBorder="0" applyAlignment="0" applyProtection="0"/>
    <xf numFmtId="0" fontId="6" fillId="62" borderId="0" applyNumberFormat="0" applyBorder="0" applyAlignment="0" applyProtection="0"/>
    <xf numFmtId="0" fontId="6" fillId="63" borderId="0" applyNumberFormat="0" applyBorder="0" applyAlignment="0" applyProtection="0"/>
    <xf numFmtId="0" fontId="53" fillId="64" borderId="0" applyNumberFormat="0" applyBorder="0" applyAlignment="0" applyProtection="0"/>
    <xf numFmtId="0" fontId="25" fillId="14" borderId="84">
      <alignment horizontal="right" vertical="center"/>
    </xf>
    <xf numFmtId="49" fontId="28" fillId="0" borderId="77" applyNumberFormat="0" applyFont="0" applyFill="0" applyBorder="0" applyProtection="0">
      <alignment horizontal="left" vertical="center" indent="5"/>
    </xf>
    <xf numFmtId="0" fontId="28" fillId="0" borderId="76" applyNumberFormat="0" applyFill="0" applyAlignment="0" applyProtection="0"/>
    <xf numFmtId="0" fontId="62" fillId="86" borderId="80" applyNumberFormat="0" applyAlignment="0" applyProtection="0"/>
    <xf numFmtId="0" fontId="49" fillId="46" borderId="43" applyNumberFormat="0" applyAlignment="0" applyProtection="0"/>
    <xf numFmtId="0" fontId="77" fillId="73" borderId="73" applyNumberFormat="0" applyAlignment="0" applyProtection="0"/>
    <xf numFmtId="0" fontId="8" fillId="0" borderId="44" applyNumberFormat="0" applyFill="0" applyAlignment="0" applyProtection="0"/>
    <xf numFmtId="0" fontId="49" fillId="46" borderId="43" applyNumberFormat="0" applyAlignment="0" applyProtection="0"/>
    <xf numFmtId="0" fontId="65" fillId="86" borderId="73" applyNumberFormat="0" applyAlignment="0" applyProtection="0"/>
    <xf numFmtId="0" fontId="64" fillId="86" borderId="81" applyNumberFormat="0" applyAlignment="0" applyProtection="0"/>
    <xf numFmtId="49" fontId="28" fillId="0" borderId="85" applyNumberFormat="0" applyFont="0" applyFill="0" applyBorder="0" applyProtection="0">
      <alignment horizontal="left" vertical="center" indent="5"/>
    </xf>
    <xf numFmtId="0" fontId="65" fillId="86" borderId="81" applyNumberFormat="0" applyAlignment="0" applyProtection="0"/>
    <xf numFmtId="4" fontId="25" fillId="14" borderId="78">
      <alignment horizontal="right" vertical="center"/>
    </xf>
    <xf numFmtId="49" fontId="28" fillId="0" borderId="77" applyNumberFormat="0" applyFont="0" applyFill="0" applyBorder="0" applyProtection="0">
      <alignment horizontal="left" vertical="center" indent="5"/>
    </xf>
    <xf numFmtId="0" fontId="6" fillId="60" borderId="0" applyNumberFormat="0" applyBorder="0" applyAlignment="0" applyProtection="0"/>
    <xf numFmtId="49" fontId="28" fillId="0" borderId="77" applyNumberFormat="0" applyFont="0" applyFill="0" applyBorder="0" applyProtection="0">
      <alignment horizontal="left" vertical="center" indent="5"/>
    </xf>
    <xf numFmtId="0" fontId="28" fillId="14" borderId="87">
      <alignment horizontal="left" vertical="center" wrapText="1" indent="2"/>
    </xf>
    <xf numFmtId="0" fontId="59" fillId="89" borderId="83" applyNumberFormat="0" applyFont="0" applyAlignment="0" applyProtection="0"/>
    <xf numFmtId="4" fontId="28" fillId="16" borderId="76"/>
    <xf numFmtId="4" fontId="25" fillId="14" borderId="76">
      <alignment horizontal="right" vertical="center"/>
    </xf>
    <xf numFmtId="4" fontId="25" fillId="14" borderId="76">
      <alignment horizontal="right" vertical="center"/>
    </xf>
    <xf numFmtId="4" fontId="28" fillId="0" borderId="76" applyFill="0" applyBorder="0" applyProtection="0">
      <alignment horizontal="right" vertical="center"/>
    </xf>
    <xf numFmtId="0" fontId="25" fillId="9" borderId="76">
      <alignment horizontal="right" vertical="center"/>
    </xf>
    <xf numFmtId="0" fontId="25" fillId="14" borderId="76">
      <alignment horizontal="right" vertical="center"/>
    </xf>
    <xf numFmtId="0" fontId="53" fillId="58" borderId="0" applyNumberFormat="0" applyBorder="0" applyAlignment="0" applyProtection="0"/>
    <xf numFmtId="0" fontId="28" fillId="9" borderId="77">
      <alignment horizontal="left" vertical="center"/>
    </xf>
    <xf numFmtId="0" fontId="28" fillId="0" borderId="76" applyNumberFormat="0" applyFill="0" applyAlignment="0" applyProtection="0"/>
    <xf numFmtId="0" fontId="68" fillId="73" borderId="73" applyNumberFormat="0" applyAlignment="0" applyProtection="0"/>
    <xf numFmtId="0" fontId="53" fillId="64" borderId="0" applyNumberFormat="0" applyBorder="0" applyAlignment="0" applyProtection="0"/>
    <xf numFmtId="0" fontId="65" fillId="86" borderId="73" applyNumberFormat="0" applyAlignment="0" applyProtection="0"/>
    <xf numFmtId="4" fontId="25" fillId="14" borderId="84">
      <alignment horizontal="right" vertical="center"/>
    </xf>
    <xf numFmtId="0" fontId="84" fillId="0" borderId="74" applyNumberFormat="0" applyFill="0" applyAlignment="0" applyProtection="0"/>
    <xf numFmtId="0" fontId="69" fillId="0" borderId="74" applyNumberFormat="0" applyFill="0" applyAlignment="0" applyProtection="0"/>
    <xf numFmtId="0" fontId="65" fillId="86" borderId="73" applyNumberFormat="0" applyAlignment="0" applyProtection="0"/>
    <xf numFmtId="0" fontId="77" fillId="73" borderId="73" applyNumberFormat="0" applyAlignment="0" applyProtection="0"/>
    <xf numFmtId="0" fontId="65" fillId="86" borderId="66" applyNumberFormat="0" applyAlignment="0" applyProtection="0"/>
    <xf numFmtId="4" fontId="25" fillId="14" borderId="76">
      <alignment horizontal="right" vertical="center"/>
    </xf>
    <xf numFmtId="0" fontId="59" fillId="89" borderId="75" applyNumberFormat="0" applyFont="0" applyAlignment="0" applyProtection="0"/>
    <xf numFmtId="0" fontId="28" fillId="0" borderId="76">
      <alignment horizontal="right" vertical="center"/>
    </xf>
    <xf numFmtId="0" fontId="28" fillId="9" borderId="77">
      <alignment horizontal="left" vertical="center"/>
    </xf>
    <xf numFmtId="0" fontId="28" fillId="14" borderId="79">
      <alignment horizontal="left" vertical="center" wrapText="1" indent="2"/>
    </xf>
    <xf numFmtId="0" fontId="6" fillId="47" borderId="0" applyNumberFormat="0" applyBorder="0" applyAlignment="0" applyProtection="0"/>
    <xf numFmtId="0" fontId="28" fillId="16" borderId="76"/>
    <xf numFmtId="4" fontId="55" fillId="9" borderId="76">
      <alignment horizontal="right" vertical="center"/>
    </xf>
    <xf numFmtId="4" fontId="25" fillId="14" borderId="77">
      <alignment horizontal="right" vertical="center"/>
    </xf>
    <xf numFmtId="4" fontId="25" fillId="14" borderId="78">
      <alignment horizontal="right" vertical="center"/>
    </xf>
    <xf numFmtId="0" fontId="77" fillId="73" borderId="66" applyNumberFormat="0" applyAlignment="0" applyProtection="0"/>
    <xf numFmtId="4" fontId="25" fillId="14" borderId="76">
      <alignment horizontal="right" vertical="center"/>
    </xf>
    <xf numFmtId="0" fontId="6" fillId="57" borderId="0" applyNumberFormat="0" applyBorder="0" applyAlignment="0" applyProtection="0"/>
    <xf numFmtId="0" fontId="28" fillId="0" borderId="79">
      <alignment horizontal="left" vertical="center" wrapText="1" indent="2"/>
    </xf>
    <xf numFmtId="49" fontId="28" fillId="0" borderId="76" applyNumberFormat="0" applyFont="0" applyFill="0" applyBorder="0" applyProtection="0">
      <alignment horizontal="left" vertical="center" indent="2"/>
    </xf>
    <xf numFmtId="0" fontId="25" fillId="9" borderId="76">
      <alignment horizontal="right" vertical="center"/>
    </xf>
    <xf numFmtId="171" fontId="28" fillId="90" borderId="76" applyNumberFormat="0" applyFont="0" applyBorder="0" applyAlignment="0" applyProtection="0">
      <alignment horizontal="right" vertical="center"/>
    </xf>
    <xf numFmtId="0" fontId="65" fillId="86" borderId="73" applyNumberFormat="0" applyAlignment="0" applyProtection="0"/>
    <xf numFmtId="0" fontId="64" fillId="86" borderId="73" applyNumberFormat="0" applyAlignment="0" applyProtection="0"/>
    <xf numFmtId="4" fontId="28" fillId="16" borderId="76"/>
    <xf numFmtId="0" fontId="8" fillId="0" borderId="44" applyNumberFormat="0" applyFill="0" applyAlignment="0" applyProtection="0"/>
    <xf numFmtId="0" fontId="52" fillId="0" borderId="0" applyNumberFormat="0" applyFill="0" applyBorder="0" applyAlignment="0" applyProtection="0"/>
    <xf numFmtId="0" fontId="50" fillId="46" borderId="42" applyNumberFormat="0" applyAlignment="0" applyProtection="0"/>
    <xf numFmtId="0" fontId="49" fillId="46" borderId="43" applyNumberFormat="0" applyAlignment="0" applyProtection="0"/>
    <xf numFmtId="0" fontId="28" fillId="0" borderId="79">
      <alignment horizontal="left" vertical="center" wrapText="1" indent="2"/>
    </xf>
    <xf numFmtId="0" fontId="69" fillId="0" borderId="74" applyNumberFormat="0" applyFill="0" applyAlignment="0" applyProtection="0"/>
    <xf numFmtId="0" fontId="69" fillId="0" borderId="74" applyNumberFormat="0" applyFill="0" applyAlignment="0" applyProtection="0"/>
    <xf numFmtId="0" fontId="59" fillId="89" borderId="68" applyNumberFormat="0" applyFont="0" applyAlignment="0" applyProtection="0"/>
    <xf numFmtId="0" fontId="29" fillId="89" borderId="68" applyNumberFormat="0" applyFont="0" applyAlignment="0" applyProtection="0"/>
    <xf numFmtId="0" fontId="81" fillId="86" borderId="65" applyNumberFormat="0" applyAlignment="0" applyProtection="0"/>
    <xf numFmtId="49" fontId="28" fillId="0" borderId="77" applyNumberFormat="0" applyFont="0" applyFill="0" applyBorder="0" applyProtection="0">
      <alignment horizontal="left" vertical="center" indent="5"/>
    </xf>
    <xf numFmtId="0" fontId="29" fillId="89" borderId="83" applyNumberFormat="0" applyFont="0" applyAlignment="0" applyProtection="0"/>
    <xf numFmtId="4" fontId="25" fillId="9" borderId="76">
      <alignment horizontal="right" vertical="center"/>
    </xf>
    <xf numFmtId="0" fontId="84" fillId="0" borderId="74" applyNumberFormat="0" applyFill="0" applyAlignment="0" applyProtection="0"/>
    <xf numFmtId="0" fontId="28" fillId="0" borderId="79">
      <alignment horizontal="left" vertical="center" wrapText="1" indent="2"/>
    </xf>
    <xf numFmtId="0" fontId="84" fillId="0" borderId="67" applyNumberFormat="0" applyFill="0" applyAlignment="0" applyProtection="0"/>
    <xf numFmtId="0" fontId="28" fillId="14" borderId="79">
      <alignment horizontal="left" vertical="center" wrapText="1" indent="2"/>
    </xf>
    <xf numFmtId="0" fontId="77" fillId="73" borderId="73" applyNumberFormat="0" applyAlignment="0" applyProtection="0"/>
    <xf numFmtId="4" fontId="28" fillId="0" borderId="76">
      <alignment horizontal="right" vertical="center"/>
    </xf>
    <xf numFmtId="0" fontId="29" fillId="89" borderId="75" applyNumberFormat="0" applyFont="0" applyAlignment="0" applyProtection="0"/>
    <xf numFmtId="0" fontId="64" fillId="86" borderId="73" applyNumberFormat="0" applyAlignment="0" applyProtection="0"/>
    <xf numFmtId="0" fontId="28" fillId="16" borderId="76"/>
    <xf numFmtId="0" fontId="6" fillId="47" borderId="0" applyNumberFormat="0" applyBorder="0" applyAlignment="0" applyProtection="0"/>
    <xf numFmtId="0" fontId="28" fillId="14" borderId="79">
      <alignment horizontal="left" vertical="center" wrapText="1" indent="2"/>
    </xf>
    <xf numFmtId="0" fontId="62" fillId="86" borderId="80" applyNumberFormat="0" applyAlignment="0" applyProtection="0"/>
    <xf numFmtId="49" fontId="28" fillId="0" borderId="76" applyNumberFormat="0" applyFont="0" applyFill="0" applyBorder="0" applyProtection="0">
      <alignment horizontal="left" vertical="center" indent="2"/>
    </xf>
    <xf numFmtId="0" fontId="25" fillId="14" borderId="76">
      <alignment horizontal="right" vertical="center"/>
    </xf>
    <xf numFmtId="0" fontId="28" fillId="14" borderId="79">
      <alignment horizontal="left" vertical="center" wrapText="1" indent="2"/>
    </xf>
    <xf numFmtId="4" fontId="25" fillId="14" borderId="78">
      <alignment horizontal="right" vertical="center"/>
    </xf>
    <xf numFmtId="0" fontId="6" fillId="47" borderId="0" applyNumberFormat="0" applyBorder="0" applyAlignment="0" applyProtection="0"/>
    <xf numFmtId="0" fontId="77" fillId="73" borderId="73" applyNumberFormat="0" applyAlignment="0" applyProtection="0"/>
    <xf numFmtId="4" fontId="25" fillId="9" borderId="76">
      <alignment horizontal="right" vertical="center"/>
    </xf>
    <xf numFmtId="0" fontId="68" fillId="73" borderId="73" applyNumberFormat="0" applyAlignment="0" applyProtection="0"/>
    <xf numFmtId="4" fontId="55" fillId="9" borderId="84">
      <alignment horizontal="right" vertical="center"/>
    </xf>
    <xf numFmtId="0" fontId="28" fillId="16" borderId="76"/>
    <xf numFmtId="0" fontId="55" fillId="9" borderId="76">
      <alignment horizontal="right" vertical="center"/>
    </xf>
    <xf numFmtId="0" fontId="25" fillId="14" borderId="76">
      <alignment horizontal="right" vertical="center"/>
    </xf>
    <xf numFmtId="0" fontId="28" fillId="14" borderId="79">
      <alignment horizontal="left" vertical="center" wrapText="1" indent="2"/>
    </xf>
    <xf numFmtId="4" fontId="25" fillId="14" borderId="77">
      <alignment horizontal="right" vertical="center"/>
    </xf>
    <xf numFmtId="0" fontId="84" fillId="0" borderId="74" applyNumberFormat="0" applyFill="0" applyAlignment="0" applyProtection="0"/>
    <xf numFmtId="0" fontId="28" fillId="0" borderId="79">
      <alignment horizontal="left" vertical="center" wrapText="1" indent="2"/>
    </xf>
    <xf numFmtId="4" fontId="28" fillId="0" borderId="76" applyFill="0" applyBorder="0" applyProtection="0">
      <alignment horizontal="right" vertical="center"/>
    </xf>
    <xf numFmtId="0" fontId="65" fillId="86" borderId="66" applyNumberFormat="0" applyAlignment="0" applyProtection="0"/>
    <xf numFmtId="0" fontId="55" fillId="9" borderId="76">
      <alignment horizontal="right" vertical="center"/>
    </xf>
    <xf numFmtId="0" fontId="68" fillId="73" borderId="81" applyNumberFormat="0" applyAlignment="0" applyProtection="0"/>
    <xf numFmtId="4" fontId="25" fillId="14" borderId="76">
      <alignment horizontal="right" vertical="center"/>
    </xf>
    <xf numFmtId="0" fontId="77" fillId="73" borderId="66" applyNumberFormat="0" applyAlignment="0" applyProtection="0"/>
    <xf numFmtId="4" fontId="55" fillId="9" borderId="76">
      <alignment horizontal="right" vertical="center"/>
    </xf>
    <xf numFmtId="0" fontId="28" fillId="9" borderId="77">
      <alignment horizontal="left" vertical="center"/>
    </xf>
    <xf numFmtId="0" fontId="59" fillId="89" borderId="68" applyNumberFormat="0" applyFont="0" applyAlignment="0" applyProtection="0"/>
    <xf numFmtId="0" fontId="81" fillId="86" borderId="65" applyNumberFormat="0" applyAlignment="0" applyProtection="0"/>
    <xf numFmtId="0" fontId="52" fillId="0" borderId="0" applyNumberFormat="0" applyFill="0" applyBorder="0" applyAlignment="0" applyProtection="0"/>
    <xf numFmtId="0" fontId="84" fillId="0" borderId="67" applyNumberFormat="0" applyFill="0" applyAlignment="0" applyProtection="0"/>
    <xf numFmtId="0" fontId="6" fillId="47" borderId="0" applyNumberFormat="0" applyBorder="0" applyAlignment="0" applyProtection="0"/>
    <xf numFmtId="0" fontId="53" fillId="52" borderId="0" applyNumberFormat="0" applyBorder="0" applyAlignment="0" applyProtection="0"/>
    <xf numFmtId="0" fontId="64" fillId="86" borderId="73" applyNumberFormat="0" applyAlignment="0" applyProtection="0"/>
    <xf numFmtId="0" fontId="25" fillId="9" borderId="76">
      <alignment horizontal="right" vertical="center"/>
    </xf>
    <xf numFmtId="0" fontId="77" fillId="73" borderId="73" applyNumberFormat="0" applyAlignment="0" applyProtection="0"/>
    <xf numFmtId="0" fontId="28" fillId="0" borderId="79">
      <alignment horizontal="left" vertical="center" wrapText="1" indent="2"/>
    </xf>
    <xf numFmtId="0" fontId="25" fillId="14" borderId="78">
      <alignment horizontal="right" vertical="center"/>
    </xf>
    <xf numFmtId="0" fontId="59" fillId="89" borderId="75" applyNumberFormat="0" applyFont="0" applyAlignment="0" applyProtection="0"/>
    <xf numFmtId="0" fontId="53" fillId="64" borderId="0" applyNumberFormat="0" applyBorder="0" applyAlignment="0" applyProtection="0"/>
    <xf numFmtId="49" fontId="26" fillId="0" borderId="76" applyNumberFormat="0" applyFill="0" applyBorder="0" applyProtection="0">
      <alignment horizontal="left" vertical="center"/>
    </xf>
    <xf numFmtId="0" fontId="29" fillId="89" borderId="75" applyNumberFormat="0" applyFont="0" applyAlignment="0" applyProtection="0"/>
    <xf numFmtId="0" fontId="53" fillId="61" borderId="0" applyNumberFormat="0" applyBorder="0" applyAlignment="0" applyProtection="0"/>
    <xf numFmtId="0" fontId="25" fillId="9" borderId="69">
      <alignment horizontal="right" vertical="center"/>
    </xf>
    <xf numFmtId="4" fontId="25" fillId="9" borderId="69">
      <alignment horizontal="right" vertical="center"/>
    </xf>
    <xf numFmtId="0" fontId="55" fillId="9" borderId="69">
      <alignment horizontal="right" vertical="center"/>
    </xf>
    <xf numFmtId="4" fontId="55" fillId="9" borderId="69">
      <alignment horizontal="right" vertical="center"/>
    </xf>
    <xf numFmtId="0" fontId="25" fillId="14" borderId="69">
      <alignment horizontal="right" vertical="center"/>
    </xf>
    <xf numFmtId="4" fontId="25" fillId="14" borderId="69">
      <alignment horizontal="right" vertical="center"/>
    </xf>
    <xf numFmtId="0" fontId="25" fillId="14" borderId="69">
      <alignment horizontal="right" vertical="center"/>
    </xf>
    <xf numFmtId="4" fontId="25" fillId="14" borderId="69">
      <alignment horizontal="right" vertical="center"/>
    </xf>
    <xf numFmtId="0" fontId="25" fillId="14" borderId="70">
      <alignment horizontal="right" vertical="center"/>
    </xf>
    <xf numFmtId="4" fontId="25" fillId="14" borderId="70">
      <alignment horizontal="right" vertical="center"/>
    </xf>
    <xf numFmtId="0" fontId="25" fillId="14" borderId="71">
      <alignment horizontal="right" vertical="center"/>
    </xf>
    <xf numFmtId="4" fontId="25" fillId="14" borderId="71">
      <alignment horizontal="right" vertical="center"/>
    </xf>
    <xf numFmtId="0" fontId="65" fillId="86" borderId="66" applyNumberFormat="0" applyAlignment="0" applyProtection="0"/>
    <xf numFmtId="0" fontId="28" fillId="14" borderId="72">
      <alignment horizontal="left" vertical="center" wrapText="1" indent="2"/>
    </xf>
    <xf numFmtId="0" fontId="28" fillId="0" borderId="72">
      <alignment horizontal="left" vertical="center" wrapText="1" indent="2"/>
    </xf>
    <xf numFmtId="0" fontId="28" fillId="9" borderId="70">
      <alignment horizontal="left" vertical="center"/>
    </xf>
    <xf numFmtId="4" fontId="28" fillId="0" borderId="76" applyFill="0" applyBorder="0" applyProtection="0">
      <alignment horizontal="right" vertical="center"/>
    </xf>
    <xf numFmtId="0" fontId="77" fillId="73" borderId="66" applyNumberFormat="0" applyAlignment="0" applyProtection="0"/>
    <xf numFmtId="0" fontId="28" fillId="0" borderId="69">
      <alignment horizontal="right" vertical="center"/>
    </xf>
    <xf numFmtId="4" fontId="28" fillId="0" borderId="69">
      <alignment horizontal="right" vertical="center"/>
    </xf>
    <xf numFmtId="49" fontId="28" fillId="0" borderId="76" applyNumberFormat="0" applyFont="0" applyFill="0" applyBorder="0" applyProtection="0">
      <alignment horizontal="left" vertical="center" indent="2"/>
    </xf>
    <xf numFmtId="0" fontId="28" fillId="0" borderId="69" applyNumberFormat="0" applyFill="0" applyAlignment="0" applyProtection="0"/>
    <xf numFmtId="0" fontId="81" fillId="86" borderId="65" applyNumberFormat="0" applyAlignment="0" applyProtection="0"/>
    <xf numFmtId="171" fontId="28" fillId="90" borderId="69" applyNumberFormat="0" applyFont="0" applyBorder="0" applyAlignment="0" applyProtection="0">
      <alignment horizontal="right" vertical="center"/>
    </xf>
    <xf numFmtId="0" fontId="28" fillId="16" borderId="69"/>
    <xf numFmtId="4" fontId="28" fillId="16" borderId="69"/>
    <xf numFmtId="0" fontId="84" fillId="0" borderId="67" applyNumberFormat="0" applyFill="0" applyAlignment="0" applyProtection="0"/>
    <xf numFmtId="0" fontId="62" fillId="86" borderId="80" applyNumberFormat="0" applyAlignment="0" applyProtection="0"/>
    <xf numFmtId="0" fontId="6" fillId="50" borderId="0" applyNumberFormat="0" applyBorder="0" applyAlignment="0" applyProtection="0"/>
    <xf numFmtId="0" fontId="6" fillId="62" borderId="0" applyNumberFormat="0" applyBorder="0" applyAlignment="0" applyProtection="0"/>
    <xf numFmtId="0" fontId="25" fillId="14" borderId="77">
      <alignment horizontal="right" vertical="center"/>
    </xf>
    <xf numFmtId="0" fontId="84" fillId="0" borderId="74" applyNumberFormat="0" applyFill="0" applyAlignment="0" applyProtection="0"/>
    <xf numFmtId="0" fontId="50" fillId="46" borderId="42" applyNumberFormat="0" applyAlignment="0" applyProtection="0"/>
    <xf numFmtId="0" fontId="59" fillId="89" borderId="75" applyNumberFormat="0" applyFont="0" applyAlignment="0" applyProtection="0"/>
    <xf numFmtId="4" fontId="28" fillId="0" borderId="76" applyFill="0" applyBorder="0" applyProtection="0">
      <alignment horizontal="right" vertical="center"/>
    </xf>
    <xf numFmtId="0" fontId="6" fillId="62" borderId="0" applyNumberFormat="0" applyBorder="0" applyAlignment="0" applyProtection="0"/>
    <xf numFmtId="0" fontId="6" fillId="48" borderId="0" applyNumberFormat="0" applyBorder="0" applyAlignment="0" applyProtection="0"/>
    <xf numFmtId="4" fontId="25" fillId="14" borderId="78">
      <alignment horizontal="right" vertical="center"/>
    </xf>
    <xf numFmtId="0" fontId="6" fillId="51" borderId="0" applyNumberFormat="0" applyBorder="0" applyAlignment="0" applyProtection="0"/>
    <xf numFmtId="0" fontId="25" fillId="14" borderId="76">
      <alignment horizontal="right" vertical="center"/>
    </xf>
    <xf numFmtId="0" fontId="81" fillId="86" borderId="80" applyNumberFormat="0" applyAlignment="0" applyProtection="0"/>
    <xf numFmtId="0" fontId="6" fillId="50" borderId="0" applyNumberFormat="0" applyBorder="0" applyAlignment="0" applyProtection="0"/>
    <xf numFmtId="0" fontId="64" fillId="86" borderId="73" applyNumberFormat="0" applyAlignment="0" applyProtection="0"/>
    <xf numFmtId="0" fontId="84" fillId="0" borderId="74" applyNumberFormat="0" applyFill="0" applyAlignment="0" applyProtection="0"/>
    <xf numFmtId="4" fontId="25" fillId="14" borderId="76">
      <alignment horizontal="right" vertical="center"/>
    </xf>
    <xf numFmtId="0" fontId="53" fillId="55" borderId="0" applyNumberFormat="0" applyBorder="0" applyAlignment="0" applyProtection="0"/>
    <xf numFmtId="0" fontId="28" fillId="0" borderId="76" applyNumberFormat="0" applyFill="0" applyAlignment="0" applyProtection="0"/>
    <xf numFmtId="0" fontId="6" fillId="56" borderId="0" applyNumberFormat="0" applyBorder="0" applyAlignment="0" applyProtection="0"/>
    <xf numFmtId="0" fontId="84" fillId="0" borderId="74" applyNumberFormat="0" applyFill="0" applyAlignment="0" applyProtection="0"/>
    <xf numFmtId="4" fontId="28" fillId="0" borderId="76">
      <alignment horizontal="right" vertical="center"/>
    </xf>
    <xf numFmtId="4" fontId="25" fillId="14" borderId="78">
      <alignment horizontal="right" vertical="center"/>
    </xf>
    <xf numFmtId="0" fontId="55" fillId="9" borderId="76">
      <alignment horizontal="right" vertical="center"/>
    </xf>
    <xf numFmtId="0" fontId="29" fillId="89" borderId="75" applyNumberFormat="0" applyFont="0" applyAlignment="0" applyProtection="0"/>
    <xf numFmtId="0" fontId="6" fillId="59" borderId="0" applyNumberFormat="0" applyBorder="0" applyAlignment="0" applyProtection="0"/>
    <xf numFmtId="0" fontId="77" fillId="73" borderId="73" applyNumberFormat="0" applyAlignment="0" applyProtection="0"/>
    <xf numFmtId="4" fontId="55" fillId="9" borderId="76">
      <alignment horizontal="right" vertical="center"/>
    </xf>
    <xf numFmtId="0" fontId="28" fillId="0" borderId="79">
      <alignment horizontal="left" vertical="center" wrapText="1" indent="2"/>
    </xf>
    <xf numFmtId="0" fontId="81" fillId="86" borderId="80" applyNumberFormat="0" applyAlignment="0" applyProtection="0"/>
    <xf numFmtId="0" fontId="59" fillId="89" borderId="75" applyNumberFormat="0" applyFont="0" applyAlignment="0" applyProtection="0"/>
    <xf numFmtId="0" fontId="68" fillId="73" borderId="73" applyNumberFormat="0" applyAlignment="0" applyProtection="0"/>
    <xf numFmtId="49" fontId="26" fillId="0" borderId="76" applyNumberFormat="0" applyFill="0" applyBorder="0" applyProtection="0">
      <alignment horizontal="left" vertical="center"/>
    </xf>
    <xf numFmtId="4" fontId="25" fillId="9" borderId="76">
      <alignment horizontal="right" vertical="center"/>
    </xf>
    <xf numFmtId="0" fontId="84" fillId="0" borderId="74" applyNumberFormat="0" applyFill="0" applyAlignment="0" applyProtection="0"/>
    <xf numFmtId="0" fontId="6" fillId="53" borderId="0" applyNumberFormat="0" applyBorder="0" applyAlignment="0" applyProtection="0"/>
    <xf numFmtId="0" fontId="81" fillId="86" borderId="80" applyNumberFormat="0" applyAlignment="0" applyProtection="0"/>
    <xf numFmtId="0" fontId="77" fillId="73" borderId="73" applyNumberFormat="0" applyAlignment="0" applyProtection="0"/>
    <xf numFmtId="0" fontId="6" fillId="51" borderId="0" applyNumberFormat="0" applyBorder="0" applyAlignment="0" applyProtection="0"/>
    <xf numFmtId="0" fontId="53" fillId="61" borderId="0" applyNumberFormat="0" applyBorder="0" applyAlignment="0" applyProtection="0"/>
    <xf numFmtId="0" fontId="6" fillId="47" borderId="0" applyNumberFormat="0" applyBorder="0" applyAlignment="0" applyProtection="0"/>
    <xf numFmtId="49" fontId="26" fillId="0" borderId="76" applyNumberFormat="0" applyFill="0" applyBorder="0" applyProtection="0">
      <alignment horizontal="left" vertical="center"/>
    </xf>
    <xf numFmtId="0" fontId="84" fillId="0" borderId="74" applyNumberFormat="0" applyFill="0" applyAlignment="0" applyProtection="0"/>
    <xf numFmtId="0" fontId="53" fillId="52" borderId="0" applyNumberFormat="0" applyBorder="0" applyAlignment="0" applyProtection="0"/>
    <xf numFmtId="49" fontId="28" fillId="0" borderId="69" applyNumberFormat="0" applyFont="0" applyFill="0" applyBorder="0" applyProtection="0">
      <alignment horizontal="left" vertical="center" indent="2"/>
    </xf>
    <xf numFmtId="49" fontId="28" fillId="0" borderId="70" applyNumberFormat="0" applyFont="0" applyFill="0" applyBorder="0" applyProtection="0">
      <alignment horizontal="left" vertical="center" indent="5"/>
    </xf>
    <xf numFmtId="0" fontId="77" fillId="73" borderId="73" applyNumberFormat="0" applyAlignment="0" applyProtection="0"/>
    <xf numFmtId="0" fontId="28" fillId="9" borderId="77">
      <alignment horizontal="left" vertical="center"/>
    </xf>
    <xf numFmtId="0" fontId="65" fillId="86" borderId="73" applyNumberFormat="0" applyAlignment="0" applyProtection="0"/>
    <xf numFmtId="0" fontId="84" fillId="0" borderId="74" applyNumberFormat="0" applyFill="0" applyAlignment="0" applyProtection="0"/>
    <xf numFmtId="4" fontId="25" fillId="14" borderId="77">
      <alignment horizontal="right" vertical="center"/>
    </xf>
    <xf numFmtId="0" fontId="29" fillId="89" borderId="75" applyNumberFormat="0" applyFont="0" applyAlignment="0" applyProtection="0"/>
    <xf numFmtId="4" fontId="28" fillId="0" borderId="69" applyFill="0" applyBorder="0" applyProtection="0">
      <alignment horizontal="right" vertical="center"/>
    </xf>
    <xf numFmtId="49" fontId="26" fillId="0" borderId="69" applyNumberFormat="0" applyFill="0" applyBorder="0" applyProtection="0">
      <alignment horizontal="left" vertical="center"/>
    </xf>
    <xf numFmtId="4" fontId="25" fillId="14" borderId="78">
      <alignment horizontal="right" vertical="center"/>
    </xf>
    <xf numFmtId="0" fontId="53" fillId="64" borderId="0" applyNumberFormat="0" applyBorder="0" applyAlignment="0" applyProtection="0"/>
    <xf numFmtId="0" fontId="84" fillId="0" borderId="74" applyNumberFormat="0" applyFill="0" applyAlignment="0" applyProtection="0"/>
    <xf numFmtId="0" fontId="68" fillId="73" borderId="73" applyNumberFormat="0" applyAlignment="0" applyProtection="0"/>
    <xf numFmtId="0" fontId="69" fillId="0" borderId="74" applyNumberFormat="0" applyFill="0" applyAlignment="0" applyProtection="0"/>
    <xf numFmtId="0" fontId="59" fillId="89" borderId="75" applyNumberFormat="0" applyFont="0" applyAlignment="0" applyProtection="0"/>
    <xf numFmtId="0" fontId="84" fillId="0" borderId="74" applyNumberFormat="0" applyFill="0" applyAlignment="0" applyProtection="0"/>
    <xf numFmtId="0" fontId="53" fillId="55" borderId="0" applyNumberFormat="0" applyBorder="0" applyAlignment="0" applyProtection="0"/>
    <xf numFmtId="0" fontId="59" fillId="89" borderId="75" applyNumberFormat="0" applyFont="0" applyAlignment="0" applyProtection="0"/>
    <xf numFmtId="0" fontId="28" fillId="0" borderId="76" applyNumberFormat="0" applyFill="0" applyAlignment="0" applyProtection="0"/>
    <xf numFmtId="49" fontId="28" fillId="0" borderId="77" applyNumberFormat="0" applyFont="0" applyFill="0" applyBorder="0" applyProtection="0">
      <alignment horizontal="left" vertical="center" indent="5"/>
    </xf>
    <xf numFmtId="0" fontId="28" fillId="0" borderId="76" applyNumberFormat="0" applyFill="0" applyAlignment="0" applyProtection="0"/>
    <xf numFmtId="4" fontId="28" fillId="0" borderId="76">
      <alignment horizontal="right" vertical="center"/>
    </xf>
    <xf numFmtId="4" fontId="28" fillId="0" borderId="76">
      <alignment horizontal="right" vertical="center"/>
    </xf>
    <xf numFmtId="0" fontId="25" fillId="14" borderId="76">
      <alignment horizontal="right" vertical="center"/>
    </xf>
    <xf numFmtId="0" fontId="28" fillId="14" borderId="79">
      <alignment horizontal="left" vertical="center" wrapText="1" indent="2"/>
    </xf>
    <xf numFmtId="0" fontId="77" fillId="73" borderId="73" applyNumberFormat="0" applyAlignment="0" applyProtection="0"/>
    <xf numFmtId="0" fontId="28" fillId="0" borderId="76">
      <alignment horizontal="right" vertical="center"/>
    </xf>
    <xf numFmtId="0" fontId="62" fillId="86" borderId="65" applyNumberFormat="0" applyAlignment="0" applyProtection="0"/>
    <xf numFmtId="0" fontId="64" fillId="86" borderId="66" applyNumberFormat="0" applyAlignment="0" applyProtection="0"/>
    <xf numFmtId="0" fontId="69" fillId="0" borderId="67" applyNumberFormat="0" applyFill="0" applyAlignment="0" applyProtection="0"/>
    <xf numFmtId="171" fontId="28" fillId="90" borderId="76" applyNumberFormat="0" applyFont="0" applyBorder="0" applyAlignment="0" applyProtection="0">
      <alignment horizontal="right" vertical="center"/>
    </xf>
    <xf numFmtId="0" fontId="49" fillId="46" borderId="43" applyNumberFormat="0" applyAlignment="0" applyProtection="0"/>
    <xf numFmtId="0" fontId="25" fillId="14" borderId="78">
      <alignment horizontal="right" vertical="center"/>
    </xf>
    <xf numFmtId="0" fontId="65" fillId="86" borderId="73" applyNumberFormat="0" applyAlignment="0" applyProtection="0"/>
    <xf numFmtId="0" fontId="64" fillId="86" borderId="73" applyNumberFormat="0" applyAlignment="0" applyProtection="0"/>
    <xf numFmtId="0" fontId="84" fillId="0" borderId="74" applyNumberFormat="0" applyFill="0" applyAlignment="0" applyProtection="0"/>
    <xf numFmtId="0" fontId="84" fillId="0" borderId="74" applyNumberFormat="0" applyFill="0" applyAlignment="0" applyProtection="0"/>
    <xf numFmtId="0" fontId="29" fillId="89" borderId="75" applyNumberFormat="0" applyFont="0" applyAlignment="0" applyProtection="0"/>
    <xf numFmtId="0" fontId="53" fillId="61" borderId="0" applyNumberFormat="0" applyBorder="0" applyAlignment="0" applyProtection="0"/>
    <xf numFmtId="0" fontId="25" fillId="14" borderId="78">
      <alignment horizontal="right" vertical="center"/>
    </xf>
    <xf numFmtId="0" fontId="6" fillId="59" borderId="0" applyNumberFormat="0" applyBorder="0" applyAlignment="0" applyProtection="0"/>
    <xf numFmtId="0" fontId="25" fillId="14" borderId="77">
      <alignment horizontal="right" vertical="center"/>
    </xf>
    <xf numFmtId="0" fontId="59" fillId="89" borderId="83" applyNumberFormat="0" applyFont="0" applyAlignment="0" applyProtection="0"/>
    <xf numFmtId="4" fontId="25" fillId="9" borderId="76">
      <alignment horizontal="right" vertical="center"/>
    </xf>
    <xf numFmtId="4" fontId="25" fillId="14" borderId="76">
      <alignment horizontal="right" vertical="center"/>
    </xf>
    <xf numFmtId="0" fontId="51" fillId="0" borderId="0" applyNumberFormat="0" applyFill="0" applyBorder="0" applyAlignment="0" applyProtection="0"/>
    <xf numFmtId="4" fontId="25" fillId="14" borderId="76">
      <alignment horizontal="right" vertical="center"/>
    </xf>
    <xf numFmtId="0" fontId="68" fillId="73" borderId="66" applyNumberFormat="0" applyAlignment="0" applyProtection="0"/>
    <xf numFmtId="0" fontId="25" fillId="14" borderId="76">
      <alignment horizontal="right" vertical="center"/>
    </xf>
    <xf numFmtId="4" fontId="25" fillId="14" borderId="76">
      <alignment horizontal="right" vertical="center"/>
    </xf>
    <xf numFmtId="0" fontId="81" fillId="86" borderId="80" applyNumberFormat="0" applyAlignment="0" applyProtection="0"/>
    <xf numFmtId="4" fontId="25" fillId="14" borderId="76">
      <alignment horizontal="right" vertical="center"/>
    </xf>
    <xf numFmtId="0" fontId="28" fillId="0" borderId="76">
      <alignment horizontal="right" vertical="center"/>
    </xf>
    <xf numFmtId="0" fontId="6" fillId="48" borderId="0" applyNumberFormat="0" applyBorder="0" applyAlignment="0" applyProtection="0"/>
    <xf numFmtId="0" fontId="53" fillId="49" borderId="0" applyNumberFormat="0" applyBorder="0" applyAlignment="0" applyProtection="0"/>
    <xf numFmtId="0" fontId="51" fillId="0" borderId="0" applyNumberFormat="0" applyFill="0" applyBorder="0" applyAlignment="0" applyProtection="0"/>
    <xf numFmtId="0" fontId="28" fillId="0" borderId="79">
      <alignment horizontal="left" vertical="center" wrapText="1" indent="2"/>
    </xf>
    <xf numFmtId="0" fontId="28" fillId="16" borderId="76"/>
    <xf numFmtId="4" fontId="28" fillId="0" borderId="76" applyFill="0" applyBorder="0" applyProtection="0">
      <alignment horizontal="right" vertical="center"/>
    </xf>
    <xf numFmtId="0" fontId="65" fillId="86" borderId="73" applyNumberFormat="0" applyAlignment="0" applyProtection="0"/>
    <xf numFmtId="0" fontId="28" fillId="14" borderId="72">
      <alignment horizontal="left" vertical="center" wrapText="1" indent="2"/>
    </xf>
    <xf numFmtId="0" fontId="28" fillId="0" borderId="72">
      <alignment horizontal="left" vertical="center" wrapText="1" indent="2"/>
    </xf>
    <xf numFmtId="0" fontId="69" fillId="0" borderId="74" applyNumberFormat="0" applyFill="0" applyAlignment="0" applyProtection="0"/>
    <xf numFmtId="0" fontId="77" fillId="73" borderId="73" applyNumberFormat="0" applyAlignment="0" applyProtection="0"/>
    <xf numFmtId="0" fontId="28" fillId="0" borderId="76">
      <alignment horizontal="right" vertical="center"/>
    </xf>
    <xf numFmtId="49" fontId="28" fillId="0" borderId="76" applyNumberFormat="0" applyFont="0" applyFill="0" applyBorder="0" applyProtection="0">
      <alignment horizontal="left" vertical="center" indent="2"/>
    </xf>
    <xf numFmtId="0" fontId="64" fillId="86" borderId="73" applyNumberFormat="0" applyAlignment="0" applyProtection="0"/>
    <xf numFmtId="0" fontId="28" fillId="0" borderId="76">
      <alignment horizontal="right" vertical="center"/>
    </xf>
    <xf numFmtId="0" fontId="25" fillId="9" borderId="76">
      <alignment horizontal="right" vertical="center"/>
    </xf>
    <xf numFmtId="4" fontId="25" fillId="14" borderId="85">
      <alignment horizontal="right" vertical="center"/>
    </xf>
    <xf numFmtId="0" fontId="53" fillId="52" borderId="0" applyNumberFormat="0" applyBorder="0" applyAlignment="0" applyProtection="0"/>
    <xf numFmtId="4" fontId="28" fillId="0" borderId="76">
      <alignment horizontal="right" vertical="center"/>
    </xf>
    <xf numFmtId="171" fontId="28" fillId="90" borderId="76" applyNumberFormat="0" applyFont="0" applyBorder="0" applyAlignment="0" applyProtection="0">
      <alignment horizontal="right" vertical="center"/>
    </xf>
    <xf numFmtId="4" fontId="55" fillId="9" borderId="76">
      <alignment horizontal="right" vertical="center"/>
    </xf>
    <xf numFmtId="4" fontId="25" fillId="14" borderId="77">
      <alignment horizontal="right" vertical="center"/>
    </xf>
    <xf numFmtId="4" fontId="25" fillId="9" borderId="76">
      <alignment horizontal="right" vertical="center"/>
    </xf>
    <xf numFmtId="0" fontId="69" fillId="0" borderId="74" applyNumberFormat="0" applyFill="0" applyAlignment="0" applyProtection="0"/>
    <xf numFmtId="0" fontId="77" fillId="73" borderId="73" applyNumberFormat="0" applyAlignment="0" applyProtection="0"/>
    <xf numFmtId="0" fontId="28" fillId="16" borderId="76"/>
    <xf numFmtId="49" fontId="28" fillId="0" borderId="76" applyNumberFormat="0" applyFont="0" applyFill="0" applyBorder="0" applyProtection="0">
      <alignment horizontal="left" vertical="center" indent="2"/>
    </xf>
    <xf numFmtId="4" fontId="55" fillId="9" borderId="76">
      <alignment horizontal="right" vertical="center"/>
    </xf>
    <xf numFmtId="0" fontId="81" fillId="86" borderId="80" applyNumberFormat="0" applyAlignment="0" applyProtection="0"/>
    <xf numFmtId="0" fontId="77" fillId="73" borderId="81" applyNumberFormat="0" applyAlignment="0" applyProtection="0"/>
    <xf numFmtId="0" fontId="6" fillId="62" borderId="0" applyNumberFormat="0" applyBorder="0" applyAlignment="0" applyProtection="0"/>
    <xf numFmtId="49" fontId="26" fillId="0" borderId="76" applyNumberFormat="0" applyFill="0" applyBorder="0" applyProtection="0">
      <alignment horizontal="left" vertical="center"/>
    </xf>
    <xf numFmtId="0" fontId="6" fillId="53" borderId="0" applyNumberFormat="0" applyBorder="0" applyAlignment="0" applyProtection="0"/>
    <xf numFmtId="0" fontId="6" fillId="51" borderId="0" applyNumberFormat="0" applyBorder="0" applyAlignment="0" applyProtection="0"/>
    <xf numFmtId="0" fontId="6" fillId="63" borderId="0" applyNumberFormat="0" applyBorder="0" applyAlignment="0" applyProtection="0"/>
    <xf numFmtId="0" fontId="55" fillId="9" borderId="76">
      <alignment horizontal="right" vertical="center"/>
    </xf>
    <xf numFmtId="0" fontId="53" fillId="49" borderId="0" applyNumberFormat="0" applyBorder="0" applyAlignment="0" applyProtection="0"/>
    <xf numFmtId="0" fontId="28" fillId="14" borderId="87">
      <alignment horizontal="left" vertical="center" wrapText="1" indent="2"/>
    </xf>
    <xf numFmtId="0" fontId="53" fillId="64" borderId="0" applyNumberFormat="0" applyBorder="0" applyAlignment="0" applyProtection="0"/>
    <xf numFmtId="0" fontId="6" fillId="57" borderId="0" applyNumberFormat="0" applyBorder="0" applyAlignment="0" applyProtection="0"/>
    <xf numFmtId="0" fontId="6" fillId="59" borderId="0" applyNumberFormat="0" applyBorder="0" applyAlignment="0" applyProtection="0"/>
    <xf numFmtId="0" fontId="6" fillId="60" borderId="0" applyNumberFormat="0" applyBorder="0" applyAlignment="0" applyProtection="0"/>
    <xf numFmtId="0" fontId="53" fillId="58" borderId="0" applyNumberFormat="0" applyBorder="0" applyAlignment="0" applyProtection="0"/>
    <xf numFmtId="0" fontId="6" fillId="54" borderId="0" applyNumberFormat="0" applyBorder="0" applyAlignment="0" applyProtection="0"/>
    <xf numFmtId="0" fontId="53" fillId="55" borderId="0" applyNumberFormat="0" applyBorder="0" applyAlignment="0" applyProtection="0"/>
    <xf numFmtId="0" fontId="69" fillId="0" borderId="74" applyNumberFormat="0" applyFill="0" applyAlignment="0" applyProtection="0"/>
    <xf numFmtId="0" fontId="28" fillId="14" borderId="79">
      <alignment horizontal="left" vertical="center" wrapText="1" indent="2"/>
    </xf>
    <xf numFmtId="0" fontId="62" fillId="86" borderId="80" applyNumberFormat="0" applyAlignment="0" applyProtection="0"/>
    <xf numFmtId="4" fontId="25" fillId="14" borderId="69">
      <alignment horizontal="right" vertical="center"/>
    </xf>
    <xf numFmtId="0" fontId="28" fillId="16" borderId="69"/>
    <xf numFmtId="0" fontId="64" fillId="86" borderId="66" applyNumberFormat="0" applyAlignment="0" applyProtection="0"/>
    <xf numFmtId="0" fontId="25" fillId="9" borderId="69">
      <alignment horizontal="right" vertical="center"/>
    </xf>
    <xf numFmtId="0" fontId="28" fillId="0" borderId="69">
      <alignment horizontal="right" vertical="center"/>
    </xf>
    <xf numFmtId="0" fontId="84" fillId="0" borderId="67" applyNumberFormat="0" applyFill="0" applyAlignment="0" applyProtection="0"/>
    <xf numFmtId="0" fontId="28" fillId="9" borderId="70">
      <alignment horizontal="left" vertical="center"/>
    </xf>
    <xf numFmtId="0" fontId="77" fillId="73" borderId="66" applyNumberFormat="0" applyAlignment="0" applyProtection="0"/>
    <xf numFmtId="171" fontId="28" fillId="90" borderId="69" applyNumberFormat="0" applyFont="0" applyBorder="0" applyAlignment="0" applyProtection="0">
      <alignment horizontal="right" vertical="center"/>
    </xf>
    <xf numFmtId="0" fontId="59" fillId="89" borderId="68" applyNumberFormat="0" applyFont="0" applyAlignment="0" applyProtection="0"/>
    <xf numFmtId="0" fontId="28" fillId="0" borderId="72">
      <alignment horizontal="left" vertical="center" wrapText="1" indent="2"/>
    </xf>
    <xf numFmtId="4" fontId="28" fillId="16" borderId="69"/>
    <xf numFmtId="49" fontId="26" fillId="0" borderId="69" applyNumberFormat="0" applyFill="0" applyBorder="0" applyProtection="0">
      <alignment horizontal="left" vertical="center"/>
    </xf>
    <xf numFmtId="0" fontId="28" fillId="0" borderId="69">
      <alignment horizontal="right" vertical="center"/>
    </xf>
    <xf numFmtId="4" fontId="25" fillId="14" borderId="71">
      <alignment horizontal="right" vertical="center"/>
    </xf>
    <xf numFmtId="4" fontId="25" fillId="14" borderId="69">
      <alignment horizontal="right" vertical="center"/>
    </xf>
    <xf numFmtId="4" fontId="25" fillId="14" borderId="69">
      <alignment horizontal="right" vertical="center"/>
    </xf>
    <xf numFmtId="0" fontId="55" fillId="9" borderId="69">
      <alignment horizontal="right" vertical="center"/>
    </xf>
    <xf numFmtId="0" fontId="25" fillId="9" borderId="69">
      <alignment horizontal="right" vertical="center"/>
    </xf>
    <xf numFmtId="49" fontId="28" fillId="0" borderId="69" applyNumberFormat="0" applyFont="0" applyFill="0" applyBorder="0" applyProtection="0">
      <alignment horizontal="left" vertical="center" indent="2"/>
    </xf>
    <xf numFmtId="0" fontId="77" fillId="73" borderId="66" applyNumberFormat="0" applyAlignment="0" applyProtection="0"/>
    <xf numFmtId="0" fontId="62" fillId="86" borderId="65" applyNumberFormat="0" applyAlignment="0" applyProtection="0"/>
    <xf numFmtId="49" fontId="28" fillId="0" borderId="69" applyNumberFormat="0" applyFont="0" applyFill="0" applyBorder="0" applyProtection="0">
      <alignment horizontal="left" vertical="center" indent="2"/>
    </xf>
    <xf numFmtId="0" fontId="68" fillId="73" borderId="66" applyNumberFormat="0" applyAlignment="0" applyProtection="0"/>
    <xf numFmtId="4" fontId="28" fillId="0" borderId="69" applyFill="0" applyBorder="0" applyProtection="0">
      <alignment horizontal="right" vertical="center"/>
    </xf>
    <xf numFmtId="0" fontId="65" fillId="86" borderId="66" applyNumberFormat="0" applyAlignment="0" applyProtection="0"/>
    <xf numFmtId="0" fontId="84" fillId="0" borderId="67" applyNumberFormat="0" applyFill="0" applyAlignment="0" applyProtection="0"/>
    <xf numFmtId="0" fontId="81" fillId="86" borderId="65" applyNumberFormat="0" applyAlignment="0" applyProtection="0"/>
    <xf numFmtId="0" fontId="28" fillId="0" borderId="69" applyNumberFormat="0" applyFill="0" applyAlignment="0" applyProtection="0"/>
    <xf numFmtId="4" fontId="28" fillId="0" borderId="69">
      <alignment horizontal="right" vertical="center"/>
    </xf>
    <xf numFmtId="0" fontId="28" fillId="0" borderId="69">
      <alignment horizontal="right" vertical="center"/>
    </xf>
    <xf numFmtId="0" fontId="77" fillId="73" borderId="66" applyNumberFormat="0" applyAlignment="0" applyProtection="0"/>
    <xf numFmtId="0" fontId="62" fillId="86" borderId="65" applyNumberFormat="0" applyAlignment="0" applyProtection="0"/>
    <xf numFmtId="0" fontId="64" fillId="86" borderId="66" applyNumberFormat="0" applyAlignment="0" applyProtection="0"/>
    <xf numFmtId="0" fontId="28" fillId="14" borderId="72">
      <alignment horizontal="left" vertical="center" wrapText="1" indent="2"/>
    </xf>
    <xf numFmtId="0" fontId="65" fillId="86" borderId="66" applyNumberFormat="0" applyAlignment="0" applyProtection="0"/>
    <xf numFmtId="0" fontId="65" fillId="86" borderId="66" applyNumberFormat="0" applyAlignment="0" applyProtection="0"/>
    <xf numFmtId="4" fontId="25" fillId="14" borderId="70">
      <alignment horizontal="right" vertical="center"/>
    </xf>
    <xf numFmtId="0" fontId="25" fillId="14" borderId="70">
      <alignment horizontal="right" vertical="center"/>
    </xf>
    <xf numFmtId="0" fontId="25" fillId="14" borderId="69">
      <alignment horizontal="right" vertical="center"/>
    </xf>
    <xf numFmtId="4" fontId="55" fillId="9" borderId="69">
      <alignment horizontal="right" vertical="center"/>
    </xf>
    <xf numFmtId="0" fontId="68" fillId="73" borderId="66" applyNumberFormat="0" applyAlignment="0" applyProtection="0"/>
    <xf numFmtId="0" fontId="69" fillId="0" borderId="67" applyNumberFormat="0" applyFill="0" applyAlignment="0" applyProtection="0"/>
    <xf numFmtId="0" fontId="84" fillId="0" borderId="67" applyNumberFormat="0" applyFill="0" applyAlignment="0" applyProtection="0"/>
    <xf numFmtId="0" fontId="59" fillId="89" borderId="68" applyNumberFormat="0" applyFont="0" applyAlignment="0" applyProtection="0"/>
    <xf numFmtId="0" fontId="77" fillId="73" borderId="66" applyNumberFormat="0" applyAlignment="0" applyProtection="0"/>
    <xf numFmtId="49" fontId="26" fillId="0" borderId="69" applyNumberFormat="0" applyFill="0" applyBorder="0" applyProtection="0">
      <alignment horizontal="left" vertical="center"/>
    </xf>
    <xf numFmtId="0" fontId="28" fillId="14" borderId="72">
      <alignment horizontal="left" vertical="center" wrapText="1" indent="2"/>
    </xf>
    <xf numFmtId="0" fontId="65" fillId="86" borderId="66" applyNumberFormat="0" applyAlignment="0" applyProtection="0"/>
    <xf numFmtId="0" fontId="28" fillId="0" borderId="72">
      <alignment horizontal="left" vertical="center" wrapText="1" indent="2"/>
    </xf>
    <xf numFmtId="0" fontId="59" fillId="89" borderId="68" applyNumberFormat="0" applyFont="0" applyAlignment="0" applyProtection="0"/>
    <xf numFmtId="0" fontId="29" fillId="89" borderId="68" applyNumberFormat="0" applyFont="0" applyAlignment="0" applyProtection="0"/>
    <xf numFmtId="0" fontId="81" fillId="86" borderId="65" applyNumberFormat="0" applyAlignment="0" applyProtection="0"/>
    <xf numFmtId="0" fontId="84" fillId="0" borderId="67" applyNumberFormat="0" applyFill="0" applyAlignment="0" applyProtection="0"/>
    <xf numFmtId="4" fontId="28" fillId="16" borderId="69"/>
    <xf numFmtId="0" fontId="25" fillId="14" borderId="69">
      <alignment horizontal="right" vertical="center"/>
    </xf>
    <xf numFmtId="0" fontId="84" fillId="0" borderId="67" applyNumberFormat="0" applyFill="0" applyAlignment="0" applyProtection="0"/>
    <xf numFmtId="4" fontId="25" fillId="14" borderId="71">
      <alignment horizontal="right" vertical="center"/>
    </xf>
    <xf numFmtId="0" fontId="64" fillId="86" borderId="66" applyNumberFormat="0" applyAlignment="0" applyProtection="0"/>
    <xf numFmtId="0" fontId="25" fillId="14" borderId="70">
      <alignment horizontal="right" vertical="center"/>
    </xf>
    <xf numFmtId="0" fontId="65" fillId="86" borderId="66" applyNumberFormat="0" applyAlignment="0" applyProtection="0"/>
    <xf numFmtId="0" fontId="69" fillId="0" borderId="67" applyNumberFormat="0" applyFill="0" applyAlignment="0" applyProtection="0"/>
    <xf numFmtId="0" fontId="59" fillId="89" borderId="68" applyNumberFormat="0" applyFont="0" applyAlignment="0" applyProtection="0"/>
    <xf numFmtId="4" fontId="25" fillId="14" borderId="70">
      <alignment horizontal="right" vertical="center"/>
    </xf>
    <xf numFmtId="0" fontId="28" fillId="14" borderId="72">
      <alignment horizontal="left" vertical="center" wrapText="1" indent="2"/>
    </xf>
    <xf numFmtId="0" fontId="28" fillId="16" borderId="69"/>
    <xf numFmtId="171" fontId="28" fillId="90" borderId="69" applyNumberFormat="0" applyFont="0" applyBorder="0" applyAlignment="0" applyProtection="0">
      <alignment horizontal="right" vertical="center"/>
    </xf>
    <xf numFmtId="0" fontId="28" fillId="0" borderId="69" applyNumberFormat="0" applyFill="0" applyAlignment="0" applyProtection="0"/>
    <xf numFmtId="4" fontId="28" fillId="0" borderId="69" applyFill="0" applyBorder="0" applyProtection="0">
      <alignment horizontal="right" vertical="center"/>
    </xf>
    <xf numFmtId="4" fontId="25" fillId="9" borderId="69">
      <alignment horizontal="right" vertical="center"/>
    </xf>
    <xf numFmtId="0" fontId="69" fillId="0" borderId="67" applyNumberFormat="0" applyFill="0" applyAlignment="0" applyProtection="0"/>
    <xf numFmtId="49" fontId="26" fillId="0" borderId="69" applyNumberFormat="0" applyFill="0" applyBorder="0" applyProtection="0">
      <alignment horizontal="left" vertical="center"/>
    </xf>
    <xf numFmtId="49" fontId="28" fillId="0" borderId="70" applyNumberFormat="0" applyFont="0" applyFill="0" applyBorder="0" applyProtection="0">
      <alignment horizontal="left" vertical="center" indent="5"/>
    </xf>
    <xf numFmtId="0" fontId="28" fillId="9" borderId="70">
      <alignment horizontal="left" vertical="center"/>
    </xf>
    <xf numFmtId="0" fontId="65" fillId="86" borderId="66" applyNumberFormat="0" applyAlignment="0" applyProtection="0"/>
    <xf numFmtId="4" fontId="25" fillId="14" borderId="71">
      <alignment horizontal="right" vertical="center"/>
    </xf>
    <xf numFmtId="0" fontId="77" fillId="73" borderId="66" applyNumberFormat="0" applyAlignment="0" applyProtection="0"/>
    <xf numFmtId="0" fontId="77" fillId="73" borderId="66" applyNumberFormat="0" applyAlignment="0" applyProtection="0"/>
    <xf numFmtId="0" fontId="59" fillId="89" borderId="68" applyNumberFormat="0" applyFont="0" applyAlignment="0" applyProtection="0"/>
    <xf numFmtId="0" fontId="81" fillId="86" borderId="65" applyNumberFormat="0" applyAlignment="0" applyProtection="0"/>
    <xf numFmtId="0" fontId="84" fillId="0" borderId="67" applyNumberFormat="0" applyFill="0" applyAlignment="0" applyProtection="0"/>
    <xf numFmtId="0" fontId="25" fillId="14" borderId="69">
      <alignment horizontal="right" vertical="center"/>
    </xf>
    <xf numFmtId="0" fontId="29" fillId="89" borderId="68" applyNumberFormat="0" applyFont="0" applyAlignment="0" applyProtection="0"/>
    <xf numFmtId="4" fontId="28" fillId="0" borderId="69">
      <alignment horizontal="right" vertical="center"/>
    </xf>
    <xf numFmtId="0" fontId="84" fillId="0" borderId="67" applyNumberFormat="0" applyFill="0" applyAlignment="0" applyProtection="0"/>
    <xf numFmtId="0" fontId="25" fillId="14" borderId="69">
      <alignment horizontal="right" vertical="center"/>
    </xf>
    <xf numFmtId="0" fontId="25" fillId="14" borderId="69">
      <alignment horizontal="right" vertical="center"/>
    </xf>
    <xf numFmtId="4" fontId="55" fillId="9" borderId="69">
      <alignment horizontal="right" vertical="center"/>
    </xf>
    <xf numFmtId="0" fontId="25" fillId="9" borderId="69">
      <alignment horizontal="right" vertical="center"/>
    </xf>
    <xf numFmtId="4" fontId="25" fillId="9" borderId="69">
      <alignment horizontal="right" vertical="center"/>
    </xf>
    <xf numFmtId="0" fontId="55" fillId="9" borderId="69">
      <alignment horizontal="right" vertical="center"/>
    </xf>
    <xf numFmtId="4" fontId="55" fillId="9" borderId="69">
      <alignment horizontal="right" vertical="center"/>
    </xf>
    <xf numFmtId="0" fontId="25" fillId="14" borderId="69">
      <alignment horizontal="right" vertical="center"/>
    </xf>
    <xf numFmtId="4" fontId="25" fillId="14" borderId="69">
      <alignment horizontal="right" vertical="center"/>
    </xf>
    <xf numFmtId="0" fontId="25" fillId="14" borderId="69">
      <alignment horizontal="right" vertical="center"/>
    </xf>
    <xf numFmtId="4" fontId="25" fillId="14" borderId="69">
      <alignment horizontal="right" vertical="center"/>
    </xf>
    <xf numFmtId="0" fontId="25" fillId="14" borderId="70">
      <alignment horizontal="right" vertical="center"/>
    </xf>
    <xf numFmtId="4" fontId="25" fillId="14" borderId="70">
      <alignment horizontal="right" vertical="center"/>
    </xf>
    <xf numFmtId="0" fontId="25" fillId="14" borderId="71">
      <alignment horizontal="right" vertical="center"/>
    </xf>
    <xf numFmtId="4" fontId="25" fillId="14" borderId="71">
      <alignment horizontal="right" vertical="center"/>
    </xf>
    <xf numFmtId="0" fontId="65" fillId="86" borderId="66" applyNumberFormat="0" applyAlignment="0" applyProtection="0"/>
    <xf numFmtId="0" fontId="28" fillId="14" borderId="72">
      <alignment horizontal="left" vertical="center" wrapText="1" indent="2"/>
    </xf>
    <xf numFmtId="0" fontId="28" fillId="0" borderId="72">
      <alignment horizontal="left" vertical="center" wrapText="1" indent="2"/>
    </xf>
    <xf numFmtId="0" fontId="28" fillId="9" borderId="70">
      <alignment horizontal="left" vertical="center"/>
    </xf>
    <xf numFmtId="0" fontId="77" fillId="73" borderId="66" applyNumberFormat="0" applyAlignment="0" applyProtection="0"/>
    <xf numFmtId="0" fontId="28" fillId="0" borderId="69">
      <alignment horizontal="right" vertical="center"/>
    </xf>
    <xf numFmtId="4" fontId="28" fillId="0" borderId="69">
      <alignment horizontal="right" vertical="center"/>
    </xf>
    <xf numFmtId="0" fontId="28" fillId="0" borderId="69" applyNumberFormat="0" applyFill="0" applyAlignment="0" applyProtection="0"/>
    <xf numFmtId="0" fontId="81" fillId="86" borderId="65" applyNumberFormat="0" applyAlignment="0" applyProtection="0"/>
    <xf numFmtId="171" fontId="28" fillId="90" borderId="69" applyNumberFormat="0" applyFont="0" applyBorder="0" applyAlignment="0" applyProtection="0">
      <alignment horizontal="right" vertical="center"/>
    </xf>
    <xf numFmtId="0" fontId="28" fillId="16" borderId="69"/>
    <xf numFmtId="4" fontId="28" fillId="16" borderId="69"/>
    <xf numFmtId="0" fontId="84" fillId="0" borderId="67" applyNumberFormat="0" applyFill="0" applyAlignment="0" applyProtection="0"/>
    <xf numFmtId="0" fontId="29" fillId="89" borderId="68" applyNumberFormat="0" applyFont="0" applyAlignment="0" applyProtection="0"/>
    <xf numFmtId="0" fontId="59" fillId="89" borderId="68" applyNumberFormat="0" applyFont="0" applyAlignment="0" applyProtection="0"/>
    <xf numFmtId="0" fontId="28" fillId="0" borderId="69" applyNumberFormat="0" applyFill="0" applyAlignment="0" applyProtection="0"/>
    <xf numFmtId="0" fontId="69" fillId="0" borderId="67" applyNumberFormat="0" applyFill="0" applyAlignment="0" applyProtection="0"/>
    <xf numFmtId="0" fontId="84" fillId="0" borderId="67" applyNumberFormat="0" applyFill="0" applyAlignment="0" applyProtection="0"/>
    <xf numFmtId="0" fontId="68" fillId="73" borderId="66" applyNumberFormat="0" applyAlignment="0" applyProtection="0"/>
    <xf numFmtId="0" fontId="65" fillId="86" borderId="66" applyNumberFormat="0" applyAlignment="0" applyProtection="0"/>
    <xf numFmtId="4" fontId="55" fillId="9" borderId="69">
      <alignment horizontal="right" vertical="center"/>
    </xf>
    <xf numFmtId="0" fontId="25" fillId="9" borderId="69">
      <alignment horizontal="right" vertical="center"/>
    </xf>
    <xf numFmtId="171" fontId="28" fillId="90" borderId="69" applyNumberFormat="0" applyFont="0" applyBorder="0" applyAlignment="0" applyProtection="0">
      <alignment horizontal="right" vertical="center"/>
    </xf>
    <xf numFmtId="0" fontId="69" fillId="0" borderId="67" applyNumberFormat="0" applyFill="0" applyAlignment="0" applyProtection="0"/>
    <xf numFmtId="49" fontId="28" fillId="0" borderId="69" applyNumberFormat="0" applyFont="0" applyFill="0" applyBorder="0" applyProtection="0">
      <alignment horizontal="left" vertical="center" indent="2"/>
    </xf>
    <xf numFmtId="49" fontId="28" fillId="0" borderId="70" applyNumberFormat="0" applyFont="0" applyFill="0" applyBorder="0" applyProtection="0">
      <alignment horizontal="left" vertical="center" indent="5"/>
    </xf>
    <xf numFmtId="49" fontId="28" fillId="0" borderId="69" applyNumberFormat="0" applyFont="0" applyFill="0" applyBorder="0" applyProtection="0">
      <alignment horizontal="left" vertical="center" indent="2"/>
    </xf>
    <xf numFmtId="4" fontId="28" fillId="0" borderId="69" applyFill="0" applyBorder="0" applyProtection="0">
      <alignment horizontal="right" vertical="center"/>
    </xf>
    <xf numFmtId="49" fontId="26" fillId="0" borderId="69" applyNumberFormat="0" applyFill="0" applyBorder="0" applyProtection="0">
      <alignment horizontal="left" vertical="center"/>
    </xf>
    <xf numFmtId="0" fontId="28" fillId="0" borderId="72">
      <alignment horizontal="left" vertical="center" wrapText="1" indent="2"/>
    </xf>
    <xf numFmtId="0" fontId="81" fillId="86" borderId="65" applyNumberFormat="0" applyAlignment="0" applyProtection="0"/>
    <xf numFmtId="0" fontId="25" fillId="14" borderId="71">
      <alignment horizontal="right" vertical="center"/>
    </xf>
    <xf numFmtId="0" fontId="68" fillId="73" borderId="66" applyNumberFormat="0" applyAlignment="0" applyProtection="0"/>
    <xf numFmtId="0" fontId="25" fillId="14" borderId="71">
      <alignment horizontal="right" vertical="center"/>
    </xf>
    <xf numFmtId="4" fontId="25" fillId="14" borderId="69">
      <alignment horizontal="right" vertical="center"/>
    </xf>
    <xf numFmtId="0" fontId="25" fillId="14" borderId="69">
      <alignment horizontal="right" vertical="center"/>
    </xf>
    <xf numFmtId="0" fontId="62" fillId="86" borderId="65" applyNumberFormat="0" applyAlignment="0" applyProtection="0"/>
    <xf numFmtId="0" fontId="64" fillId="86" borderId="66" applyNumberFormat="0" applyAlignment="0" applyProtection="0"/>
    <xf numFmtId="0" fontId="69" fillId="0" borderId="67" applyNumberFormat="0" applyFill="0" applyAlignment="0" applyProtection="0"/>
    <xf numFmtId="0" fontId="28" fillId="16" borderId="69"/>
    <xf numFmtId="4" fontId="28" fillId="16" borderId="69"/>
    <xf numFmtId="4" fontId="25" fillId="14" borderId="69">
      <alignment horizontal="right" vertical="center"/>
    </xf>
    <xf numFmtId="0" fontId="55" fillId="9" borderId="69">
      <alignment horizontal="right" vertical="center"/>
    </xf>
    <xf numFmtId="0" fontId="68" fillId="73" borderId="66" applyNumberFormat="0" applyAlignment="0" applyProtection="0"/>
    <xf numFmtId="0" fontId="65" fillId="86" borderId="66" applyNumberFormat="0" applyAlignment="0" applyProtection="0"/>
    <xf numFmtId="4" fontId="28" fillId="0" borderId="69">
      <alignment horizontal="right" vertical="center"/>
    </xf>
    <xf numFmtId="0" fontId="28" fillId="14" borderId="72">
      <alignment horizontal="left" vertical="center" wrapText="1" indent="2"/>
    </xf>
    <xf numFmtId="0" fontId="28" fillId="0" borderId="72">
      <alignment horizontal="left" vertical="center" wrapText="1" indent="2"/>
    </xf>
    <xf numFmtId="0" fontId="81" fillId="86" borderId="65" applyNumberFormat="0" applyAlignment="0" applyProtection="0"/>
    <xf numFmtId="0" fontId="77" fillId="73" borderId="66" applyNumberFormat="0" applyAlignment="0" applyProtection="0"/>
    <xf numFmtId="0" fontId="64" fillId="86" borderId="66" applyNumberFormat="0" applyAlignment="0" applyProtection="0"/>
    <xf numFmtId="0" fontId="62" fillId="86" borderId="65" applyNumberFormat="0" applyAlignment="0" applyProtection="0"/>
    <xf numFmtId="0" fontId="25" fillId="14" borderId="71">
      <alignment horizontal="right" vertical="center"/>
    </xf>
    <xf numFmtId="0" fontId="55" fillId="9" borderId="69">
      <alignment horizontal="right" vertical="center"/>
    </xf>
    <xf numFmtId="4" fontId="25" fillId="9" borderId="69">
      <alignment horizontal="right" vertical="center"/>
    </xf>
    <xf numFmtId="4" fontId="25" fillId="14" borderId="69">
      <alignment horizontal="right" vertical="center"/>
    </xf>
    <xf numFmtId="49" fontId="28" fillId="0" borderId="70" applyNumberFormat="0" applyFont="0" applyFill="0" applyBorder="0" applyProtection="0">
      <alignment horizontal="left" vertical="center" indent="5"/>
    </xf>
    <xf numFmtId="4" fontId="28" fillId="0" borderId="69" applyFill="0" applyBorder="0" applyProtection="0">
      <alignment horizontal="right" vertical="center"/>
    </xf>
    <xf numFmtId="4" fontId="25" fillId="9" borderId="69">
      <alignment horizontal="right" vertical="center"/>
    </xf>
    <xf numFmtId="0" fontId="77" fillId="73" borderId="73" applyNumberFormat="0" applyAlignment="0" applyProtection="0"/>
    <xf numFmtId="0" fontId="77" fillId="73" borderId="66" applyNumberFormat="0" applyAlignment="0" applyProtection="0"/>
    <xf numFmtId="0" fontId="68" fillId="73" borderId="66" applyNumberFormat="0" applyAlignment="0" applyProtection="0"/>
    <xf numFmtId="0" fontId="64" fillId="86" borderId="66" applyNumberFormat="0" applyAlignment="0" applyProtection="0"/>
    <xf numFmtId="0" fontId="28" fillId="14" borderId="72">
      <alignment horizontal="left" vertical="center" wrapText="1" indent="2"/>
    </xf>
    <xf numFmtId="0" fontId="28" fillId="0" borderId="72">
      <alignment horizontal="left" vertical="center" wrapText="1" indent="2"/>
    </xf>
    <xf numFmtId="0" fontId="28" fillId="14" borderId="72">
      <alignment horizontal="left" vertical="center" wrapText="1" indent="2"/>
    </xf>
    <xf numFmtId="0" fontId="28" fillId="0" borderId="72">
      <alignment horizontal="left" vertical="center" wrapText="1" indent="2"/>
    </xf>
    <xf numFmtId="0" fontId="62" fillId="86" borderId="65" applyNumberFormat="0" applyAlignment="0" applyProtection="0"/>
    <xf numFmtId="0" fontId="64" fillId="86" borderId="66" applyNumberFormat="0" applyAlignment="0" applyProtection="0"/>
    <xf numFmtId="0" fontId="65" fillId="86" borderId="66" applyNumberFormat="0" applyAlignment="0" applyProtection="0"/>
    <xf numFmtId="0" fontId="68" fillId="73" borderId="66" applyNumberFormat="0" applyAlignment="0" applyProtection="0"/>
    <xf numFmtId="0" fontId="69" fillId="0" borderId="67" applyNumberFormat="0" applyFill="0" applyAlignment="0" applyProtection="0"/>
    <xf numFmtId="0" fontId="77" fillId="73" borderId="66" applyNumberFormat="0" applyAlignment="0" applyProtection="0"/>
    <xf numFmtId="0" fontId="59" fillId="89" borderId="68" applyNumberFormat="0" applyFont="0" applyAlignment="0" applyProtection="0"/>
    <xf numFmtId="0" fontId="29" fillId="89" borderId="68" applyNumberFormat="0" applyFont="0" applyAlignment="0" applyProtection="0"/>
    <xf numFmtId="0" fontId="81" fillId="86" borderId="65" applyNumberFormat="0" applyAlignment="0" applyProtection="0"/>
    <xf numFmtId="0" fontId="84" fillId="0" borderId="67" applyNumberFormat="0" applyFill="0" applyAlignment="0" applyProtection="0"/>
    <xf numFmtId="0" fontId="65" fillId="86" borderId="66" applyNumberFormat="0" applyAlignment="0" applyProtection="0"/>
    <xf numFmtId="0" fontId="77" fillId="73" borderId="66" applyNumberFormat="0" applyAlignment="0" applyProtection="0"/>
    <xf numFmtId="0" fontId="59" fillId="89" borderId="68" applyNumberFormat="0" applyFont="0" applyAlignment="0" applyProtection="0"/>
    <xf numFmtId="0" fontId="81" fillId="86" borderId="65" applyNumberFormat="0" applyAlignment="0" applyProtection="0"/>
    <xf numFmtId="0" fontId="84" fillId="0" borderId="67" applyNumberFormat="0" applyFill="0" applyAlignment="0" applyProtection="0"/>
    <xf numFmtId="0" fontId="65" fillId="86" borderId="66" applyNumberFormat="0" applyAlignment="0" applyProtection="0"/>
    <xf numFmtId="0" fontId="77" fillId="73" borderId="66" applyNumberFormat="0" applyAlignment="0" applyProtection="0"/>
    <xf numFmtId="0" fontId="81" fillId="86" borderId="65" applyNumberFormat="0" applyAlignment="0" applyProtection="0"/>
    <xf numFmtId="0" fontId="84" fillId="0" borderId="67" applyNumberFormat="0" applyFill="0" applyAlignment="0" applyProtection="0"/>
    <xf numFmtId="0" fontId="6" fillId="53" borderId="0" applyNumberFormat="0" applyBorder="0" applyAlignment="0" applyProtection="0"/>
    <xf numFmtId="0" fontId="62" fillId="86" borderId="65" applyNumberFormat="0" applyAlignment="0" applyProtection="0"/>
    <xf numFmtId="0" fontId="64" fillId="86" borderId="66" applyNumberFormat="0" applyAlignment="0" applyProtection="0"/>
    <xf numFmtId="0" fontId="69" fillId="0" borderId="67" applyNumberFormat="0" applyFill="0" applyAlignment="0" applyProtection="0"/>
    <xf numFmtId="49" fontId="28" fillId="0" borderId="69" applyNumberFormat="0" applyFont="0" applyFill="0" applyBorder="0" applyProtection="0">
      <alignment horizontal="left" vertical="center" indent="2"/>
    </xf>
    <xf numFmtId="0" fontId="25" fillId="9" borderId="69">
      <alignment horizontal="right" vertical="center"/>
    </xf>
    <xf numFmtId="4" fontId="25" fillId="9" borderId="69">
      <alignment horizontal="right" vertical="center"/>
    </xf>
    <xf numFmtId="0" fontId="55" fillId="9" borderId="69">
      <alignment horizontal="right" vertical="center"/>
    </xf>
    <xf numFmtId="4" fontId="55" fillId="9" borderId="69">
      <alignment horizontal="right" vertical="center"/>
    </xf>
    <xf numFmtId="0" fontId="25" fillId="14" borderId="69">
      <alignment horizontal="right" vertical="center"/>
    </xf>
    <xf numFmtId="4" fontId="25" fillId="14" borderId="69">
      <alignment horizontal="right" vertical="center"/>
    </xf>
    <xf numFmtId="0" fontId="25" fillId="14" borderId="69">
      <alignment horizontal="right" vertical="center"/>
    </xf>
    <xf numFmtId="4" fontId="25" fillId="14" borderId="69">
      <alignment horizontal="right" vertical="center"/>
    </xf>
    <xf numFmtId="0" fontId="68" fillId="73" borderId="66" applyNumberFormat="0" applyAlignment="0" applyProtection="0"/>
    <xf numFmtId="0" fontId="28" fillId="0" borderId="69">
      <alignment horizontal="right" vertical="center"/>
    </xf>
    <xf numFmtId="4" fontId="28" fillId="0" borderId="69">
      <alignment horizontal="right" vertical="center"/>
    </xf>
    <xf numFmtId="4" fontId="28" fillId="0" borderId="69" applyFill="0" applyBorder="0" applyProtection="0">
      <alignment horizontal="right" vertical="center"/>
    </xf>
    <xf numFmtId="49" fontId="26" fillId="0" borderId="69" applyNumberFormat="0" applyFill="0" applyBorder="0" applyProtection="0">
      <alignment horizontal="left" vertical="center"/>
    </xf>
    <xf numFmtId="0" fontId="28" fillId="0" borderId="69" applyNumberFormat="0" applyFill="0" applyAlignment="0" applyProtection="0"/>
    <xf numFmtId="171" fontId="28" fillId="90" borderId="69" applyNumberFormat="0" applyFont="0" applyBorder="0" applyAlignment="0" applyProtection="0">
      <alignment horizontal="right" vertical="center"/>
    </xf>
    <xf numFmtId="0" fontId="28" fillId="16" borderId="69"/>
    <xf numFmtId="4" fontId="28" fillId="16" borderId="69"/>
    <xf numFmtId="4" fontId="25" fillId="14" borderId="69">
      <alignment horizontal="right" vertical="center"/>
    </xf>
    <xf numFmtId="0" fontId="28" fillId="16" borderId="69"/>
    <xf numFmtId="0" fontId="64" fillId="86" borderId="66" applyNumberFormat="0" applyAlignment="0" applyProtection="0"/>
    <xf numFmtId="0" fontId="25" fillId="9" borderId="69">
      <alignment horizontal="right" vertical="center"/>
    </xf>
    <xf numFmtId="0" fontId="28" fillId="0" borderId="69">
      <alignment horizontal="right" vertical="center"/>
    </xf>
    <xf numFmtId="0" fontId="84" fillId="0" borderId="67" applyNumberFormat="0" applyFill="0" applyAlignment="0" applyProtection="0"/>
    <xf numFmtId="0" fontId="28" fillId="9" borderId="70">
      <alignment horizontal="left" vertical="center"/>
    </xf>
    <xf numFmtId="0" fontId="77" fillId="73" borderId="66" applyNumberFormat="0" applyAlignment="0" applyProtection="0"/>
    <xf numFmtId="171" fontId="28" fillId="90" borderId="69" applyNumberFormat="0" applyFont="0" applyBorder="0" applyAlignment="0" applyProtection="0">
      <alignment horizontal="right" vertical="center"/>
    </xf>
    <xf numFmtId="0" fontId="59" fillId="89" borderId="68" applyNumberFormat="0" applyFont="0" applyAlignment="0" applyProtection="0"/>
    <xf numFmtId="0" fontId="28" fillId="0" borderId="72">
      <alignment horizontal="left" vertical="center" wrapText="1" indent="2"/>
    </xf>
    <xf numFmtId="4" fontId="28" fillId="16" borderId="69"/>
    <xf numFmtId="49" fontId="26" fillId="0" borderId="69" applyNumberFormat="0" applyFill="0" applyBorder="0" applyProtection="0">
      <alignment horizontal="left" vertical="center"/>
    </xf>
    <xf numFmtId="0" fontId="28" fillId="0" borderId="69">
      <alignment horizontal="right" vertical="center"/>
    </xf>
    <xf numFmtId="4" fontId="25" fillId="14" borderId="71">
      <alignment horizontal="right" vertical="center"/>
    </xf>
    <xf numFmtId="4" fontId="25" fillId="14" borderId="69">
      <alignment horizontal="right" vertical="center"/>
    </xf>
    <xf numFmtId="4" fontId="25" fillId="14" borderId="69">
      <alignment horizontal="right" vertical="center"/>
    </xf>
    <xf numFmtId="0" fontId="55" fillId="9" borderId="69">
      <alignment horizontal="right" vertical="center"/>
    </xf>
    <xf numFmtId="0" fontId="25" fillId="9" borderId="69">
      <alignment horizontal="right" vertical="center"/>
    </xf>
    <xf numFmtId="49" fontId="28" fillId="0" borderId="69" applyNumberFormat="0" applyFont="0" applyFill="0" applyBorder="0" applyProtection="0">
      <alignment horizontal="left" vertical="center" indent="2"/>
    </xf>
    <xf numFmtId="0" fontId="77" fillId="73" borderId="66" applyNumberFormat="0" applyAlignment="0" applyProtection="0"/>
    <xf numFmtId="0" fontId="62" fillId="86" borderId="65" applyNumberFormat="0" applyAlignment="0" applyProtection="0"/>
    <xf numFmtId="49" fontId="28" fillId="0" borderId="69" applyNumberFormat="0" applyFont="0" applyFill="0" applyBorder="0" applyProtection="0">
      <alignment horizontal="left" vertical="center" indent="2"/>
    </xf>
    <xf numFmtId="0" fontId="68" fillId="73" borderId="66" applyNumberFormat="0" applyAlignment="0" applyProtection="0"/>
    <xf numFmtId="4" fontId="28" fillId="0" borderId="69" applyFill="0" applyBorder="0" applyProtection="0">
      <alignment horizontal="right" vertical="center"/>
    </xf>
    <xf numFmtId="0" fontId="65" fillId="86" borderId="66" applyNumberFormat="0" applyAlignment="0" applyProtection="0"/>
    <xf numFmtId="0" fontId="84" fillId="0" borderId="67" applyNumberFormat="0" applyFill="0" applyAlignment="0" applyProtection="0"/>
    <xf numFmtId="0" fontId="81" fillId="86" borderId="65" applyNumberFormat="0" applyAlignment="0" applyProtection="0"/>
    <xf numFmtId="0" fontId="28" fillId="0" borderId="69" applyNumberFormat="0" applyFill="0" applyAlignment="0" applyProtection="0"/>
    <xf numFmtId="4" fontId="28" fillId="0" borderId="69">
      <alignment horizontal="right" vertical="center"/>
    </xf>
    <xf numFmtId="0" fontId="28" fillId="0" borderId="69">
      <alignment horizontal="right" vertical="center"/>
    </xf>
    <xf numFmtId="0" fontId="77" fillId="73" borderId="66" applyNumberFormat="0" applyAlignment="0" applyProtection="0"/>
    <xf numFmtId="0" fontId="62" fillId="86" borderId="65" applyNumberFormat="0" applyAlignment="0" applyProtection="0"/>
    <xf numFmtId="0" fontId="64" fillId="86" borderId="66" applyNumberFormat="0" applyAlignment="0" applyProtection="0"/>
    <xf numFmtId="0" fontId="28" fillId="14" borderId="72">
      <alignment horizontal="left" vertical="center" wrapText="1" indent="2"/>
    </xf>
    <xf numFmtId="0" fontId="65" fillId="86" borderId="66" applyNumberFormat="0" applyAlignment="0" applyProtection="0"/>
    <xf numFmtId="0" fontId="65" fillId="86" borderId="66" applyNumberFormat="0" applyAlignment="0" applyProtection="0"/>
    <xf numFmtId="4" fontId="25" fillId="14" borderId="70">
      <alignment horizontal="right" vertical="center"/>
    </xf>
    <xf numFmtId="0" fontId="25" fillId="14" borderId="70">
      <alignment horizontal="right" vertical="center"/>
    </xf>
    <xf numFmtId="0" fontId="25" fillId="14" borderId="69">
      <alignment horizontal="right" vertical="center"/>
    </xf>
    <xf numFmtId="4" fontId="55" fillId="9" borderId="69">
      <alignment horizontal="right" vertical="center"/>
    </xf>
    <xf numFmtId="0" fontId="68" fillId="73" borderId="66" applyNumberFormat="0" applyAlignment="0" applyProtection="0"/>
    <xf numFmtId="0" fontId="69" fillId="0" borderId="67" applyNumberFormat="0" applyFill="0" applyAlignment="0" applyProtection="0"/>
    <xf numFmtId="0" fontId="84" fillId="0" borderId="67" applyNumberFormat="0" applyFill="0" applyAlignment="0" applyProtection="0"/>
    <xf numFmtId="0" fontId="59" fillId="89" borderId="68" applyNumberFormat="0" applyFont="0" applyAlignment="0" applyProtection="0"/>
    <xf numFmtId="0" fontId="77" fillId="73" borderId="66" applyNumberFormat="0" applyAlignment="0" applyProtection="0"/>
    <xf numFmtId="49" fontId="26" fillId="0" borderId="69" applyNumberFormat="0" applyFill="0" applyBorder="0" applyProtection="0">
      <alignment horizontal="left" vertical="center"/>
    </xf>
    <xf numFmtId="0" fontId="28" fillId="14" borderId="72">
      <alignment horizontal="left" vertical="center" wrapText="1" indent="2"/>
    </xf>
    <xf numFmtId="0" fontId="65" fillId="86" borderId="66" applyNumberFormat="0" applyAlignment="0" applyProtection="0"/>
    <xf numFmtId="0" fontId="28" fillId="0" borderId="72">
      <alignment horizontal="left" vertical="center" wrapText="1" indent="2"/>
    </xf>
    <xf numFmtId="0" fontId="59" fillId="89" borderId="68" applyNumberFormat="0" applyFont="0" applyAlignment="0" applyProtection="0"/>
    <xf numFmtId="0" fontId="29" fillId="89" borderId="68" applyNumberFormat="0" applyFont="0" applyAlignment="0" applyProtection="0"/>
    <xf numFmtId="0" fontId="81" fillId="86" borderId="65" applyNumberFormat="0" applyAlignment="0" applyProtection="0"/>
    <xf numFmtId="0" fontId="84" fillId="0" borderId="67" applyNumberFormat="0" applyFill="0" applyAlignment="0" applyProtection="0"/>
    <xf numFmtId="4" fontId="28" fillId="16" borderId="69"/>
    <xf numFmtId="0" fontId="25" fillId="14" borderId="69">
      <alignment horizontal="right" vertical="center"/>
    </xf>
    <xf numFmtId="0" fontId="84" fillId="0" borderId="67" applyNumberFormat="0" applyFill="0" applyAlignment="0" applyProtection="0"/>
    <xf numFmtId="4" fontId="25" fillId="14" borderId="71">
      <alignment horizontal="right" vertical="center"/>
    </xf>
    <xf numFmtId="0" fontId="64" fillId="86" borderId="66" applyNumberFormat="0" applyAlignment="0" applyProtection="0"/>
    <xf numFmtId="0" fontId="25" fillId="14" borderId="70">
      <alignment horizontal="right" vertical="center"/>
    </xf>
    <xf numFmtId="0" fontId="65" fillId="86" borderId="66" applyNumberFormat="0" applyAlignment="0" applyProtection="0"/>
    <xf numFmtId="0" fontId="69" fillId="0" borderId="67" applyNumberFormat="0" applyFill="0" applyAlignment="0" applyProtection="0"/>
    <xf numFmtId="0" fontId="59" fillId="89" borderId="68" applyNumberFormat="0" applyFont="0" applyAlignment="0" applyProtection="0"/>
    <xf numFmtId="4" fontId="25" fillId="14" borderId="70">
      <alignment horizontal="right" vertical="center"/>
    </xf>
    <xf numFmtId="0" fontId="28" fillId="14" borderId="72">
      <alignment horizontal="left" vertical="center" wrapText="1" indent="2"/>
    </xf>
    <xf numFmtId="0" fontId="28" fillId="16" borderId="69"/>
    <xf numFmtId="171" fontId="28" fillId="90" borderId="69" applyNumberFormat="0" applyFont="0" applyBorder="0" applyAlignment="0" applyProtection="0">
      <alignment horizontal="right" vertical="center"/>
    </xf>
    <xf numFmtId="0" fontId="28" fillId="0" borderId="69" applyNumberFormat="0" applyFill="0" applyAlignment="0" applyProtection="0"/>
    <xf numFmtId="4" fontId="28" fillId="0" borderId="69" applyFill="0" applyBorder="0" applyProtection="0">
      <alignment horizontal="right" vertical="center"/>
    </xf>
    <xf numFmtId="4" fontId="25" fillId="9" borderId="69">
      <alignment horizontal="right" vertical="center"/>
    </xf>
    <xf numFmtId="0" fontId="69" fillId="0" borderId="67" applyNumberFormat="0" applyFill="0" applyAlignment="0" applyProtection="0"/>
    <xf numFmtId="49" fontId="26" fillId="0" borderId="69" applyNumberFormat="0" applyFill="0" applyBorder="0" applyProtection="0">
      <alignment horizontal="left" vertical="center"/>
    </xf>
    <xf numFmtId="49" fontId="28" fillId="0" borderId="70" applyNumberFormat="0" applyFont="0" applyFill="0" applyBorder="0" applyProtection="0">
      <alignment horizontal="left" vertical="center" indent="5"/>
    </xf>
    <xf numFmtId="0" fontId="28" fillId="9" borderId="70">
      <alignment horizontal="left" vertical="center"/>
    </xf>
    <xf numFmtId="0" fontId="65" fillId="86" borderId="66" applyNumberFormat="0" applyAlignment="0" applyProtection="0"/>
    <xf numFmtId="4" fontId="25" fillId="14" borderId="71">
      <alignment horizontal="right" vertical="center"/>
    </xf>
    <xf numFmtId="0" fontId="77" fillId="73" borderId="66" applyNumberFormat="0" applyAlignment="0" applyProtection="0"/>
    <xf numFmtId="0" fontId="77" fillId="73" borderId="66" applyNumberFormat="0" applyAlignment="0" applyProtection="0"/>
    <xf numFmtId="0" fontId="59" fillId="89" borderId="68" applyNumberFormat="0" applyFont="0" applyAlignment="0" applyProtection="0"/>
    <xf numFmtId="0" fontId="81" fillId="86" borderId="65" applyNumberFormat="0" applyAlignment="0" applyProtection="0"/>
    <xf numFmtId="0" fontId="84" fillId="0" borderId="67" applyNumberFormat="0" applyFill="0" applyAlignment="0" applyProtection="0"/>
    <xf numFmtId="0" fontId="25" fillId="14" borderId="69">
      <alignment horizontal="right" vertical="center"/>
    </xf>
    <xf numFmtId="0" fontId="29" fillId="89" borderId="68" applyNumberFormat="0" applyFont="0" applyAlignment="0" applyProtection="0"/>
    <xf numFmtId="4" fontId="28" fillId="0" borderId="69">
      <alignment horizontal="right" vertical="center"/>
    </xf>
    <xf numFmtId="0" fontId="84" fillId="0" borderId="67" applyNumberFormat="0" applyFill="0" applyAlignment="0" applyProtection="0"/>
    <xf numFmtId="0" fontId="25" fillId="14" borderId="69">
      <alignment horizontal="right" vertical="center"/>
    </xf>
    <xf numFmtId="0" fontId="25" fillId="14" borderId="69">
      <alignment horizontal="right" vertical="center"/>
    </xf>
    <xf numFmtId="4" fontId="55" fillId="9" borderId="69">
      <alignment horizontal="right" vertical="center"/>
    </xf>
    <xf numFmtId="0" fontId="25" fillId="9" borderId="69">
      <alignment horizontal="right" vertical="center"/>
    </xf>
    <xf numFmtId="4" fontId="25" fillId="9" borderId="69">
      <alignment horizontal="right" vertical="center"/>
    </xf>
    <xf numFmtId="0" fontId="55" fillId="9" borderId="69">
      <alignment horizontal="right" vertical="center"/>
    </xf>
    <xf numFmtId="4" fontId="55" fillId="9" borderId="69">
      <alignment horizontal="right" vertical="center"/>
    </xf>
    <xf numFmtId="0" fontId="25" fillId="14" borderId="69">
      <alignment horizontal="right" vertical="center"/>
    </xf>
    <xf numFmtId="4" fontId="25" fillId="14" borderId="69">
      <alignment horizontal="right" vertical="center"/>
    </xf>
    <xf numFmtId="0" fontId="25" fillId="14" borderId="69">
      <alignment horizontal="right" vertical="center"/>
    </xf>
    <xf numFmtId="4" fontId="25" fillId="14" borderId="69">
      <alignment horizontal="right" vertical="center"/>
    </xf>
    <xf numFmtId="0" fontId="25" fillId="14" borderId="70">
      <alignment horizontal="right" vertical="center"/>
    </xf>
    <xf numFmtId="4" fontId="25" fillId="14" borderId="70">
      <alignment horizontal="right" vertical="center"/>
    </xf>
    <xf numFmtId="0" fontId="25" fillId="14" borderId="71">
      <alignment horizontal="right" vertical="center"/>
    </xf>
    <xf numFmtId="4" fontId="25" fillId="14" borderId="71">
      <alignment horizontal="right" vertical="center"/>
    </xf>
    <xf numFmtId="0" fontId="65" fillId="86" borderId="66" applyNumberFormat="0" applyAlignment="0" applyProtection="0"/>
    <xf numFmtId="0" fontId="28" fillId="14" borderId="72">
      <alignment horizontal="left" vertical="center" wrapText="1" indent="2"/>
    </xf>
    <xf numFmtId="0" fontId="28" fillId="0" borderId="72">
      <alignment horizontal="left" vertical="center" wrapText="1" indent="2"/>
    </xf>
    <xf numFmtId="0" fontId="28" fillId="9" borderId="70">
      <alignment horizontal="left" vertical="center"/>
    </xf>
    <xf numFmtId="0" fontId="77" fillId="73" borderId="66" applyNumberFormat="0" applyAlignment="0" applyProtection="0"/>
    <xf numFmtId="0" fontId="28" fillId="0" borderId="69">
      <alignment horizontal="right" vertical="center"/>
    </xf>
    <xf numFmtId="4" fontId="28" fillId="0" borderId="69">
      <alignment horizontal="right" vertical="center"/>
    </xf>
    <xf numFmtId="0" fontId="28" fillId="0" borderId="69" applyNumberFormat="0" applyFill="0" applyAlignment="0" applyProtection="0"/>
    <xf numFmtId="0" fontId="81" fillId="86" borderId="65" applyNumberFormat="0" applyAlignment="0" applyProtection="0"/>
    <xf numFmtId="171" fontId="28" fillId="90" borderId="69" applyNumberFormat="0" applyFont="0" applyBorder="0" applyAlignment="0" applyProtection="0">
      <alignment horizontal="right" vertical="center"/>
    </xf>
    <xf numFmtId="0" fontId="28" fillId="16" borderId="69"/>
    <xf numFmtId="4" fontId="28" fillId="16" borderId="69"/>
    <xf numFmtId="0" fontId="84" fillId="0" borderId="67" applyNumberFormat="0" applyFill="0" applyAlignment="0" applyProtection="0"/>
    <xf numFmtId="0" fontId="29" fillId="89" borderId="68" applyNumberFormat="0" applyFont="0" applyAlignment="0" applyProtection="0"/>
    <xf numFmtId="0" fontId="59" fillId="89" borderId="68" applyNumberFormat="0" applyFont="0" applyAlignment="0" applyProtection="0"/>
    <xf numFmtId="0" fontId="28" fillId="0" borderId="69" applyNumberFormat="0" applyFill="0" applyAlignment="0" applyProtection="0"/>
    <xf numFmtId="0" fontId="69" fillId="0" borderId="67" applyNumberFormat="0" applyFill="0" applyAlignment="0" applyProtection="0"/>
    <xf numFmtId="0" fontId="84" fillId="0" borderId="67" applyNumberFormat="0" applyFill="0" applyAlignment="0" applyProtection="0"/>
    <xf numFmtId="0" fontId="68" fillId="73" borderId="66" applyNumberFormat="0" applyAlignment="0" applyProtection="0"/>
    <xf numFmtId="0" fontId="65" fillId="86" borderId="66" applyNumberFormat="0" applyAlignment="0" applyProtection="0"/>
    <xf numFmtId="4" fontId="55" fillId="9" borderId="69">
      <alignment horizontal="right" vertical="center"/>
    </xf>
    <xf numFmtId="0" fontId="25" fillId="9" borderId="69">
      <alignment horizontal="right" vertical="center"/>
    </xf>
    <xf numFmtId="171" fontId="28" fillId="90" borderId="69" applyNumberFormat="0" applyFont="0" applyBorder="0" applyAlignment="0" applyProtection="0">
      <alignment horizontal="right" vertical="center"/>
    </xf>
    <xf numFmtId="0" fontId="69" fillId="0" borderId="67" applyNumberFormat="0" applyFill="0" applyAlignment="0" applyProtection="0"/>
    <xf numFmtId="49" fontId="28" fillId="0" borderId="69" applyNumberFormat="0" applyFont="0" applyFill="0" applyBorder="0" applyProtection="0">
      <alignment horizontal="left" vertical="center" indent="2"/>
    </xf>
    <xf numFmtId="49" fontId="28" fillId="0" borderId="70" applyNumberFormat="0" applyFont="0" applyFill="0" applyBorder="0" applyProtection="0">
      <alignment horizontal="left" vertical="center" indent="5"/>
    </xf>
    <xf numFmtId="49" fontId="28" fillId="0" borderId="69" applyNumberFormat="0" applyFont="0" applyFill="0" applyBorder="0" applyProtection="0">
      <alignment horizontal="left" vertical="center" indent="2"/>
    </xf>
    <xf numFmtId="4" fontId="28" fillId="0" borderId="69" applyFill="0" applyBorder="0" applyProtection="0">
      <alignment horizontal="right" vertical="center"/>
    </xf>
    <xf numFmtId="49" fontId="26" fillId="0" borderId="69" applyNumberFormat="0" applyFill="0" applyBorder="0" applyProtection="0">
      <alignment horizontal="left" vertical="center"/>
    </xf>
    <xf numFmtId="0" fontId="28" fillId="0" borderId="72">
      <alignment horizontal="left" vertical="center" wrapText="1" indent="2"/>
    </xf>
    <xf numFmtId="0" fontId="81" fillId="86" borderId="65" applyNumberFormat="0" applyAlignment="0" applyProtection="0"/>
    <xf numFmtId="0" fontId="25" fillId="14" borderId="71">
      <alignment horizontal="right" vertical="center"/>
    </xf>
    <xf numFmtId="0" fontId="68" fillId="73" borderId="66" applyNumberFormat="0" applyAlignment="0" applyProtection="0"/>
    <xf numFmtId="0" fontId="25" fillId="14" borderId="71">
      <alignment horizontal="right" vertical="center"/>
    </xf>
    <xf numFmtId="4" fontId="25" fillId="14" borderId="69">
      <alignment horizontal="right" vertical="center"/>
    </xf>
    <xf numFmtId="0" fontId="25" fillId="14" borderId="69">
      <alignment horizontal="right" vertical="center"/>
    </xf>
    <xf numFmtId="0" fontId="62" fillId="86" borderId="65" applyNumberFormat="0" applyAlignment="0" applyProtection="0"/>
    <xf numFmtId="0" fontId="64" fillId="86" borderId="66" applyNumberFormat="0" applyAlignment="0" applyProtection="0"/>
    <xf numFmtId="0" fontId="69" fillId="0" borderId="67" applyNumberFormat="0" applyFill="0" applyAlignment="0" applyProtection="0"/>
    <xf numFmtId="0" fontId="28" fillId="16" borderId="69"/>
    <xf numFmtId="4" fontId="28" fillId="16" borderId="69"/>
    <xf numFmtId="4" fontId="25" fillId="14" borderId="69">
      <alignment horizontal="right" vertical="center"/>
    </xf>
    <xf numFmtId="0" fontId="55" fillId="9" borderId="69">
      <alignment horizontal="right" vertical="center"/>
    </xf>
    <xf numFmtId="0" fontId="68" fillId="73" borderId="66" applyNumberFormat="0" applyAlignment="0" applyProtection="0"/>
    <xf numFmtId="0" fontId="65" fillId="86" borderId="66" applyNumberFormat="0" applyAlignment="0" applyProtection="0"/>
    <xf numFmtId="4" fontId="28" fillId="0" borderId="69">
      <alignment horizontal="right" vertical="center"/>
    </xf>
    <xf numFmtId="0" fontId="28" fillId="14" borderId="72">
      <alignment horizontal="left" vertical="center" wrapText="1" indent="2"/>
    </xf>
    <xf numFmtId="0" fontId="28" fillId="0" borderId="72">
      <alignment horizontal="left" vertical="center" wrapText="1" indent="2"/>
    </xf>
    <xf numFmtId="0" fontId="81" fillId="86" borderId="65" applyNumberFormat="0" applyAlignment="0" applyProtection="0"/>
    <xf numFmtId="0" fontId="77" fillId="73" borderId="66" applyNumberFormat="0" applyAlignment="0" applyProtection="0"/>
    <xf numFmtId="0" fontId="64" fillId="86" borderId="66" applyNumberFormat="0" applyAlignment="0" applyProtection="0"/>
    <xf numFmtId="0" fontId="62" fillId="86" borderId="65" applyNumberFormat="0" applyAlignment="0" applyProtection="0"/>
    <xf numFmtId="0" fontId="25" fillId="14" borderId="71">
      <alignment horizontal="right" vertical="center"/>
    </xf>
    <xf numFmtId="0" fontId="55" fillId="9" borderId="69">
      <alignment horizontal="right" vertical="center"/>
    </xf>
    <xf numFmtId="4" fontId="25" fillId="9" borderId="69">
      <alignment horizontal="right" vertical="center"/>
    </xf>
    <xf numFmtId="4" fontId="25" fillId="14" borderId="69">
      <alignment horizontal="right" vertical="center"/>
    </xf>
    <xf numFmtId="49" fontId="28" fillId="0" borderId="70" applyNumberFormat="0" applyFont="0" applyFill="0" applyBorder="0" applyProtection="0">
      <alignment horizontal="left" vertical="center" indent="5"/>
    </xf>
    <xf numFmtId="4" fontId="28" fillId="0" borderId="69" applyFill="0" applyBorder="0" applyProtection="0">
      <alignment horizontal="right" vertical="center"/>
    </xf>
    <xf numFmtId="4" fontId="25" fillId="9" borderId="69">
      <alignment horizontal="right" vertical="center"/>
    </xf>
    <xf numFmtId="0" fontId="77" fillId="73" borderId="66" applyNumberFormat="0" applyAlignment="0" applyProtection="0"/>
    <xf numFmtId="0" fontId="68" fillId="73" borderId="66" applyNumberFormat="0" applyAlignment="0" applyProtection="0"/>
    <xf numFmtId="0" fontId="64" fillId="86" borderId="66" applyNumberFormat="0" applyAlignment="0" applyProtection="0"/>
    <xf numFmtId="0" fontId="28" fillId="14" borderId="72">
      <alignment horizontal="left" vertical="center" wrapText="1" indent="2"/>
    </xf>
    <xf numFmtId="0" fontId="28" fillId="0" borderId="72">
      <alignment horizontal="left" vertical="center" wrapText="1" indent="2"/>
    </xf>
    <xf numFmtId="0" fontId="28" fillId="14" borderId="72">
      <alignment horizontal="left" vertical="center" wrapText="1" indent="2"/>
    </xf>
    <xf numFmtId="0" fontId="62" fillId="86" borderId="80" applyNumberFormat="0" applyAlignment="0" applyProtection="0"/>
    <xf numFmtId="0" fontId="81" fillId="86" borderId="80" applyNumberFormat="0" applyAlignment="0" applyProtection="0"/>
    <xf numFmtId="0" fontId="25" fillId="14" borderId="78">
      <alignment horizontal="right" vertical="center"/>
    </xf>
    <xf numFmtId="0" fontId="64" fillId="86" borderId="73" applyNumberFormat="0" applyAlignment="0" applyProtection="0"/>
    <xf numFmtId="4" fontId="25" fillId="14" borderId="76">
      <alignment horizontal="right" vertical="center"/>
    </xf>
    <xf numFmtId="4" fontId="28" fillId="16" borderId="76"/>
    <xf numFmtId="4" fontId="28" fillId="16" borderId="76"/>
    <xf numFmtId="0" fontId="25" fillId="14" borderId="76">
      <alignment horizontal="right" vertical="center"/>
    </xf>
    <xf numFmtId="0" fontId="25" fillId="14" borderId="76">
      <alignment horizontal="right" vertical="center"/>
    </xf>
    <xf numFmtId="0" fontId="28" fillId="16" borderId="76"/>
    <xf numFmtId="0" fontId="25" fillId="14" borderId="78">
      <alignment horizontal="right" vertical="center"/>
    </xf>
    <xf numFmtId="0" fontId="25" fillId="14" borderId="78">
      <alignment horizontal="right" vertical="center"/>
    </xf>
    <xf numFmtId="0" fontId="64" fillId="86" borderId="73" applyNumberFormat="0" applyAlignment="0" applyProtection="0"/>
    <xf numFmtId="0" fontId="25" fillId="14" borderId="77">
      <alignment horizontal="right" vertical="center"/>
    </xf>
    <xf numFmtId="0" fontId="28" fillId="0" borderId="76">
      <alignment horizontal="right" vertical="center"/>
    </xf>
    <xf numFmtId="4" fontId="28" fillId="0" borderId="76">
      <alignment horizontal="right" vertical="center"/>
    </xf>
    <xf numFmtId="0" fontId="84" fillId="0" borderId="74" applyNumberFormat="0" applyFill="0" applyAlignment="0" applyProtection="0"/>
    <xf numFmtId="0" fontId="65" fillId="86" borderId="73" applyNumberFormat="0" applyAlignment="0" applyProtection="0"/>
    <xf numFmtId="0" fontId="84" fillId="0" borderId="74" applyNumberFormat="0" applyFill="0" applyAlignment="0" applyProtection="0"/>
    <xf numFmtId="0" fontId="65" fillId="86" borderId="73" applyNumberFormat="0" applyAlignment="0" applyProtection="0"/>
    <xf numFmtId="49" fontId="26" fillId="0" borderId="76" applyNumberFormat="0" applyFill="0" applyBorder="0" applyProtection="0">
      <alignment horizontal="left" vertical="center"/>
    </xf>
    <xf numFmtId="0" fontId="59" fillId="89" borderId="75" applyNumberFormat="0" applyFont="0" applyAlignment="0" applyProtection="0"/>
    <xf numFmtId="0" fontId="25" fillId="9" borderId="76">
      <alignment horizontal="right" vertical="center"/>
    </xf>
    <xf numFmtId="0" fontId="25" fillId="14" borderId="76">
      <alignment horizontal="right" vertical="center"/>
    </xf>
    <xf numFmtId="0" fontId="65" fillId="86" borderId="73" applyNumberFormat="0" applyAlignment="0" applyProtection="0"/>
    <xf numFmtId="0" fontId="69" fillId="0" borderId="74" applyNumberFormat="0" applyFill="0" applyAlignment="0" applyProtection="0"/>
    <xf numFmtId="4" fontId="28" fillId="0" borderId="76" applyFill="0" applyBorder="0" applyProtection="0">
      <alignment horizontal="right" vertical="center"/>
    </xf>
    <xf numFmtId="0" fontId="77" fillId="73" borderId="81" applyNumberFormat="0" applyAlignment="0" applyProtection="0"/>
    <xf numFmtId="0" fontId="8" fillId="0" borderId="44" applyNumberFormat="0" applyFill="0" applyAlignment="0" applyProtection="0"/>
    <xf numFmtId="0" fontId="28" fillId="14" borderId="79">
      <alignment horizontal="left" vertical="center" wrapText="1" indent="2"/>
    </xf>
    <xf numFmtId="0" fontId="8" fillId="0" borderId="44" applyNumberFormat="0" applyFill="0" applyAlignment="0" applyProtection="0"/>
    <xf numFmtId="0" fontId="6" fillId="59" borderId="0" applyNumberFormat="0" applyBorder="0" applyAlignment="0" applyProtection="0"/>
    <xf numFmtId="49" fontId="28" fillId="0" borderId="84" applyNumberFormat="0" applyFont="0" applyFill="0" applyBorder="0" applyProtection="0">
      <alignment horizontal="left" vertical="center" indent="2"/>
    </xf>
    <xf numFmtId="0" fontId="53" fillId="64" borderId="0" applyNumberFormat="0" applyBorder="0" applyAlignment="0" applyProtection="0"/>
    <xf numFmtId="4" fontId="25" fillId="14" borderId="76">
      <alignment horizontal="right" vertical="center"/>
    </xf>
    <xf numFmtId="0" fontId="77" fillId="73" borderId="73" applyNumberFormat="0" applyAlignment="0" applyProtection="0"/>
    <xf numFmtId="0" fontId="65" fillId="86" borderId="73" applyNumberFormat="0" applyAlignment="0" applyProtection="0"/>
    <xf numFmtId="0" fontId="64" fillId="86" borderId="73" applyNumberFormat="0" applyAlignment="0" applyProtection="0"/>
    <xf numFmtId="0" fontId="28" fillId="9" borderId="77">
      <alignment horizontal="left" vertical="center"/>
    </xf>
    <xf numFmtId="0" fontId="6" fillId="53" borderId="0" applyNumberFormat="0" applyBorder="0" applyAlignment="0" applyProtection="0"/>
    <xf numFmtId="0" fontId="25" fillId="14" borderId="76">
      <alignment horizontal="right" vertical="center"/>
    </xf>
    <xf numFmtId="0" fontId="52" fillId="0" borderId="0" applyNumberFormat="0" applyFill="0" applyBorder="0" applyAlignment="0" applyProtection="0"/>
    <xf numFmtId="171" fontId="28" fillId="90" borderId="84" applyNumberFormat="0" applyFont="0" applyBorder="0" applyAlignment="0" applyProtection="0">
      <alignment horizontal="right" vertical="center"/>
    </xf>
    <xf numFmtId="0" fontId="53" fillId="49" borderId="0" applyNumberFormat="0" applyBorder="0" applyAlignment="0" applyProtection="0"/>
    <xf numFmtId="171" fontId="28" fillId="90" borderId="76" applyNumberFormat="0" applyFont="0" applyBorder="0" applyAlignment="0" applyProtection="0">
      <alignment horizontal="right" vertical="center"/>
    </xf>
    <xf numFmtId="0" fontId="50" fillId="46" borderId="42" applyNumberFormat="0" applyAlignment="0" applyProtection="0"/>
    <xf numFmtId="0" fontId="50" fillId="46" borderId="42" applyNumberFormat="0" applyAlignment="0" applyProtection="0"/>
    <xf numFmtId="0" fontId="28" fillId="0" borderId="79">
      <alignment horizontal="left" vertical="center" wrapText="1" indent="2"/>
    </xf>
    <xf numFmtId="171" fontId="28" fillId="90" borderId="76" applyNumberFormat="0" applyFont="0" applyBorder="0" applyAlignment="0" applyProtection="0">
      <alignment horizontal="right" vertical="center"/>
    </xf>
    <xf numFmtId="4" fontId="28" fillId="0" borderId="76" applyFill="0" applyBorder="0" applyProtection="0">
      <alignment horizontal="right" vertical="center"/>
    </xf>
    <xf numFmtId="0" fontId="52" fillId="0" borderId="0" applyNumberFormat="0" applyFill="0" applyBorder="0" applyAlignment="0" applyProtection="0"/>
    <xf numFmtId="0" fontId="77" fillId="73" borderId="73" applyNumberFormat="0" applyAlignment="0" applyProtection="0"/>
    <xf numFmtId="0" fontId="28" fillId="0" borderId="79">
      <alignment horizontal="left" vertical="center" wrapText="1" indent="2"/>
    </xf>
    <xf numFmtId="0" fontId="28" fillId="16" borderId="76"/>
    <xf numFmtId="0" fontId="84" fillId="0" borderId="82" applyNumberFormat="0" applyFill="0" applyAlignment="0" applyProtection="0"/>
    <xf numFmtId="0" fontId="28" fillId="0" borderId="76">
      <alignment horizontal="right" vertical="center"/>
    </xf>
    <xf numFmtId="0" fontId="28" fillId="16" borderId="76"/>
    <xf numFmtId="0" fontId="59" fillId="89" borderId="75" applyNumberFormat="0" applyFont="0" applyAlignment="0" applyProtection="0"/>
    <xf numFmtId="49" fontId="26" fillId="0" borderId="76" applyNumberFormat="0" applyFill="0" applyBorder="0" applyProtection="0">
      <alignment horizontal="left" vertical="center"/>
    </xf>
    <xf numFmtId="0" fontId="28" fillId="0" borderId="79">
      <alignment horizontal="left" vertical="center" wrapText="1" indent="2"/>
    </xf>
    <xf numFmtId="0" fontId="65" fillId="86" borderId="73" applyNumberFormat="0" applyAlignment="0" applyProtection="0"/>
    <xf numFmtId="49" fontId="28" fillId="0" borderId="76" applyNumberFormat="0" applyFont="0" applyFill="0" applyBorder="0" applyProtection="0">
      <alignment horizontal="left" vertical="center" indent="2"/>
    </xf>
    <xf numFmtId="0" fontId="28" fillId="14" borderId="79">
      <alignment horizontal="left" vertical="center" wrapText="1" indent="2"/>
    </xf>
    <xf numFmtId="0" fontId="81" fillId="86" borderId="80" applyNumberFormat="0" applyAlignment="0" applyProtection="0"/>
    <xf numFmtId="0" fontId="6" fillId="50" borderId="0" applyNumberFormat="0" applyBorder="0" applyAlignment="0" applyProtection="0"/>
    <xf numFmtId="0" fontId="8" fillId="0" borderId="44" applyNumberFormat="0" applyFill="0" applyAlignment="0" applyProtection="0"/>
    <xf numFmtId="0" fontId="55" fillId="9" borderId="76">
      <alignment horizontal="right" vertical="center"/>
    </xf>
    <xf numFmtId="0" fontId="6" fillId="63" borderId="0" applyNumberFormat="0" applyBorder="0" applyAlignment="0" applyProtection="0"/>
    <xf numFmtId="0" fontId="68" fillId="73" borderId="73" applyNumberFormat="0" applyAlignment="0" applyProtection="0"/>
    <xf numFmtId="4" fontId="55" fillId="9" borderId="76">
      <alignment horizontal="right" vertical="center"/>
    </xf>
    <xf numFmtId="0" fontId="68" fillId="73" borderId="73" applyNumberFormat="0" applyAlignment="0" applyProtection="0"/>
    <xf numFmtId="0" fontId="53" fillId="58" borderId="0" applyNumberFormat="0" applyBorder="0" applyAlignment="0" applyProtection="0"/>
    <xf numFmtId="0" fontId="64" fillId="86" borderId="73" applyNumberFormat="0" applyAlignment="0" applyProtection="0"/>
    <xf numFmtId="0" fontId="62" fillId="86" borderId="80" applyNumberFormat="0" applyAlignment="0" applyProtection="0"/>
    <xf numFmtId="0" fontId="6" fillId="54" borderId="0" applyNumberFormat="0" applyBorder="0" applyAlignment="0" applyProtection="0"/>
    <xf numFmtId="0" fontId="28" fillId="16" borderId="76"/>
    <xf numFmtId="0" fontId="25" fillId="14" borderId="76">
      <alignment horizontal="right" vertical="center"/>
    </xf>
    <xf numFmtId="0" fontId="55" fillId="9" borderId="76">
      <alignment horizontal="right" vertical="center"/>
    </xf>
    <xf numFmtId="0" fontId="81" fillId="86" borderId="80" applyNumberFormat="0" applyAlignment="0" applyProtection="0"/>
    <xf numFmtId="0" fontId="69" fillId="0" borderId="82" applyNumberFormat="0" applyFill="0" applyAlignment="0" applyProtection="0"/>
    <xf numFmtId="4" fontId="25" fillId="9" borderId="76">
      <alignment horizontal="right" vertical="center"/>
    </xf>
    <xf numFmtId="0" fontId="6" fillId="63" borderId="0" applyNumberFormat="0" applyBorder="0" applyAlignment="0" applyProtection="0"/>
    <xf numFmtId="0" fontId="69" fillId="0" borderId="74" applyNumberFormat="0" applyFill="0" applyAlignment="0" applyProtection="0"/>
    <xf numFmtId="0" fontId="69" fillId="0" borderId="74" applyNumberFormat="0" applyFill="0" applyAlignment="0" applyProtection="0"/>
    <xf numFmtId="0" fontId="81" fillId="86" borderId="80" applyNumberFormat="0" applyAlignment="0" applyProtection="0"/>
    <xf numFmtId="4" fontId="28" fillId="16" borderId="76"/>
    <xf numFmtId="0" fontId="53" fillId="52" borderId="0" applyNumberFormat="0" applyBorder="0" applyAlignment="0" applyProtection="0"/>
    <xf numFmtId="0" fontId="6" fillId="50" borderId="0" applyNumberFormat="0" applyBorder="0" applyAlignment="0" applyProtection="0"/>
    <xf numFmtId="0" fontId="25" fillId="14" borderId="78">
      <alignment horizontal="right" vertical="center"/>
    </xf>
    <xf numFmtId="0" fontId="51" fillId="0" borderId="0" applyNumberFormat="0" applyFill="0" applyBorder="0" applyAlignment="0" applyProtection="0"/>
    <xf numFmtId="0" fontId="62" fillId="86" borderId="80" applyNumberFormat="0" applyAlignment="0" applyProtection="0"/>
    <xf numFmtId="0" fontId="25" fillId="9" borderId="76">
      <alignment horizontal="right" vertical="center"/>
    </xf>
    <xf numFmtId="4" fontId="28" fillId="0" borderId="76">
      <alignment horizontal="right" vertical="center"/>
    </xf>
    <xf numFmtId="0" fontId="6" fillId="57" borderId="0" applyNumberFormat="0" applyBorder="0" applyAlignment="0" applyProtection="0"/>
    <xf numFmtId="0" fontId="28" fillId="0" borderId="87">
      <alignment horizontal="left" vertical="center" wrapText="1" indent="2"/>
    </xf>
    <xf numFmtId="49" fontId="28" fillId="0" borderId="76" applyNumberFormat="0" applyFont="0" applyFill="0" applyBorder="0" applyProtection="0">
      <alignment horizontal="left" vertical="center" indent="2"/>
    </xf>
    <xf numFmtId="0" fontId="28" fillId="14" borderId="79">
      <alignment horizontal="left" vertical="center" wrapText="1" indent="2"/>
    </xf>
    <xf numFmtId="0" fontId="25" fillId="14" borderId="77">
      <alignment horizontal="right" vertical="center"/>
    </xf>
    <xf numFmtId="4" fontId="28" fillId="16" borderId="76"/>
    <xf numFmtId="0" fontId="59" fillId="89" borderId="75" applyNumberFormat="0" applyFont="0" applyAlignment="0" applyProtection="0"/>
    <xf numFmtId="0" fontId="53" fillId="55" borderId="0" applyNumberFormat="0" applyBorder="0" applyAlignment="0" applyProtection="0"/>
    <xf numFmtId="4" fontId="25" fillId="14" borderId="76">
      <alignment horizontal="right" vertical="center"/>
    </xf>
    <xf numFmtId="0" fontId="53" fillId="49" borderId="0" applyNumberFormat="0" applyBorder="0" applyAlignment="0" applyProtection="0"/>
    <xf numFmtId="0" fontId="77" fillId="73" borderId="73" applyNumberFormat="0" applyAlignment="0" applyProtection="0"/>
    <xf numFmtId="0" fontId="62" fillId="86" borderId="80" applyNumberFormat="0" applyAlignment="0" applyProtection="0"/>
    <xf numFmtId="0" fontId="84" fillId="0" borderId="74" applyNumberFormat="0" applyFill="0" applyAlignment="0" applyProtection="0"/>
    <xf numFmtId="4" fontId="25" fillId="14" borderId="77">
      <alignment horizontal="right" vertical="center"/>
    </xf>
    <xf numFmtId="0" fontId="6" fillId="51" borderId="0" applyNumberFormat="0" applyBorder="0" applyAlignment="0" applyProtection="0"/>
    <xf numFmtId="4" fontId="55" fillId="9" borderId="76">
      <alignment horizontal="right" vertical="center"/>
    </xf>
    <xf numFmtId="0" fontId="25" fillId="14" borderId="76">
      <alignment horizontal="right" vertical="center"/>
    </xf>
    <xf numFmtId="0" fontId="53" fillId="52" borderId="0" applyNumberFormat="0" applyBorder="0" applyAlignment="0" applyProtection="0"/>
    <xf numFmtId="0" fontId="77" fillId="73" borderId="81" applyNumberFormat="0" applyAlignment="0" applyProtection="0"/>
    <xf numFmtId="0" fontId="6" fillId="59" borderId="0" applyNumberFormat="0" applyBorder="0" applyAlignment="0" applyProtection="0"/>
    <xf numFmtId="0" fontId="6" fillId="50" borderId="0" applyNumberFormat="0" applyBorder="0" applyAlignment="0" applyProtection="0"/>
    <xf numFmtId="0" fontId="64" fillId="86" borderId="73" applyNumberFormat="0" applyAlignment="0" applyProtection="0"/>
    <xf numFmtId="0" fontId="53" fillId="58" borderId="0" applyNumberFormat="0" applyBorder="0" applyAlignment="0" applyProtection="0"/>
    <xf numFmtId="0" fontId="25" fillId="9" borderId="76">
      <alignment horizontal="right" vertical="center"/>
    </xf>
    <xf numFmtId="0" fontId="65" fillId="86" borderId="73" applyNumberFormat="0" applyAlignment="0" applyProtection="0"/>
    <xf numFmtId="4" fontId="28" fillId="0" borderId="76" applyFill="0" applyBorder="0" applyProtection="0">
      <alignment horizontal="right" vertical="center"/>
    </xf>
    <xf numFmtId="0" fontId="28" fillId="14" borderId="79">
      <alignment horizontal="left" vertical="center" wrapText="1" indent="2"/>
    </xf>
    <xf numFmtId="4" fontId="28" fillId="16" borderId="76"/>
    <xf numFmtId="0" fontId="49" fillId="46" borderId="43" applyNumberFormat="0" applyAlignment="0" applyProtection="0"/>
    <xf numFmtId="0" fontId="65" fillId="86" borderId="73" applyNumberFormat="0" applyAlignment="0" applyProtection="0"/>
    <xf numFmtId="0" fontId="65" fillId="86" borderId="73" applyNumberFormat="0" applyAlignment="0" applyProtection="0"/>
    <xf numFmtId="0" fontId="6" fillId="48" borderId="0" applyNumberFormat="0" applyBorder="0" applyAlignment="0" applyProtection="0"/>
    <xf numFmtId="0" fontId="68" fillId="73" borderId="73" applyNumberFormat="0" applyAlignment="0" applyProtection="0"/>
    <xf numFmtId="4" fontId="28" fillId="16" borderId="84"/>
    <xf numFmtId="49" fontId="26" fillId="0" borderId="76" applyNumberFormat="0" applyFill="0" applyBorder="0" applyProtection="0">
      <alignment horizontal="left" vertical="center"/>
    </xf>
    <xf numFmtId="0" fontId="84" fillId="0" borderId="82" applyNumberFormat="0" applyFill="0" applyAlignment="0" applyProtection="0"/>
    <xf numFmtId="0" fontId="28" fillId="0" borderId="79">
      <alignment horizontal="left" vertical="center" wrapText="1" indent="2"/>
    </xf>
    <xf numFmtId="0" fontId="28" fillId="14" borderId="79">
      <alignment horizontal="left" vertical="center" wrapText="1" indent="2"/>
    </xf>
    <xf numFmtId="0" fontId="59" fillId="89" borderId="75" applyNumberFormat="0" applyFont="0" applyAlignment="0" applyProtection="0"/>
    <xf numFmtId="0" fontId="25" fillId="14" borderId="76">
      <alignment horizontal="right" vertical="center"/>
    </xf>
    <xf numFmtId="0" fontId="25" fillId="14" borderId="76">
      <alignment horizontal="right" vertical="center"/>
    </xf>
    <xf numFmtId="0" fontId="65" fillId="86" borderId="73" applyNumberFormat="0" applyAlignment="0" applyProtection="0"/>
    <xf numFmtId="0" fontId="53" fillId="55" borderId="0" applyNumberFormat="0" applyBorder="0" applyAlignment="0" applyProtection="0"/>
    <xf numFmtId="171" fontId="28" fillId="90" borderId="76" applyNumberFormat="0" applyFont="0" applyBorder="0" applyAlignment="0" applyProtection="0">
      <alignment horizontal="right" vertical="center"/>
    </xf>
    <xf numFmtId="0" fontId="6" fillId="60" borderId="0" applyNumberFormat="0" applyBorder="0" applyAlignment="0" applyProtection="0"/>
    <xf numFmtId="0" fontId="65" fillId="86" borderId="73" applyNumberFormat="0" applyAlignment="0" applyProtection="0"/>
    <xf numFmtId="0" fontId="81" fillId="86" borderId="80" applyNumberFormat="0" applyAlignment="0" applyProtection="0"/>
    <xf numFmtId="0" fontId="84" fillId="0" borderId="82" applyNumberFormat="0" applyFill="0" applyAlignment="0" applyProtection="0"/>
    <xf numFmtId="0" fontId="84" fillId="0" borderId="74" applyNumberFormat="0" applyFill="0" applyAlignment="0" applyProtection="0"/>
    <xf numFmtId="0" fontId="77" fillId="73" borderId="73" applyNumberFormat="0" applyAlignment="0" applyProtection="0"/>
    <xf numFmtId="0" fontId="25" fillId="9" borderId="76">
      <alignment horizontal="right" vertical="center"/>
    </xf>
    <xf numFmtId="0" fontId="28" fillId="0" borderId="87">
      <alignment horizontal="left" vertical="center" wrapText="1" indent="2"/>
    </xf>
    <xf numFmtId="0" fontId="53" fillId="49" borderId="0" applyNumberFormat="0" applyBorder="0" applyAlignment="0" applyProtection="0"/>
    <xf numFmtId="0" fontId="81" fillId="86" borderId="80" applyNumberFormat="0" applyAlignment="0" applyProtection="0"/>
    <xf numFmtId="0" fontId="6" fillId="54" borderId="0" applyNumberFormat="0" applyBorder="0" applyAlignment="0" applyProtection="0"/>
    <xf numFmtId="4" fontId="55" fillId="9" borderId="76">
      <alignment horizontal="right" vertical="center"/>
    </xf>
    <xf numFmtId="4" fontId="25" fillId="9" borderId="76">
      <alignment horizontal="right" vertical="center"/>
    </xf>
    <xf numFmtId="0" fontId="25" fillId="14" borderId="84">
      <alignment horizontal="right" vertical="center"/>
    </xf>
    <xf numFmtId="0" fontId="28" fillId="0" borderId="76" applyNumberFormat="0" applyFill="0" applyAlignment="0" applyProtection="0"/>
    <xf numFmtId="4" fontId="25" fillId="9" borderId="76">
      <alignment horizontal="right" vertical="center"/>
    </xf>
    <xf numFmtId="0" fontId="8" fillId="0" borderId="44" applyNumberFormat="0" applyFill="0" applyAlignment="0" applyProtection="0"/>
    <xf numFmtId="0" fontId="65" fillId="86" borderId="73" applyNumberFormat="0" applyAlignment="0" applyProtection="0"/>
    <xf numFmtId="0" fontId="6" fillId="56" borderId="0" applyNumberFormat="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28" fillId="0" borderId="76" applyNumberFormat="0" applyFill="0" applyAlignment="0" applyProtection="0"/>
    <xf numFmtId="4" fontId="25" fillId="14" borderId="76">
      <alignment horizontal="right" vertical="center"/>
    </xf>
    <xf numFmtId="0" fontId="59" fillId="89" borderId="75" applyNumberFormat="0" applyFont="0" applyAlignment="0" applyProtection="0"/>
    <xf numFmtId="4" fontId="25" fillId="14" borderId="76">
      <alignment horizontal="right" vertical="center"/>
    </xf>
    <xf numFmtId="4" fontId="25" fillId="14" borderId="76">
      <alignment horizontal="right" vertical="center"/>
    </xf>
    <xf numFmtId="0" fontId="28" fillId="0" borderId="76">
      <alignment horizontal="right" vertical="center"/>
    </xf>
    <xf numFmtId="4" fontId="28" fillId="0" borderId="76">
      <alignment horizontal="right" vertical="center"/>
    </xf>
    <xf numFmtId="0" fontId="25" fillId="14" borderId="86">
      <alignment horizontal="right" vertical="center"/>
    </xf>
    <xf numFmtId="0" fontId="69" fillId="0" borderId="74" applyNumberFormat="0" applyFill="0" applyAlignment="0" applyProtection="0"/>
    <xf numFmtId="0" fontId="59" fillId="89" borderId="75" applyNumberFormat="0" applyFont="0" applyAlignment="0" applyProtection="0"/>
    <xf numFmtId="0" fontId="28" fillId="0" borderId="76" applyNumberFormat="0" applyFill="0" applyAlignment="0" applyProtection="0"/>
    <xf numFmtId="0" fontId="25" fillId="14" borderId="78">
      <alignment horizontal="right" vertical="center"/>
    </xf>
    <xf numFmtId="49" fontId="26" fillId="0" borderId="84" applyNumberFormat="0" applyFill="0" applyBorder="0" applyProtection="0">
      <alignment horizontal="left" vertical="center"/>
    </xf>
    <xf numFmtId="4" fontId="25" fillId="14" borderId="76">
      <alignment horizontal="right" vertical="center"/>
    </xf>
    <xf numFmtId="0" fontId="65" fillId="86" borderId="73" applyNumberFormat="0" applyAlignment="0" applyProtection="0"/>
    <xf numFmtId="0" fontId="25" fillId="14" borderId="76">
      <alignment horizontal="right" vertical="center"/>
    </xf>
    <xf numFmtId="0" fontId="28" fillId="16" borderId="84"/>
    <xf numFmtId="4" fontId="28" fillId="16" borderId="76"/>
    <xf numFmtId="0" fontId="68" fillId="73" borderId="73" applyNumberFormat="0" applyAlignment="0" applyProtection="0"/>
    <xf numFmtId="0" fontId="65" fillId="86" borderId="73" applyNumberFormat="0" applyAlignment="0" applyProtection="0"/>
    <xf numFmtId="0" fontId="84" fillId="0" borderId="74" applyNumberFormat="0" applyFill="0" applyAlignment="0" applyProtection="0"/>
    <xf numFmtId="0" fontId="28" fillId="9" borderId="77">
      <alignment horizontal="left" vertical="center"/>
    </xf>
    <xf numFmtId="0" fontId="68" fillId="73" borderId="73" applyNumberFormat="0" applyAlignment="0" applyProtection="0"/>
    <xf numFmtId="0" fontId="28" fillId="0" borderId="76" applyNumberFormat="0" applyFill="0" applyAlignment="0" applyProtection="0"/>
    <xf numFmtId="0" fontId="6" fillId="63" borderId="0" applyNumberFormat="0" applyBorder="0" applyAlignment="0" applyProtection="0"/>
    <xf numFmtId="0" fontId="28" fillId="0" borderId="76">
      <alignment horizontal="right" vertical="center"/>
    </xf>
    <xf numFmtId="0" fontId="28" fillId="9" borderId="77">
      <alignment horizontal="left" vertical="center"/>
    </xf>
    <xf numFmtId="4" fontId="25" fillId="14" borderId="78">
      <alignment horizontal="right" vertical="center"/>
    </xf>
    <xf numFmtId="49" fontId="26" fillId="0" borderId="76" applyNumberFormat="0" applyFill="0" applyBorder="0" applyProtection="0">
      <alignment horizontal="left" vertical="center"/>
    </xf>
    <xf numFmtId="0" fontId="81" fillId="86" borderId="80" applyNumberFormat="0" applyAlignment="0" applyProtection="0"/>
    <xf numFmtId="0" fontId="53" fillId="64" borderId="0" applyNumberFormat="0" applyBorder="0" applyAlignment="0" applyProtection="0"/>
    <xf numFmtId="0" fontId="6" fillId="62" borderId="0" applyNumberFormat="0" applyBorder="0" applyAlignment="0" applyProtection="0"/>
    <xf numFmtId="0" fontId="64" fillId="86" borderId="73" applyNumberFormat="0" applyAlignment="0" applyProtection="0"/>
    <xf numFmtId="0" fontId="77" fillId="73" borderId="73" applyNumberFormat="0" applyAlignment="0" applyProtection="0"/>
    <xf numFmtId="4" fontId="55" fillId="9" borderId="76">
      <alignment horizontal="right" vertical="center"/>
    </xf>
    <xf numFmtId="0" fontId="6" fillId="57" borderId="0" applyNumberFormat="0" applyBorder="0" applyAlignment="0" applyProtection="0"/>
    <xf numFmtId="0" fontId="25" fillId="14" borderId="77">
      <alignment horizontal="right" vertical="center"/>
    </xf>
    <xf numFmtId="0" fontId="28" fillId="14" borderId="79">
      <alignment horizontal="left" vertical="center" wrapText="1" indent="2"/>
    </xf>
    <xf numFmtId="0" fontId="64" fillId="86" borderId="73" applyNumberFormat="0" applyAlignment="0" applyProtection="0"/>
    <xf numFmtId="0" fontId="6" fillId="63" borderId="0" applyNumberFormat="0" applyBorder="0" applyAlignment="0" applyProtection="0"/>
    <xf numFmtId="0" fontId="25" fillId="14" borderId="85">
      <alignment horizontal="right" vertical="center"/>
    </xf>
    <xf numFmtId="4" fontId="25" fillId="14" borderId="77">
      <alignment horizontal="right" vertical="center"/>
    </xf>
    <xf numFmtId="0" fontId="29" fillId="89" borderId="75" applyNumberFormat="0" applyFont="0" applyAlignment="0" applyProtection="0"/>
    <xf numFmtId="0" fontId="6" fillId="62" borderId="0" applyNumberFormat="0" applyBorder="0" applyAlignment="0" applyProtection="0"/>
    <xf numFmtId="0" fontId="25" fillId="9" borderId="76">
      <alignment horizontal="right" vertical="center"/>
    </xf>
    <xf numFmtId="0" fontId="25" fillId="9" borderId="84">
      <alignment horizontal="right" vertical="center"/>
    </xf>
    <xf numFmtId="0" fontId="6" fillId="56" borderId="0" applyNumberFormat="0" applyBorder="0" applyAlignment="0" applyProtection="0"/>
    <xf numFmtId="0" fontId="77" fillId="73" borderId="73" applyNumberFormat="0" applyAlignment="0" applyProtection="0"/>
    <xf numFmtId="4" fontId="25" fillId="14" borderId="86">
      <alignment horizontal="right" vertical="center"/>
    </xf>
    <xf numFmtId="4" fontId="25" fillId="14" borderId="77">
      <alignment horizontal="right" vertical="center"/>
    </xf>
    <xf numFmtId="4" fontId="25" fillId="14" borderId="84">
      <alignment horizontal="right" vertical="center"/>
    </xf>
    <xf numFmtId="4" fontId="25" fillId="14" borderId="76">
      <alignment horizontal="right" vertical="center"/>
    </xf>
    <xf numFmtId="0" fontId="25" fillId="9" borderId="76">
      <alignment horizontal="right" vertical="center"/>
    </xf>
    <xf numFmtId="0" fontId="68" fillId="73" borderId="73" applyNumberFormat="0" applyAlignment="0" applyProtection="0"/>
    <xf numFmtId="0" fontId="6" fillId="54" borderId="0" applyNumberFormat="0" applyBorder="0" applyAlignment="0" applyProtection="0"/>
    <xf numFmtId="0" fontId="50" fillId="46" borderId="42" applyNumberFormat="0" applyAlignment="0" applyProtection="0"/>
    <xf numFmtId="0" fontId="69" fillId="0" borderId="74" applyNumberFormat="0" applyFill="0" applyAlignment="0" applyProtection="0"/>
    <xf numFmtId="0" fontId="55" fillId="9" borderId="76">
      <alignment horizontal="right" vertical="center"/>
    </xf>
    <xf numFmtId="0" fontId="81" fillId="86" borderId="80" applyNumberFormat="0" applyAlignment="0" applyProtection="0"/>
    <xf numFmtId="0" fontId="84" fillId="0" borderId="74" applyNumberFormat="0" applyFill="0" applyAlignment="0" applyProtection="0"/>
    <xf numFmtId="0" fontId="6" fillId="53" borderId="0" applyNumberFormat="0" applyBorder="0" applyAlignment="0" applyProtection="0"/>
    <xf numFmtId="171" fontId="28" fillId="90" borderId="76" applyNumberFormat="0" applyFont="0" applyBorder="0" applyAlignment="0" applyProtection="0">
      <alignment horizontal="right" vertical="center"/>
    </xf>
    <xf numFmtId="0" fontId="6" fillId="51" borderId="0" applyNumberFormat="0" applyBorder="0" applyAlignment="0" applyProtection="0"/>
    <xf numFmtId="0" fontId="65" fillId="86" borderId="81" applyNumberFormat="0" applyAlignment="0" applyProtection="0"/>
    <xf numFmtId="0" fontId="6" fillId="56" borderId="0" applyNumberFormat="0" applyBorder="0" applyAlignment="0" applyProtection="0"/>
    <xf numFmtId="0" fontId="53" fillId="61" borderId="0" applyNumberFormat="0" applyBorder="0" applyAlignment="0" applyProtection="0"/>
    <xf numFmtId="0" fontId="69" fillId="0" borderId="74" applyNumberFormat="0" applyFill="0" applyAlignment="0" applyProtection="0"/>
    <xf numFmtId="0" fontId="28" fillId="0" borderId="76">
      <alignment horizontal="right" vertical="center"/>
    </xf>
    <xf numFmtId="0" fontId="29" fillId="89" borderId="75" applyNumberFormat="0" applyFont="0" applyAlignment="0" applyProtection="0"/>
    <xf numFmtId="0" fontId="65" fillId="86" borderId="73" applyNumberFormat="0" applyAlignment="0" applyProtection="0"/>
    <xf numFmtId="0" fontId="84" fillId="0" borderId="74" applyNumberFormat="0" applyFill="0" applyAlignment="0" applyProtection="0"/>
    <xf numFmtId="0" fontId="6" fillId="48" borderId="0" applyNumberFormat="0" applyBorder="0" applyAlignment="0" applyProtection="0"/>
    <xf numFmtId="0" fontId="59" fillId="89" borderId="75" applyNumberFormat="0" applyFont="0" applyAlignment="0" applyProtection="0"/>
    <xf numFmtId="0" fontId="53" fillId="58" borderId="0" applyNumberFormat="0" applyBorder="0" applyAlignment="0" applyProtection="0"/>
    <xf numFmtId="0" fontId="28" fillId="0" borderId="76" applyNumberFormat="0" applyFill="0" applyAlignment="0" applyProtection="0"/>
    <xf numFmtId="0" fontId="6" fillId="57" borderId="0" applyNumberFormat="0" applyBorder="0" applyAlignment="0" applyProtection="0"/>
    <xf numFmtId="4" fontId="28" fillId="0" borderId="76" applyFill="0" applyBorder="0" applyProtection="0">
      <alignment horizontal="right" vertical="center"/>
    </xf>
    <xf numFmtId="0" fontId="6" fillId="47" borderId="0" applyNumberFormat="0" applyBorder="0" applyAlignment="0" applyProtection="0"/>
    <xf numFmtId="0" fontId="84" fillId="0" borderId="74" applyNumberFormat="0" applyFill="0" applyAlignment="0" applyProtection="0"/>
    <xf numFmtId="0" fontId="55" fillId="9" borderId="84">
      <alignment horizontal="right" vertical="center"/>
    </xf>
    <xf numFmtId="0" fontId="6" fillId="60" borderId="0" applyNumberFormat="0" applyBorder="0" applyAlignment="0" applyProtection="0"/>
    <xf numFmtId="0" fontId="28" fillId="9" borderId="85">
      <alignment horizontal="left" vertical="center"/>
    </xf>
    <xf numFmtId="0" fontId="55" fillId="9" borderId="76">
      <alignment horizontal="right" vertical="center"/>
    </xf>
    <xf numFmtId="0" fontId="68" fillId="73" borderId="73" applyNumberFormat="0" applyAlignment="0" applyProtection="0"/>
    <xf numFmtId="171" fontId="28" fillId="90" borderId="76" applyNumberFormat="0" applyFont="0" applyBorder="0" applyAlignment="0" applyProtection="0">
      <alignment horizontal="right" vertical="center"/>
    </xf>
    <xf numFmtId="0" fontId="68" fillId="73" borderId="73" applyNumberFormat="0" applyAlignment="0" applyProtection="0"/>
    <xf numFmtId="4" fontId="28" fillId="0" borderId="76">
      <alignment horizontal="right" vertical="center"/>
    </xf>
    <xf numFmtId="49" fontId="28" fillId="0" borderId="76" applyNumberFormat="0" applyFont="0" applyFill="0" applyBorder="0" applyProtection="0">
      <alignment horizontal="left" vertical="center" indent="2"/>
    </xf>
    <xf numFmtId="171" fontId="28" fillId="90" borderId="76" applyNumberFormat="0" applyFont="0" applyBorder="0" applyAlignment="0" applyProtection="0">
      <alignment horizontal="right" vertical="center"/>
    </xf>
    <xf numFmtId="0" fontId="77" fillId="73" borderId="73" applyNumberFormat="0" applyAlignment="0" applyProtection="0"/>
    <xf numFmtId="49" fontId="26" fillId="0" borderId="76" applyNumberFormat="0" applyFill="0" applyBorder="0" applyProtection="0">
      <alignment horizontal="left" vertical="center"/>
    </xf>
    <xf numFmtId="4" fontId="25" fillId="14" borderId="76">
      <alignment horizontal="right" vertical="center"/>
    </xf>
    <xf numFmtId="0" fontId="68" fillId="73" borderId="73" applyNumberFormat="0" applyAlignment="0" applyProtection="0"/>
    <xf numFmtId="0" fontId="65" fillId="86" borderId="73" applyNumberFormat="0" applyAlignment="0" applyProtection="0"/>
    <xf numFmtId="4" fontId="28" fillId="0" borderId="76">
      <alignment horizontal="right" vertical="center"/>
    </xf>
    <xf numFmtId="0" fontId="28" fillId="14" borderId="79">
      <alignment horizontal="left" vertical="center" wrapText="1" indent="2"/>
    </xf>
    <xf numFmtId="0" fontId="28" fillId="0" borderId="79">
      <alignment horizontal="left" vertical="center" wrapText="1" indent="2"/>
    </xf>
    <xf numFmtId="0" fontId="81" fillId="86" borderId="80" applyNumberFormat="0" applyAlignment="0" applyProtection="0"/>
    <xf numFmtId="0" fontId="77" fillId="73" borderId="73" applyNumberFormat="0" applyAlignment="0" applyProtection="0"/>
    <xf numFmtId="0" fontId="64" fillId="86" borderId="73" applyNumberFormat="0" applyAlignment="0" applyProtection="0"/>
    <xf numFmtId="0" fontId="62" fillId="86" borderId="80" applyNumberFormat="0" applyAlignment="0" applyProtection="0"/>
    <xf numFmtId="0" fontId="25" fillId="14" borderId="78">
      <alignment horizontal="right" vertical="center"/>
    </xf>
    <xf numFmtId="0" fontId="55" fillId="9" borderId="76">
      <alignment horizontal="right" vertical="center"/>
    </xf>
    <xf numFmtId="4" fontId="25" fillId="9" borderId="76">
      <alignment horizontal="right" vertical="center"/>
    </xf>
    <xf numFmtId="4" fontId="25" fillId="14" borderId="76">
      <alignment horizontal="right" vertical="center"/>
    </xf>
    <xf numFmtId="49" fontId="28" fillId="0" borderId="77" applyNumberFormat="0" applyFont="0" applyFill="0" applyBorder="0" applyProtection="0">
      <alignment horizontal="left" vertical="center" indent="5"/>
    </xf>
    <xf numFmtId="4" fontId="28" fillId="0" borderId="76" applyFill="0" applyBorder="0" applyProtection="0">
      <alignment horizontal="right" vertical="center"/>
    </xf>
    <xf numFmtId="4" fontId="25" fillId="9" borderId="76">
      <alignment horizontal="right" vertical="center"/>
    </xf>
    <xf numFmtId="0" fontId="77" fillId="73" borderId="73" applyNumberFormat="0" applyAlignment="0" applyProtection="0"/>
    <xf numFmtId="0" fontId="68" fillId="73" borderId="73" applyNumberFormat="0" applyAlignment="0" applyProtection="0"/>
    <xf numFmtId="0" fontId="64" fillId="86" borderId="73" applyNumberFormat="0" applyAlignment="0" applyProtection="0"/>
    <xf numFmtId="0" fontId="28" fillId="14" borderId="79">
      <alignment horizontal="left" vertical="center" wrapText="1" indent="2"/>
    </xf>
    <xf numFmtId="0" fontId="28" fillId="0" borderId="79">
      <alignment horizontal="left" vertical="center" wrapText="1" indent="2"/>
    </xf>
    <xf numFmtId="0" fontId="28" fillId="14" borderId="79">
      <alignment horizontal="left" vertical="center" wrapText="1" indent="2"/>
    </xf>
    <xf numFmtId="4" fontId="25" fillId="9" borderId="84">
      <alignment horizontal="right" vertical="center"/>
    </xf>
    <xf numFmtId="0" fontId="53" fillId="49" borderId="0" applyNumberFormat="0" applyBorder="0" applyAlignment="0" applyProtection="0"/>
    <xf numFmtId="0" fontId="53" fillId="61" borderId="0" applyNumberFormat="0" applyBorder="0" applyAlignment="0" applyProtection="0"/>
    <xf numFmtId="0" fontId="6" fillId="59" borderId="0" applyNumberFormat="0" applyBorder="0" applyAlignment="0" applyProtection="0"/>
    <xf numFmtId="0" fontId="6" fillId="56" borderId="0" applyNumberFormat="0" applyBorder="0" applyAlignment="0" applyProtection="0"/>
    <xf numFmtId="0" fontId="6" fillId="54" borderId="0" applyNumberFormat="0" applyBorder="0" applyAlignment="0" applyProtection="0"/>
    <xf numFmtId="0" fontId="6" fillId="48" borderId="0" applyNumberFormat="0" applyBorder="0" applyAlignment="0" applyProtection="0"/>
    <xf numFmtId="4" fontId="25" fillId="14" borderId="84">
      <alignment horizontal="right" vertical="center"/>
    </xf>
    <xf numFmtId="0" fontId="28" fillId="16" borderId="84"/>
    <xf numFmtId="0" fontId="64" fillId="86" borderId="81" applyNumberFormat="0" applyAlignment="0" applyProtection="0"/>
    <xf numFmtId="0" fontId="25" fillId="9" borderId="84">
      <alignment horizontal="right" vertical="center"/>
    </xf>
    <xf numFmtId="0" fontId="28" fillId="0" borderId="84">
      <alignment horizontal="right" vertical="center"/>
    </xf>
    <xf numFmtId="0" fontId="84" fillId="0" borderId="82" applyNumberFormat="0" applyFill="0" applyAlignment="0" applyProtection="0"/>
    <xf numFmtId="0" fontId="28" fillId="9" borderId="85">
      <alignment horizontal="left" vertical="center"/>
    </xf>
    <xf numFmtId="0" fontId="77" fillId="73" borderId="81" applyNumberFormat="0" applyAlignment="0" applyProtection="0"/>
    <xf numFmtId="171" fontId="28" fillId="90" borderId="84" applyNumberFormat="0" applyFont="0" applyBorder="0" applyAlignment="0" applyProtection="0">
      <alignment horizontal="right" vertical="center"/>
    </xf>
    <xf numFmtId="0" fontId="59" fillId="89" borderId="83" applyNumberFormat="0" applyFont="0" applyAlignment="0" applyProtection="0"/>
    <xf numFmtId="0" fontId="28" fillId="0" borderId="87">
      <alignment horizontal="left" vertical="center" wrapText="1" indent="2"/>
    </xf>
    <xf numFmtId="4" fontId="28" fillId="16" borderId="84"/>
    <xf numFmtId="49" fontId="26" fillId="0" borderId="84" applyNumberFormat="0" applyFill="0" applyBorder="0" applyProtection="0">
      <alignment horizontal="left" vertical="center"/>
    </xf>
    <xf numFmtId="0" fontId="28" fillId="0" borderId="84">
      <alignment horizontal="right" vertical="center"/>
    </xf>
    <xf numFmtId="4" fontId="25" fillId="14" borderId="86">
      <alignment horizontal="right" vertical="center"/>
    </xf>
    <xf numFmtId="4" fontId="25" fillId="14" borderId="84">
      <alignment horizontal="right" vertical="center"/>
    </xf>
    <xf numFmtId="4" fontId="25" fillId="14" borderId="84">
      <alignment horizontal="right" vertical="center"/>
    </xf>
    <xf numFmtId="0" fontId="55" fillId="9" borderId="84">
      <alignment horizontal="right" vertical="center"/>
    </xf>
    <xf numFmtId="0" fontId="25" fillId="9" borderId="84">
      <alignment horizontal="right" vertical="center"/>
    </xf>
    <xf numFmtId="49" fontId="28" fillId="0" borderId="84" applyNumberFormat="0" applyFont="0" applyFill="0" applyBorder="0" applyProtection="0">
      <alignment horizontal="left" vertical="center" indent="2"/>
    </xf>
    <xf numFmtId="0" fontId="77" fillId="73" borderId="81" applyNumberFormat="0" applyAlignment="0" applyProtection="0"/>
    <xf numFmtId="0" fontId="62" fillId="86" borderId="88" applyNumberFormat="0" applyAlignment="0" applyProtection="0"/>
    <xf numFmtId="49" fontId="28" fillId="0" borderId="84" applyNumberFormat="0" applyFont="0" applyFill="0" applyBorder="0" applyProtection="0">
      <alignment horizontal="left" vertical="center" indent="2"/>
    </xf>
    <xf numFmtId="0" fontId="68" fillId="73" borderId="81" applyNumberFormat="0" applyAlignment="0" applyProtection="0"/>
    <xf numFmtId="4" fontId="28" fillId="0" borderId="84" applyFill="0" applyBorder="0" applyProtection="0">
      <alignment horizontal="right" vertical="center"/>
    </xf>
    <xf numFmtId="0" fontId="65" fillId="86" borderId="81" applyNumberFormat="0" applyAlignment="0" applyProtection="0"/>
    <xf numFmtId="0" fontId="84" fillId="0" borderId="82" applyNumberFormat="0" applyFill="0" applyAlignment="0" applyProtection="0"/>
    <xf numFmtId="0" fontId="81" fillId="86" borderId="88" applyNumberFormat="0" applyAlignment="0" applyProtection="0"/>
    <xf numFmtId="0" fontId="28" fillId="0" borderId="84" applyNumberFormat="0" applyFill="0" applyAlignment="0" applyProtection="0"/>
    <xf numFmtId="4" fontId="28" fillId="0" borderId="84">
      <alignment horizontal="right" vertical="center"/>
    </xf>
    <xf numFmtId="0" fontId="28" fillId="0" borderId="84">
      <alignment horizontal="right" vertical="center"/>
    </xf>
    <xf numFmtId="0" fontId="77" fillId="73" borderId="81" applyNumberFormat="0" applyAlignment="0" applyProtection="0"/>
    <xf numFmtId="0" fontId="62" fillId="86" borderId="88" applyNumberFormat="0" applyAlignment="0" applyProtection="0"/>
    <xf numFmtId="0" fontId="64" fillId="86" borderId="81" applyNumberFormat="0" applyAlignment="0" applyProtection="0"/>
    <xf numFmtId="0" fontId="28" fillId="14" borderId="87">
      <alignment horizontal="left" vertical="center" wrapText="1" indent="2"/>
    </xf>
    <xf numFmtId="0" fontId="65" fillId="86" borderId="81" applyNumberFormat="0" applyAlignment="0" applyProtection="0"/>
    <xf numFmtId="0" fontId="65" fillId="86" borderId="81" applyNumberFormat="0" applyAlignment="0" applyProtection="0"/>
    <xf numFmtId="4" fontId="25" fillId="14" borderId="85">
      <alignment horizontal="right" vertical="center"/>
    </xf>
    <xf numFmtId="0" fontId="25" fillId="14" borderId="85">
      <alignment horizontal="right" vertical="center"/>
    </xf>
    <xf numFmtId="0" fontId="25" fillId="14" borderId="84">
      <alignment horizontal="right" vertical="center"/>
    </xf>
    <xf numFmtId="4" fontId="55" fillId="9" borderId="84">
      <alignment horizontal="right" vertical="center"/>
    </xf>
    <xf numFmtId="0" fontId="68" fillId="73" borderId="81" applyNumberFormat="0" applyAlignment="0" applyProtection="0"/>
    <xf numFmtId="0" fontId="69" fillId="0" borderId="82" applyNumberFormat="0" applyFill="0" applyAlignment="0" applyProtection="0"/>
    <xf numFmtId="0" fontId="84" fillId="0" borderId="82" applyNumberFormat="0" applyFill="0" applyAlignment="0" applyProtection="0"/>
    <xf numFmtId="0" fontId="59" fillId="89" borderId="83" applyNumberFormat="0" applyFont="0" applyAlignment="0" applyProtection="0"/>
    <xf numFmtId="0" fontId="77" fillId="73" borderId="81" applyNumberFormat="0" applyAlignment="0" applyProtection="0"/>
    <xf numFmtId="49" fontId="26" fillId="0" borderId="84" applyNumberFormat="0" applyFill="0" applyBorder="0" applyProtection="0">
      <alignment horizontal="left" vertical="center"/>
    </xf>
    <xf numFmtId="0" fontId="28" fillId="14" borderId="87">
      <alignment horizontal="left" vertical="center" wrapText="1" indent="2"/>
    </xf>
    <xf numFmtId="0" fontId="65" fillId="86" borderId="81" applyNumberFormat="0" applyAlignment="0" applyProtection="0"/>
    <xf numFmtId="0" fontId="28" fillId="0" borderId="87">
      <alignment horizontal="left" vertical="center" wrapText="1" indent="2"/>
    </xf>
    <xf numFmtId="0" fontId="59" fillId="89" borderId="83" applyNumberFormat="0" applyFont="0" applyAlignment="0" applyProtection="0"/>
    <xf numFmtId="0" fontId="29" fillId="89" borderId="83" applyNumberFormat="0" applyFont="0" applyAlignment="0" applyProtection="0"/>
    <xf numFmtId="0" fontId="81" fillId="86" borderId="88" applyNumberFormat="0" applyAlignment="0" applyProtection="0"/>
    <xf numFmtId="0" fontId="84" fillId="0" borderId="82" applyNumberFormat="0" applyFill="0" applyAlignment="0" applyProtection="0"/>
    <xf numFmtId="4" fontId="28" fillId="16" borderId="84"/>
    <xf numFmtId="0" fontId="25" fillId="14" borderId="84">
      <alignment horizontal="right" vertical="center"/>
    </xf>
    <xf numFmtId="0" fontId="84" fillId="0" borderId="82" applyNumberFormat="0" applyFill="0" applyAlignment="0" applyProtection="0"/>
    <xf numFmtId="4" fontId="25" fillId="14" borderId="86">
      <alignment horizontal="right" vertical="center"/>
    </xf>
    <xf numFmtId="0" fontId="64" fillId="86" borderId="81" applyNumberFormat="0" applyAlignment="0" applyProtection="0"/>
    <xf numFmtId="0" fontId="25" fillId="14" borderId="85">
      <alignment horizontal="right" vertical="center"/>
    </xf>
    <xf numFmtId="0" fontId="65" fillId="86" borderId="81" applyNumberFormat="0" applyAlignment="0" applyProtection="0"/>
    <xf numFmtId="0" fontId="69" fillId="0" borderId="82" applyNumberFormat="0" applyFill="0" applyAlignment="0" applyProtection="0"/>
    <xf numFmtId="0" fontId="59" fillId="89" borderId="83" applyNumberFormat="0" applyFont="0" applyAlignment="0" applyProtection="0"/>
    <xf numFmtId="4" fontId="25" fillId="14" borderId="85">
      <alignment horizontal="right" vertical="center"/>
    </xf>
    <xf numFmtId="0" fontId="28" fillId="14" borderId="87">
      <alignment horizontal="left" vertical="center" wrapText="1" indent="2"/>
    </xf>
    <xf numFmtId="0" fontId="28" fillId="16" borderId="84"/>
    <xf numFmtId="171" fontId="28" fillId="90" borderId="84" applyNumberFormat="0" applyFont="0" applyBorder="0" applyAlignment="0" applyProtection="0">
      <alignment horizontal="right" vertical="center"/>
    </xf>
    <xf numFmtId="0" fontId="28" fillId="0" borderId="84" applyNumberFormat="0" applyFill="0" applyAlignment="0" applyProtection="0"/>
    <xf numFmtId="4" fontId="28" fillId="0" borderId="84" applyFill="0" applyBorder="0" applyProtection="0">
      <alignment horizontal="right" vertical="center"/>
    </xf>
    <xf numFmtId="4" fontId="25" fillId="9" borderId="84">
      <alignment horizontal="right" vertical="center"/>
    </xf>
    <xf numFmtId="0" fontId="69" fillId="0" borderId="82" applyNumberFormat="0" applyFill="0" applyAlignment="0" applyProtection="0"/>
    <xf numFmtId="49" fontId="26" fillId="0" borderId="84" applyNumberFormat="0" applyFill="0" applyBorder="0" applyProtection="0">
      <alignment horizontal="left" vertical="center"/>
    </xf>
    <xf numFmtId="49" fontId="28" fillId="0" borderId="85" applyNumberFormat="0" applyFont="0" applyFill="0" applyBorder="0" applyProtection="0">
      <alignment horizontal="left" vertical="center" indent="5"/>
    </xf>
    <xf numFmtId="0" fontId="28" fillId="9" borderId="85">
      <alignment horizontal="left" vertical="center"/>
    </xf>
    <xf numFmtId="0" fontId="65" fillId="86" borderId="81" applyNumberFormat="0" applyAlignment="0" applyProtection="0"/>
    <xf numFmtId="4" fontId="25" fillId="14" borderId="86">
      <alignment horizontal="right" vertical="center"/>
    </xf>
    <xf numFmtId="0" fontId="77" fillId="73" borderId="81" applyNumberFormat="0" applyAlignment="0" applyProtection="0"/>
    <xf numFmtId="0" fontId="77" fillId="73" borderId="81" applyNumberFormat="0" applyAlignment="0" applyProtection="0"/>
    <xf numFmtId="0" fontId="59" fillId="89" borderId="83" applyNumberFormat="0" applyFont="0" applyAlignment="0" applyProtection="0"/>
    <xf numFmtId="0" fontId="81" fillId="86" borderId="88" applyNumberFormat="0" applyAlignment="0" applyProtection="0"/>
    <xf numFmtId="0" fontId="84" fillId="0" borderId="82" applyNumberFormat="0" applyFill="0" applyAlignment="0" applyProtection="0"/>
    <xf numFmtId="0" fontId="25" fillId="14" borderId="84">
      <alignment horizontal="right" vertical="center"/>
    </xf>
    <xf numFmtId="0" fontId="29" fillId="89" borderId="83" applyNumberFormat="0" applyFont="0" applyAlignment="0" applyProtection="0"/>
    <xf numFmtId="4" fontId="28" fillId="0" borderId="84">
      <alignment horizontal="right" vertical="center"/>
    </xf>
    <xf numFmtId="0" fontId="84" fillId="0" borderId="82" applyNumberFormat="0" applyFill="0" applyAlignment="0" applyProtection="0"/>
    <xf numFmtId="0" fontId="25" fillId="14" borderId="84">
      <alignment horizontal="right" vertical="center"/>
    </xf>
    <xf numFmtId="0" fontId="25" fillId="14" borderId="84">
      <alignment horizontal="right" vertical="center"/>
    </xf>
    <xf numFmtId="4" fontId="55" fillId="9" borderId="84">
      <alignment horizontal="right" vertical="center"/>
    </xf>
    <xf numFmtId="0" fontId="25" fillId="9" borderId="84">
      <alignment horizontal="right" vertical="center"/>
    </xf>
    <xf numFmtId="4" fontId="25" fillId="9" borderId="84">
      <alignment horizontal="right" vertical="center"/>
    </xf>
    <xf numFmtId="0" fontId="55" fillId="9" borderId="84">
      <alignment horizontal="right" vertical="center"/>
    </xf>
    <xf numFmtId="4" fontId="55" fillId="9" borderId="84">
      <alignment horizontal="right" vertical="center"/>
    </xf>
    <xf numFmtId="0" fontId="25" fillId="14" borderId="84">
      <alignment horizontal="right" vertical="center"/>
    </xf>
    <xf numFmtId="4" fontId="25" fillId="14" borderId="84">
      <alignment horizontal="right" vertical="center"/>
    </xf>
    <xf numFmtId="0" fontId="25" fillId="14" borderId="84">
      <alignment horizontal="right" vertical="center"/>
    </xf>
    <xf numFmtId="4" fontId="25" fillId="14" borderId="84">
      <alignment horizontal="right" vertical="center"/>
    </xf>
    <xf numFmtId="0" fontId="25" fillId="14" borderId="85">
      <alignment horizontal="right" vertical="center"/>
    </xf>
    <xf numFmtId="4" fontId="25" fillId="14" borderId="85">
      <alignment horizontal="right" vertical="center"/>
    </xf>
    <xf numFmtId="0" fontId="25" fillId="14" borderId="86">
      <alignment horizontal="right" vertical="center"/>
    </xf>
    <xf numFmtId="4" fontId="25" fillId="14" borderId="86">
      <alignment horizontal="right" vertical="center"/>
    </xf>
    <xf numFmtId="0" fontId="65" fillId="86" borderId="81" applyNumberFormat="0" applyAlignment="0" applyProtection="0"/>
    <xf numFmtId="0" fontId="28" fillId="14" borderId="87">
      <alignment horizontal="left" vertical="center" wrapText="1" indent="2"/>
    </xf>
    <xf numFmtId="0" fontId="28" fillId="0" borderId="87">
      <alignment horizontal="left" vertical="center" wrapText="1" indent="2"/>
    </xf>
    <xf numFmtId="0" fontId="28" fillId="9" borderId="85">
      <alignment horizontal="left" vertical="center"/>
    </xf>
    <xf numFmtId="0" fontId="77" fillId="73" borderId="81" applyNumberFormat="0" applyAlignment="0" applyProtection="0"/>
    <xf numFmtId="0" fontId="28" fillId="0" borderId="84">
      <alignment horizontal="right" vertical="center"/>
    </xf>
    <xf numFmtId="4" fontId="28" fillId="0" borderId="84">
      <alignment horizontal="right" vertical="center"/>
    </xf>
    <xf numFmtId="0" fontId="28" fillId="0" borderId="84" applyNumberFormat="0" applyFill="0" applyAlignment="0" applyProtection="0"/>
    <xf numFmtId="0" fontId="81" fillId="86" borderId="88" applyNumberFormat="0" applyAlignment="0" applyProtection="0"/>
    <xf numFmtId="171" fontId="28" fillId="90" borderId="84" applyNumberFormat="0" applyFont="0" applyBorder="0" applyAlignment="0" applyProtection="0">
      <alignment horizontal="right" vertical="center"/>
    </xf>
    <xf numFmtId="0" fontId="28" fillId="16" borderId="84"/>
    <xf numFmtId="4" fontId="28" fillId="16" borderId="84"/>
    <xf numFmtId="0" fontId="84" fillId="0" borderId="82" applyNumberFormat="0" applyFill="0" applyAlignment="0" applyProtection="0"/>
    <xf numFmtId="0" fontId="29" fillId="89" borderId="83" applyNumberFormat="0" applyFont="0" applyAlignment="0" applyProtection="0"/>
    <xf numFmtId="0" fontId="59" fillId="89" borderId="83" applyNumberFormat="0" applyFont="0" applyAlignment="0" applyProtection="0"/>
    <xf numFmtId="0" fontId="28" fillId="0" borderId="84" applyNumberFormat="0" applyFill="0" applyAlignment="0" applyProtection="0"/>
    <xf numFmtId="0" fontId="69" fillId="0" borderId="82" applyNumberFormat="0" applyFill="0" applyAlignment="0" applyProtection="0"/>
    <xf numFmtId="0" fontId="84" fillId="0" borderId="82" applyNumberFormat="0" applyFill="0" applyAlignment="0" applyProtection="0"/>
    <xf numFmtId="0" fontId="68" fillId="73" borderId="81" applyNumberFormat="0" applyAlignment="0" applyProtection="0"/>
    <xf numFmtId="0" fontId="65" fillId="86" borderId="81" applyNumberFormat="0" applyAlignment="0" applyProtection="0"/>
    <xf numFmtId="4" fontId="55" fillId="9" borderId="84">
      <alignment horizontal="right" vertical="center"/>
    </xf>
    <xf numFmtId="0" fontId="25" fillId="9" borderId="84">
      <alignment horizontal="right" vertical="center"/>
    </xf>
    <xf numFmtId="171" fontId="28" fillId="90" borderId="84" applyNumberFormat="0" applyFont="0" applyBorder="0" applyAlignment="0" applyProtection="0">
      <alignment horizontal="right" vertical="center"/>
    </xf>
    <xf numFmtId="0" fontId="69" fillId="0" borderId="82" applyNumberFormat="0" applyFill="0" applyAlignment="0" applyProtection="0"/>
    <xf numFmtId="49" fontId="28" fillId="0" borderId="84" applyNumberFormat="0" applyFont="0" applyFill="0" applyBorder="0" applyProtection="0">
      <alignment horizontal="left" vertical="center" indent="2"/>
    </xf>
    <xf numFmtId="49" fontId="28" fillId="0" borderId="85" applyNumberFormat="0" applyFont="0" applyFill="0" applyBorder="0" applyProtection="0">
      <alignment horizontal="left" vertical="center" indent="5"/>
    </xf>
    <xf numFmtId="49" fontId="28" fillId="0" borderId="84" applyNumberFormat="0" applyFont="0" applyFill="0" applyBorder="0" applyProtection="0">
      <alignment horizontal="left" vertical="center" indent="2"/>
    </xf>
    <xf numFmtId="4" fontId="28" fillId="0" borderId="84" applyFill="0" applyBorder="0" applyProtection="0">
      <alignment horizontal="right" vertical="center"/>
    </xf>
    <xf numFmtId="49" fontId="26" fillId="0" borderId="84" applyNumberFormat="0" applyFill="0" applyBorder="0" applyProtection="0">
      <alignment horizontal="left" vertical="center"/>
    </xf>
    <xf numFmtId="0" fontId="28" fillId="0" borderId="87">
      <alignment horizontal="left" vertical="center" wrapText="1" indent="2"/>
    </xf>
    <xf numFmtId="0" fontId="81" fillId="86" borderId="88" applyNumberFormat="0" applyAlignment="0" applyProtection="0"/>
    <xf numFmtId="0" fontId="25" fillId="14" borderId="86">
      <alignment horizontal="right" vertical="center"/>
    </xf>
    <xf numFmtId="0" fontId="68" fillId="73" borderId="81" applyNumberFormat="0" applyAlignment="0" applyProtection="0"/>
    <xf numFmtId="0" fontId="25" fillId="14" borderId="86">
      <alignment horizontal="right" vertical="center"/>
    </xf>
    <xf numFmtId="4" fontId="25" fillId="14" borderId="84">
      <alignment horizontal="right" vertical="center"/>
    </xf>
    <xf numFmtId="0" fontId="25" fillId="14" borderId="84">
      <alignment horizontal="right" vertical="center"/>
    </xf>
    <xf numFmtId="0" fontId="62" fillId="86" borderId="88" applyNumberFormat="0" applyAlignment="0" applyProtection="0"/>
    <xf numFmtId="0" fontId="64" fillId="86" borderId="81" applyNumberFormat="0" applyAlignment="0" applyProtection="0"/>
    <xf numFmtId="0" fontId="69" fillId="0" borderId="82" applyNumberFormat="0" applyFill="0" applyAlignment="0" applyProtection="0"/>
    <xf numFmtId="0" fontId="28" fillId="16" borderId="84"/>
    <xf numFmtId="4" fontId="28" fillId="16" borderId="84"/>
    <xf numFmtId="4" fontId="25" fillId="14" borderId="84">
      <alignment horizontal="right" vertical="center"/>
    </xf>
    <xf numFmtId="0" fontId="55" fillId="9" borderId="84">
      <alignment horizontal="right" vertical="center"/>
    </xf>
    <xf numFmtId="0" fontId="68" fillId="73" borderId="81" applyNumberFormat="0" applyAlignment="0" applyProtection="0"/>
    <xf numFmtId="0" fontId="65" fillId="86" borderId="81" applyNumberFormat="0" applyAlignment="0" applyProtection="0"/>
    <xf numFmtId="4" fontId="28" fillId="0" borderId="84">
      <alignment horizontal="right" vertical="center"/>
    </xf>
    <xf numFmtId="0" fontId="28" fillId="14" borderId="87">
      <alignment horizontal="left" vertical="center" wrapText="1" indent="2"/>
    </xf>
    <xf numFmtId="0" fontId="28" fillId="0" borderId="87">
      <alignment horizontal="left" vertical="center" wrapText="1" indent="2"/>
    </xf>
    <xf numFmtId="0" fontId="81" fillId="86" borderId="88" applyNumberFormat="0" applyAlignment="0" applyProtection="0"/>
    <xf numFmtId="0" fontId="77" fillId="73" borderId="81" applyNumberFormat="0" applyAlignment="0" applyProtection="0"/>
    <xf numFmtId="0" fontId="64" fillId="86" borderId="81" applyNumberFormat="0" applyAlignment="0" applyProtection="0"/>
    <xf numFmtId="0" fontId="62" fillId="86" borderId="88" applyNumberFormat="0" applyAlignment="0" applyProtection="0"/>
    <xf numFmtId="0" fontId="25" fillId="14" borderId="86">
      <alignment horizontal="right" vertical="center"/>
    </xf>
    <xf numFmtId="0" fontId="55" fillId="9" borderId="84">
      <alignment horizontal="right" vertical="center"/>
    </xf>
    <xf numFmtId="4" fontId="25" fillId="9" borderId="84">
      <alignment horizontal="right" vertical="center"/>
    </xf>
    <xf numFmtId="4" fontId="25" fillId="14" borderId="84">
      <alignment horizontal="right" vertical="center"/>
    </xf>
    <xf numFmtId="49" fontId="28" fillId="0" borderId="85" applyNumberFormat="0" applyFont="0" applyFill="0" applyBorder="0" applyProtection="0">
      <alignment horizontal="left" vertical="center" indent="5"/>
    </xf>
    <xf numFmtId="4" fontId="28" fillId="0" borderId="84" applyFill="0" applyBorder="0" applyProtection="0">
      <alignment horizontal="right" vertical="center"/>
    </xf>
    <xf numFmtId="4" fontId="25" fillId="9" borderId="84">
      <alignment horizontal="right" vertical="center"/>
    </xf>
    <xf numFmtId="0" fontId="77" fillId="73" borderId="81" applyNumberFormat="0" applyAlignment="0" applyProtection="0"/>
    <xf numFmtId="0" fontId="68" fillId="73" borderId="81" applyNumberFormat="0" applyAlignment="0" applyProtection="0"/>
    <xf numFmtId="0" fontId="64" fillId="86" borderId="81" applyNumberFormat="0" applyAlignment="0" applyProtection="0"/>
    <xf numFmtId="0" fontId="28" fillId="14" borderId="87">
      <alignment horizontal="left" vertical="center" wrapText="1" indent="2"/>
    </xf>
    <xf numFmtId="0" fontId="28" fillId="0" borderId="87">
      <alignment horizontal="left" vertical="center" wrapText="1" indent="2"/>
    </xf>
    <xf numFmtId="0" fontId="28" fillId="14" borderId="87">
      <alignment horizontal="left" vertical="center" wrapText="1" indent="2"/>
    </xf>
    <xf numFmtId="0" fontId="28" fillId="0" borderId="87">
      <alignment horizontal="left" vertical="center" wrapText="1" indent="2"/>
    </xf>
    <xf numFmtId="0" fontId="62" fillId="86" borderId="88" applyNumberFormat="0" applyAlignment="0" applyProtection="0"/>
    <xf numFmtId="0" fontId="64" fillId="86" borderId="81" applyNumberFormat="0" applyAlignment="0" applyProtection="0"/>
    <xf numFmtId="0" fontId="65" fillId="86" borderId="81" applyNumberFormat="0" applyAlignment="0" applyProtection="0"/>
    <xf numFmtId="0" fontId="68" fillId="73" borderId="81" applyNumberFormat="0" applyAlignment="0" applyProtection="0"/>
    <xf numFmtId="0" fontId="69" fillId="0" borderId="82" applyNumberFormat="0" applyFill="0" applyAlignment="0" applyProtection="0"/>
    <xf numFmtId="0" fontId="77" fillId="73" borderId="81" applyNumberFormat="0" applyAlignment="0" applyProtection="0"/>
    <xf numFmtId="0" fontId="59" fillId="89" borderId="83" applyNumberFormat="0" applyFont="0" applyAlignment="0" applyProtection="0"/>
    <xf numFmtId="0" fontId="29" fillId="89" borderId="83" applyNumberFormat="0" applyFont="0" applyAlignment="0" applyProtection="0"/>
    <xf numFmtId="0" fontId="81" fillId="86" borderId="88" applyNumberFormat="0" applyAlignment="0" applyProtection="0"/>
    <xf numFmtId="0" fontId="84" fillId="0" borderId="82" applyNumberFormat="0" applyFill="0" applyAlignment="0" applyProtection="0"/>
    <xf numFmtId="0" fontId="65" fillId="86" borderId="81" applyNumberFormat="0" applyAlignment="0" applyProtection="0"/>
    <xf numFmtId="0" fontId="77" fillId="73" borderId="81" applyNumberFormat="0" applyAlignment="0" applyProtection="0"/>
    <xf numFmtId="0" fontId="59" fillId="89" borderId="83" applyNumberFormat="0" applyFont="0" applyAlignment="0" applyProtection="0"/>
    <xf numFmtId="0" fontId="81" fillId="86" borderId="88" applyNumberFormat="0" applyAlignment="0" applyProtection="0"/>
    <xf numFmtId="0" fontId="84" fillId="0" borderId="82" applyNumberFormat="0" applyFill="0" applyAlignment="0" applyProtection="0"/>
    <xf numFmtId="0" fontId="65" fillId="86" borderId="81" applyNumberFormat="0" applyAlignment="0" applyProtection="0"/>
    <xf numFmtId="0" fontId="77" fillId="73" borderId="81" applyNumberFormat="0" applyAlignment="0" applyProtection="0"/>
    <xf numFmtId="0" fontId="81" fillId="86" borderId="88" applyNumberFormat="0" applyAlignment="0" applyProtection="0"/>
    <xf numFmtId="0" fontId="84" fillId="0" borderId="82" applyNumberFormat="0" applyFill="0" applyAlignment="0" applyProtection="0"/>
    <xf numFmtId="0" fontId="62" fillId="86" borderId="88" applyNumberFormat="0" applyAlignment="0" applyProtection="0"/>
    <xf numFmtId="0" fontId="64" fillId="86" borderId="81" applyNumberFormat="0" applyAlignment="0" applyProtection="0"/>
    <xf numFmtId="0" fontId="69" fillId="0" borderId="82" applyNumberFormat="0" applyFill="0" applyAlignment="0" applyProtection="0"/>
    <xf numFmtId="49" fontId="28" fillId="0" borderId="84" applyNumberFormat="0" applyFont="0" applyFill="0" applyBorder="0" applyProtection="0">
      <alignment horizontal="left" vertical="center" indent="2"/>
    </xf>
    <xf numFmtId="0" fontId="25" fillId="9" borderId="84">
      <alignment horizontal="right" vertical="center"/>
    </xf>
    <xf numFmtId="4" fontId="25" fillId="9" borderId="84">
      <alignment horizontal="right" vertical="center"/>
    </xf>
    <xf numFmtId="0" fontId="55" fillId="9" borderId="84">
      <alignment horizontal="right" vertical="center"/>
    </xf>
    <xf numFmtId="4" fontId="55" fillId="9" borderId="84">
      <alignment horizontal="right" vertical="center"/>
    </xf>
    <xf numFmtId="0" fontId="25" fillId="14" borderId="84">
      <alignment horizontal="right" vertical="center"/>
    </xf>
    <xf numFmtId="4" fontId="25" fillId="14" borderId="84">
      <alignment horizontal="right" vertical="center"/>
    </xf>
    <xf numFmtId="0" fontId="25" fillId="14" borderId="84">
      <alignment horizontal="right" vertical="center"/>
    </xf>
    <xf numFmtId="4" fontId="25" fillId="14" borderId="84">
      <alignment horizontal="right" vertical="center"/>
    </xf>
    <xf numFmtId="0" fontId="68" fillId="73" borderId="81" applyNumberFormat="0" applyAlignment="0" applyProtection="0"/>
    <xf numFmtId="0" fontId="28" fillId="0" borderId="84">
      <alignment horizontal="right" vertical="center"/>
    </xf>
    <xf numFmtId="4" fontId="28" fillId="0" borderId="84">
      <alignment horizontal="right" vertical="center"/>
    </xf>
    <xf numFmtId="4" fontId="28" fillId="0" borderId="84" applyFill="0" applyBorder="0" applyProtection="0">
      <alignment horizontal="right" vertical="center"/>
    </xf>
    <xf numFmtId="49" fontId="26" fillId="0" borderId="84" applyNumberFormat="0" applyFill="0" applyBorder="0" applyProtection="0">
      <alignment horizontal="left" vertical="center"/>
    </xf>
    <xf numFmtId="0" fontId="28" fillId="0" borderId="84" applyNumberFormat="0" applyFill="0" applyAlignment="0" applyProtection="0"/>
    <xf numFmtId="171" fontId="28" fillId="90" borderId="84" applyNumberFormat="0" applyFont="0" applyBorder="0" applyAlignment="0" applyProtection="0">
      <alignment horizontal="right" vertical="center"/>
    </xf>
    <xf numFmtId="0" fontId="28" fillId="16" borderId="84"/>
    <xf numFmtId="4" fontId="28" fillId="16" borderId="84"/>
    <xf numFmtId="4" fontId="25" fillId="14" borderId="84">
      <alignment horizontal="right" vertical="center"/>
    </xf>
    <xf numFmtId="0" fontId="28" fillId="16" borderId="84"/>
    <xf numFmtId="0" fontId="64" fillId="86" borderId="81" applyNumberFormat="0" applyAlignment="0" applyProtection="0"/>
    <xf numFmtId="0" fontId="25" fillId="9" borderId="84">
      <alignment horizontal="right" vertical="center"/>
    </xf>
    <xf numFmtId="0" fontId="28" fillId="0" borderId="84">
      <alignment horizontal="right" vertical="center"/>
    </xf>
    <xf numFmtId="0" fontId="84" fillId="0" borderId="82" applyNumberFormat="0" applyFill="0" applyAlignment="0" applyProtection="0"/>
    <xf numFmtId="0" fontId="28" fillId="9" borderId="85">
      <alignment horizontal="left" vertical="center"/>
    </xf>
    <xf numFmtId="0" fontId="77" fillId="73" borderId="81" applyNumberFormat="0" applyAlignment="0" applyProtection="0"/>
    <xf numFmtId="171" fontId="28" fillId="90" borderId="84" applyNumberFormat="0" applyFont="0" applyBorder="0" applyAlignment="0" applyProtection="0">
      <alignment horizontal="right" vertical="center"/>
    </xf>
    <xf numFmtId="0" fontId="59" fillId="89" borderId="83" applyNumberFormat="0" applyFont="0" applyAlignment="0" applyProtection="0"/>
    <xf numFmtId="0" fontId="28" fillId="0" borderId="87">
      <alignment horizontal="left" vertical="center" wrapText="1" indent="2"/>
    </xf>
    <xf numFmtId="4" fontId="28" fillId="16" borderId="84"/>
    <xf numFmtId="49" fontId="26" fillId="0" borderId="84" applyNumberFormat="0" applyFill="0" applyBorder="0" applyProtection="0">
      <alignment horizontal="left" vertical="center"/>
    </xf>
    <xf numFmtId="0" fontId="28" fillId="0" borderId="84">
      <alignment horizontal="right" vertical="center"/>
    </xf>
    <xf numFmtId="4" fontId="25" fillId="14" borderId="86">
      <alignment horizontal="right" vertical="center"/>
    </xf>
    <xf numFmtId="4" fontId="25" fillId="14" borderId="84">
      <alignment horizontal="right" vertical="center"/>
    </xf>
    <xf numFmtId="4" fontId="25" fillId="14" borderId="84">
      <alignment horizontal="right" vertical="center"/>
    </xf>
    <xf numFmtId="0" fontId="55" fillId="9" borderId="84">
      <alignment horizontal="right" vertical="center"/>
    </xf>
    <xf numFmtId="0" fontId="25" fillId="9" borderId="84">
      <alignment horizontal="right" vertical="center"/>
    </xf>
    <xf numFmtId="49" fontId="28" fillId="0" borderId="84" applyNumberFormat="0" applyFont="0" applyFill="0" applyBorder="0" applyProtection="0">
      <alignment horizontal="left" vertical="center" indent="2"/>
    </xf>
    <xf numFmtId="0" fontId="77" fillId="73" borderId="81" applyNumberFormat="0" applyAlignment="0" applyProtection="0"/>
    <xf numFmtId="0" fontId="62" fillId="86" borderId="88" applyNumberFormat="0" applyAlignment="0" applyProtection="0"/>
    <xf numFmtId="49" fontId="28" fillId="0" borderId="84" applyNumberFormat="0" applyFont="0" applyFill="0" applyBorder="0" applyProtection="0">
      <alignment horizontal="left" vertical="center" indent="2"/>
    </xf>
    <xf numFmtId="0" fontId="68" fillId="73" borderId="81" applyNumberFormat="0" applyAlignment="0" applyProtection="0"/>
    <xf numFmtId="4" fontId="28" fillId="0" borderId="84" applyFill="0" applyBorder="0" applyProtection="0">
      <alignment horizontal="right" vertical="center"/>
    </xf>
    <xf numFmtId="0" fontId="65" fillId="86" borderId="81" applyNumberFormat="0" applyAlignment="0" applyProtection="0"/>
    <xf numFmtId="0" fontId="84" fillId="0" borderId="82" applyNumberFormat="0" applyFill="0" applyAlignment="0" applyProtection="0"/>
    <xf numFmtId="0" fontId="81" fillId="86" borderId="88" applyNumberFormat="0" applyAlignment="0" applyProtection="0"/>
    <xf numFmtId="0" fontId="28" fillId="0" borderId="84" applyNumberFormat="0" applyFill="0" applyAlignment="0" applyProtection="0"/>
    <xf numFmtId="4" fontId="28" fillId="0" borderId="84">
      <alignment horizontal="right" vertical="center"/>
    </xf>
    <xf numFmtId="0" fontId="28" fillId="0" borderId="84">
      <alignment horizontal="right" vertical="center"/>
    </xf>
    <xf numFmtId="0" fontId="77" fillId="73" borderId="81" applyNumberFormat="0" applyAlignment="0" applyProtection="0"/>
    <xf numFmtId="0" fontId="62" fillId="86" borderId="88" applyNumberFormat="0" applyAlignment="0" applyProtection="0"/>
    <xf numFmtId="0" fontId="64" fillId="86" borderId="81" applyNumberFormat="0" applyAlignment="0" applyProtection="0"/>
    <xf numFmtId="0" fontId="28" fillId="14" borderId="87">
      <alignment horizontal="left" vertical="center" wrapText="1" indent="2"/>
    </xf>
    <xf numFmtId="0" fontId="65" fillId="86" borderId="81" applyNumberFormat="0" applyAlignment="0" applyProtection="0"/>
    <xf numFmtId="0" fontId="65" fillId="86" borderId="81" applyNumberFormat="0" applyAlignment="0" applyProtection="0"/>
    <xf numFmtId="4" fontId="25" fillId="14" borderId="85">
      <alignment horizontal="right" vertical="center"/>
    </xf>
    <xf numFmtId="0" fontId="25" fillId="14" borderId="85">
      <alignment horizontal="right" vertical="center"/>
    </xf>
    <xf numFmtId="0" fontId="25" fillId="14" borderId="84">
      <alignment horizontal="right" vertical="center"/>
    </xf>
    <xf numFmtId="4" fontId="55" fillId="9" borderId="84">
      <alignment horizontal="right" vertical="center"/>
    </xf>
    <xf numFmtId="0" fontId="68" fillId="73" borderId="81" applyNumberFormat="0" applyAlignment="0" applyProtection="0"/>
    <xf numFmtId="0" fontId="69" fillId="0" borderId="82" applyNumberFormat="0" applyFill="0" applyAlignment="0" applyProtection="0"/>
    <xf numFmtId="0" fontId="84" fillId="0" borderId="82" applyNumberFormat="0" applyFill="0" applyAlignment="0" applyProtection="0"/>
    <xf numFmtId="0" fontId="59" fillId="89" borderId="83" applyNumberFormat="0" applyFont="0" applyAlignment="0" applyProtection="0"/>
    <xf numFmtId="0" fontId="77" fillId="73" borderId="81" applyNumberFormat="0" applyAlignment="0" applyProtection="0"/>
    <xf numFmtId="49" fontId="26" fillId="0" borderId="84" applyNumberFormat="0" applyFill="0" applyBorder="0" applyProtection="0">
      <alignment horizontal="left" vertical="center"/>
    </xf>
    <xf numFmtId="0" fontId="28" fillId="14" borderId="87">
      <alignment horizontal="left" vertical="center" wrapText="1" indent="2"/>
    </xf>
    <xf numFmtId="0" fontId="65" fillId="86" borderId="81" applyNumberFormat="0" applyAlignment="0" applyProtection="0"/>
    <xf numFmtId="0" fontId="28" fillId="0" borderId="87">
      <alignment horizontal="left" vertical="center" wrapText="1" indent="2"/>
    </xf>
    <xf numFmtId="0" fontId="59" fillId="89" borderId="83" applyNumberFormat="0" applyFont="0" applyAlignment="0" applyProtection="0"/>
    <xf numFmtId="0" fontId="29" fillId="89" borderId="83" applyNumberFormat="0" applyFont="0" applyAlignment="0" applyProtection="0"/>
    <xf numFmtId="0" fontId="81" fillId="86" borderId="88" applyNumberFormat="0" applyAlignment="0" applyProtection="0"/>
    <xf numFmtId="0" fontId="84" fillId="0" borderId="82" applyNumberFormat="0" applyFill="0" applyAlignment="0" applyProtection="0"/>
    <xf numFmtId="4" fontId="28" fillId="16" borderId="84"/>
    <xf numFmtId="0" fontId="25" fillId="14" borderId="84">
      <alignment horizontal="right" vertical="center"/>
    </xf>
    <xf numFmtId="0" fontId="84" fillId="0" borderId="82" applyNumberFormat="0" applyFill="0" applyAlignment="0" applyProtection="0"/>
    <xf numFmtId="4" fontId="25" fillId="14" borderId="86">
      <alignment horizontal="right" vertical="center"/>
    </xf>
    <xf numFmtId="0" fontId="64" fillId="86" borderId="81" applyNumberFormat="0" applyAlignment="0" applyProtection="0"/>
    <xf numFmtId="0" fontId="25" fillId="14" borderId="85">
      <alignment horizontal="right" vertical="center"/>
    </xf>
    <xf numFmtId="0" fontId="65" fillId="86" borderId="81" applyNumberFormat="0" applyAlignment="0" applyProtection="0"/>
    <xf numFmtId="0" fontId="69" fillId="0" borderId="82" applyNumberFormat="0" applyFill="0" applyAlignment="0" applyProtection="0"/>
    <xf numFmtId="0" fontId="59" fillId="89" borderId="83" applyNumberFormat="0" applyFont="0" applyAlignment="0" applyProtection="0"/>
    <xf numFmtId="4" fontId="25" fillId="14" borderId="85">
      <alignment horizontal="right" vertical="center"/>
    </xf>
    <xf numFmtId="0" fontId="28" fillId="14" borderId="87">
      <alignment horizontal="left" vertical="center" wrapText="1" indent="2"/>
    </xf>
    <xf numFmtId="0" fontId="28" fillId="16" borderId="84"/>
    <xf numFmtId="171" fontId="28" fillId="90" borderId="84" applyNumberFormat="0" applyFont="0" applyBorder="0" applyAlignment="0" applyProtection="0">
      <alignment horizontal="right" vertical="center"/>
    </xf>
    <xf numFmtId="0" fontId="28" fillId="0" borderId="84" applyNumberFormat="0" applyFill="0" applyAlignment="0" applyProtection="0"/>
    <xf numFmtId="4" fontId="28" fillId="0" borderId="84" applyFill="0" applyBorder="0" applyProtection="0">
      <alignment horizontal="right" vertical="center"/>
    </xf>
    <xf numFmtId="4" fontId="25" fillId="9" borderId="84">
      <alignment horizontal="right" vertical="center"/>
    </xf>
    <xf numFmtId="0" fontId="69" fillId="0" borderId="82" applyNumberFormat="0" applyFill="0" applyAlignment="0" applyProtection="0"/>
    <xf numFmtId="49" fontId="26" fillId="0" borderId="84" applyNumberFormat="0" applyFill="0" applyBorder="0" applyProtection="0">
      <alignment horizontal="left" vertical="center"/>
    </xf>
    <xf numFmtId="49" fontId="28" fillId="0" borderId="85" applyNumberFormat="0" applyFont="0" applyFill="0" applyBorder="0" applyProtection="0">
      <alignment horizontal="left" vertical="center" indent="5"/>
    </xf>
    <xf numFmtId="0" fontId="28" fillId="9" borderId="85">
      <alignment horizontal="left" vertical="center"/>
    </xf>
    <xf numFmtId="0" fontId="65" fillId="86" borderId="81" applyNumberFormat="0" applyAlignment="0" applyProtection="0"/>
    <xf numFmtId="4" fontId="25" fillId="14" borderId="86">
      <alignment horizontal="right" vertical="center"/>
    </xf>
    <xf numFmtId="0" fontId="77" fillId="73" borderId="81" applyNumberFormat="0" applyAlignment="0" applyProtection="0"/>
    <xf numFmtId="0" fontId="77" fillId="73" borderId="81" applyNumberFormat="0" applyAlignment="0" applyProtection="0"/>
    <xf numFmtId="0" fontId="59" fillId="89" borderId="83" applyNumberFormat="0" applyFont="0" applyAlignment="0" applyProtection="0"/>
    <xf numFmtId="0" fontId="81" fillId="86" borderId="88" applyNumberFormat="0" applyAlignment="0" applyProtection="0"/>
    <xf numFmtId="0" fontId="84" fillId="0" borderId="82" applyNumberFormat="0" applyFill="0" applyAlignment="0" applyProtection="0"/>
    <xf numFmtId="0" fontId="25" fillId="14" borderId="84">
      <alignment horizontal="right" vertical="center"/>
    </xf>
    <xf numFmtId="0" fontId="29" fillId="89" borderId="83" applyNumberFormat="0" applyFont="0" applyAlignment="0" applyProtection="0"/>
    <xf numFmtId="4" fontId="28" fillId="0" borderId="84">
      <alignment horizontal="right" vertical="center"/>
    </xf>
    <xf numFmtId="0" fontId="84" fillId="0" borderId="82" applyNumberFormat="0" applyFill="0" applyAlignment="0" applyProtection="0"/>
    <xf numFmtId="0" fontId="25" fillId="14" borderId="84">
      <alignment horizontal="right" vertical="center"/>
    </xf>
    <xf numFmtId="0" fontId="25" fillId="14" borderId="84">
      <alignment horizontal="right" vertical="center"/>
    </xf>
    <xf numFmtId="4" fontId="55" fillId="9" borderId="84">
      <alignment horizontal="right" vertical="center"/>
    </xf>
    <xf numFmtId="0" fontId="25" fillId="9" borderId="84">
      <alignment horizontal="right" vertical="center"/>
    </xf>
    <xf numFmtId="4" fontId="25" fillId="9" borderId="84">
      <alignment horizontal="right" vertical="center"/>
    </xf>
    <xf numFmtId="0" fontId="55" fillId="9" borderId="84">
      <alignment horizontal="right" vertical="center"/>
    </xf>
    <xf numFmtId="4" fontId="55" fillId="9" borderId="84">
      <alignment horizontal="right" vertical="center"/>
    </xf>
    <xf numFmtId="0" fontId="25" fillId="14" borderId="84">
      <alignment horizontal="right" vertical="center"/>
    </xf>
    <xf numFmtId="4" fontId="25" fillId="14" borderId="84">
      <alignment horizontal="right" vertical="center"/>
    </xf>
    <xf numFmtId="0" fontId="25" fillId="14" borderId="84">
      <alignment horizontal="right" vertical="center"/>
    </xf>
    <xf numFmtId="4" fontId="25" fillId="14" borderId="84">
      <alignment horizontal="right" vertical="center"/>
    </xf>
    <xf numFmtId="0" fontId="25" fillId="14" borderId="85">
      <alignment horizontal="right" vertical="center"/>
    </xf>
    <xf numFmtId="4" fontId="25" fillId="14" borderId="85">
      <alignment horizontal="right" vertical="center"/>
    </xf>
    <xf numFmtId="0" fontId="25" fillId="14" borderId="86">
      <alignment horizontal="right" vertical="center"/>
    </xf>
    <xf numFmtId="4" fontId="25" fillId="14" borderId="86">
      <alignment horizontal="right" vertical="center"/>
    </xf>
    <xf numFmtId="0" fontId="65" fillId="86" borderId="81" applyNumberFormat="0" applyAlignment="0" applyProtection="0"/>
    <xf numFmtId="0" fontId="28" fillId="14" borderId="87">
      <alignment horizontal="left" vertical="center" wrapText="1" indent="2"/>
    </xf>
    <xf numFmtId="0" fontId="28" fillId="0" borderId="87">
      <alignment horizontal="left" vertical="center" wrapText="1" indent="2"/>
    </xf>
    <xf numFmtId="0" fontId="28" fillId="9" borderId="85">
      <alignment horizontal="left" vertical="center"/>
    </xf>
    <xf numFmtId="0" fontId="77" fillId="73" borderId="81" applyNumberFormat="0" applyAlignment="0" applyProtection="0"/>
    <xf numFmtId="0" fontId="28" fillId="0" borderId="84">
      <alignment horizontal="right" vertical="center"/>
    </xf>
    <xf numFmtId="4" fontId="28" fillId="0" borderId="84">
      <alignment horizontal="right" vertical="center"/>
    </xf>
    <xf numFmtId="0" fontId="28" fillId="0" borderId="84" applyNumberFormat="0" applyFill="0" applyAlignment="0" applyProtection="0"/>
    <xf numFmtId="0" fontId="81" fillId="86" borderId="88" applyNumberFormat="0" applyAlignment="0" applyProtection="0"/>
    <xf numFmtId="171" fontId="28" fillId="90" borderId="84" applyNumberFormat="0" applyFont="0" applyBorder="0" applyAlignment="0" applyProtection="0">
      <alignment horizontal="right" vertical="center"/>
    </xf>
    <xf numFmtId="0" fontId="28" fillId="16" borderId="84"/>
    <xf numFmtId="4" fontId="28" fillId="16" borderId="84"/>
    <xf numFmtId="0" fontId="84" fillId="0" borderId="82" applyNumberFormat="0" applyFill="0" applyAlignment="0" applyProtection="0"/>
    <xf numFmtId="0" fontId="29" fillId="89" borderId="83" applyNumberFormat="0" applyFont="0" applyAlignment="0" applyProtection="0"/>
    <xf numFmtId="0" fontId="59" fillId="89" borderId="83" applyNumberFormat="0" applyFont="0" applyAlignment="0" applyProtection="0"/>
    <xf numFmtId="0" fontId="28" fillId="0" borderId="84" applyNumberFormat="0" applyFill="0" applyAlignment="0" applyProtection="0"/>
    <xf numFmtId="0" fontId="69" fillId="0" borderId="82" applyNumberFormat="0" applyFill="0" applyAlignment="0" applyProtection="0"/>
    <xf numFmtId="0" fontId="84" fillId="0" borderId="82" applyNumberFormat="0" applyFill="0" applyAlignment="0" applyProtection="0"/>
    <xf numFmtId="0" fontId="68" fillId="73" borderId="81" applyNumberFormat="0" applyAlignment="0" applyProtection="0"/>
    <xf numFmtId="0" fontId="65" fillId="86" borderId="81" applyNumberFormat="0" applyAlignment="0" applyProtection="0"/>
    <xf numFmtId="4" fontId="55" fillId="9" borderId="84">
      <alignment horizontal="right" vertical="center"/>
    </xf>
    <xf numFmtId="0" fontId="25" fillId="9" borderId="84">
      <alignment horizontal="right" vertical="center"/>
    </xf>
    <xf numFmtId="171" fontId="28" fillId="90" borderId="84" applyNumberFormat="0" applyFont="0" applyBorder="0" applyAlignment="0" applyProtection="0">
      <alignment horizontal="right" vertical="center"/>
    </xf>
    <xf numFmtId="0" fontId="69" fillId="0" borderId="82" applyNumberFormat="0" applyFill="0" applyAlignment="0" applyProtection="0"/>
    <xf numFmtId="49" fontId="28" fillId="0" borderId="84" applyNumberFormat="0" applyFont="0" applyFill="0" applyBorder="0" applyProtection="0">
      <alignment horizontal="left" vertical="center" indent="2"/>
    </xf>
    <xf numFmtId="49" fontId="28" fillId="0" borderId="85" applyNumberFormat="0" applyFont="0" applyFill="0" applyBorder="0" applyProtection="0">
      <alignment horizontal="left" vertical="center" indent="5"/>
    </xf>
    <xf numFmtId="49" fontId="28" fillId="0" borderId="84" applyNumberFormat="0" applyFont="0" applyFill="0" applyBorder="0" applyProtection="0">
      <alignment horizontal="left" vertical="center" indent="2"/>
    </xf>
    <xf numFmtId="4" fontId="28" fillId="0" borderId="84" applyFill="0" applyBorder="0" applyProtection="0">
      <alignment horizontal="right" vertical="center"/>
    </xf>
    <xf numFmtId="49" fontId="26" fillId="0" borderId="84" applyNumberFormat="0" applyFill="0" applyBorder="0" applyProtection="0">
      <alignment horizontal="left" vertical="center"/>
    </xf>
    <xf numFmtId="0" fontId="28" fillId="0" borderId="87">
      <alignment horizontal="left" vertical="center" wrapText="1" indent="2"/>
    </xf>
    <xf numFmtId="0" fontId="81" fillId="86" borderId="88" applyNumberFormat="0" applyAlignment="0" applyProtection="0"/>
    <xf numFmtId="0" fontId="25" fillId="14" borderId="86">
      <alignment horizontal="right" vertical="center"/>
    </xf>
    <xf numFmtId="0" fontId="68" fillId="73" borderId="81" applyNumberFormat="0" applyAlignment="0" applyProtection="0"/>
    <xf numFmtId="0" fontId="25" fillId="14" borderId="86">
      <alignment horizontal="right" vertical="center"/>
    </xf>
    <xf numFmtId="4" fontId="25" fillId="14" borderId="84">
      <alignment horizontal="right" vertical="center"/>
    </xf>
    <xf numFmtId="0" fontId="25" fillId="14" borderId="84">
      <alignment horizontal="right" vertical="center"/>
    </xf>
    <xf numFmtId="0" fontId="62" fillId="86" borderId="88" applyNumberFormat="0" applyAlignment="0" applyProtection="0"/>
    <xf numFmtId="0" fontId="64" fillId="86" borderId="81" applyNumberFormat="0" applyAlignment="0" applyProtection="0"/>
    <xf numFmtId="0" fontId="69" fillId="0" borderId="82" applyNumberFormat="0" applyFill="0" applyAlignment="0" applyProtection="0"/>
    <xf numFmtId="0" fontId="28" fillId="16" borderId="84"/>
    <xf numFmtId="4" fontId="28" fillId="16" borderId="84"/>
    <xf numFmtId="4" fontId="25" fillId="14" borderId="84">
      <alignment horizontal="right" vertical="center"/>
    </xf>
    <xf numFmtId="0" fontId="55" fillId="9" borderId="84">
      <alignment horizontal="right" vertical="center"/>
    </xf>
    <xf numFmtId="0" fontId="68" fillId="73" borderId="81" applyNumberFormat="0" applyAlignment="0" applyProtection="0"/>
    <xf numFmtId="0" fontId="65" fillId="86" borderId="81" applyNumberFormat="0" applyAlignment="0" applyProtection="0"/>
    <xf numFmtId="4" fontId="28" fillId="0" borderId="84">
      <alignment horizontal="right" vertical="center"/>
    </xf>
    <xf numFmtId="0" fontId="28" fillId="14" borderId="87">
      <alignment horizontal="left" vertical="center" wrapText="1" indent="2"/>
    </xf>
    <xf numFmtId="0" fontId="28" fillId="0" borderId="87">
      <alignment horizontal="left" vertical="center" wrapText="1" indent="2"/>
    </xf>
    <xf numFmtId="0" fontId="81" fillId="86" borderId="88" applyNumberFormat="0" applyAlignment="0" applyProtection="0"/>
    <xf numFmtId="0" fontId="77" fillId="73" borderId="81" applyNumberFormat="0" applyAlignment="0" applyProtection="0"/>
    <xf numFmtId="0" fontId="64" fillId="86" borderId="81" applyNumberFormat="0" applyAlignment="0" applyProtection="0"/>
    <xf numFmtId="0" fontId="62" fillId="86" borderId="88" applyNumberFormat="0" applyAlignment="0" applyProtection="0"/>
    <xf numFmtId="0" fontId="25" fillId="14" borderId="86">
      <alignment horizontal="right" vertical="center"/>
    </xf>
    <xf numFmtId="0" fontId="55" fillId="9" borderId="84">
      <alignment horizontal="right" vertical="center"/>
    </xf>
    <xf numFmtId="4" fontId="25" fillId="9" borderId="84">
      <alignment horizontal="right" vertical="center"/>
    </xf>
    <xf numFmtId="4" fontId="25" fillId="14" borderId="84">
      <alignment horizontal="right" vertical="center"/>
    </xf>
    <xf numFmtId="49" fontId="28" fillId="0" borderId="85" applyNumberFormat="0" applyFont="0" applyFill="0" applyBorder="0" applyProtection="0">
      <alignment horizontal="left" vertical="center" indent="5"/>
    </xf>
    <xf numFmtId="4" fontId="28" fillId="0" borderId="84" applyFill="0" applyBorder="0" applyProtection="0">
      <alignment horizontal="right" vertical="center"/>
    </xf>
    <xf numFmtId="4" fontId="25" fillId="9" borderId="84">
      <alignment horizontal="right" vertical="center"/>
    </xf>
    <xf numFmtId="0" fontId="77" fillId="73" borderId="81" applyNumberFormat="0" applyAlignment="0" applyProtection="0"/>
    <xf numFmtId="0" fontId="68" fillId="73" borderId="81" applyNumberFormat="0" applyAlignment="0" applyProtection="0"/>
    <xf numFmtId="0" fontId="64" fillId="86" borderId="81" applyNumberFormat="0" applyAlignment="0" applyProtection="0"/>
    <xf numFmtId="0" fontId="28" fillId="14" borderId="87">
      <alignment horizontal="left" vertical="center" wrapText="1" indent="2"/>
    </xf>
    <xf numFmtId="0" fontId="28" fillId="0" borderId="87">
      <alignment horizontal="left" vertical="center" wrapText="1" indent="2"/>
    </xf>
    <xf numFmtId="0" fontId="28" fillId="14" borderId="87">
      <alignment horizontal="left" vertical="center" wrapText="1" indent="2"/>
    </xf>
    <xf numFmtId="0" fontId="6" fillId="53" borderId="0" applyNumberFormat="0" applyBorder="0" applyAlignment="0" applyProtection="0"/>
    <xf numFmtId="0" fontId="52" fillId="0" borderId="0" applyNumberFormat="0" applyFill="0" applyBorder="0" applyAlignment="0" applyProtection="0"/>
    <xf numFmtId="0" fontId="53" fillId="58" borderId="0" applyNumberFormat="0" applyBorder="0" applyAlignment="0" applyProtection="0"/>
    <xf numFmtId="0" fontId="6" fillId="63" borderId="0" applyNumberFormat="0" applyBorder="0" applyAlignment="0" applyProtection="0"/>
    <xf numFmtId="0" fontId="53" fillId="55" borderId="0" applyNumberFormat="0" applyBorder="0" applyAlignment="0" applyProtection="0"/>
    <xf numFmtId="0" fontId="53" fillId="52" borderId="0" applyNumberFormat="0" applyBorder="0" applyAlignment="0" applyProtection="0"/>
    <xf numFmtId="0" fontId="49" fillId="46" borderId="43" applyNumberFormat="0" applyAlignment="0" applyProtection="0"/>
    <xf numFmtId="0" fontId="6" fillId="60" borderId="0" applyNumberFormat="0" applyBorder="0" applyAlignment="0" applyProtection="0"/>
    <xf numFmtId="0" fontId="6" fillId="56" borderId="0" applyNumberFormat="0" applyBorder="0" applyAlignment="0" applyProtection="0"/>
    <xf numFmtId="0" fontId="51" fillId="0" borderId="0" applyNumberFormat="0" applyFill="0" applyBorder="0" applyAlignment="0" applyProtection="0"/>
    <xf numFmtId="0" fontId="6" fillId="57" borderId="0" applyNumberFormat="0" applyBorder="0" applyAlignment="0" applyProtection="0"/>
    <xf numFmtId="0" fontId="6" fillId="62" borderId="0" applyNumberFormat="0" applyBorder="0" applyAlignment="0" applyProtection="0"/>
    <xf numFmtId="0" fontId="6" fillId="54" borderId="0" applyNumberFormat="0" applyBorder="0" applyAlignment="0" applyProtection="0"/>
    <xf numFmtId="0" fontId="50" fillId="46" borderId="42" applyNumberFormat="0" applyAlignment="0" applyProtection="0"/>
    <xf numFmtId="0" fontId="6" fillId="51" borderId="0" applyNumberFormat="0" applyBorder="0" applyAlignment="0" applyProtection="0"/>
    <xf numFmtId="0" fontId="53" fillId="61" borderId="0" applyNumberFormat="0" applyBorder="0" applyAlignment="0" applyProtection="0"/>
    <xf numFmtId="43" fontId="9" fillId="0" borderId="0" applyFont="0" applyFill="0" applyBorder="0" applyAlignment="0" applyProtection="0"/>
  </cellStyleXfs>
  <cellXfs count="286">
    <xf numFmtId="0" fontId="0" fillId="0" borderId="0" xfId="0"/>
    <xf numFmtId="0" fontId="0" fillId="0" borderId="0" xfId="0" applyAlignment="1">
      <alignment wrapText="1"/>
    </xf>
    <xf numFmtId="0" fontId="9" fillId="0" borderId="0" xfId="0" applyFont="1" applyAlignment="1">
      <alignment wrapText="1"/>
    </xf>
    <xf numFmtId="0" fontId="8" fillId="0" borderId="0" xfId="0" applyFont="1" applyAlignment="1">
      <alignment wrapText="1"/>
    </xf>
    <xf numFmtId="0" fontId="10" fillId="0" borderId="0" xfId="0" applyFont="1" applyAlignment="1">
      <alignment wrapText="1"/>
    </xf>
    <xf numFmtId="1" fontId="0" fillId="0" borderId="0" xfId="0" applyNumberFormat="1" applyAlignment="1">
      <alignment wrapText="1"/>
    </xf>
    <xf numFmtId="49" fontId="9" fillId="0" borderId="0" xfId="0" applyNumberFormat="1" applyFont="1" applyAlignment="1">
      <alignment wrapText="1"/>
    </xf>
    <xf numFmtId="0" fontId="0" fillId="0" borderId="1" xfId="0" applyBorder="1"/>
    <xf numFmtId="0" fontId="16" fillId="0" borderId="0" xfId="3"/>
    <xf numFmtId="0" fontId="8" fillId="0" borderId="0" xfId="0" applyFont="1"/>
    <xf numFmtId="0" fontId="8" fillId="0" borderId="1" xfId="0" applyFont="1" applyBorder="1"/>
    <xf numFmtId="9" fontId="0" fillId="0" borderId="0" xfId="1" applyFont="1" applyAlignment="1"/>
    <xf numFmtId="9" fontId="0" fillId="0" borderId="1" xfId="1" applyFont="1" applyBorder="1" applyAlignment="1"/>
    <xf numFmtId="9" fontId="0" fillId="0" borderId="0" xfId="0" applyNumberFormat="1"/>
    <xf numFmtId="165" fontId="0" fillId="0" borderId="0" xfId="0" applyNumberFormat="1"/>
    <xf numFmtId="9" fontId="0" fillId="0" borderId="0" xfId="1" applyFont="1" applyBorder="1" applyAlignment="1"/>
    <xf numFmtId="0" fontId="14" fillId="0" borderId="0" xfId="0" applyFont="1"/>
    <xf numFmtId="11" fontId="0" fillId="0" borderId="0" xfId="0" applyNumberFormat="1"/>
    <xf numFmtId="166" fontId="0" fillId="0" borderId="0" xfId="0" applyNumberFormat="1"/>
    <xf numFmtId="0" fontId="18" fillId="0" borderId="0" xfId="0" applyFont="1" applyAlignment="1">
      <alignment horizontal="left"/>
    </xf>
    <xf numFmtId="0" fontId="0" fillId="0" borderId="0" xfId="0"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9" fillId="6" borderId="9" xfId="0" applyFont="1" applyFill="1" applyBorder="1" applyAlignment="1">
      <alignment horizontal="left" wrapText="1"/>
    </xf>
    <xf numFmtId="0" fontId="19" fillId="6" borderId="10" xfId="0" applyFont="1" applyFill="1" applyBorder="1" applyAlignment="1">
      <alignment horizontal="left" wrapText="1"/>
    </xf>
    <xf numFmtId="0" fontId="20" fillId="0" borderId="0" xfId="0" applyFont="1" applyAlignment="1">
      <alignment horizontal="left"/>
    </xf>
    <xf numFmtId="0" fontId="21" fillId="0" borderId="11" xfId="0" applyFont="1" applyBorder="1" applyAlignment="1">
      <alignment horizontal="left" wrapText="1"/>
    </xf>
    <xf numFmtId="167" fontId="22" fillId="0" borderId="12" xfId="0" applyNumberFormat="1" applyFont="1" applyBorder="1" applyAlignment="1">
      <alignment horizontal="center" wrapText="1"/>
    </xf>
    <xf numFmtId="167" fontId="22" fillId="0" borderId="13" xfId="0" applyNumberFormat="1" applyFont="1" applyBorder="1" applyAlignment="1">
      <alignment horizontal="center" wrapText="1"/>
    </xf>
    <xf numFmtId="0" fontId="21" fillId="0" borderId="14" xfId="0" applyFont="1" applyBorder="1" applyAlignment="1">
      <alignment horizontal="left" wrapText="1"/>
    </xf>
    <xf numFmtId="167" fontId="22" fillId="0" borderId="15" xfId="0" applyNumberFormat="1" applyFont="1" applyBorder="1" applyAlignment="1">
      <alignment horizontal="center" wrapText="1"/>
    </xf>
    <xf numFmtId="167" fontId="22" fillId="0" borderId="16" xfId="0" applyNumberFormat="1" applyFont="1" applyBorder="1" applyAlignment="1">
      <alignment horizontal="center" wrapText="1"/>
    </xf>
    <xf numFmtId="0" fontId="23" fillId="0" borderId="0" xfId="0" applyFont="1" applyAlignment="1">
      <alignment horizontal="left"/>
    </xf>
    <xf numFmtId="16" fontId="0" fillId="0" borderId="0" xfId="0" applyNumberFormat="1"/>
    <xf numFmtId="0" fontId="21" fillId="0" borderId="17" xfId="0" applyFont="1" applyBorder="1" applyAlignment="1">
      <alignment horizontal="left" wrapText="1"/>
    </xf>
    <xf numFmtId="167" fontId="22" fillId="0" borderId="18" xfId="0" applyNumberFormat="1" applyFont="1" applyBorder="1" applyAlignment="1">
      <alignment horizontal="center" wrapText="1"/>
    </xf>
    <xf numFmtId="167" fontId="22" fillId="0" borderId="19" xfId="0" applyNumberFormat="1" applyFont="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xf numFmtId="1" fontId="0" fillId="0" borderId="0" xfId="1" applyNumberFormat="1" applyFont="1" applyBorder="1" applyAlignment="1"/>
    <xf numFmtId="0" fontId="12" fillId="0" borderId="0" xfId="2" applyAlignment="1"/>
    <xf numFmtId="0" fontId="8" fillId="2" borderId="0" xfId="0" applyFont="1" applyFill="1"/>
    <xf numFmtId="0" fontId="15" fillId="3" borderId="0" xfId="0" applyFont="1" applyFill="1" applyAlignment="1">
      <alignment wrapText="1"/>
    </xf>
    <xf numFmtId="0" fontId="0" fillId="0" borderId="0" xfId="0" applyAlignment="1">
      <alignment horizontal="left" wrapText="1"/>
    </xf>
    <xf numFmtId="0" fontId="15" fillId="2" borderId="0" xfId="0" applyFont="1" applyFill="1" applyAlignment="1">
      <alignment wrapText="1"/>
    </xf>
    <xf numFmtId="0" fontId="15" fillId="2" borderId="0" xfId="0" applyFont="1" applyFill="1" applyAlignment="1">
      <alignment horizontal="left" wrapText="1"/>
    </xf>
    <xf numFmtId="49" fontId="0" fillId="0" borderId="0" xfId="0" applyNumberFormat="1" applyAlignment="1">
      <alignment wrapText="1"/>
    </xf>
    <xf numFmtId="49" fontId="10" fillId="0" borderId="0" xfId="0" applyNumberFormat="1" applyFont="1" applyAlignment="1">
      <alignment wrapText="1"/>
    </xf>
    <xf numFmtId="0" fontId="9" fillId="0" borderId="0" xfId="0" applyFont="1" applyAlignment="1">
      <alignment horizontal="left" wrapText="1"/>
    </xf>
    <xf numFmtId="9" fontId="0" fillId="0" borderId="0" xfId="1" applyFont="1" applyFill="1" applyBorder="1" applyAlignment="1">
      <alignment wrapText="1"/>
    </xf>
    <xf numFmtId="9" fontId="0" fillId="0" borderId="0" xfId="0" applyNumberFormat="1" applyAlignment="1">
      <alignment wrapText="1"/>
    </xf>
    <xf numFmtId="9" fontId="9" fillId="0" borderId="0" xfId="1" applyFont="1" applyFill="1" applyBorder="1" applyAlignment="1">
      <alignment wrapText="1"/>
    </xf>
    <xf numFmtId="9" fontId="9" fillId="0" borderId="0" xfId="0" applyNumberFormat="1" applyFont="1" applyAlignment="1">
      <alignment wrapText="1"/>
    </xf>
    <xf numFmtId="164" fontId="0" fillId="0" borderId="0" xfId="0" applyNumberFormat="1" applyAlignment="1">
      <alignment wrapText="1"/>
    </xf>
    <xf numFmtId="49" fontId="9" fillId="0" borderId="0" xfId="1" applyNumberFormat="1" applyFont="1" applyFill="1" applyBorder="1" applyAlignment="1">
      <alignment wrapText="1"/>
    </xf>
    <xf numFmtId="0" fontId="25" fillId="8" borderId="0" xfId="8" applyNumberFormat="1" applyFill="1">
      <alignment horizontal="right"/>
    </xf>
    <xf numFmtId="2" fontId="32" fillId="7" borderId="26" xfId="0" applyNumberFormat="1" applyFont="1" applyFill="1" applyBorder="1" applyAlignment="1">
      <alignment horizontal="right"/>
    </xf>
    <xf numFmtId="2" fontId="8" fillId="13" borderId="0" xfId="0" applyNumberFormat="1" applyFont="1" applyFill="1" applyAlignment="1">
      <alignment wrapText="1"/>
    </xf>
    <xf numFmtId="4" fontId="26" fillId="9" borderId="26" xfId="14" applyNumberFormat="1" applyFont="1" applyFill="1" applyBorder="1" applyAlignment="1">
      <alignment horizontal="center" vertical="center"/>
    </xf>
    <xf numFmtId="0" fontId="30" fillId="8" borderId="0" xfId="13" applyFont="1" applyFill="1" applyAlignment="1">
      <alignment vertical="center"/>
    </xf>
    <xf numFmtId="4" fontId="26" fillId="9" borderId="26" xfId="14" applyNumberFormat="1" applyFont="1" applyFill="1" applyBorder="1" applyAlignment="1">
      <alignment horizontal="center" vertical="center" textRotation="90"/>
    </xf>
    <xf numFmtId="0" fontId="15" fillId="13" borderId="0" xfId="9" applyNumberFormat="1" applyFont="1" applyFill="1" applyBorder="1" applyAlignment="1">
      <alignment horizontal="center" vertical="center"/>
    </xf>
    <xf numFmtId="0" fontId="8" fillId="13" borderId="0" xfId="0" applyFont="1" applyFill="1"/>
    <xf numFmtId="2" fontId="0" fillId="0" borderId="0" xfId="0" applyNumberFormat="1" applyAlignment="1">
      <alignment wrapText="1"/>
    </xf>
    <xf numFmtId="0" fontId="0" fillId="0" borderId="0" xfId="0" applyAlignment="1">
      <alignment horizontal="left" vertical="top"/>
    </xf>
    <xf numFmtId="0" fontId="0" fillId="18" borderId="33" xfId="0" applyFill="1" applyBorder="1" applyAlignment="1">
      <alignment horizontal="left" vertical="top" wrapText="1"/>
    </xf>
    <xf numFmtId="0" fontId="0" fillId="18" borderId="33" xfId="0" applyFill="1" applyBorder="1" applyAlignment="1">
      <alignment horizontal="center" vertical="top" wrapText="1"/>
    </xf>
    <xf numFmtId="0" fontId="39" fillId="19" borderId="34" xfId="0" applyFont="1" applyFill="1" applyBorder="1" applyAlignment="1">
      <alignment horizontal="left" vertical="top" wrapText="1"/>
    </xf>
    <xf numFmtId="167" fontId="41" fillId="19" borderId="34" xfId="0" applyNumberFormat="1" applyFont="1" applyFill="1" applyBorder="1" applyAlignment="1">
      <alignment horizontal="center" vertical="top" wrapText="1"/>
    </xf>
    <xf numFmtId="0" fontId="39" fillId="0" borderId="35" xfId="0" applyFont="1" applyBorder="1" applyAlignment="1">
      <alignment horizontal="left" vertical="top" wrapText="1"/>
    </xf>
    <xf numFmtId="167" fontId="41" fillId="0" borderId="35" xfId="0" applyNumberFormat="1" applyFont="1" applyBorder="1" applyAlignment="1">
      <alignment horizontal="center" vertical="top" wrapText="1"/>
    </xf>
    <xf numFmtId="0" fontId="39" fillId="19" borderId="35" xfId="0" applyFont="1" applyFill="1" applyBorder="1" applyAlignment="1">
      <alignment horizontal="left" vertical="top" wrapText="1"/>
    </xf>
    <xf numFmtId="167" fontId="41" fillId="19" borderId="35" xfId="0" applyNumberFormat="1" applyFont="1" applyFill="1" applyBorder="1" applyAlignment="1">
      <alignment horizontal="center" vertical="top" wrapText="1"/>
    </xf>
    <xf numFmtId="0" fontId="39" fillId="0" borderId="36" xfId="0" applyFont="1" applyBorder="1" applyAlignment="1">
      <alignment horizontal="left" vertical="top" wrapText="1"/>
    </xf>
    <xf numFmtId="167" fontId="41" fillId="0" borderId="36" xfId="0" applyNumberFormat="1" applyFont="1" applyBorder="1" applyAlignment="1">
      <alignment horizontal="center" vertical="top" wrapText="1"/>
    </xf>
    <xf numFmtId="168" fontId="41" fillId="0" borderId="35" xfId="0" applyNumberFormat="1" applyFont="1" applyBorder="1" applyAlignment="1">
      <alignment horizontal="left" vertical="top" wrapText="1"/>
    </xf>
    <xf numFmtId="168" fontId="41" fillId="19" borderId="35" xfId="0" applyNumberFormat="1" applyFont="1" applyFill="1" applyBorder="1" applyAlignment="1">
      <alignment horizontal="left" vertical="top" wrapText="1"/>
    </xf>
    <xf numFmtId="0" fontId="39" fillId="19" borderId="36" xfId="0" applyFont="1" applyFill="1" applyBorder="1" applyAlignment="1">
      <alignment horizontal="left" vertical="top" wrapText="1"/>
    </xf>
    <xf numFmtId="167" fontId="41" fillId="19" borderId="36" xfId="0" applyNumberFormat="1" applyFont="1" applyFill="1" applyBorder="1" applyAlignment="1">
      <alignment horizontal="center" vertical="top" wrapText="1"/>
    </xf>
    <xf numFmtId="0" fontId="42" fillId="19" borderId="36" xfId="0" applyFont="1" applyFill="1" applyBorder="1" applyAlignment="1">
      <alignment horizontal="center" vertical="top" wrapText="1"/>
    </xf>
    <xf numFmtId="168" fontId="43" fillId="19" borderId="34" xfId="0" applyNumberFormat="1" applyFont="1" applyFill="1" applyBorder="1" applyAlignment="1">
      <alignment horizontal="left" vertical="top" wrapText="1"/>
    </xf>
    <xf numFmtId="167" fontId="43" fillId="0" borderId="35" xfId="0" applyNumberFormat="1" applyFont="1" applyBorder="1" applyAlignment="1">
      <alignment horizontal="center" vertical="top" wrapText="1"/>
    </xf>
    <xf numFmtId="167" fontId="43" fillId="0" borderId="35" xfId="0" applyNumberFormat="1" applyFont="1" applyBorder="1" applyAlignment="1">
      <alignment horizontal="left" vertical="top" wrapText="1"/>
    </xf>
    <xf numFmtId="167" fontId="43" fillId="19" borderId="35" xfId="0" applyNumberFormat="1" applyFont="1" applyFill="1" applyBorder="1" applyAlignment="1">
      <alignment horizontal="center" vertical="top" wrapText="1"/>
    </xf>
    <xf numFmtId="167" fontId="43" fillId="19" borderId="35" xfId="0" applyNumberFormat="1" applyFont="1" applyFill="1" applyBorder="1" applyAlignment="1">
      <alignment horizontal="left" vertical="top" wrapText="1"/>
    </xf>
    <xf numFmtId="0" fontId="44" fillId="19" borderId="35" xfId="0" applyFont="1" applyFill="1" applyBorder="1" applyAlignment="1">
      <alignment horizontal="center" vertical="top" wrapText="1"/>
    </xf>
    <xf numFmtId="0" fontId="44" fillId="0" borderId="35" xfId="0" applyFont="1" applyBorder="1" applyAlignment="1">
      <alignment horizontal="center" vertical="top" wrapText="1"/>
    </xf>
    <xf numFmtId="167" fontId="43" fillId="0" borderId="36" xfId="0" applyNumberFormat="1" applyFont="1" applyBorder="1" applyAlignment="1">
      <alignment horizontal="center" vertical="top" wrapText="1"/>
    </xf>
    <xf numFmtId="0" fontId="44" fillId="0" borderId="36" xfId="0" applyFont="1" applyBorder="1" applyAlignment="1">
      <alignment horizontal="center" vertical="top" wrapText="1"/>
    </xf>
    <xf numFmtId="167" fontId="43" fillId="19" borderId="34" xfId="0" applyNumberFormat="1" applyFont="1" applyFill="1" applyBorder="1" applyAlignment="1">
      <alignment horizontal="center" vertical="top" wrapText="1"/>
    </xf>
    <xf numFmtId="0" fontId="44" fillId="19" borderId="34" xfId="0" applyFont="1" applyFill="1" applyBorder="1" applyAlignment="1">
      <alignment horizontal="center" vertical="top" wrapText="1"/>
    </xf>
    <xf numFmtId="0" fontId="44" fillId="19" borderId="36" xfId="0" applyFont="1" applyFill="1" applyBorder="1" applyAlignment="1">
      <alignment horizontal="center" vertical="top" wrapText="1"/>
    </xf>
    <xf numFmtId="167" fontId="43" fillId="0" borderId="36" xfId="0" applyNumberFormat="1" applyFont="1" applyBorder="1" applyAlignment="1">
      <alignment horizontal="left" vertical="top" wrapText="1"/>
    </xf>
    <xf numFmtId="168" fontId="43" fillId="0" borderId="35" xfId="0" applyNumberFormat="1" applyFont="1" applyBorder="1" applyAlignment="1">
      <alignment horizontal="left" vertical="top" wrapText="1"/>
    </xf>
    <xf numFmtId="168" fontId="43" fillId="19" borderId="35" xfId="0" applyNumberFormat="1" applyFont="1" applyFill="1" applyBorder="1" applyAlignment="1">
      <alignment horizontal="left" vertical="top" wrapText="1"/>
    </xf>
    <xf numFmtId="167" fontId="43" fillId="19" borderId="36" xfId="0" applyNumberFormat="1" applyFont="1" applyFill="1" applyBorder="1" applyAlignment="1">
      <alignment horizontal="left" vertical="top" wrapText="1"/>
    </xf>
    <xf numFmtId="168" fontId="43" fillId="19" borderId="36" xfId="0" applyNumberFormat="1" applyFont="1" applyFill="1" applyBorder="1" applyAlignment="1">
      <alignment horizontal="left" vertical="top" wrapText="1"/>
    </xf>
    <xf numFmtId="167" fontId="43" fillId="19" borderId="34" xfId="0" applyNumberFormat="1" applyFont="1" applyFill="1" applyBorder="1" applyAlignment="1">
      <alignment horizontal="left" vertical="top" wrapText="1"/>
    </xf>
    <xf numFmtId="167" fontId="43" fillId="19" borderId="36" xfId="0" applyNumberFormat="1" applyFont="1" applyFill="1" applyBorder="1" applyAlignment="1">
      <alignment horizontal="center" vertical="top" wrapText="1"/>
    </xf>
    <xf numFmtId="0" fontId="0" fillId="2" borderId="0" xfId="0" applyFill="1"/>
    <xf numFmtId="10" fontId="0" fillId="0" borderId="0" xfId="0" applyNumberFormat="1"/>
    <xf numFmtId="0" fontId="0" fillId="20" borderId="0" xfId="0" applyFill="1" applyAlignment="1">
      <alignment wrapText="1"/>
    </xf>
    <xf numFmtId="0" fontId="15" fillId="2" borderId="20" xfId="0" applyFont="1" applyFill="1" applyBorder="1" applyAlignment="1">
      <alignment wrapText="1"/>
    </xf>
    <xf numFmtId="0" fontId="15" fillId="2" borderId="21" xfId="0" applyFont="1" applyFill="1" applyBorder="1" applyAlignment="1">
      <alignment wrapText="1"/>
    </xf>
    <xf numFmtId="0" fontId="15" fillId="2" borderId="22" xfId="0" applyFont="1" applyFill="1" applyBorder="1" applyAlignment="1">
      <alignment wrapText="1"/>
    </xf>
    <xf numFmtId="9" fontId="10" fillId="0" borderId="0" xfId="1" applyFont="1" applyAlignment="1">
      <alignment wrapText="1"/>
    </xf>
    <xf numFmtId="9" fontId="10" fillId="0" borderId="0" xfId="1" applyFont="1" applyFill="1" applyBorder="1" applyAlignment="1">
      <alignment wrapText="1"/>
    </xf>
    <xf numFmtId="0" fontId="9" fillId="0" borderId="0" xfId="1" applyNumberFormat="1" applyFont="1" applyAlignment="1">
      <alignment wrapText="1"/>
    </xf>
    <xf numFmtId="0" fontId="0" fillId="21" borderId="0" xfId="0" applyFill="1"/>
    <xf numFmtId="0" fontId="0" fillId="22" borderId="0" xfId="0" applyFill="1"/>
    <xf numFmtId="0" fontId="0" fillId="2" borderId="0" xfId="0" applyFill="1" applyAlignment="1">
      <alignment horizontal="left"/>
    </xf>
    <xf numFmtId="0" fontId="8" fillId="0" borderId="0" xfId="0" applyFont="1"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37" borderId="0" xfId="0" applyFill="1"/>
    <xf numFmtId="0" fontId="0" fillId="38" borderId="0" xfId="0" applyFill="1"/>
    <xf numFmtId="0" fontId="9" fillId="0" borderId="0" xfId="0" quotePrefix="1" applyFont="1" applyAlignment="1">
      <alignment wrapText="1"/>
    </xf>
    <xf numFmtId="0" fontId="9" fillId="0" borderId="23" xfId="0" applyFont="1" applyBorder="1" applyAlignment="1">
      <alignment wrapText="1"/>
    </xf>
    <xf numFmtId="0" fontId="0" fillId="0" borderId="23" xfId="0" applyBorder="1" applyAlignment="1">
      <alignment wrapText="1"/>
    </xf>
    <xf numFmtId="0" fontId="9" fillId="0" borderId="23" xfId="0" quotePrefix="1" applyFont="1" applyBorder="1" applyAlignment="1">
      <alignment wrapText="1"/>
    </xf>
    <xf numFmtId="0" fontId="8" fillId="2" borderId="0" xfId="0" applyFont="1" applyFill="1" applyAlignment="1">
      <alignment horizontal="center" vertical="center"/>
    </xf>
    <xf numFmtId="0" fontId="9" fillId="2" borderId="0" xfId="0" applyFont="1" applyFill="1" applyAlignment="1">
      <alignment wrapText="1"/>
    </xf>
    <xf numFmtId="0" fontId="0" fillId="2" borderId="0" xfId="0" applyFill="1" applyAlignment="1">
      <alignment wrapText="1"/>
    </xf>
    <xf numFmtId="0" fontId="15" fillId="2" borderId="21" xfId="0" applyFont="1" applyFill="1" applyBorder="1" applyAlignment="1">
      <alignment horizontal="left" wrapText="1"/>
    </xf>
    <xf numFmtId="0" fontId="0" fillId="0" borderId="23" xfId="0" applyBorder="1" applyAlignment="1">
      <alignment horizontal="left" wrapText="1"/>
    </xf>
    <xf numFmtId="0" fontId="9" fillId="20" borderId="0" xfId="0" applyFont="1" applyFill="1" applyAlignment="1">
      <alignment wrapText="1"/>
    </xf>
    <xf numFmtId="0" fontId="15" fillId="3" borderId="38" xfId="0" applyFont="1" applyFill="1" applyBorder="1" applyAlignment="1">
      <alignment wrapText="1"/>
    </xf>
    <xf numFmtId="49" fontId="9" fillId="0" borderId="38" xfId="1" applyNumberFormat="1" applyFont="1" applyFill="1" applyBorder="1" applyAlignment="1">
      <alignment wrapText="1"/>
    </xf>
    <xf numFmtId="0" fontId="0" fillId="0" borderId="38" xfId="0" applyBorder="1" applyAlignment="1">
      <alignment wrapText="1"/>
    </xf>
    <xf numFmtId="49" fontId="0" fillId="0" borderId="38" xfId="0" applyNumberFormat="1" applyBorder="1" applyAlignment="1">
      <alignment wrapText="1"/>
    </xf>
    <xf numFmtId="49" fontId="9" fillId="0" borderId="38" xfId="0" applyNumberFormat="1" applyFont="1" applyBorder="1" applyAlignment="1">
      <alignment wrapText="1"/>
    </xf>
    <xf numFmtId="49" fontId="13" fillId="0" borderId="38" xfId="0" applyNumberFormat="1" applyFont="1" applyBorder="1" applyAlignment="1">
      <alignment wrapText="1"/>
    </xf>
    <xf numFmtId="0" fontId="8" fillId="4" borderId="0" xfId="0" applyFont="1" applyFill="1"/>
    <xf numFmtId="0" fontId="8" fillId="20" borderId="0" xfId="0" applyFont="1" applyFill="1"/>
    <xf numFmtId="0" fontId="0" fillId="40" borderId="0" xfId="0" applyFill="1"/>
    <xf numFmtId="0" fontId="0" fillId="0" borderId="0" xfId="0" quotePrefix="1"/>
    <xf numFmtId="0" fontId="0" fillId="41" borderId="0" xfId="0" applyFill="1"/>
    <xf numFmtId="0" fontId="0" fillId="42" borderId="0" xfId="0" applyFill="1"/>
    <xf numFmtId="0" fontId="0" fillId="43" borderId="0" xfId="0" applyFill="1"/>
    <xf numFmtId="11" fontId="0" fillId="0" borderId="0" xfId="0" applyNumberFormat="1" applyAlignment="1">
      <alignment wrapText="1"/>
    </xf>
    <xf numFmtId="49" fontId="0" fillId="0" borderId="39" xfId="0" applyNumberFormat="1" applyBorder="1" applyAlignment="1">
      <alignment wrapText="1"/>
    </xf>
    <xf numFmtId="0" fontId="28" fillId="8" borderId="0" xfId="3" applyFont="1" applyFill="1"/>
    <xf numFmtId="0" fontId="28" fillId="8" borderId="0" xfId="8" applyFont="1" applyFill="1">
      <alignment horizontal="right"/>
    </xf>
    <xf numFmtId="0" fontId="28" fillId="8" borderId="0" xfId="13" applyFill="1" applyAlignment="1">
      <alignment vertical="center"/>
    </xf>
    <xf numFmtId="0" fontId="26" fillId="9" borderId="27" xfId="13" quotePrefix="1" applyFont="1" applyFill="1" applyBorder="1" applyAlignment="1">
      <alignment horizontal="center" vertical="center"/>
    </xf>
    <xf numFmtId="0" fontId="26" fillId="9" borderId="27" xfId="13" applyFont="1" applyFill="1" applyBorder="1" applyAlignment="1">
      <alignment horizontal="center" vertical="center"/>
    </xf>
    <xf numFmtId="0" fontId="26" fillId="9" borderId="26" xfId="13" quotePrefix="1" applyFont="1" applyFill="1" applyBorder="1" applyAlignment="1">
      <alignment horizontal="center" vertical="center"/>
    </xf>
    <xf numFmtId="0" fontId="28" fillId="8" borderId="0" xfId="13" applyFill="1" applyAlignment="1">
      <alignment horizontal="right" vertical="center"/>
    </xf>
    <xf numFmtId="0" fontId="24" fillId="8" borderId="0" xfId="7" applyFill="1" applyAlignment="1">
      <alignment vertical="center"/>
    </xf>
    <xf numFmtId="0" fontId="26" fillId="9" borderId="26" xfId="13" applyFont="1" applyFill="1" applyBorder="1" applyAlignment="1">
      <alignment horizontal="center" vertical="center" textRotation="90"/>
    </xf>
    <xf numFmtId="0" fontId="26" fillId="9" borderId="27" xfId="13" applyFont="1" applyFill="1" applyBorder="1" applyAlignment="1">
      <alignment horizontal="center" vertical="center" textRotation="90"/>
    </xf>
    <xf numFmtId="0" fontId="26" fillId="9" borderId="27" xfId="13" applyFont="1" applyFill="1" applyBorder="1" applyAlignment="1">
      <alignment horizontal="center" vertical="center" textRotation="90" wrapText="1"/>
    </xf>
    <xf numFmtId="0" fontId="26" fillId="9" borderId="26" xfId="13" quotePrefix="1" applyFont="1" applyFill="1" applyBorder="1" applyAlignment="1">
      <alignment horizontal="center" vertical="center" textRotation="90"/>
    </xf>
    <xf numFmtId="0" fontId="26" fillId="9" borderId="27" xfId="13" quotePrefix="1" applyFont="1" applyFill="1" applyBorder="1" applyAlignment="1">
      <alignment horizontal="center" vertical="center" textRotation="90"/>
    </xf>
    <xf numFmtId="0" fontId="26" fillId="9" borderId="25" xfId="13" applyFont="1" applyFill="1" applyBorder="1" applyAlignment="1">
      <alignment horizontal="center" vertical="center" wrapText="1"/>
    </xf>
    <xf numFmtId="0" fontId="26" fillId="9" borderId="31" xfId="13" applyFont="1" applyFill="1" applyBorder="1" applyAlignment="1">
      <alignment horizontal="center" vertical="center"/>
    </xf>
    <xf numFmtId="0" fontId="28" fillId="0" borderId="0" xfId="3" applyFont="1"/>
    <xf numFmtId="0" fontId="15" fillId="2" borderId="0" xfId="0" applyFont="1" applyFill="1" applyAlignment="1">
      <alignment horizontal="right" wrapText="1"/>
    </xf>
    <xf numFmtId="0" fontId="7" fillId="0" borderId="38" xfId="0" applyFont="1" applyBorder="1" applyAlignment="1">
      <alignment wrapText="1"/>
    </xf>
    <xf numFmtId="0" fontId="10" fillId="0" borderId="0" xfId="0" applyFont="1"/>
    <xf numFmtId="0" fontId="10" fillId="0" borderId="40" xfId="0" applyFont="1" applyBorder="1"/>
    <xf numFmtId="0" fontId="0" fillId="0" borderId="40" xfId="0" applyBorder="1" applyAlignment="1">
      <alignment horizontal="left" wrapText="1"/>
    </xf>
    <xf numFmtId="0" fontId="15" fillId="44" borderId="0" xfId="0" applyFont="1" applyFill="1" applyAlignment="1">
      <alignment wrapText="1"/>
    </xf>
    <xf numFmtId="0" fontId="15" fillId="44" borderId="0" xfId="0" applyFont="1" applyFill="1" applyAlignment="1">
      <alignment horizontal="left" wrapText="1"/>
    </xf>
    <xf numFmtId="0" fontId="15" fillId="45" borderId="0" xfId="0" applyFont="1" applyFill="1" applyAlignment="1">
      <alignment wrapText="1"/>
    </xf>
    <xf numFmtId="0" fontId="15" fillId="45" borderId="40" xfId="0" applyFont="1" applyFill="1" applyBorder="1" applyAlignment="1">
      <alignment horizontal="left" wrapText="1"/>
    </xf>
    <xf numFmtId="0" fontId="0" fillId="0" borderId="38" xfId="0" applyBorder="1"/>
    <xf numFmtId="0" fontId="10" fillId="0" borderId="41" xfId="0" applyFont="1" applyBorder="1"/>
    <xf numFmtId="0" fontId="26" fillId="9" borderId="25" xfId="13" applyFont="1" applyFill="1" applyBorder="1" applyAlignment="1">
      <alignment horizontal="center" vertical="center"/>
    </xf>
    <xf numFmtId="0" fontId="26" fillId="9" borderId="24" xfId="13" applyFont="1" applyFill="1" applyBorder="1" applyAlignment="1">
      <alignment horizontal="center" vertical="center"/>
    </xf>
    <xf numFmtId="172" fontId="0" fillId="0" borderId="0" xfId="2304" applyNumberFormat="1" applyFont="1" applyAlignment="1"/>
    <xf numFmtId="49" fontId="9" fillId="0" borderId="0" xfId="0" applyNumberFormat="1" applyFont="1"/>
    <xf numFmtId="11" fontId="0" fillId="0" borderId="23" xfId="0" applyNumberFormat="1" applyBorder="1" applyAlignment="1">
      <alignment wrapText="1"/>
    </xf>
    <xf numFmtId="0" fontId="15" fillId="44" borderId="0" xfId="0" applyFont="1" applyFill="1"/>
    <xf numFmtId="0" fontId="9" fillId="0" borderId="0" xfId="0" applyFont="1"/>
    <xf numFmtId="0" fontId="10" fillId="0" borderId="0" xfId="0" applyFont="1" applyAlignment="1">
      <alignment horizontal="left"/>
    </xf>
    <xf numFmtId="0" fontId="9" fillId="0" borderId="0" xfId="0" applyFont="1" applyAlignment="1">
      <alignment horizontal="left"/>
    </xf>
    <xf numFmtId="0" fontId="10" fillId="0" borderId="0" xfId="1" applyNumberFormat="1" applyFont="1" applyFill="1" applyBorder="1" applyAlignment="1"/>
    <xf numFmtId="0" fontId="15" fillId="45" borderId="41" xfId="0" applyFont="1" applyFill="1" applyBorder="1" applyAlignment="1">
      <alignment wrapText="1"/>
    </xf>
    <xf numFmtId="0" fontId="0" fillId="0" borderId="41" xfId="0" applyBorder="1" applyAlignment="1">
      <alignment wrapText="1"/>
    </xf>
    <xf numFmtId="0" fontId="15" fillId="44" borderId="41" xfId="0" applyFont="1" applyFill="1" applyBorder="1" applyAlignment="1">
      <alignment wrapText="1"/>
    </xf>
    <xf numFmtId="49" fontId="0" fillId="0" borderId="41" xfId="0" applyNumberFormat="1" applyBorder="1" applyAlignment="1">
      <alignment wrapText="1"/>
    </xf>
    <xf numFmtId="49" fontId="9" fillId="0" borderId="41" xfId="0" applyNumberFormat="1" applyFont="1" applyBorder="1" applyAlignment="1">
      <alignment wrapText="1"/>
    </xf>
    <xf numFmtId="0" fontId="10" fillId="0" borderId="41" xfId="0" applyFont="1" applyBorder="1" applyAlignment="1">
      <alignment wrapText="1"/>
    </xf>
    <xf numFmtId="2" fontId="28" fillId="7" borderId="84" xfId="0" applyNumberFormat="1" applyFont="1" applyFill="1" applyBorder="1" applyAlignment="1">
      <alignment horizontal="right"/>
    </xf>
    <xf numFmtId="2" fontId="28" fillId="12" borderId="84" xfId="0" applyNumberFormat="1" applyFont="1" applyFill="1" applyBorder="1" applyAlignment="1">
      <alignment horizontal="right"/>
    </xf>
    <xf numFmtId="2" fontId="28" fillId="11" borderId="84" xfId="0" applyNumberFormat="1" applyFont="1" applyFill="1" applyBorder="1" applyAlignment="1">
      <alignment horizontal="right"/>
    </xf>
    <xf numFmtId="0" fontId="28" fillId="15" borderId="28" xfId="13" applyFill="1" applyBorder="1" applyAlignment="1">
      <alignment horizontal="right" vertical="center"/>
    </xf>
    <xf numFmtId="2" fontId="28" fillId="10" borderId="84" xfId="0" applyNumberFormat="1" applyFont="1" applyFill="1" applyBorder="1" applyAlignment="1">
      <alignment horizontal="right"/>
    </xf>
    <xf numFmtId="0" fontId="0" fillId="91" borderId="0" xfId="0" applyFill="1"/>
    <xf numFmtId="1" fontId="9" fillId="0" borderId="0" xfId="1" applyNumberFormat="1" applyFont="1" applyFill="1" applyBorder="1" applyAlignment="1">
      <alignment wrapText="1"/>
    </xf>
    <xf numFmtId="0" fontId="9" fillId="0" borderId="0" xfId="1" applyNumberFormat="1" applyFont="1" applyFill="1" applyBorder="1" applyAlignment="1">
      <alignment wrapText="1"/>
    </xf>
    <xf numFmtId="9" fontId="9" fillId="0" borderId="0" xfId="1" applyFont="1" applyAlignment="1">
      <alignment wrapText="1"/>
    </xf>
    <xf numFmtId="0" fontId="12" fillId="0" borderId="0" xfId="2"/>
    <xf numFmtId="0" fontId="0" fillId="92" borderId="0" xfId="0" applyFill="1"/>
    <xf numFmtId="0" fontId="0" fillId="93" borderId="0" xfId="0" applyFill="1"/>
    <xf numFmtId="0" fontId="101" fillId="0" borderId="0" xfId="0" applyFont="1" applyAlignment="1">
      <alignment wrapText="1"/>
    </xf>
    <xf numFmtId="0" fontId="101" fillId="0" borderId="23" xfId="0" applyFont="1" applyBorder="1" applyAlignment="1">
      <alignment wrapText="1"/>
    </xf>
    <xf numFmtId="0" fontId="15" fillId="94" borderId="0" xfId="0" applyFont="1" applyFill="1" applyAlignment="1">
      <alignment wrapText="1"/>
    </xf>
    <xf numFmtId="0" fontId="102" fillId="94" borderId="0" xfId="0" applyFont="1" applyFill="1" applyAlignment="1">
      <alignment wrapText="1"/>
    </xf>
    <xf numFmtId="0" fontId="102" fillId="94" borderId="0" xfId="0" applyFont="1" applyFill="1"/>
    <xf numFmtId="49" fontId="102" fillId="94" borderId="0" xfId="0" applyNumberFormat="1" applyFont="1" applyFill="1" applyAlignment="1">
      <alignment wrapText="1"/>
    </xf>
    <xf numFmtId="49" fontId="0" fillId="0" borderId="0" xfId="0" applyNumberFormat="1"/>
    <xf numFmtId="0" fontId="5" fillId="0" borderId="0" xfId="0" applyFont="1"/>
    <xf numFmtId="0" fontId="8" fillId="95" borderId="0" xfId="0" applyFont="1" applyFill="1"/>
    <xf numFmtId="0" fontId="103" fillId="0" borderId="0" xfId="0" applyFont="1" applyAlignment="1">
      <alignment wrapText="1"/>
    </xf>
    <xf numFmtId="0" fontId="4" fillId="0" borderId="0" xfId="0" applyFont="1"/>
    <xf numFmtId="0" fontId="4" fillId="0" borderId="0" xfId="0" applyFont="1" applyAlignment="1">
      <alignment horizontal="left"/>
    </xf>
    <xf numFmtId="0" fontId="3" fillId="0" borderId="0" xfId="0" applyFont="1"/>
    <xf numFmtId="0" fontId="0" fillId="96" borderId="0" xfId="0" applyFill="1"/>
    <xf numFmtId="0" fontId="2" fillId="0" borderId="0" xfId="0" applyFont="1"/>
    <xf numFmtId="0" fontId="0" fillId="97" borderId="0" xfId="0" applyFill="1"/>
    <xf numFmtId="0" fontId="0" fillId="0" borderId="0" xfId="1" applyNumberFormat="1" applyFont="1" applyFill="1" applyBorder="1" applyAlignment="1">
      <alignment wrapText="1"/>
    </xf>
    <xf numFmtId="0" fontId="1" fillId="0" borderId="0" xfId="0" applyFont="1"/>
    <xf numFmtId="0" fontId="15" fillId="0" borderId="0" xfId="0" applyFont="1" applyAlignment="1">
      <alignment wrapText="1"/>
    </xf>
    <xf numFmtId="3" fontId="0" fillId="0" borderId="0" xfId="0" applyNumberFormat="1"/>
    <xf numFmtId="0" fontId="28" fillId="8" borderId="0" xfId="185" applyFont="1" applyFill="1"/>
    <xf numFmtId="0" fontId="30" fillId="8" borderId="0" xfId="185" applyFont="1" applyFill="1"/>
    <xf numFmtId="0" fontId="28" fillId="8" borderId="0" xfId="51" applyFill="1" applyAlignment="1">
      <alignment vertical="center"/>
    </xf>
    <xf numFmtId="2" fontId="26" fillId="67" borderId="89" xfId="51" applyNumberFormat="1" applyFont="1" applyFill="1" applyBorder="1" applyAlignment="1">
      <alignment vertical="center"/>
    </xf>
    <xf numFmtId="2" fontId="26" fillId="67" borderId="84" xfId="51" applyNumberFormat="1" applyFont="1" applyFill="1" applyBorder="1" applyAlignment="1">
      <alignment horizontal="center" vertical="center"/>
    </xf>
    <xf numFmtId="2" fontId="26" fillId="67" borderId="84" xfId="51" applyNumberFormat="1" applyFont="1" applyFill="1" applyBorder="1" applyAlignment="1">
      <alignment horizontal="center" vertical="center" wrapText="1"/>
    </xf>
    <xf numFmtId="2" fontId="26" fillId="67" borderId="29" xfId="51" applyNumberFormat="1" applyFont="1" applyFill="1" applyBorder="1" applyAlignment="1">
      <alignment horizontal="left" vertical="center"/>
    </xf>
    <xf numFmtId="2" fontId="26" fillId="67" borderId="32" xfId="51" applyNumberFormat="1" applyFont="1" applyFill="1" applyBorder="1" applyAlignment="1">
      <alignment vertical="center"/>
    </xf>
    <xf numFmtId="2" fontId="28" fillId="98" borderId="84" xfId="0" applyNumberFormat="1" applyFont="1" applyFill="1" applyBorder="1" applyAlignment="1">
      <alignment horizontal="right"/>
    </xf>
    <xf numFmtId="2" fontId="26" fillId="67" borderId="84" xfId="51" applyNumberFormat="1" applyFont="1" applyFill="1" applyBorder="1" applyAlignment="1">
      <alignment vertical="center"/>
    </xf>
    <xf numFmtId="2" fontId="28" fillId="67" borderId="84" xfId="51" applyNumberFormat="1" applyFill="1" applyBorder="1" applyAlignment="1">
      <alignment horizontal="left" vertical="center" indent="2"/>
    </xf>
    <xf numFmtId="0" fontId="28" fillId="67" borderId="84" xfId="11" applyFont="1" applyFill="1" applyBorder="1">
      <alignment horizontal="left" vertical="center" indent="5"/>
    </xf>
    <xf numFmtId="0" fontId="28" fillId="67" borderId="84" xfId="10" applyFont="1" applyFill="1" applyBorder="1">
      <alignment horizontal="left" vertical="center" indent="2"/>
    </xf>
    <xf numFmtId="0" fontId="28" fillId="67" borderId="84" xfId="10" applyFont="1" applyFill="1" applyBorder="1" applyAlignment="1">
      <alignment horizontal="left" vertical="center" wrapText="1" indent="2"/>
    </xf>
    <xf numFmtId="2" fontId="26" fillId="67" borderId="84" xfId="51" quotePrefix="1" applyNumberFormat="1" applyFont="1" applyFill="1" applyBorder="1" applyAlignment="1">
      <alignment horizontal="left" vertical="center"/>
    </xf>
    <xf numFmtId="2" fontId="28" fillId="67" borderId="84" xfId="51" applyNumberFormat="1" applyFill="1" applyBorder="1" applyAlignment="1">
      <alignment horizontal="left" vertical="center" wrapText="1" indent="2"/>
    </xf>
    <xf numFmtId="0" fontId="106" fillId="8" borderId="0" xfId="185" applyFont="1" applyFill="1" applyAlignment="1">
      <alignment horizontal="right"/>
    </xf>
    <xf numFmtId="0" fontId="28" fillId="67" borderId="84" xfId="51" applyFill="1" applyBorder="1" applyAlignment="1">
      <alignment vertical="center"/>
    </xf>
    <xf numFmtId="2" fontId="26" fillId="67" borderId="84" xfId="51" applyNumberFormat="1" applyFont="1" applyFill="1" applyBorder="1" applyAlignment="1">
      <alignment horizontal="left" vertical="center"/>
    </xf>
    <xf numFmtId="2" fontId="26" fillId="67" borderId="89" xfId="51" applyNumberFormat="1" applyFont="1" applyFill="1" applyBorder="1" applyAlignment="1">
      <alignment horizontal="left" vertical="center"/>
    </xf>
    <xf numFmtId="0" fontId="26" fillId="67" borderId="84" xfId="185" applyFont="1" applyFill="1" applyBorder="1"/>
    <xf numFmtId="2" fontId="26" fillId="8" borderId="0" xfId="51" applyNumberFormat="1" applyFont="1" applyFill="1" applyAlignment="1">
      <alignment horizontal="right" vertical="center"/>
    </xf>
    <xf numFmtId="0" fontId="28" fillId="8" borderId="0" xfId="51" applyFill="1" applyAlignment="1">
      <alignment horizontal="right" vertical="center"/>
    </xf>
    <xf numFmtId="0" fontId="100" fillId="8" borderId="0" xfId="51" applyFont="1" applyFill="1" applyAlignment="1">
      <alignment horizontal="left" vertical="top"/>
    </xf>
    <xf numFmtId="0" fontId="28" fillId="8" borderId="0" xfId="185" applyFont="1" applyFill="1" applyAlignment="1">
      <alignment vertical="top"/>
    </xf>
    <xf numFmtId="0" fontId="28" fillId="0" borderId="0" xfId="185" applyFont="1"/>
    <xf numFmtId="0" fontId="107" fillId="0" borderId="0" xfId="0" applyFont="1"/>
    <xf numFmtId="49" fontId="0" fillId="0" borderId="39" xfId="0" applyNumberFormat="1" applyBorder="1"/>
    <xf numFmtId="0" fontId="8" fillId="20" borderId="0" xfId="0" applyFont="1" applyFill="1" applyAlignment="1">
      <alignment horizontal="center"/>
    </xf>
    <xf numFmtId="0" fontId="24" fillId="8" borderId="0" xfId="7" applyFill="1" applyAlignment="1">
      <alignment horizontal="left" vertical="center"/>
    </xf>
    <xf numFmtId="2" fontId="26" fillId="67" borderId="24" xfId="51" applyNumberFormat="1" applyFont="1" applyFill="1" applyBorder="1" applyAlignment="1">
      <alignment horizontal="center" vertical="center"/>
    </xf>
    <xf numFmtId="2" fontId="26" fillId="67" borderId="25" xfId="51" applyNumberFormat="1" applyFont="1" applyFill="1" applyBorder="1" applyAlignment="1">
      <alignment horizontal="center" vertical="center"/>
    </xf>
    <xf numFmtId="2" fontId="26" fillId="67" borderId="30" xfId="51" applyNumberFormat="1" applyFont="1" applyFill="1" applyBorder="1" applyAlignment="1">
      <alignment horizontal="center" vertical="center"/>
    </xf>
    <xf numFmtId="4" fontId="26" fillId="67" borderId="84" xfId="51" applyNumberFormat="1" applyFont="1" applyFill="1" applyBorder="1" applyAlignment="1">
      <alignment horizontal="right" vertical="center"/>
    </xf>
    <xf numFmtId="2" fontId="28" fillId="11" borderId="84" xfId="0" applyNumberFormat="1" applyFont="1" applyFill="1" applyBorder="1" applyAlignment="1">
      <alignment horizontal="right"/>
    </xf>
    <xf numFmtId="4" fontId="26" fillId="67" borderId="84" xfId="51" applyNumberFormat="1" applyFont="1" applyFill="1" applyBorder="1" applyAlignment="1">
      <alignment horizontal="right" vertical="center" wrapText="1"/>
    </xf>
    <xf numFmtId="0" fontId="26" fillId="8" borderId="25" xfId="3" applyFont="1" applyFill="1" applyBorder="1" applyAlignment="1">
      <alignment horizontal="center" vertical="center" wrapText="1"/>
    </xf>
    <xf numFmtId="0" fontId="26" fillId="8" borderId="30" xfId="3" applyFont="1" applyFill="1" applyBorder="1" applyAlignment="1">
      <alignment horizontal="center" vertical="center" wrapText="1"/>
    </xf>
    <xf numFmtId="0" fontId="26" fillId="8" borderId="25" xfId="3" applyFont="1" applyFill="1" applyBorder="1" applyAlignment="1">
      <alignment horizontal="center" vertical="center"/>
    </xf>
    <xf numFmtId="0" fontId="26" fillId="8" borderId="30" xfId="3" applyFont="1" applyFill="1" applyBorder="1" applyAlignment="1">
      <alignment horizontal="center" vertical="center"/>
    </xf>
    <xf numFmtId="0" fontId="26" fillId="9" borderId="24" xfId="13" applyFont="1" applyFill="1" applyBorder="1" applyAlignment="1">
      <alignment horizontal="center" vertical="center" wrapText="1"/>
    </xf>
    <xf numFmtId="0" fontId="26" fillId="9" borderId="30" xfId="13" applyFont="1" applyFill="1" applyBorder="1" applyAlignment="1">
      <alignment horizontal="center" vertical="center" wrapText="1"/>
    </xf>
    <xf numFmtId="0" fontId="26" fillId="9" borderId="25" xfId="13" applyFont="1" applyFill="1" applyBorder="1" applyAlignment="1">
      <alignment horizontal="center" vertical="center"/>
    </xf>
    <xf numFmtId="0" fontId="26" fillId="9" borderId="30" xfId="13" applyFont="1" applyFill="1" applyBorder="1" applyAlignment="1">
      <alignment horizontal="center" vertical="center"/>
    </xf>
    <xf numFmtId="0" fontId="24" fillId="17" borderId="0" xfId="7" applyFill="1" applyAlignment="1">
      <alignment horizontal="left" vertical="center"/>
    </xf>
    <xf numFmtId="0" fontId="26" fillId="9" borderId="24" xfId="13" applyFont="1" applyFill="1" applyBorder="1" applyAlignment="1">
      <alignment horizontal="center" vertical="center"/>
    </xf>
    <xf numFmtId="0" fontId="100" fillId="8" borderId="0" xfId="51" applyFont="1" applyFill="1" applyAlignment="1">
      <alignment horizontal="left" vertical="top" wrapText="1"/>
    </xf>
    <xf numFmtId="0" fontId="8" fillId="39" borderId="0" xfId="0" applyFont="1" applyFill="1" applyAlignment="1">
      <alignment horizontal="center"/>
    </xf>
    <xf numFmtId="0" fontId="19" fillId="6" borderId="5" xfId="0" applyFont="1" applyFill="1" applyBorder="1" applyAlignment="1">
      <alignment horizontal="left" wrapText="1"/>
    </xf>
    <xf numFmtId="0" fontId="19" fillId="6" borderId="6" xfId="0" applyFont="1" applyFill="1" applyBorder="1" applyAlignment="1">
      <alignment horizontal="left" wrapText="1"/>
    </xf>
    <xf numFmtId="0" fontId="19" fillId="6" borderId="7" xfId="0" applyFont="1" applyFill="1" applyBorder="1" applyAlignment="1">
      <alignment horizontal="left" wrapText="1"/>
    </xf>
    <xf numFmtId="0" fontId="8" fillId="4" borderId="0" xfId="0" applyFont="1" applyFill="1" applyAlignment="1">
      <alignment horizontal="left"/>
    </xf>
    <xf numFmtId="0" fontId="0" fillId="5" borderId="0" xfId="0" applyFill="1" applyAlignment="1">
      <alignment horizontal="left"/>
    </xf>
  </cellXfs>
  <cellStyles count="2305">
    <cellStyle name="???????????" xfId="58" xr:uid="{49C760BE-7782-40F6-8507-E2E49C551364}"/>
    <cellStyle name="20 % - Akzent1" xfId="79" hidden="1" xr:uid="{11444B53-39AC-4CCF-A066-DDEF15E5EAD8}"/>
    <cellStyle name="20 % - Akzent1" xfId="950" hidden="1" xr:uid="{1085FA45-A575-4A73-A717-FBA3B0990C1A}"/>
    <cellStyle name="20 % - Akzent1" xfId="1159" hidden="1" xr:uid="{D1244C3A-2F7F-4A46-A142-E3220D70613E}"/>
    <cellStyle name="20 % - Akzent1" xfId="1079" hidden="1" xr:uid="{C6CEFE6F-94A6-4BB3-B581-793DB0017C31}"/>
    <cellStyle name="20 % - Akzent1" xfId="1011" hidden="1" xr:uid="{9E800C82-94E4-424A-B02B-E06F58AFD190}"/>
    <cellStyle name="20 % - Akzent1" xfId="1055" hidden="1" xr:uid="{5E2970C4-8226-457A-A801-A81307EABD5F}"/>
    <cellStyle name="20 % - Akzent1" xfId="1048" hidden="1" xr:uid="{DD6D1A01-1ED6-4036-895F-D7CFD8755997}"/>
    <cellStyle name="20 % - Akzent1" xfId="1873" hidden="1" xr:uid="{95AF5E3C-FA51-4889-A64E-4AF378AEE09D}"/>
    <cellStyle name="20 % - Akzent1 2" xfId="407" xr:uid="{084AB3BE-D282-4CBA-9A1C-652FE3D50F03}"/>
    <cellStyle name="20 % - Akzent1 3" xfId="276" xr:uid="{23A3721B-C552-4683-92C7-15074AFDD868}"/>
    <cellStyle name="20 % - Akzent2" xfId="83" hidden="1" xr:uid="{D2046FB2-E15A-43E9-A7A6-015F00CC635B}"/>
    <cellStyle name="20 % - Akzent2" xfId="953" hidden="1" xr:uid="{95050CCF-6BBD-4208-A48A-4070C8276B7C}"/>
    <cellStyle name="20 % - Akzent2" xfId="1119" hidden="1" xr:uid="{016CFFF2-1122-4F64-BA24-D2B986E283E5}"/>
    <cellStyle name="20 % - Akzent2" xfId="1132" hidden="1" xr:uid="{ED1892C3-8000-4722-BDFF-8F59237C951A}"/>
    <cellStyle name="20 % - Akzent2" xfId="75" hidden="1" xr:uid="{1D986A91-9AF1-4437-8B67-2B92B60932A0}"/>
    <cellStyle name="20 % - Akzent2" xfId="1725" hidden="1" xr:uid="{3C8B01D5-5F8B-4EB1-8BAC-FA76DF3B2A63}"/>
    <cellStyle name="20 % - Akzent2" xfId="1702" hidden="1" xr:uid="{D05C7318-B4DC-42CE-A058-89723B3541CF}"/>
    <cellStyle name="20 % - Akzent2" xfId="1751" hidden="1" xr:uid="{935A1782-4FE8-4D7A-94E4-94B6A98068AE}"/>
    <cellStyle name="20 % - Akzent2 2" xfId="408" xr:uid="{9BD6AC3E-CC93-4044-883D-C4D0A22DEEAE}"/>
    <cellStyle name="20 % - Akzent2 3" xfId="277" xr:uid="{41716028-959E-458E-BB96-E5D276FF39BE}"/>
    <cellStyle name="20 % - Akzent3" xfId="87" hidden="1" xr:uid="{55C434CC-37CB-453E-96DB-69399AF265CA}"/>
    <cellStyle name="20 % - Akzent3" xfId="956" hidden="1" xr:uid="{0EECB6BB-4973-4BA1-9B92-C2AA3BFDC83D}"/>
    <cellStyle name="20 % - Akzent3" xfId="1154" hidden="1" xr:uid="{BD18AD06-BD4A-4222-B817-7516D295E184}"/>
    <cellStyle name="20 % - Akzent3" xfId="1677" hidden="1" xr:uid="{90D86D2F-6ECA-4499-A35D-EC20D4BCBB17}"/>
    <cellStyle name="20 % - Akzent3" xfId="1856" hidden="1" xr:uid="{A2CFECBF-7087-4762-88D0-9B2856B40E76}"/>
    <cellStyle name="20 % - Akzent3" xfId="1249" hidden="1" xr:uid="{5171EB0D-33B4-4BC3-99BE-E48972D1FB53}"/>
    <cellStyle name="20 % - Akzent3" xfId="1451" hidden="1" xr:uid="{52522972-2E3B-462E-A5EE-D066F323A796}"/>
    <cellStyle name="20 % - Akzent3" xfId="2288" hidden="1" xr:uid="{E612A483-8EC5-409F-B0F0-B7D763F3955C}"/>
    <cellStyle name="20 % - Akzent3 2" xfId="409" xr:uid="{A5D1B957-48CE-4BF6-900F-276916FF1831}"/>
    <cellStyle name="20 % - Akzent3 3" xfId="278" xr:uid="{F697F6E5-2063-486A-A93E-D24C1365B07D}"/>
    <cellStyle name="20 % - Akzent4" xfId="91" hidden="1" xr:uid="{F5EE05B6-3CFD-4237-98AE-2F160DA22F21}"/>
    <cellStyle name="20 % - Akzent4" xfId="960" hidden="1" xr:uid="{B675A95F-05F4-41E8-964E-91418AB23AC3}"/>
    <cellStyle name="20 % - Akzent4" xfId="1138" hidden="1" xr:uid="{269923E7-6F1A-4A75-BB9F-222DD128E0D0}"/>
    <cellStyle name="20 % - Akzent4" xfId="1793" hidden="1" xr:uid="{4C67C5F2-E22E-4263-B8CF-54EAFEB41F19}"/>
    <cellStyle name="20 % - Akzent4" xfId="1842" hidden="1" xr:uid="{55802A67-4B60-47F4-81C7-BDB8AF913B60}"/>
    <cellStyle name="20 % - Akzent4" xfId="1860" hidden="1" xr:uid="{B67BEEC9-C8FE-463E-B7A5-A8F7DA21EEC2}"/>
    <cellStyle name="20 % - Akzent4" xfId="1914" hidden="1" xr:uid="{05B1855A-EC7A-44B9-B15E-F73D1FE6295E}"/>
    <cellStyle name="20 % - Akzent4" xfId="2296" hidden="1" xr:uid="{F9D2BA47-19C5-40CA-8096-B142681AA92D}"/>
    <cellStyle name="20 % - Akzent4 2" xfId="410" xr:uid="{06E05104-D9D4-4E9C-9915-80498FFED625}"/>
    <cellStyle name="20 % - Akzent4 3" xfId="279" xr:uid="{DA80064A-5FD5-4745-9A01-F41E9A6480FF}"/>
    <cellStyle name="20 % - Akzent5" xfId="95" hidden="1" xr:uid="{07CC7510-4A4B-44FC-8EE4-F67E4C10C2E4}"/>
    <cellStyle name="20 % - Akzent5" xfId="964" hidden="1" xr:uid="{392891C2-A93C-4B27-A425-D0540D8153A8}"/>
    <cellStyle name="20 % - Akzent5" xfId="1257" hidden="1" xr:uid="{6AB0F5C9-3CA5-49E7-B859-351ACCDDE444}"/>
    <cellStyle name="20 % - Akzent5" xfId="1144" hidden="1" xr:uid="{EBFB2AA2-F12E-40E1-8414-B8D64E465786}"/>
    <cellStyle name="20 % - Akzent5" xfId="1669" hidden="1" xr:uid="{578B080F-547E-4FBA-ACCB-ED6046209C56}"/>
    <cellStyle name="20 % - Akzent5" xfId="1750" hidden="1" xr:uid="{589751EA-9B3C-461F-BF96-5436C3859AB6}"/>
    <cellStyle name="20 % - Akzent5" xfId="1913" hidden="1" xr:uid="{E18EEC53-C756-4E9D-92BA-F18A163C921B}"/>
    <cellStyle name="20 % - Akzent5" xfId="1204" hidden="1" xr:uid="{D8B8C9B5-4134-4800-9940-890039A21056}"/>
    <cellStyle name="20 % - Akzent5 2" xfId="411" xr:uid="{4C695907-88D1-4DC0-9B1C-6B69443B8464}"/>
    <cellStyle name="20 % - Akzent5 3" xfId="280" xr:uid="{E3C4F8DA-D8AB-4701-A2AD-4A690AABFD1E}"/>
    <cellStyle name="20 % - Akzent6" xfId="99" hidden="1" xr:uid="{2FB27F06-4D8A-4E41-8FA2-FDA54F5F3657}"/>
    <cellStyle name="20 % - Akzent6" xfId="967" hidden="1" xr:uid="{2E5E2979-1B88-44E8-A3F0-522D45A80B94}"/>
    <cellStyle name="20 % - Akzent6" xfId="1126" hidden="1" xr:uid="{4E685A6F-6CD6-40C8-A04B-129F5B2147C5}"/>
    <cellStyle name="20 % - Akzent6" xfId="1839" hidden="1" xr:uid="{58A886A4-A538-4BA5-9D0A-9C6F2CC3A1D2}"/>
    <cellStyle name="20 % - Akzent6" xfId="1247" hidden="1" xr:uid="{2DE4434A-D183-46AA-97DF-C7B02C48CAC8}"/>
    <cellStyle name="20 % - Akzent6" xfId="1827" hidden="1" xr:uid="{BE44EF47-E745-4210-91FB-BD42160CA72B}"/>
    <cellStyle name="20 % - Akzent6" xfId="1120" hidden="1" xr:uid="{6145A02F-3F3A-4890-B40B-B084E90669F6}"/>
    <cellStyle name="20 % - Akzent6" xfId="2299" hidden="1" xr:uid="{9BC4006E-7444-4951-A7FC-540C13A6E681}"/>
    <cellStyle name="20 % - Akzent6 2" xfId="412" xr:uid="{4A316373-81FB-4BCB-8159-AAFFF65E2C34}"/>
    <cellStyle name="20 % - Akzent6 3" xfId="281" xr:uid="{98268EDF-D30E-41F4-B5D9-7845AEB1E5F8}"/>
    <cellStyle name="20% - Accent1 2" xfId="113" xr:uid="{91A0D4CC-1878-451B-A664-65A7CD31BD11}"/>
    <cellStyle name="20% - Accent1 3" xfId="233" xr:uid="{2072859F-07EB-4489-BE57-1A0ADDB3295B}"/>
    <cellStyle name="20% - Accent2 2" xfId="114" xr:uid="{E5E91037-578F-4D85-96D9-81BACB173ECF}"/>
    <cellStyle name="20% - Accent2 3" xfId="234" xr:uid="{7E0FABFD-2E5F-40D2-BDEF-2181DC0D9368}"/>
    <cellStyle name="20% - Accent3 2" xfId="115" xr:uid="{822FDF04-7DA5-4E7F-97DF-DF09810B1B31}"/>
    <cellStyle name="20% - Accent3 3" xfId="235" xr:uid="{888F07A6-8FAE-493C-8812-05F183B48824}"/>
    <cellStyle name="20% - Accent4 2" xfId="116" xr:uid="{C433B36E-4BEB-45BE-83FD-AEFCE8B70FD3}"/>
    <cellStyle name="20% - Accent4 3" xfId="236" xr:uid="{DCAFF3C8-F050-4F35-ABD8-45AB2776018F}"/>
    <cellStyle name="20% - Accent5 2" xfId="117" xr:uid="{51552E71-1DF6-4557-AFFB-B1B9782BB297}"/>
    <cellStyle name="20% - Accent5 3" xfId="237" xr:uid="{37CCCC2B-73D0-4E8B-8124-1AE892492CFC}"/>
    <cellStyle name="20% - Accent6 2" xfId="118" xr:uid="{1116A0BC-0642-4FC2-A61D-A4EB08C34039}"/>
    <cellStyle name="20% - Accent6 3" xfId="238" xr:uid="{BDF4E3AA-0F2B-4754-897C-98E6E9D9F88D}"/>
    <cellStyle name="2x indented GHG Textfiels" xfId="10" xr:uid="{00000000-0005-0000-0000-000000000000}"/>
    <cellStyle name="2x indented GHG Textfiels 2" xfId="119" xr:uid="{C27D0DDB-BC1D-4F58-A8F0-A6B9EB3B12A8}"/>
    <cellStyle name="2x indented GHG Textfiels 2 2" xfId="120" xr:uid="{68BB5993-D72C-4D8F-83CD-665B3E8A6580}"/>
    <cellStyle name="2x indented GHG Textfiels 3" xfId="121" xr:uid="{828756CD-54C0-4085-9CFB-A873C8695244}"/>
    <cellStyle name="2x indented GHG Textfiels 3 2" xfId="434" xr:uid="{98C76B46-9C82-43C9-91BD-C9DCA82B8DBC}"/>
    <cellStyle name="2x indented GHG Textfiels 3 2 2" xfId="564" xr:uid="{D36E32FB-6974-4C20-AB7A-4EBC6FE91FB5}"/>
    <cellStyle name="2x indented GHG Textfiels 3 2 2 2" xfId="779" xr:uid="{9DCA11F5-3FA8-4221-B6B8-B971ACF03F63}"/>
    <cellStyle name="2x indented GHG Textfiels 3 2 2 2 2" xfId="1492" xr:uid="{96B9F1DD-8B11-473F-BE33-F2D55C18023C}"/>
    <cellStyle name="2x indented GHG Textfiels 3 2 2 2 3" xfId="1051" xr:uid="{03857983-E4D6-4D64-86C5-A3D6B35AAA88}"/>
    <cellStyle name="2x indented GHG Textfiels 3 2 2 2 4" xfId="2142" xr:uid="{4E8BC024-56D0-4D26-9DE0-F322AA82D67A}"/>
    <cellStyle name="2x indented GHG Textfiels 3 2 2 3" xfId="1284" xr:uid="{0CF28C5B-11F1-4966-881D-B357254A25A7}"/>
    <cellStyle name="2x indented GHG Textfiels 3 2 2 4" xfId="1243" xr:uid="{300BE154-E514-4A84-ABF4-3385D5CC7C21}"/>
    <cellStyle name="2x indented GHG Textfiels 3 2 2 5" xfId="1936" xr:uid="{058C67C8-9273-45A7-8690-B6AE43B7EEB4}"/>
    <cellStyle name="2x indented GHG Textfiels 3 2 3" xfId="742" xr:uid="{27EF56E5-45FB-45D6-AD3B-9D32523CE539}"/>
    <cellStyle name="2x indented GHG Textfiels 3 2 3 2" xfId="1455" xr:uid="{9DBA80FC-425D-4EDA-A68D-AA228D3FDE1C}"/>
    <cellStyle name="2x indented GHG Textfiels 3 2 3 3" xfId="98" xr:uid="{B74BD5CA-C5BD-4F7A-8B38-061D0222CF29}"/>
    <cellStyle name="2x indented GHG Textfiels 3 2 3 4" xfId="2105" xr:uid="{5D0A5F69-C797-4992-809C-FBA68CBCC86C}"/>
    <cellStyle name="2x indented GHG Textfiels 3 3" xfId="382" xr:uid="{ECF637EA-C8AD-4AFA-AA0E-E3F81D5A7111}"/>
    <cellStyle name="2x indented GHG Textfiels 3 3 2" xfId="669" xr:uid="{CBC65749-3BE8-4E3A-8B7E-8C4078AEC252}"/>
    <cellStyle name="2x indented GHG Textfiels 3 3 2 2" xfId="884" xr:uid="{2167847D-E28D-4297-BAA2-8BDD45470C4E}"/>
    <cellStyle name="2x indented GHG Textfiels 3 3 2 2 2" xfId="1597" xr:uid="{D5367954-9B85-4762-9BFA-C593C510CCFB}"/>
    <cellStyle name="2x indented GHG Textfiels 3 3 2 2 3" xfId="1229" xr:uid="{F4A2FEB1-0B4A-4863-AF8D-E5471C3D9A36}"/>
    <cellStyle name="2x indented GHG Textfiels 3 3 2 2 4" xfId="2247" xr:uid="{545A1733-F925-4057-B3F6-152E6C2EB55B}"/>
    <cellStyle name="2x indented GHG Textfiels 3 3 2 3" xfId="1389" xr:uid="{15620EDC-20CE-4EA9-BA12-B57C0C902F75}"/>
    <cellStyle name="2x indented GHG Textfiels 3 3 2 4" xfId="1883" xr:uid="{D5DC4F37-5FC5-48B2-8BCE-48082C028730}"/>
    <cellStyle name="2x indented GHG Textfiels 3 3 2 5" xfId="2041" xr:uid="{B35E11F2-2A2D-46BF-9ED1-C25F01014807}"/>
    <cellStyle name="2x indented GHG Textfiels 3 3 3" xfId="671" xr:uid="{B458F501-1E4A-4D61-AFAD-786CB1A46B8C}"/>
    <cellStyle name="2x indented GHG Textfiels 3 3 3 2" xfId="886" xr:uid="{3877A32B-1D91-45E8-A541-35FA924CD46D}"/>
    <cellStyle name="2x indented GHG Textfiels 3 3 3 2 2" xfId="1599" xr:uid="{CE037B8D-B8FB-438D-B9FF-592879A0E267}"/>
    <cellStyle name="2x indented GHG Textfiels 3 3 3 2 3" xfId="1699" xr:uid="{93BFA84F-E739-475E-A620-7657CB8529A4}"/>
    <cellStyle name="2x indented GHG Textfiels 3 3 3 2 4" xfId="2249" xr:uid="{74F363E1-1052-4E54-95EE-55A2488BDC61}"/>
    <cellStyle name="2x indented GHG Textfiels 3 3 3 3" xfId="1391" xr:uid="{B442264E-A2EA-4857-A9A8-61BA6E8A824B}"/>
    <cellStyle name="2x indented GHG Textfiels 3 3 3 4" xfId="932" xr:uid="{93AB9CBD-7AAC-445E-9E51-15928869A48B}"/>
    <cellStyle name="2x indented GHG Textfiels 3 3 3 5" xfId="2043" xr:uid="{0EC932EB-74A8-4E7A-984E-B8B5E4783CEB}"/>
    <cellStyle name="2x indented GHG Textfiels 3 3 4" xfId="567" xr:uid="{0135E709-A365-40C2-B411-D0A9291DF5AC}"/>
    <cellStyle name="2x indented GHG Textfiels 3 3 4 2" xfId="782" xr:uid="{7B3E6FA1-373E-4757-A358-37E4BD4D6CB7}"/>
    <cellStyle name="2x indented GHG Textfiels 3 3 4 2 2" xfId="1495" xr:uid="{1C2732AD-FB8A-4345-A469-7036AF6191AF}"/>
    <cellStyle name="2x indented GHG Textfiels 3 3 4 2 3" xfId="1111" xr:uid="{F877C531-C9E4-4DC2-962C-E23A968EAD7B}"/>
    <cellStyle name="2x indented GHG Textfiels 3 3 4 2 4" xfId="2145" xr:uid="{C3C424E4-2B80-4CAC-8450-62C29EC76CFF}"/>
    <cellStyle name="2x indented GHG Textfiels 3 3 4 3" xfId="1287" xr:uid="{9E9D7A23-AE9E-43AA-8841-1E22E538CFE2}"/>
    <cellStyle name="2x indented GHG Textfiels 3 3 4 4" xfId="1020" xr:uid="{A41E20A6-2984-4EAE-80FC-34CE19514AA9}"/>
    <cellStyle name="2x indented GHG Textfiels 3 3 4 5" xfId="1939" xr:uid="{A8A0112F-EE8A-443A-8318-624FF8E81BC5}"/>
    <cellStyle name="2x indented GHG Textfiels 3 3 5" xfId="1163" xr:uid="{22F2C4A2-0103-42EA-A4C5-2AF14E5876BB}"/>
    <cellStyle name="2x indented GHG Textfiels 3 3 6" xfId="1733" xr:uid="{77196668-FB8C-4CBA-A943-4B10DCAD5381}"/>
    <cellStyle name="2x indented GHG Textfiels 3 3 7" xfId="1670" xr:uid="{2A23D71B-70C9-4A6A-B875-50367E89DB1E}"/>
    <cellStyle name="40 % - Akzent1" xfId="80" hidden="1" xr:uid="{38503667-8FF3-4D60-9218-C3E85C270BF2}"/>
    <cellStyle name="40 % - Akzent1" xfId="951" hidden="1" xr:uid="{39D5D24A-4500-438C-803A-BCF79B286C02}"/>
    <cellStyle name="40 % - Akzent1" xfId="1217" hidden="1" xr:uid="{4D0E95D9-C2C7-4BE8-BBD1-28BF63BF0E63}"/>
    <cellStyle name="40 % - Akzent1" xfId="1127" hidden="1" xr:uid="{FC76EC51-62F6-4ADB-835E-44EFF69A25C8}"/>
    <cellStyle name="40 % - Akzent1" xfId="20" hidden="1" xr:uid="{91875C2C-0011-4619-A6C9-F266002867FF}"/>
    <cellStyle name="40 % - Akzent1" xfId="1867" hidden="1" xr:uid="{0220B088-994A-4AC6-9B22-1565AD9E3BA4}"/>
    <cellStyle name="40 % - Akzent1" xfId="1916" hidden="1" xr:uid="{05EBCBA8-DD49-46C1-9B65-79CDBCABE292}"/>
    <cellStyle name="40 % - Akzent1" xfId="1762" hidden="1" xr:uid="{E4AA89B6-0D72-4DE6-A8D1-0A1324594A28}"/>
    <cellStyle name="40 % - Akzent1 2" xfId="413" xr:uid="{E95433A2-D8F5-4FE9-B0F0-4009D382BB70}"/>
    <cellStyle name="40 % - Akzent1 3" xfId="282" xr:uid="{052B8E94-818D-48B6-B45B-E4DAE741D003}"/>
    <cellStyle name="40 % - Akzent2" xfId="84" hidden="1" xr:uid="{53CFFBF0-FB54-4C6C-8B42-B1C85BFE7A5C}"/>
    <cellStyle name="40 % - Akzent2" xfId="954" hidden="1" xr:uid="{E6158682-5755-43B6-9F9F-C1A5340E7424}"/>
    <cellStyle name="40 % - Akzent2" xfId="1250" hidden="1" xr:uid="{26E4DF64-3DED-4D10-8949-114A945360D7}"/>
    <cellStyle name="40 % - Akzent2" xfId="1858" hidden="1" xr:uid="{4D8C5362-5C86-46C9-A48C-6F548226ABE3}"/>
    <cellStyle name="40 % - Akzent2" xfId="1129" hidden="1" xr:uid="{351F23D5-E730-4FA1-BB58-954771F5FFEB}"/>
    <cellStyle name="40 % - Akzent2" xfId="1745" hidden="1" xr:uid="{F4107C9A-906C-48D4-AFD8-9B1F54D3EA68}"/>
    <cellStyle name="40 % - Akzent2" xfId="1157" hidden="1" xr:uid="{89C7F926-8CFE-453B-83C0-F67C4D287EF8}"/>
    <cellStyle name="40 % - Akzent2" xfId="2302" hidden="1" xr:uid="{590FE62F-3DC3-47FD-A684-BD0B0C6F6B27}"/>
    <cellStyle name="40 % - Akzent2 2" xfId="414" xr:uid="{9492197F-3E9B-4BAD-B44F-B629C4B980AF}"/>
    <cellStyle name="40 % - Akzent2 3" xfId="283" xr:uid="{7C18A41F-DBCB-4C74-A3BB-BD25789AA14B}"/>
    <cellStyle name="40 % - Akzent3" xfId="88" hidden="1" xr:uid="{AC6A67E2-C4B0-4D20-A570-C324B9BEB9BF}"/>
    <cellStyle name="40 % - Akzent3" xfId="957" hidden="1" xr:uid="{23705EF2-38F6-4C53-80A9-4D7EBB7B80D0}"/>
    <cellStyle name="40 % - Akzent3" xfId="1260" hidden="1" xr:uid="{3B2DAACF-2CCF-4D0E-92D1-DFA77A5F31AC}"/>
    <cellStyle name="40 % - Akzent3" xfId="1850" hidden="1" xr:uid="{17126B5D-DC9F-4E4C-AF36-22B878EC75A6}"/>
    <cellStyle name="40 % - Akzent3" xfId="1785" hidden="1" xr:uid="{0BF5F4B9-6454-4886-927F-F630FD56872C}"/>
    <cellStyle name="40 % - Akzent3" xfId="1712" hidden="1" xr:uid="{FCD89CA1-4245-46AD-8BD8-0BBDEB590728}"/>
    <cellStyle name="40 % - Akzent3" xfId="1915" hidden="1" xr:uid="{8DE3DAF8-E627-453F-8FE3-7FA49B07915D}"/>
    <cellStyle name="40 % - Akzent3" xfId="2300" hidden="1" xr:uid="{2D966028-9375-43A0-B32B-EFDE66FC4915}"/>
    <cellStyle name="40 % - Akzent3 2" xfId="415" xr:uid="{1B448503-2A17-4AA2-89EE-41EE6419446D}"/>
    <cellStyle name="40 % - Akzent3 3" xfId="284" xr:uid="{735C9F4B-9C5E-4096-B5A8-AB645529C9B9}"/>
    <cellStyle name="40 % - Akzent4" xfId="92" hidden="1" xr:uid="{B6641DEA-45D1-47A9-B4FB-4A7DF508209F}"/>
    <cellStyle name="40 % - Akzent4" xfId="961" hidden="1" xr:uid="{7AB905FE-BE45-4A68-BEA0-A417E6F3A4E2}"/>
    <cellStyle name="40 % - Akzent4" xfId="1256" hidden="1" xr:uid="{61690DD1-C988-420F-9446-6659E0D9DAF9}"/>
    <cellStyle name="40 % - Akzent4" xfId="1831" hidden="1" xr:uid="{3A2A05CB-6F1F-466B-9AFB-205BECF6377B}"/>
    <cellStyle name="40 % - Akzent4" xfId="1871" hidden="1" xr:uid="{FE0ACAC6-A1D4-4A59-8F6B-EA4C207B60C9}"/>
    <cellStyle name="40 % - Akzent4" xfId="1018" hidden="1" xr:uid="{7756AE6A-77F0-4C1D-AAA1-92B77EBD1B7B}"/>
    <cellStyle name="40 % - Akzent4" xfId="1731" hidden="1" xr:uid="{890E460D-B3A4-4CBB-B526-FD8BC3606DA0}"/>
    <cellStyle name="40 % - Akzent4" xfId="2298" hidden="1" xr:uid="{9E58C247-8CE5-4507-867C-75A400293A2C}"/>
    <cellStyle name="40 % - Akzent4 2" xfId="416" xr:uid="{11292B87-E189-43FE-9363-B773AD511ABB}"/>
    <cellStyle name="40 % - Akzent4 3" xfId="285" xr:uid="{8DD8EB26-54AD-4178-8D99-992ED6307376}"/>
    <cellStyle name="40 % - Akzent5" xfId="96" hidden="1" xr:uid="{54FBFEBB-0E49-47F9-BB4B-5F52ED6D8CB2}"/>
    <cellStyle name="40 % - Akzent5" xfId="965" hidden="1" xr:uid="{DA1A705C-E876-4CD4-99E8-7E8903559F4E}"/>
    <cellStyle name="40 % - Akzent5" xfId="1258" hidden="1" xr:uid="{95984BEE-0655-4DA6-BFFF-EA42B4C1753E}"/>
    <cellStyle name="40 % - Akzent5" xfId="1775" hidden="1" xr:uid="{4999A878-E3EA-4F64-BD61-2C1F28A848C0}"/>
    <cellStyle name="40 % - Akzent5" xfId="984" hidden="1" xr:uid="{DCCB8BF3-35DE-4B94-8381-099656FA5101}"/>
    <cellStyle name="40 % - Akzent5" xfId="1876" hidden="1" xr:uid="{23BA2B41-686D-4CB2-BA14-BAC372754B8E}"/>
    <cellStyle name="40 % - Akzent5" xfId="78" hidden="1" xr:uid="{6C080CEA-C922-4357-9882-3430BB9F6CED}"/>
    <cellStyle name="40 % - Akzent5" xfId="2295" hidden="1" xr:uid="{C2784FA9-C448-4469-9A40-21075259B837}"/>
    <cellStyle name="40 % - Akzent5 2" xfId="417" xr:uid="{C2303C07-8BC8-49EE-98E3-B48C68298352}"/>
    <cellStyle name="40 % - Akzent5 3" xfId="286" xr:uid="{346AE853-51EE-4702-A2DF-BED3775E5180}"/>
    <cellStyle name="40 % - Akzent6" xfId="100" hidden="1" xr:uid="{D09A391F-5083-4A9F-83C6-41DBBFFB0D65}"/>
    <cellStyle name="40 % - Akzent6" xfId="968" hidden="1" xr:uid="{19A02FFF-38CA-4A6E-983A-7808C9954DC3}"/>
    <cellStyle name="40 % - Akzent6" xfId="1251" hidden="1" xr:uid="{E28575F9-96FE-486E-85E8-8B94C162BD46}"/>
    <cellStyle name="40 % - Akzent6" xfId="1719" hidden="1" xr:uid="{F35CF87F-8521-4E64-B061-39A063CBD8AD}"/>
    <cellStyle name="40 % - Akzent6" xfId="1705" hidden="1" xr:uid="{0886A633-BFE0-4079-9F5A-75BCA0F21CD4}"/>
    <cellStyle name="40 % - Akzent6" xfId="1820" hidden="1" xr:uid="{55BCE064-5763-40C4-9060-77E18E5A8EA3}"/>
    <cellStyle name="40 % - Akzent6" xfId="1835" hidden="1" xr:uid="{73F2D407-0254-495E-B132-55A664112A62}"/>
    <cellStyle name="40 % - Akzent6" xfId="2291" hidden="1" xr:uid="{2C3F66FF-666D-400E-80B8-44FB8B96F9EF}"/>
    <cellStyle name="40 % - Akzent6 2" xfId="418" xr:uid="{8A702158-8C05-4F3D-A676-C03D032D4F62}"/>
    <cellStyle name="40 % - Akzent6 3" xfId="287" xr:uid="{80A35A87-369C-4458-92FF-85427A6C445A}"/>
    <cellStyle name="40% - Accent1 2" xfId="122" xr:uid="{3CCA5CB5-2E1F-4212-A31C-98A5985C4C41}"/>
    <cellStyle name="40% - Accent1 3" xfId="239" xr:uid="{8EC1AE10-BD61-4098-AF47-21EE2ACA3DCA}"/>
    <cellStyle name="40% - Accent2 2" xfId="123" xr:uid="{46AF7C6A-E4F7-4650-945C-BEF15D4E3633}"/>
    <cellStyle name="40% - Accent2 3" xfId="240" xr:uid="{2A55C77C-233A-4F28-B030-5BD55FC5A1B2}"/>
    <cellStyle name="40% - Accent3 2" xfId="124" xr:uid="{31BEC172-80A8-4C0A-8EB6-D619BF72A1A3}"/>
    <cellStyle name="40% - Accent3 3" xfId="241" xr:uid="{7B6BF107-1CE8-4A09-8AAD-4A64F8BBF4C6}"/>
    <cellStyle name="40% - Accent4 2" xfId="125" xr:uid="{2DB9318B-E66B-44CC-B3A1-5E7FA8DC753F}"/>
    <cellStyle name="40% - Accent4 3" xfId="242" xr:uid="{8ADFC857-DD19-48A7-925C-3AD4F9273499}"/>
    <cellStyle name="40% - Accent5 2" xfId="126" xr:uid="{FBF1B7D9-6F54-42BB-AB03-5E15E55F6C75}"/>
    <cellStyle name="40% - Accent5 3" xfId="243" xr:uid="{85D1F851-B2F7-4630-B82F-966161F9339F}"/>
    <cellStyle name="40% - Accent6 2" xfId="127" xr:uid="{45D09B62-E738-4D33-AA43-8C8DE0D22322}"/>
    <cellStyle name="40% - Accent6 3" xfId="244" xr:uid="{149FD4F5-A7BF-4A4F-B230-D958CC1F10FA}"/>
    <cellStyle name="5x indented GHG Textfiels" xfId="11" xr:uid="{00000000-0005-0000-0000-000001000000}"/>
    <cellStyle name="5x indented GHG Textfiels 2" xfId="128" xr:uid="{A9565511-603A-4A47-92FE-D9114955B573}"/>
    <cellStyle name="5x indented GHG Textfiels 2 2" xfId="129" xr:uid="{49EB45FB-CBA7-4DBF-AA0C-E661F659BAAB}"/>
    <cellStyle name="5x indented GHG Textfiels 3" xfId="130" xr:uid="{0A92C0F9-D20C-430C-B288-CD8E64BE0F15}"/>
    <cellStyle name="5x indented GHG Textfiels 3 2" xfId="435" xr:uid="{35323B67-1934-443E-B1A8-8BAA0468C559}"/>
    <cellStyle name="5x indented GHG Textfiels 3 3" xfId="383" xr:uid="{58062272-830D-4363-815D-8B7786C72EE7}"/>
    <cellStyle name="5x indented GHG Textfiels 3 3 2" xfId="670" xr:uid="{45F8948B-EC87-4FA5-B92F-715A8DE4B311}"/>
    <cellStyle name="5x indented GHG Textfiels 3 3 2 2" xfId="885" xr:uid="{070B5D6E-A86F-46E7-877C-0E395055E038}"/>
    <cellStyle name="5x indented GHG Textfiels 3 3 2 2 2" xfId="1598" xr:uid="{DC2A6872-76CB-4B79-B896-E9AA82B7FEF5}"/>
    <cellStyle name="5x indented GHG Textfiels 3 3 2 2 3" xfId="985" xr:uid="{4CF491A6-D6AC-46ED-AD79-2F5E762D5E70}"/>
    <cellStyle name="5x indented GHG Textfiels 3 3 2 2 4" xfId="2248" xr:uid="{2EBCEE3B-241B-4ACB-987F-C340DF3AD7B5}"/>
    <cellStyle name="5x indented GHG Textfiels 3 3 2 3" xfId="1390" xr:uid="{5470255A-8590-4D89-B5AF-44A129757709}"/>
    <cellStyle name="5x indented GHG Textfiels 3 3 2 4" xfId="983" xr:uid="{265FDB89-50CE-4742-8EF0-92AD805A510D}"/>
    <cellStyle name="5x indented GHG Textfiels 3 3 2 5" xfId="2042" xr:uid="{5ED558D1-BA94-4990-BF99-77EAB07D685E}"/>
    <cellStyle name="5x indented GHG Textfiels 3 3 3" xfId="617" xr:uid="{859429FA-F71E-4DB8-A5D6-3769E4F132E6}"/>
    <cellStyle name="5x indented GHG Textfiels 3 3 3 2" xfId="832" xr:uid="{CDF3B681-ED4D-46A5-A0FB-D681DE15CF6A}"/>
    <cellStyle name="5x indented GHG Textfiels 3 3 3 2 2" xfId="1545" xr:uid="{109AEAA1-08D6-4C90-9914-31D81A4C24D7}"/>
    <cellStyle name="5x indented GHG Textfiels 3 3 3 2 3" xfId="1183" xr:uid="{D594B288-AE01-4B97-AC27-35B64E1868B4}"/>
    <cellStyle name="5x indented GHG Textfiels 3 3 3 2 4" xfId="2195" xr:uid="{2BE1B55F-9170-4AF2-8D79-C047F39B5505}"/>
    <cellStyle name="5x indented GHG Textfiels 3 3 3 3" xfId="1337" xr:uid="{BFF9589D-49E3-4DF8-8CBA-D4F0FB7A15C8}"/>
    <cellStyle name="5x indented GHG Textfiels 3 3 3 4" xfId="971" xr:uid="{82E48B8A-82CD-461D-85F9-5E46F300CFDE}"/>
    <cellStyle name="5x indented GHG Textfiels 3 3 3 5" xfId="1989" xr:uid="{83B04C08-886D-47B4-AC64-FC58332F5AE4}"/>
    <cellStyle name="5x indented GHG Textfiels 3 3 4" xfId="701" xr:uid="{8FCF581E-761D-46BD-A967-A78A8CF1FCE5}"/>
    <cellStyle name="5x indented GHG Textfiels 3 3 4 2" xfId="916" xr:uid="{4322D885-B266-46B1-BCBE-082B57451BEA}"/>
    <cellStyle name="5x indented GHG Textfiels 3 3 4 2 2" xfId="1629" xr:uid="{02EF4630-06B1-4A1B-860A-227730BBF180}"/>
    <cellStyle name="5x indented GHG Textfiels 3 3 4 2 3" xfId="1901" xr:uid="{35F8E711-4F70-4486-9D03-12382FA74C97}"/>
    <cellStyle name="5x indented GHG Textfiels 3 3 4 2 4" xfId="2279" xr:uid="{323A8E37-5AD5-4C66-896A-8A590E00E8AD}"/>
    <cellStyle name="5x indented GHG Textfiels 3 3 4 3" xfId="1421" xr:uid="{79456AAD-FBAD-4D8A-A0AC-BE8544487FCA}"/>
    <cellStyle name="5x indented GHG Textfiels 3 3 4 4" xfId="1036" xr:uid="{4E23FCDF-CC18-41E0-BFBA-4D56AED82B94}"/>
    <cellStyle name="5x indented GHG Textfiels 3 3 4 5" xfId="2073" xr:uid="{674684F6-6F04-4E12-A765-8FF4E9474637}"/>
    <cellStyle name="5x indented GHG Textfiels 3 3 5" xfId="738" xr:uid="{C2CE3CE9-C51B-40F5-8D3C-068942351D4F}"/>
    <cellStyle name="5x indented GHG Textfiels 3 3 6" xfId="1164" xr:uid="{6843BF24-C817-437F-A097-C485FE1D8C64}"/>
    <cellStyle name="5x indented GHG Textfiels 3 3 7" xfId="945" xr:uid="{9E7ED601-8FAB-4AA6-8E12-5292282FEBE2}"/>
    <cellStyle name="5x indented GHG Textfiels 3 3 8" xfId="980" xr:uid="{A42A23B7-EA20-4664-83E3-D515625F549C}"/>
    <cellStyle name="5x indented GHG Textfiels_Table 4(II)" xfId="225" xr:uid="{D7215F94-649B-4EFC-B629-37EF0E03199F}"/>
    <cellStyle name="60 % - Akzent1" xfId="81" hidden="1" xr:uid="{99BF9882-5D81-4D75-B0C7-573FF7CEC7C2}"/>
    <cellStyle name="60 % - Akzent1" xfId="952" hidden="1" xr:uid="{A19F86BB-97CF-4777-BAE0-84BE8FADDB8A}"/>
    <cellStyle name="60 % - Akzent1" xfId="1218" hidden="1" xr:uid="{9AE3818F-BB5D-467C-8872-AC1F450E5132}"/>
    <cellStyle name="60 % - Akzent1" xfId="1253" hidden="1" xr:uid="{CC11B3AB-D2BA-46D0-BA6B-5E48312DE8D8}"/>
    <cellStyle name="60 % - Akzent1" xfId="1740" hidden="1" xr:uid="{4E1F6139-6E3E-4E68-9737-ECEA1BAE34B8}"/>
    <cellStyle name="60 % - Akzent1" xfId="1783" hidden="1" xr:uid="{F5B1DCD1-39E6-44F0-B8F6-B8DCCEBE03F9}"/>
    <cellStyle name="60 % - Akzent1" xfId="1681" hidden="1" xr:uid="{18A286CA-0132-484C-9060-8080DE726516}"/>
    <cellStyle name="60 % - Akzent1" xfId="1911" hidden="1" xr:uid="{4ABD0766-80C4-4DBF-97FA-0AD82FD779C0}"/>
    <cellStyle name="60 % - Akzent1 2" xfId="419" xr:uid="{B1E2BB89-9E77-4C5F-B685-1FEB766A0B1C}"/>
    <cellStyle name="60 % - Akzent1 3" xfId="288" xr:uid="{E0191329-CC10-412A-8D8B-C3FAC1D86D5C}"/>
    <cellStyle name="60 % - Akzent2" xfId="85" hidden="1" xr:uid="{65260D81-764B-452A-8F14-44C6F0CDED50}"/>
    <cellStyle name="60 % - Akzent2" xfId="955" hidden="1" xr:uid="{322A93B3-E264-4369-A755-20B5F4C5649A}"/>
    <cellStyle name="60 % - Akzent2" xfId="1162" hidden="1" xr:uid="{3BA3AA2E-9C5C-4418-8E80-3728DCE771C4}"/>
    <cellStyle name="60 % - Akzent2" xfId="1748" hidden="1" xr:uid="{8765AA77-92F1-4989-906C-FDFF83F536C8}"/>
    <cellStyle name="60 % - Akzent2" xfId="1724" hidden="1" xr:uid="{B533942E-3D34-469D-83DE-79558684CE53}"/>
    <cellStyle name="60 % - Akzent2" xfId="1234" hidden="1" xr:uid="{BE9F44D2-4D53-497D-B929-7BDC2337CBC6}"/>
    <cellStyle name="60 % - Akzent2" xfId="1080" hidden="1" xr:uid="{4D271AE7-0FF9-436A-84FD-DFCC9A289D2F}"/>
    <cellStyle name="60 % - Akzent2" xfId="2293" hidden="1" xr:uid="{D797C3CA-9591-4A61-A1EE-DA06B0489917}"/>
    <cellStyle name="60 % - Akzent2 2" xfId="420" xr:uid="{336DBFD7-0490-44A3-90EA-1DE9BAAFF4E5}"/>
    <cellStyle name="60 % - Akzent2 3" xfId="289" xr:uid="{72642C2D-C1C4-4CD3-864C-CB199232784B}"/>
    <cellStyle name="60 % - Akzent3" xfId="89" hidden="1" xr:uid="{EEAE12FC-312C-4432-B3BB-6378C9A55145}"/>
    <cellStyle name="60 % - Akzent3" xfId="958" hidden="1" xr:uid="{2C7EBF4C-133B-4B6D-AD50-D8577E45BE2A}"/>
    <cellStyle name="60 % - Akzent3" xfId="1261" hidden="1" xr:uid="{8FA9F623-2BF9-4E36-BE2B-8AF05ABB0E69}"/>
    <cellStyle name="60 % - Akzent3" xfId="1738" hidden="1" xr:uid="{E33263F5-A79C-4046-9C4E-AA50726B0A9F}"/>
    <cellStyle name="60 % - Akzent3" xfId="1136" hidden="1" xr:uid="{E16B92B9-F177-4E56-B1FF-7DE47F83F342}"/>
    <cellStyle name="60 % - Akzent3" xfId="1180" hidden="1" xr:uid="{C6C4ACEE-F509-4314-BD9F-3825A94F9A74}"/>
    <cellStyle name="60 % - Akzent3" xfId="1773" hidden="1" xr:uid="{EC573ED6-67E1-4514-B9BF-9EDA168E838B}"/>
    <cellStyle name="60 % - Akzent3" xfId="2292" hidden="1" xr:uid="{C5AD9C54-5B77-4921-B09A-21340B7A3AB8}"/>
    <cellStyle name="60 % - Akzent3 2" xfId="421" xr:uid="{CEE76E51-6C1E-4E12-98AD-A2409E3CD0F5}"/>
    <cellStyle name="60 % - Akzent3 3" xfId="290" xr:uid="{A2CDDF42-5279-41D5-B6B5-F0268B931F7F}"/>
    <cellStyle name="60 % - Akzent4" xfId="93" hidden="1" xr:uid="{6AC4BBB0-6B35-4762-9619-2F83B8964A72}"/>
    <cellStyle name="60 % - Akzent4" xfId="962" hidden="1" xr:uid="{F927016D-DD2E-4BE0-9D2C-D70CB60E2B70}"/>
    <cellStyle name="60 % - Akzent4" xfId="1259" hidden="1" xr:uid="{A880FD3F-9697-49D7-B139-465DBDFFB2BF}"/>
    <cellStyle name="60 % - Akzent4" xfId="1709" hidden="1" xr:uid="{2D391AA0-0F82-4350-B542-D36975CE6B01}"/>
    <cellStyle name="60 % - Akzent4" xfId="1869" hidden="1" xr:uid="{DCEEBD3D-2D11-41B0-A440-250E83164BA5}"/>
    <cellStyle name="60 % - Akzent4" xfId="1753" hidden="1" xr:uid="{5FE510B0-9B8E-431A-961C-C0D37DF8FF84}"/>
    <cellStyle name="60 % - Akzent4" xfId="994" hidden="1" xr:uid="{F303707C-977D-46EB-893E-F131F15E6D12}"/>
    <cellStyle name="60 % - Akzent4" xfId="2290" hidden="1" xr:uid="{3F8E67C9-19C3-496D-B890-F137C1EBB7E1}"/>
    <cellStyle name="60 % - Akzent4 2" xfId="422" xr:uid="{2CBCC192-F1D2-4C99-BDA8-F616AC353EB6}"/>
    <cellStyle name="60 % - Akzent4 3" xfId="291" xr:uid="{0DEB1AC7-6D9F-4DC2-9E97-C7964A076BE9}"/>
    <cellStyle name="60 % - Akzent5" xfId="97" hidden="1" xr:uid="{CE71D868-305C-4760-B9CB-D4D991499646}"/>
    <cellStyle name="60 % - Akzent5" xfId="966" hidden="1" xr:uid="{EAF03389-6FD0-489C-9947-D64535B1D248}"/>
    <cellStyle name="60 % - Akzent5" xfId="1158" hidden="1" xr:uid="{4CE4014A-3422-45B5-96D1-7762DF181F48}"/>
    <cellStyle name="60 % - Akzent5" xfId="1861" hidden="1" xr:uid="{20F4AF6C-F8F4-4350-8A85-FB3241FD2080}"/>
    <cellStyle name="60 % - Akzent5" xfId="1090" hidden="1" xr:uid="{3467E650-3058-48FC-B4BE-2911B52ECC96}"/>
    <cellStyle name="60 % - Akzent5" xfId="1202" hidden="1" xr:uid="{9500CBBD-B89D-4627-AC32-E3E12D41E34C}"/>
    <cellStyle name="60 % - Akzent5" xfId="1912" hidden="1" xr:uid="{693D5969-BF9C-4066-9CCC-BB2BF76BFB61}"/>
    <cellStyle name="60 % - Akzent5" xfId="2303" hidden="1" xr:uid="{2E76A418-50D0-40B2-8267-A14F92E69F70}"/>
    <cellStyle name="60 % - Akzent5 2" xfId="423" xr:uid="{7A4401A4-6210-42BC-AAAB-9198B25A8F54}"/>
    <cellStyle name="60 % - Akzent5 3" xfId="292" xr:uid="{AB8DF395-FF98-4718-9DE7-2F6F40BABC8B}"/>
    <cellStyle name="60 % - Akzent6" xfId="101" hidden="1" xr:uid="{4A04A296-916C-4A0D-A68A-8E0CB3B2F675}"/>
    <cellStyle name="60 % - Akzent6" xfId="969" hidden="1" xr:uid="{9853C5AD-73D3-48E2-A2C3-23D8D306B7CA}"/>
    <cellStyle name="60 % - Akzent6" xfId="1255" hidden="1" xr:uid="{B303F274-5D66-4874-9577-4D3BB5CDB48F}"/>
    <cellStyle name="60 % - Akzent6" xfId="1174" hidden="1" xr:uid="{05950BB5-A8A9-4EC9-902D-4CC218123682}"/>
    <cellStyle name="60 % - Akzent6" xfId="998" hidden="1" xr:uid="{5B269CA4-1F58-4FBB-9182-F03D42765CCD}"/>
    <cellStyle name="60 % - Akzent6" xfId="1671" hidden="1" xr:uid="{21CC7882-83E7-4F9D-92E6-132A27E44E23}"/>
    <cellStyle name="60 % - Akzent6" xfId="1087" hidden="1" xr:uid="{58352677-CC75-4DF0-A053-C27C1CA2E449}"/>
    <cellStyle name="60 % - Akzent6" xfId="1826" hidden="1" xr:uid="{C051DD53-7AB0-443C-A1F8-D1F6ED917B51}"/>
    <cellStyle name="60 % - Akzent6 2" xfId="424" xr:uid="{0723CC3F-FF1A-42DE-991E-7950473402C2}"/>
    <cellStyle name="60 % - Akzent6 3" xfId="293" xr:uid="{BF35040C-7642-4C16-87E7-32616B367ED0}"/>
    <cellStyle name="60% - Accent1 2" xfId="131" xr:uid="{DA2CFC2C-F5D0-4AF4-8C06-538384B4841B}"/>
    <cellStyle name="60% - Accent1 3" xfId="245" xr:uid="{E252A605-2761-400E-A610-AD2B4C752E52}"/>
    <cellStyle name="60% - Accent2 2" xfId="132" xr:uid="{F2C9FE8F-A828-4774-87E0-DF94DB70DC4C}"/>
    <cellStyle name="60% - Accent2 3" xfId="246" xr:uid="{7A33ED2D-45FE-4EB3-87C6-9B3192F5BED7}"/>
    <cellStyle name="60% - Accent3 2" xfId="133" xr:uid="{C0322F85-9A7C-4B16-B948-20B98517CFF5}"/>
    <cellStyle name="60% - Accent3 3" xfId="247" xr:uid="{9A612134-CBB9-4029-8101-B4663D01A8F2}"/>
    <cellStyle name="60% - Accent4 2" xfId="134" xr:uid="{AE0EC21F-51EF-4DD7-992A-78E02F306170}"/>
    <cellStyle name="60% - Accent4 3" xfId="248" xr:uid="{71299DE4-09E2-4AE9-A002-FA967CA997BF}"/>
    <cellStyle name="60% - Accent5 2" xfId="135" xr:uid="{0FC03C23-FACF-47B1-A43B-F309BFA3237D}"/>
    <cellStyle name="60% - Accent5 3" xfId="249" xr:uid="{B6BF37E3-6E65-4B61-B547-3F71FF16C31F}"/>
    <cellStyle name="60% - Accent6 2" xfId="136" xr:uid="{9F203896-E8A4-4785-BA8D-898A9E1F2932}"/>
    <cellStyle name="60% - Accent6 3" xfId="250" xr:uid="{E4F5B98B-D9F4-4C8B-A9BD-8D9400A38BA0}"/>
    <cellStyle name="Accent1 2" xfId="137" xr:uid="{7A11116D-9353-4CE7-A264-5408E99E8330}"/>
    <cellStyle name="Accent1 3" xfId="251" xr:uid="{D9E464D3-AC0E-4E9B-834F-51835B37541A}"/>
    <cellStyle name="Accent1 4" xfId="384" xr:uid="{A20DA079-B514-40DF-9ED7-68699444CDC3}"/>
    <cellStyle name="Accent2 2" xfId="138" xr:uid="{6BED4FED-68E6-4283-A2A4-335F9924EC3C}"/>
    <cellStyle name="Accent2 3" xfId="252" xr:uid="{ADC76835-520B-44E8-9FAA-E1398C39FF5C}"/>
    <cellStyle name="Accent2 4" xfId="385" xr:uid="{4FD3B1C1-8209-473B-9D21-D3A7E122D8A2}"/>
    <cellStyle name="Accent3 2" xfId="139" xr:uid="{3CA6DA0F-2B00-454D-B4A4-8016E6CAD9E5}"/>
    <cellStyle name="Accent3 3" xfId="253" xr:uid="{5177CEF8-72DE-46CC-A375-02FEDF48DD41}"/>
    <cellStyle name="Accent3 4" xfId="386" xr:uid="{C55A9D49-D914-49E8-B2ED-01DB9390E29A}"/>
    <cellStyle name="Accent4 2" xfId="140" xr:uid="{E135D543-D36E-4BD1-ACF8-3264D451FE80}"/>
    <cellStyle name="Accent4 3" xfId="254" xr:uid="{CD9A5AB3-2364-4CCA-B938-0C1E2B9E5715}"/>
    <cellStyle name="Accent4 4" xfId="387" xr:uid="{37C2D1C6-9A13-4EA2-A25F-93492165AC96}"/>
    <cellStyle name="Accent5 2" xfId="141" xr:uid="{5EE8C3CA-0974-4969-8A57-9FFDFB4FE0CD}"/>
    <cellStyle name="Accent5 3" xfId="255" xr:uid="{814A4352-B210-4C32-B821-6EEE24A84827}"/>
    <cellStyle name="Accent5 4" xfId="388" xr:uid="{1D766149-93E8-42F2-BABB-7C9D949321D9}"/>
    <cellStyle name="Accent6 2" xfId="142" xr:uid="{BD9BCC7E-4713-4A02-AF74-F67C483BA341}"/>
    <cellStyle name="Accent6 3" xfId="256" xr:uid="{8E6D0269-E471-4C03-A85C-AC0F31640340}"/>
    <cellStyle name="Accent6 4" xfId="389" xr:uid="{1DB48233-27AA-423E-BA2C-48F0007CCA3B}"/>
    <cellStyle name="AggblueBoldCels" xfId="143" xr:uid="{BE2143FC-BECE-436D-AD86-9C695423CB12}"/>
    <cellStyle name="AggblueBoldCels 2" xfId="144" xr:uid="{1906B683-FE30-425E-834E-CB6BFCDB647D}"/>
    <cellStyle name="AggblueCels" xfId="53" xr:uid="{39EFB79B-A325-4365-A451-4EDD71BDB7A7}"/>
    <cellStyle name="AggblueCels 2" xfId="145" xr:uid="{A390F42B-AB93-4B86-8912-AAD01C667BE9}"/>
    <cellStyle name="AggblueCels_1x" xfId="52" xr:uid="{0B7ECE58-3C64-4C9F-BB63-1CE68643AC21}"/>
    <cellStyle name="AggBoldCells" xfId="23" xr:uid="{78BBABF5-6B85-4447-8E6F-88410B77C43D}"/>
    <cellStyle name="AggBoldCells 2" xfId="146" xr:uid="{2FB97971-A262-474B-9274-03963A356B79}"/>
    <cellStyle name="AggBoldCells 3" xfId="226" xr:uid="{6928D8B4-0B49-43D1-A9FA-B01630DE8211}"/>
    <cellStyle name="AggBoldCells 4" xfId="378" xr:uid="{0EB1E6BB-399B-47DA-849A-0636E43C71C7}"/>
    <cellStyle name="AggCels" xfId="12" xr:uid="{00000000-0005-0000-0000-000002000000}"/>
    <cellStyle name="AggCels 2" xfId="147" xr:uid="{98120360-AE00-4C4F-AAE0-BCF0E1CFC922}"/>
    <cellStyle name="AggCels 3" xfId="227" xr:uid="{D062FB85-E206-4191-AAD0-5CB1DD5DA450}"/>
    <cellStyle name="AggCels 4" xfId="379" xr:uid="{032FB387-6D10-4203-A305-1800529EBA4F}"/>
    <cellStyle name="AggCels_T(2)" xfId="24" xr:uid="{AE2AD258-8714-4E7D-BB7A-19ABAF318318}"/>
    <cellStyle name="AggGreen" xfId="43" xr:uid="{7F11F720-D911-474A-A99A-7D892554F4B1}"/>
    <cellStyle name="AggGreen 2" xfId="148" xr:uid="{00F8A484-C1ED-4DBF-9F15-1C2C6FE8DA9B}"/>
    <cellStyle name="AggGreen 2 2" xfId="437" xr:uid="{0B6D328E-5A5F-407D-8CC3-E8D56E8322B2}"/>
    <cellStyle name="AggGreen 2 2 2" xfId="614" xr:uid="{18D9FBAF-CC38-4E44-A402-3FC1ABDE585C}"/>
    <cellStyle name="AggGreen 2 2 2 2" xfId="829" xr:uid="{A0735738-3E61-4A5F-B8F4-B6667407187C}"/>
    <cellStyle name="AggGreen 2 2 2 2 2" xfId="1542" xr:uid="{15FA09D7-7753-45A8-8107-801AED646CA1}"/>
    <cellStyle name="AggGreen 2 2 2 2 3" xfId="1207" xr:uid="{06A1328A-A849-47FF-8942-9E0F97A54D17}"/>
    <cellStyle name="AggGreen 2 2 2 2 4" xfId="2192" xr:uid="{BC78D326-BB1E-42F8-9C87-08BC8AFE96DE}"/>
    <cellStyle name="AggGreen 2 2 2 3" xfId="1334" xr:uid="{766CC3BF-905A-41D8-B387-6CD07CF5461D}"/>
    <cellStyle name="AggGreen 2 2 2 4" xfId="1790" xr:uid="{05E5F431-036F-458E-8A9E-FDB5AB8DE877}"/>
    <cellStyle name="AggGreen 2 2 2 5" xfId="1986" xr:uid="{C7026ED7-6DF4-472A-AE4F-E0EE3BC0A170}"/>
    <cellStyle name="AggGreen 2 2 3" xfId="744" xr:uid="{E331CE03-1B24-4508-AB82-758F6CF16C96}"/>
    <cellStyle name="AggGreen 2 2 3 2" xfId="1457" xr:uid="{A2B45E25-8160-4532-B510-43A7E28C4642}"/>
    <cellStyle name="AggGreen 2 2 3 3" xfId="1057" xr:uid="{0E1F6FD5-055F-4B44-A401-3A828ED86AA5}"/>
    <cellStyle name="AggGreen 2 2 3 4" xfId="2107" xr:uid="{C6BE2B4E-CAF2-4599-9091-5BECD22B84FB}"/>
    <cellStyle name="AggGreen 2 3" xfId="295" xr:uid="{32585F00-0F16-4706-941A-5DA5DFC77CB2}"/>
    <cellStyle name="AggGreen 2 3 2" xfId="634" xr:uid="{EF03655B-426D-4B85-8BDD-D45067D431AA}"/>
    <cellStyle name="AggGreen 2 3 2 2" xfId="849" xr:uid="{245C835A-C878-41DA-A213-733996E7A8D4}"/>
    <cellStyle name="AggGreen 2 3 2 2 2" xfId="1562" xr:uid="{2F0EFC33-067D-4D8C-8F05-A35121421538}"/>
    <cellStyle name="AggGreen 2 3 2 2 3" xfId="1718" xr:uid="{3CF3924D-647C-4861-AEA7-8803232FF47E}"/>
    <cellStyle name="AggGreen 2 3 2 2 4" xfId="2212" xr:uid="{202DE7CC-F014-4042-A7E1-A7D1AC29A21D}"/>
    <cellStyle name="AggGreen 2 3 2 3" xfId="1354" xr:uid="{022A2CB8-B895-4FF1-9BDE-BC7AC519E5C7}"/>
    <cellStyle name="AggGreen 2 3 2 4" xfId="1038" xr:uid="{F932AE3E-8DCD-4DBB-8147-B28B28FEE3DB}"/>
    <cellStyle name="AggGreen 2 3 2 5" xfId="2006" xr:uid="{602A89FA-81B5-45AD-8D31-D65DDCF111BC}"/>
    <cellStyle name="AggGreen 2 3 3" xfId="703" xr:uid="{185FDD6C-4A4A-4D69-ABAF-9FE21FCE9A91}"/>
    <cellStyle name="AggGreen 2 3 3 2" xfId="918" xr:uid="{6C40DEAE-4BE1-4ED2-A854-ADCB83E9F96C}"/>
    <cellStyle name="AggGreen 2 3 3 2 2" xfId="1631" xr:uid="{C839DA50-E0E8-4328-A2A0-CB5780EB43C3}"/>
    <cellStyle name="AggGreen 2 3 3 2 3" xfId="1903" xr:uid="{7823B0FE-24D7-4818-B263-E8652CB5FDA0}"/>
    <cellStyle name="AggGreen 2 3 3 2 4" xfId="2281" xr:uid="{5F8B6056-BBEE-491E-9500-B28E90A06A71}"/>
    <cellStyle name="AggGreen 2 3 3 3" xfId="1423" xr:uid="{C35FCB06-8F65-4B4A-87D2-ED56A7B53AAD}"/>
    <cellStyle name="AggGreen 2 3 3 4" xfId="1787" xr:uid="{9512492F-8C7D-47CB-AC63-222721B34AD7}"/>
    <cellStyle name="AggGreen 2 3 3 5" xfId="2075" xr:uid="{B2AA164E-8B37-49C8-B555-A26B4FDBFCAA}"/>
    <cellStyle name="AggGreen 2 3 4" xfId="699" xr:uid="{30CFE2E7-8B41-416F-8FDC-E61CCFF188A9}"/>
    <cellStyle name="AggGreen 2 3 4 2" xfId="914" xr:uid="{D5EAB7AA-FDB0-4D34-A80D-13E9E9AFFED8}"/>
    <cellStyle name="AggGreen 2 3 4 2 2" xfId="1627" xr:uid="{F7EA387C-8510-46B4-BF41-17A7BD7DFB7A}"/>
    <cellStyle name="AggGreen 2 3 4 2 3" xfId="1899" xr:uid="{715F10C3-9832-47B7-9173-F6DE1D4FA63C}"/>
    <cellStyle name="AggGreen 2 3 4 2 4" xfId="2277" xr:uid="{EB4AE3BB-C760-48CF-8E72-3435CBBE251E}"/>
    <cellStyle name="AggGreen 2 3 4 3" xfId="1419" xr:uid="{71ED169F-EFFB-4E3D-A8CE-986E03835BB8}"/>
    <cellStyle name="AggGreen 2 3 4 4" xfId="1152" xr:uid="{C374309A-7F22-4887-AD9B-28EB93291C13}"/>
    <cellStyle name="AggGreen 2 3 4 5" xfId="2071" xr:uid="{D68EDB94-EC6C-4DEA-90A0-28CFA4D95770}"/>
    <cellStyle name="AggGreen 2 3 5" xfId="1092" xr:uid="{C583967E-8052-435D-A94D-4D9980E6F84C}"/>
    <cellStyle name="AggGreen 2 3 6" xfId="1239" xr:uid="{A8FA67B3-C227-4925-A9D8-9CA4DE588492}"/>
    <cellStyle name="AggGreen 2 3 7" xfId="1910" xr:uid="{0A2B69AE-144B-42F9-8ECA-ECED5D2EA962}"/>
    <cellStyle name="AggGreen 3" xfId="436" xr:uid="{034C49B5-1FD6-48BA-9084-F21FE0353A73}"/>
    <cellStyle name="AggGreen 3 2" xfId="563" xr:uid="{E090B904-1B2A-49E9-9A72-1B1ABDCBDFBA}"/>
    <cellStyle name="AggGreen 3 2 2" xfId="778" xr:uid="{0426B18A-122A-4434-9460-447AAD6FBB4C}"/>
    <cellStyle name="AggGreen 3 2 2 2" xfId="1491" xr:uid="{FBD39404-831D-410C-94AF-88F5445DB2FB}"/>
    <cellStyle name="AggGreen 3 2 2 3" xfId="1232" xr:uid="{3F5391DC-193E-4FDC-B489-565AF9C9412B}"/>
    <cellStyle name="AggGreen 3 2 2 4" xfId="2141" xr:uid="{97E23AC8-2DD1-4E5F-8F22-672A0EF044D6}"/>
    <cellStyle name="AggGreen 3 2 3" xfId="1283" xr:uid="{CDE3F04F-5BD7-427A-9536-05E04A3C774C}"/>
    <cellStyle name="AggGreen 3 2 4" xfId="1729" xr:uid="{10B4CD14-FAF6-4D5F-8DC9-8DBB46344394}"/>
    <cellStyle name="AggGreen 3 2 5" xfId="1935" xr:uid="{9816B01A-FBDC-4B54-85CE-A8FFBC10F00E}"/>
    <cellStyle name="AggGreen 3 3" xfId="743" xr:uid="{4CCE280C-7FCC-4BAA-81F8-C53E5CB03905}"/>
    <cellStyle name="AggGreen 3 3 2" xfId="1456" xr:uid="{CDEF4177-E6EB-4E58-B9F9-A6FA3442A86E}"/>
    <cellStyle name="AggGreen 3 3 3" xfId="1840" xr:uid="{FAF9C88F-AB08-4562-B8C8-6EACB59F77A6}"/>
    <cellStyle name="AggGreen 3 3 4" xfId="2106" xr:uid="{21C04123-A6FC-4EFE-9BD3-FBB319F82EF4}"/>
    <cellStyle name="AggGreen 4" xfId="294" xr:uid="{8F5F6FA6-87C5-4F1B-9DEF-C8FBAC60D099}"/>
    <cellStyle name="AggGreen 4 2" xfId="633" xr:uid="{89ABCD1B-F2C8-4B08-9D0E-3FD9721B33E1}"/>
    <cellStyle name="AggGreen 4 2 2" xfId="848" xr:uid="{B8A823CC-2AAC-48CF-8A94-585D908CB0F4}"/>
    <cellStyle name="AggGreen 4 2 2 2" xfId="1561" xr:uid="{2927270D-E9C9-44B5-A8C7-0180F60C09C1}"/>
    <cellStyle name="AggGreen 4 2 2 3" xfId="1660" xr:uid="{68496940-CF8B-4DCF-807C-64AA55E49A98}"/>
    <cellStyle name="AggGreen 4 2 2 4" xfId="2211" xr:uid="{3F0A5057-5152-4572-94F7-8F5214032DD3}"/>
    <cellStyle name="AggGreen 4 2 3" xfId="1353" xr:uid="{1022DC08-113F-4C1C-8CC6-35334E30A8CA}"/>
    <cellStyle name="AggGreen 4 2 4" xfId="1848" xr:uid="{2BA5E206-FB81-41E9-AE60-038F9C529CFE}"/>
    <cellStyle name="AggGreen 4 2 5" xfId="2005" xr:uid="{6FEF31D6-A366-497A-AA70-955B4B0B15F5}"/>
    <cellStyle name="AggGreen 4 3" xfId="548" xr:uid="{AE16480D-31F4-4FC4-A48E-4D67E36422A2}"/>
    <cellStyle name="AggGreen 4 3 2" xfId="763" xr:uid="{63A11CAA-FBB5-42B5-A376-B9F83FE0FBCF}"/>
    <cellStyle name="AggGreen 4 3 2 2" xfId="1476" xr:uid="{58922C30-0ABD-44ED-A32A-779A082B1BA3}"/>
    <cellStyle name="AggGreen 4 3 2 3" xfId="1781" xr:uid="{572F7E37-E08F-44BD-86EC-B881D6A4E265}"/>
    <cellStyle name="AggGreen 4 3 2 4" xfId="2126" xr:uid="{C8ED28A2-385F-42A1-AA4B-1D4DC99B9642}"/>
    <cellStyle name="AggGreen 4 3 3" xfId="1268" xr:uid="{6810ECF9-28FB-45A8-A450-98DC66AE8E3E}"/>
    <cellStyle name="AggGreen 4 3 4" xfId="1754" xr:uid="{309E43B6-4AAE-4C36-B413-E1D59C9558A2}"/>
    <cellStyle name="AggGreen 4 3 5" xfId="1920" xr:uid="{A5772272-ECC2-41DF-8D33-EABC688CD593}"/>
    <cellStyle name="AggGreen 4 4" xfId="666" xr:uid="{A20B0AD9-F468-40A7-8465-42764E603844}"/>
    <cellStyle name="AggGreen 4 4 2" xfId="881" xr:uid="{D3201133-CD76-4D85-8583-E316574AB47F}"/>
    <cellStyle name="AggGreen 4 4 2 2" xfId="1594" xr:uid="{8F1E5036-189A-4037-BBCB-2D6B12643D2A}"/>
    <cellStyle name="AggGreen 4 4 2 3" xfId="992" xr:uid="{2347EDB4-F9EA-483E-8065-112D1739D421}"/>
    <cellStyle name="AggGreen 4 4 2 4" xfId="2244" xr:uid="{2C1BC71F-AB7A-4FBA-88DE-04A33AFD7548}"/>
    <cellStyle name="AggGreen 4 4 3" xfId="1386" xr:uid="{B429D70A-AFCC-4D8B-8C6A-D5B89F576D9F}"/>
    <cellStyle name="AggGreen 4 4 4" xfId="1021" xr:uid="{8E57BC26-D49B-439B-B280-0C4982DF9291}"/>
    <cellStyle name="AggGreen 4 4 5" xfId="2038" xr:uid="{EAE91412-1194-4131-822C-982DCDCEF1DE}"/>
    <cellStyle name="AggGreen 4 5" xfId="1091" xr:uid="{55B14524-22BB-4D11-BBE3-C3A7D78EC00D}"/>
    <cellStyle name="AggGreen 4 6" xfId="1082" xr:uid="{C0E3DEDA-FF74-4297-9819-5BB1DBD09504}"/>
    <cellStyle name="AggGreen 4 7" xfId="1841" xr:uid="{51A7B829-4D8A-48CD-9655-E35F3FF056C9}"/>
    <cellStyle name="AggGreen 5" xfId="110" xr:uid="{F11B0F9C-0615-47E1-8437-7766F1FF0418}"/>
    <cellStyle name="AggGreen_Bbdr" xfId="44" xr:uid="{A90DD6BB-678A-458E-BA36-6F53CBC3B1F8}"/>
    <cellStyle name="AggGreen12" xfId="39" xr:uid="{B14D01B3-A9D7-4395-935B-6458877E6CFA}"/>
    <cellStyle name="AggGreen12 2" xfId="149" xr:uid="{47BB184F-0EC0-455B-8B47-479C8419EA55}"/>
    <cellStyle name="AggGreen12 2 2" xfId="439" xr:uid="{53CE439B-363A-48C1-9BE4-D6F41EAE233C}"/>
    <cellStyle name="AggGreen12 2 2 2" xfId="632" xr:uid="{5882A3E3-D776-495C-9565-FE7F21845C2B}"/>
    <cellStyle name="AggGreen12 2 2 2 2" xfId="847" xr:uid="{DFC87B29-1DCB-4686-9835-57882AE25453}"/>
    <cellStyle name="AggGreen12 2 2 2 2 2" xfId="1560" xr:uid="{7D40E923-D70B-4B11-A65E-C51B039DDD08}"/>
    <cellStyle name="AggGreen12 2 2 2 2 3" xfId="1013" xr:uid="{5DCB1AC4-83DC-4822-8A80-7373C7F4CA9B}"/>
    <cellStyle name="AggGreen12 2 2 2 2 4" xfId="2210" xr:uid="{F7BE7028-4B80-47F2-9D4A-4B9A79E86588}"/>
    <cellStyle name="AggGreen12 2 2 2 3" xfId="1352" xr:uid="{87E5F22A-B8F8-43F9-AF0B-5A05F72332A5}"/>
    <cellStyle name="AggGreen12 2 2 2 4" xfId="1707" xr:uid="{A4A0DDC5-B633-499D-B979-548786C3D16B}"/>
    <cellStyle name="AggGreen12 2 2 2 5" xfId="2004" xr:uid="{C105D39D-060C-41F6-93B5-A7A39C92F8B4}"/>
    <cellStyle name="AggGreen12 2 2 3" xfId="746" xr:uid="{65D0D2D2-FDF4-41B2-B783-AEAB776DB28C}"/>
    <cellStyle name="AggGreen12 2 2 3 2" xfId="1459" xr:uid="{03FECFC3-4FDF-41D5-95C3-7C01AF3114EF}"/>
    <cellStyle name="AggGreen12 2 2 3 3" xfId="1073" xr:uid="{95C54E3F-9583-4876-A466-0932DAF99696}"/>
    <cellStyle name="AggGreen12 2 2 3 4" xfId="2109" xr:uid="{69C25DFD-C434-4DE3-81AC-D6977DA4E242}"/>
    <cellStyle name="AggGreen12 2 3" xfId="297" xr:uid="{BB871724-C59C-4C4B-BD51-DFE0D7A5A08E}"/>
    <cellStyle name="AggGreen12 2 3 2" xfId="636" xr:uid="{867DD85D-4D27-44A4-8834-84AC8E131B4A}"/>
    <cellStyle name="AggGreen12 2 3 2 2" xfId="851" xr:uid="{142665E0-46DC-49AF-B336-3EFA32E48246}"/>
    <cellStyle name="AggGreen12 2 3 2 2 2" xfId="1564" xr:uid="{3FC09B22-0199-4B0E-919D-67ABCD4A9376}"/>
    <cellStyle name="AggGreen12 2 3 2 2 3" xfId="1237" xr:uid="{7DF2BD0E-EF84-4398-A894-68C7C0E68547}"/>
    <cellStyle name="AggGreen12 2 3 2 2 4" xfId="2214" xr:uid="{D9BEC650-BE85-4339-ACA2-ADC899A579D5}"/>
    <cellStyle name="AggGreen12 2 3 2 3" xfId="1356" xr:uid="{DDC4F145-F714-4C18-9FFD-0392C9F9D3D9}"/>
    <cellStyle name="AggGreen12 2 3 2 4" xfId="1746" xr:uid="{78B63A49-DE70-48E1-B6B4-BCC25881FF67}"/>
    <cellStyle name="AggGreen12 2 3 2 5" xfId="2008" xr:uid="{DC01FFE7-1A6C-4E68-AA14-6EB686B4D5BB}"/>
    <cellStyle name="AggGreen12 2 3 3" xfId="585" xr:uid="{E1BB2B32-0566-4AE2-A785-5BDDA53906C5}"/>
    <cellStyle name="AggGreen12 2 3 3 2" xfId="800" xr:uid="{3B12CF5A-BF33-41B7-843C-E660A368C965}"/>
    <cellStyle name="AggGreen12 2 3 3 2 2" xfId="1513" xr:uid="{863677BC-0A6B-4B70-8783-3265FE4D84FE}"/>
    <cellStyle name="AggGreen12 2 3 3 2 3" xfId="62" xr:uid="{AE9A4EA9-39C5-4627-9062-B7864692C0CC}"/>
    <cellStyle name="AggGreen12 2 3 3 2 4" xfId="2163" xr:uid="{FD5AD58D-3ACE-4501-AEE5-283E784BDCD5}"/>
    <cellStyle name="AggGreen12 2 3 3 3" xfId="1305" xr:uid="{3C476B87-AB88-4210-A147-BBAEB3CE0C8C}"/>
    <cellStyle name="AggGreen12 2 3 3 4" xfId="1244" xr:uid="{3A80495D-DE88-4295-912B-D6690152C909}"/>
    <cellStyle name="AggGreen12 2 3 3 5" xfId="1957" xr:uid="{6A8579D0-E759-4B5B-9B7F-4F3E860FCDA4}"/>
    <cellStyle name="AggGreen12 2 3 4" xfId="665" xr:uid="{775775D7-1ED0-418B-9082-4B604D7F6688}"/>
    <cellStyle name="AggGreen12 2 3 4 2" xfId="880" xr:uid="{7AB95DE0-7CD4-4284-B8C3-A4A67B052F26}"/>
    <cellStyle name="AggGreen12 2 3 4 2 2" xfId="1593" xr:uid="{D8DA270A-B763-4872-8FB2-BD1B6DF86EF3}"/>
    <cellStyle name="AggGreen12 2 3 4 2 3" xfId="1830" xr:uid="{F2317132-24BF-4C3F-A131-E37C35683ED1}"/>
    <cellStyle name="AggGreen12 2 3 4 2 4" xfId="2243" xr:uid="{5F7FC0B2-CD9C-413A-A74C-141320F465E5}"/>
    <cellStyle name="AggGreen12 2 3 4 3" xfId="1385" xr:uid="{7BA695ED-1371-4E04-8518-443DD31CBE7F}"/>
    <cellStyle name="AggGreen12 2 3 4 4" xfId="1786" xr:uid="{0881A207-10A4-453C-B1F4-712CE2398912}"/>
    <cellStyle name="AggGreen12 2 3 4 5" xfId="2037" xr:uid="{6A66A989-8955-46D3-BD2A-2930FE5F3791}"/>
    <cellStyle name="AggGreen12 2 3 5" xfId="1094" xr:uid="{626127D5-3FD8-4A7F-A6E9-A1E278147F2B}"/>
    <cellStyle name="AggGreen12 2 3 6" xfId="1146" xr:uid="{1B2DADB5-B6E7-4723-9261-2C05191F49B8}"/>
    <cellStyle name="AggGreen12 2 3 7" xfId="1059" xr:uid="{12926C46-3FD1-45DE-9CC3-994FBB5A75EF}"/>
    <cellStyle name="AggGreen12 3" xfId="438" xr:uid="{D46D24DC-AC0F-4907-93E9-A4731BDA3430}"/>
    <cellStyle name="AggGreen12 3 2" xfId="562" xr:uid="{45BBFBD4-706D-4190-A675-5C8C271FDF21}"/>
    <cellStyle name="AggGreen12 3 2 2" xfId="777" xr:uid="{C1011791-32B6-41C5-8B16-E0E414231A2B}"/>
    <cellStyle name="AggGreen12 3 2 2 2" xfId="1490" xr:uid="{820CC7FB-6583-4EC9-88C0-9BC453E5222F}"/>
    <cellStyle name="AggGreen12 3 2 2 3" xfId="1704" xr:uid="{11FE432E-7355-432B-B040-D14212C8A362}"/>
    <cellStyle name="AggGreen12 3 2 2 4" xfId="2140" xr:uid="{D57B5DDA-C01D-4E5D-8F82-A8EDF0120225}"/>
    <cellStyle name="AggGreen12 3 2 3" xfId="1282" xr:uid="{CCDA0512-008E-47E5-9C08-2231AAD5A6B5}"/>
    <cellStyle name="AggGreen12 3 2 4" xfId="1878" xr:uid="{9AAC1FBD-FA37-4180-AF19-F66CE8D2D0A7}"/>
    <cellStyle name="AggGreen12 3 2 5" xfId="1934" xr:uid="{86C7AC83-58E4-4C1B-9C4D-03F78AE5AE49}"/>
    <cellStyle name="AggGreen12 3 3" xfId="745" xr:uid="{062232AB-1A51-453B-8CCD-B70C436D8FB7}"/>
    <cellStyle name="AggGreen12 3 3 2" xfId="1458" xr:uid="{E1C72C3D-92A1-4B4D-88B3-4E90FE89048F}"/>
    <cellStyle name="AggGreen12 3 3 3" xfId="1715" xr:uid="{A57DC4CF-A968-414C-A40A-993AB441CC23}"/>
    <cellStyle name="AggGreen12 3 3 4" xfId="2108" xr:uid="{348C5994-A39A-432A-B10D-65D7DA7CFB30}"/>
    <cellStyle name="AggGreen12 4" xfId="296" xr:uid="{437667ED-AB08-448B-9445-6C081B98D8AB}"/>
    <cellStyle name="AggGreen12 4 2" xfId="635" xr:uid="{154AA556-EF03-485D-A525-AC1645A94934}"/>
    <cellStyle name="AggGreen12 4 2 2" xfId="850" xr:uid="{1C0000C1-2DC2-476E-8E60-0DFB93747997}"/>
    <cellStyle name="AggGreen12 4 2 2 2" xfId="1563" xr:uid="{7BED06C6-C2A8-44B3-B0E2-B440EC836C23}"/>
    <cellStyle name="AggGreen12 4 2 2 3" xfId="69" xr:uid="{B54DEFBD-2FED-4C97-B5F1-678D915F3874}"/>
    <cellStyle name="AggGreen12 4 2 2 4" xfId="2213" xr:uid="{BBB163EE-4E3B-49AA-A6BA-C1278DA32BBD}"/>
    <cellStyle name="AggGreen12 4 2 3" xfId="1355" xr:uid="{08008CA4-53B9-4658-BC48-160B9B767A74}"/>
    <cellStyle name="AggGreen12 4 2 4" xfId="1853" xr:uid="{885C3EBF-9E56-4023-BFAD-38515656A501}"/>
    <cellStyle name="AggGreen12 4 2 5" xfId="2007" xr:uid="{001EC33C-4A04-40D7-B7CA-B599E2718588}"/>
    <cellStyle name="AggGreen12 4 3" xfId="687" xr:uid="{8777941D-AB33-4038-A5EC-64FB1EEF9C40}"/>
    <cellStyle name="AggGreen12 4 3 2" xfId="902" xr:uid="{6CD8BDFB-66F4-451E-90A2-51BB04A6FB65}"/>
    <cellStyle name="AggGreen12 4 3 2 2" xfId="1615" xr:uid="{0E933CAE-BFCA-4891-842C-3F0AD7455E5F}"/>
    <cellStyle name="AggGreen12 4 3 2 3" xfId="1252" xr:uid="{6E515307-1874-43CF-98AB-EC94E1FAD8AF}"/>
    <cellStyle name="AggGreen12 4 3 2 4" xfId="2265" xr:uid="{8BE75226-642D-44B5-B845-8E6CFAB236B7}"/>
    <cellStyle name="AggGreen12 4 3 3" xfId="1407" xr:uid="{9BE9315E-9F7E-4477-804E-603CAECA0338}"/>
    <cellStyle name="AggGreen12 4 3 4" xfId="1061" xr:uid="{881ACBE1-5B4F-4024-A7CC-7D92E3BB1F69}"/>
    <cellStyle name="AggGreen12 4 3 5" xfId="2059" xr:uid="{92AF1D0E-5862-4A08-825B-FB964C69FF4F}"/>
    <cellStyle name="AggGreen12 4 4" xfId="698" xr:uid="{64FDBB5E-FAA4-421D-A79B-18E2FAD96574}"/>
    <cellStyle name="AggGreen12 4 4 2" xfId="913" xr:uid="{D52C6942-814F-414F-81F2-52741CAA808D}"/>
    <cellStyle name="AggGreen12 4 4 2 2" xfId="1626" xr:uid="{E8D61FBE-6474-4D1A-AB9B-420E23BC7887}"/>
    <cellStyle name="AggGreen12 4 4 2 3" xfId="1898" xr:uid="{7F4C2BA3-1260-4F89-8527-E47FEEFE1230}"/>
    <cellStyle name="AggGreen12 4 4 2 4" xfId="2276" xr:uid="{A13E20BB-414C-4BA4-8DF0-9CF8DBB53B1E}"/>
    <cellStyle name="AggGreen12 4 4 3" xfId="1418" xr:uid="{BA65BC79-5EE8-4C41-A82E-E74A7368123E}"/>
    <cellStyle name="AggGreen12 4 4 4" xfId="1069" xr:uid="{1717CB86-0AEC-40FE-85C3-B9C02CCBEF55}"/>
    <cellStyle name="AggGreen12 4 4 5" xfId="2070" xr:uid="{073D9846-811B-49A6-A19B-59DA522546AC}"/>
    <cellStyle name="AggGreen12 4 5" xfId="1093" xr:uid="{752B5672-4B27-452C-88FE-3081BEF9479E}"/>
    <cellStyle name="AggGreen12 4 6" xfId="1142" xr:uid="{80186868-CD9B-476D-846B-912250735832}"/>
    <cellStyle name="AggGreen12 4 7" xfId="1875" xr:uid="{015B4B86-B481-414E-B232-8AB4A1BF2356}"/>
    <cellStyle name="AggGreen12 5" xfId="108" xr:uid="{CB86DE8A-8871-4E3F-BAF1-F2D54064941D}"/>
    <cellStyle name="AggOrange" xfId="34" xr:uid="{FD91803B-43D8-4026-8741-75AD9B42FE31}"/>
    <cellStyle name="AggOrange 2" xfId="150" xr:uid="{215BF129-7A07-4D5F-8B89-45CB46FCF1D4}"/>
    <cellStyle name="AggOrange 2 2" xfId="441" xr:uid="{A5F999EC-7F30-45CB-AB17-778CB718135B}"/>
    <cellStyle name="AggOrange 2 2 2" xfId="561" xr:uid="{C3B82F91-38F9-4F33-A1BC-5EB31BFF74A9}"/>
    <cellStyle name="AggOrange 2 2 2 2" xfId="776" xr:uid="{D8A31BFE-8169-41CE-B20D-32691EFDF33A}"/>
    <cellStyle name="AggOrange 2 2 2 2 2" xfId="1489" xr:uid="{02C76272-3126-4D27-AFD2-9060B9518CE4}"/>
    <cellStyle name="AggOrange 2 2 2 2 3" xfId="1213" xr:uid="{B27E5544-00A2-410E-B2F0-E228192F271D}"/>
    <cellStyle name="AggOrange 2 2 2 2 4" xfId="2139" xr:uid="{A24AE636-CBC3-43F4-8D01-542FBD102BE7}"/>
    <cellStyle name="AggOrange 2 2 2 3" xfId="1281" xr:uid="{C57B3DFD-00A4-4B81-82EE-26AC770AF1C8}"/>
    <cellStyle name="AggOrange 2 2 2 4" xfId="1208" xr:uid="{2DBBEEA4-7632-447E-9FC6-592EAAF51B28}"/>
    <cellStyle name="AggOrange 2 2 2 5" xfId="1933" xr:uid="{D0EA2998-8583-4310-B747-B560FBCF6232}"/>
    <cellStyle name="AggOrange 2 2 3" xfId="748" xr:uid="{1A09DC41-510A-4402-87FE-B2E7B270F7CC}"/>
    <cellStyle name="AggOrange 2 2 3 2" xfId="1461" xr:uid="{01D65B2C-817E-42A3-99AC-D60FDC7CCA41}"/>
    <cellStyle name="AggOrange 2 2 3 3" xfId="1642" xr:uid="{FE084408-8490-4D02-8C45-C14E055824C9}"/>
    <cellStyle name="AggOrange 2 2 3 4" xfId="2111" xr:uid="{8B2A2B3A-5498-46FE-9CBA-A1F432251741}"/>
    <cellStyle name="AggOrange 2 3" xfId="299" xr:uid="{BCC7511B-B036-49B1-BE89-8F7919160247}"/>
    <cellStyle name="AggOrange 2 3 2" xfId="638" xr:uid="{96F215A6-C81A-40D9-AE5B-90C2C842833A}"/>
    <cellStyle name="AggOrange 2 3 2 2" xfId="853" xr:uid="{8BC4CDCC-3B54-4FCB-A026-BCA7314B1311}"/>
    <cellStyle name="AggOrange 2 3 2 2 2" xfId="1566" xr:uid="{4C94D558-79C7-4D1D-AC8E-25FEE0E11E92}"/>
    <cellStyle name="AggOrange 2 3 2 2 3" xfId="1071" xr:uid="{39C24397-2EF9-439D-8EC8-1DBE90704B13}"/>
    <cellStyle name="AggOrange 2 3 2 2 4" xfId="2216" xr:uid="{D0E27FDD-412E-49CB-8CE1-BE174A5B0842}"/>
    <cellStyle name="AggOrange 2 3 2 3" xfId="1358" xr:uid="{119DABC5-7120-4FD5-A956-5DD52A0B95E0}"/>
    <cellStyle name="AggOrange 2 3 2 4" xfId="1215" xr:uid="{05D012C8-0964-4FFA-8E05-8B360F5C4BE9}"/>
    <cellStyle name="AggOrange 2 3 2 5" xfId="2010" xr:uid="{A0ED2819-F3CB-4428-AA86-BCE51D953F15}"/>
    <cellStyle name="AggOrange 2 3 3" xfId="545" xr:uid="{3578F2FF-4D8C-425A-B558-1CBBB5315037}"/>
    <cellStyle name="AggOrange 2 3 3 2" xfId="760" xr:uid="{4A6B8210-30BF-441D-8A7B-912D85A39772}"/>
    <cellStyle name="AggOrange 2 3 3 2 2" xfId="1473" xr:uid="{B2DB1BBF-0F15-4125-997C-7EE1EAB0A224}"/>
    <cellStyle name="AggOrange 2 3 3 2 3" xfId="1799" xr:uid="{B8A54D2B-2BB6-41D0-91D6-E78E408466B3}"/>
    <cellStyle name="AggOrange 2 3 3 2 4" xfId="2123" xr:uid="{B336751C-E529-4447-8AAF-53F0691C73E5}"/>
    <cellStyle name="AggOrange 2 3 3 3" xfId="1265" xr:uid="{570DF207-4DE5-4F29-8752-3C675FFF6463}"/>
    <cellStyle name="AggOrange 2 3 3 4" xfId="1210" xr:uid="{1063852F-52F4-4434-9AB1-4C9E70943A6C}"/>
    <cellStyle name="AggOrange 2 3 3 5" xfId="1917" xr:uid="{085E67A1-A144-4B93-B136-4CEED6A27BAB}"/>
    <cellStyle name="AggOrange 2 3 4" xfId="560" xr:uid="{14663E63-9B42-4CA9-A86E-79BFB860FF43}"/>
    <cellStyle name="AggOrange 2 3 4 2" xfId="775" xr:uid="{34984B19-C0AD-4E4E-B39D-462C124D7248}"/>
    <cellStyle name="AggOrange 2 3 4 2 2" xfId="1488" xr:uid="{F09F0DB8-9182-4DB9-AA67-F1CA21A73886}"/>
    <cellStyle name="AggOrange 2 3 4 2 3" xfId="1672" xr:uid="{A2D04DED-1988-42C5-9DD3-644C9B531655}"/>
    <cellStyle name="AggOrange 2 3 4 2 4" xfId="2138" xr:uid="{4BEDC18A-11E0-4409-9056-1A9210F15949}"/>
    <cellStyle name="AggOrange 2 3 4 3" xfId="1280" xr:uid="{F694A762-AE5F-4C1E-94AB-A2B97AA44C40}"/>
    <cellStyle name="AggOrange 2 3 4 4" xfId="1887" xr:uid="{73B8784F-AB33-4480-B1A1-C8FEAB8F777E}"/>
    <cellStyle name="AggOrange 2 3 4 5" xfId="1932" xr:uid="{7B5236FE-B396-406F-B860-4A5DE6CFE031}"/>
    <cellStyle name="AggOrange 2 3 5" xfId="1096" xr:uid="{ED874F1C-9A51-42B4-BFBF-2BC6A3D09242}"/>
    <cellStyle name="AggOrange 2 3 6" xfId="1006" xr:uid="{EF5FF691-947C-4DA8-A39C-E29ACA372177}"/>
    <cellStyle name="AggOrange 2 3 7" xfId="1000" xr:uid="{B0106321-38D4-4288-833E-335499772A60}"/>
    <cellStyle name="AggOrange 3" xfId="440" xr:uid="{B4022604-A3CF-4667-9A8A-AC58B40D15F9}"/>
    <cellStyle name="AggOrange 3 2" xfId="680" xr:uid="{CF6FF3E1-722A-4D13-A46B-8B92C084E576}"/>
    <cellStyle name="AggOrange 3 2 2" xfId="895" xr:uid="{AA42404D-6624-4CE2-8ACE-C8F4343ED2AC}"/>
    <cellStyle name="AggOrange 3 2 2 2" xfId="1608" xr:uid="{D46F06AD-372D-47EA-9F9B-9DD189538C3A}"/>
    <cellStyle name="AggOrange 3 2 2 3" xfId="42" xr:uid="{1792563D-5686-4CB9-86B4-53CCB02F459D}"/>
    <cellStyle name="AggOrange 3 2 2 4" xfId="2258" xr:uid="{97E3EC51-DF42-452D-9AF5-ECD3217E0110}"/>
    <cellStyle name="AggOrange 3 2 3" xfId="1400" xr:uid="{13D3CF3E-4D51-436F-AB17-E0A957B95559}"/>
    <cellStyle name="AggOrange 3 2 4" xfId="1811" xr:uid="{EF4608FA-4C5B-45D7-8D77-CAB466D28973}"/>
    <cellStyle name="AggOrange 3 2 5" xfId="2052" xr:uid="{392C522F-5748-4827-90EE-BE8E3481429E}"/>
    <cellStyle name="AggOrange 3 3" xfId="747" xr:uid="{0DB6C02F-5026-48AA-BBE2-AB0CD20F791E}"/>
    <cellStyle name="AggOrange 3 3 2" xfId="1460" xr:uid="{F8AC79E2-016B-4326-A4C1-DE33C390405A}"/>
    <cellStyle name="AggOrange 3 3 3" xfId="1130" xr:uid="{E8992DF0-1155-48DA-ADB0-D27B040DD921}"/>
    <cellStyle name="AggOrange 3 3 4" xfId="2110" xr:uid="{BE59ABA3-17D4-4B81-B66A-54C489F90B98}"/>
    <cellStyle name="AggOrange 4" xfId="298" xr:uid="{BC604628-E71F-4C7A-B52B-9B07D94B5339}"/>
    <cellStyle name="AggOrange 4 2" xfId="637" xr:uid="{1E1EF0F9-7329-42F5-9CAB-BE1F8237B662}"/>
    <cellStyle name="AggOrange 4 2 2" xfId="852" xr:uid="{77BE9A64-4688-45B4-9769-244E8CA20DBB}"/>
    <cellStyle name="AggOrange 4 2 2 2" xfId="1565" xr:uid="{F5D81E87-620A-4609-9E89-E64827EC54C6}"/>
    <cellStyle name="AggOrange 4 2 2 3" xfId="1646" xr:uid="{11E56B75-FD1A-4450-A004-35AACC85468D}"/>
    <cellStyle name="AggOrange 4 2 2 4" xfId="2215" xr:uid="{69C4DDCB-8ECF-4833-ABEE-31A2CE0CC525}"/>
    <cellStyle name="AggOrange 4 2 3" xfId="1357" xr:uid="{85E91C74-60FE-48DC-B885-38E0B2D52107}"/>
    <cellStyle name="AggOrange 4 2 4" xfId="1187" xr:uid="{588A8C79-CFC4-4ECA-BA15-C32B49C57E82}"/>
    <cellStyle name="AggOrange 4 2 5" xfId="2009" xr:uid="{0013B1F2-A1B2-4219-8C06-EC8C5318043A}"/>
    <cellStyle name="AggOrange 4 3" xfId="626" xr:uid="{B4B58E27-DD45-48A1-9370-6735CE3C6C06}"/>
    <cellStyle name="AggOrange 4 3 2" xfId="841" xr:uid="{66F5FB18-4C0D-4D14-BA3B-2B0AF240DB92}"/>
    <cellStyle name="AggOrange 4 3 2 2" xfId="1554" xr:uid="{B7575B6E-245C-415A-88AA-6D2E07FDC38C}"/>
    <cellStyle name="AggOrange 4 3 2 3" xfId="1678" xr:uid="{632B9C7C-0A7A-4D66-B475-DAD519FA6EA5}"/>
    <cellStyle name="AggOrange 4 3 2 4" xfId="2204" xr:uid="{6478D3EA-AAE2-4948-BE46-E65385A5E4B1}"/>
    <cellStyle name="AggOrange 4 3 3" xfId="1346" xr:uid="{923704E0-7BD3-4320-8C83-0F976CE971BF}"/>
    <cellStyle name="AggOrange 4 3 4" xfId="1052" xr:uid="{9596794A-2F18-43A2-A273-79E66A718EAF}"/>
    <cellStyle name="AggOrange 4 3 5" xfId="1998" xr:uid="{6168D13E-6028-40C0-B5B4-2DF5EB197D8A}"/>
    <cellStyle name="AggOrange 4 4" xfId="600" xr:uid="{4FDC5F5A-3FC5-4825-AA5C-6A3C144648C2}"/>
    <cellStyle name="AggOrange 4 4 2" xfId="815" xr:uid="{7F785BE5-9E40-4277-89D9-12D49788E723}"/>
    <cellStyle name="AggOrange 4 4 2 2" xfId="1528" xr:uid="{51441EBC-B4C9-4A9D-95AE-D562E00340D2}"/>
    <cellStyle name="AggOrange 4 4 2 3" xfId="993" xr:uid="{8581C4BF-735A-4556-A96F-FB2581245DDD}"/>
    <cellStyle name="AggOrange 4 4 2 4" xfId="2178" xr:uid="{18C9D033-D6F4-42DF-894F-4E0A15B0D3B3}"/>
    <cellStyle name="AggOrange 4 4 3" xfId="1320" xr:uid="{4134912D-22D8-4CA8-8E2C-B1A5A5009048}"/>
    <cellStyle name="AggOrange 4 4 4" xfId="25" xr:uid="{00A49E9A-7DD8-42E6-949F-8E110701D980}"/>
    <cellStyle name="AggOrange 4 4 5" xfId="1972" xr:uid="{18D8D643-F65E-4EAA-B260-BC01235F9622}"/>
    <cellStyle name="AggOrange 4 5" xfId="1095" xr:uid="{ED366082-C08B-4BCE-AF4B-5ABC3FBD10DD}"/>
    <cellStyle name="AggOrange 4 6" xfId="1714" xr:uid="{78E00EF4-8A67-4DD0-857B-AAA0EDB7802F}"/>
    <cellStyle name="AggOrange 4 7" xfId="970" xr:uid="{14199417-14B9-4468-A2B6-46534700F656}"/>
    <cellStyle name="AggOrange 5" xfId="104" xr:uid="{7AB804F5-4C00-4921-A154-A124B44CD2E7}"/>
    <cellStyle name="AggOrange_B_border" xfId="48" xr:uid="{C148E3E8-A348-4122-93AD-F0D621AAE1EC}"/>
    <cellStyle name="AggOrange9" xfId="33" xr:uid="{D61B0EBD-C488-417E-ABA8-CABB13404E8D}"/>
    <cellStyle name="AggOrange9 2" xfId="151" xr:uid="{D07BA182-A234-4488-A093-9F8574B8ACDA}"/>
    <cellStyle name="AggOrange9 2 2" xfId="443" xr:uid="{200E3EA5-984D-4663-B997-6CE48F48AED6}"/>
    <cellStyle name="AggOrange9 2 2 2" xfId="679" xr:uid="{4B56BB63-8027-45A6-8E02-A169A058B582}"/>
    <cellStyle name="AggOrange9 2 2 2 2" xfId="894" xr:uid="{5563E0AE-1986-469C-8E03-31D357C98CAE}"/>
    <cellStyle name="AggOrange9 2 2 2 2 2" xfId="1607" xr:uid="{31C0682A-E36D-4B7C-9212-113CC6132F7F}"/>
    <cellStyle name="AggOrange9 2 2 2 2 3" xfId="989" xr:uid="{1119EAFB-572B-4E54-ADB7-6AC646326B23}"/>
    <cellStyle name="AggOrange9 2 2 2 2 4" xfId="2257" xr:uid="{6BA10206-4793-4EC0-87EC-4513CFCA5FF4}"/>
    <cellStyle name="AggOrange9 2 2 2 3" xfId="1399" xr:uid="{9B44C414-0B05-4BEF-B923-27E9F4EB8086}"/>
    <cellStyle name="AggOrange9 2 2 2 4" xfId="1739" xr:uid="{2C8B395E-89D7-424E-9B8F-22505E63F5E4}"/>
    <cellStyle name="AggOrange9 2 2 2 5" xfId="2051" xr:uid="{C3A53CFF-2362-4D0D-8DC5-C762B326AF1D}"/>
    <cellStyle name="AggOrange9 2 2 3" xfId="750" xr:uid="{BE465248-FEFA-4D38-BF2A-6936F04F7A0D}"/>
    <cellStyle name="AggOrange9 2 2 3 2" xfId="1463" xr:uid="{2D4674CA-F2FE-418D-A5BE-C57C77EAAC4C}"/>
    <cellStyle name="AggOrange9 2 2 3 3" xfId="1135" xr:uid="{2BC866D9-B945-4ECE-8A28-E57F2031E86E}"/>
    <cellStyle name="AggOrange9 2 2 3 4" xfId="2113" xr:uid="{8B3CC37E-1691-41B3-A4D4-EA0BD25186D6}"/>
    <cellStyle name="AggOrange9 2 3" xfId="301" xr:uid="{4689AAE8-59DD-4EE9-ABD1-46A3D9476BB8}"/>
    <cellStyle name="AggOrange9 2 3 2" xfId="640" xr:uid="{2DD01EC9-3661-4AEA-92A0-9EEDF64AECEA}"/>
    <cellStyle name="AggOrange9 2 3 2 2" xfId="855" xr:uid="{FAE8C429-B7FF-430D-BAF8-B7D301682E5F}"/>
    <cellStyle name="AggOrange9 2 3 2 2 2" xfId="1568" xr:uid="{BE9BF2C5-B545-4089-A72C-80B6A2059FA0}"/>
    <cellStyle name="AggOrange9 2 3 2 2 3" xfId="990" xr:uid="{78CCF6F7-B57D-4E2A-9981-553C50E28B6F}"/>
    <cellStyle name="AggOrange9 2 3 2 2 4" xfId="2218" xr:uid="{ADDC0D46-836E-4DCB-9041-A7FC2A3FBFA2}"/>
    <cellStyle name="AggOrange9 2 3 2 3" xfId="1360" xr:uid="{E7EDB4E0-A672-4E10-8C13-A24A06E7240E}"/>
    <cellStyle name="AggOrange9 2 3 2 4" xfId="1017" xr:uid="{90127F11-EE27-40FC-B68F-98CF2066BE71}"/>
    <cellStyle name="AggOrange9 2 3 2 5" xfId="2012" xr:uid="{22525BA9-B825-4C8C-B499-DBD957719466}"/>
    <cellStyle name="AggOrange9 2 3 3" xfId="686" xr:uid="{3922278B-291E-4F6F-8D30-63B964E4130B}"/>
    <cellStyle name="AggOrange9 2 3 3 2" xfId="901" xr:uid="{DC6F42FA-EE66-4F41-86F8-8CE1DC18CD21}"/>
    <cellStyle name="AggOrange9 2 3 3 2 2" xfId="1614" xr:uid="{5BD1D038-21EC-4AF4-83FB-26EEE38073FD}"/>
    <cellStyle name="AggOrange9 2 3 3 2 3" xfId="1797" xr:uid="{F87352DA-5160-491C-8B40-E11BDE1B9E08}"/>
    <cellStyle name="AggOrange9 2 3 3 2 4" xfId="2264" xr:uid="{22B50807-B44C-42F5-9378-50D5F29B4224}"/>
    <cellStyle name="AggOrange9 2 3 3 3" xfId="1406" xr:uid="{345DB3F7-E723-476E-9EFF-375F79422DF2}"/>
    <cellStyle name="AggOrange9 2 3 3 4" xfId="1800" xr:uid="{C7184450-BEC2-4B8E-A42A-3E374C9A35C8}"/>
    <cellStyle name="AggOrange9 2 3 3 5" xfId="2058" xr:uid="{0B881069-2144-458C-A86D-6E531C2927C2}"/>
    <cellStyle name="AggOrange9 2 3 4" xfId="700" xr:uid="{B030A8F3-7584-460A-86F0-7ECC2F44457C}"/>
    <cellStyle name="AggOrange9 2 3 4 2" xfId="915" xr:uid="{84E166C3-367E-4246-9317-3AE5DAEA5298}"/>
    <cellStyle name="AggOrange9 2 3 4 2 2" xfId="1628" xr:uid="{EDF954FC-10C6-411C-BA5F-52A6FC0A2DDD}"/>
    <cellStyle name="AggOrange9 2 3 4 2 3" xfId="1900" xr:uid="{FF6D7CAF-3B12-4F0E-9128-A68B994DEFD2}"/>
    <cellStyle name="AggOrange9 2 3 4 2 4" xfId="2278" xr:uid="{F7D59422-37A3-4867-B2B0-A2A83A124EAF}"/>
    <cellStyle name="AggOrange9 2 3 4 3" xfId="1420" xr:uid="{DECB4C3E-1D1C-4690-8C1C-D0819CEEB5C8}"/>
    <cellStyle name="AggOrange9 2 3 4 4" xfId="1809" xr:uid="{47806421-6EAC-47BF-86E8-25CEBD34990C}"/>
    <cellStyle name="AggOrange9 2 3 4 5" xfId="2072" xr:uid="{B3D16786-59EF-41AB-8304-AAC9A31E7CCF}"/>
    <cellStyle name="AggOrange9 2 3 5" xfId="1098" xr:uid="{B3EF9F79-185B-4DC0-8A34-1CFD771BA5CF}"/>
    <cellStyle name="AggOrange9 2 3 6" xfId="1847" xr:uid="{22D8F865-23A2-429C-B3A5-C45C8A337D26}"/>
    <cellStyle name="AggOrange9 2 3 7" xfId="1846" xr:uid="{9F8AFF62-3178-44CF-AB7D-33A687E6D213}"/>
    <cellStyle name="AggOrange9 3" xfId="442" xr:uid="{74F47AF4-2A77-471C-A1FD-936A2D824436}"/>
    <cellStyle name="AggOrange9 3 2" xfId="631" xr:uid="{E44CF40E-AD93-4054-8CDD-4C378661048A}"/>
    <cellStyle name="AggOrange9 3 2 2" xfId="846" xr:uid="{38751980-B26D-4E90-AEBB-2B439DD5299C}"/>
    <cellStyle name="AggOrange9 3 2 2 2" xfId="1559" xr:uid="{56195AA4-E4FD-452C-9D0A-9353911F7558}"/>
    <cellStyle name="AggOrange9 3 2 2 3" xfId="1661" xr:uid="{F3DB7194-2E28-42A5-87C1-EDAF6B358C9F}"/>
    <cellStyle name="AggOrange9 3 2 2 4" xfId="2209" xr:uid="{77C8E6C8-1CF0-4BFD-9D17-2E469A75BA4C}"/>
    <cellStyle name="AggOrange9 3 2 3" xfId="1351" xr:uid="{9083DEEA-825B-49F7-8DE7-373F6A85B71D}"/>
    <cellStyle name="AggOrange9 3 2 4" xfId="1770" xr:uid="{8A39F5FD-B734-4D63-B3C3-D44F8F5772D9}"/>
    <cellStyle name="AggOrange9 3 2 5" xfId="2003" xr:uid="{8873416F-9972-4159-A38B-5FE3A66617D1}"/>
    <cellStyle name="AggOrange9 3 3" xfId="749" xr:uid="{999081D0-D608-4AE2-B01C-E34BAE4B4F19}"/>
    <cellStyle name="AggOrange9 3 3 2" xfId="1462" xr:uid="{0FA151EA-6589-457F-9EDE-015925FC5680}"/>
    <cellStyle name="AggOrange9 3 3 3" xfId="1747" xr:uid="{6C522107-886B-4D14-8BF6-F91BF37C995F}"/>
    <cellStyle name="AggOrange9 3 3 4" xfId="2112" xr:uid="{8A3B453E-D7DB-4AC1-B731-9319F07DB221}"/>
    <cellStyle name="AggOrange9 4" xfId="300" xr:uid="{FAE379E3-EF7D-42D1-8B65-0455725D9A35}"/>
    <cellStyle name="AggOrange9 4 2" xfId="639" xr:uid="{7E21A639-B0BF-4575-916F-AAA3F69070F2}"/>
    <cellStyle name="AggOrange9 4 2 2" xfId="854" xr:uid="{C993056D-341A-4DF4-B52E-609D1C31AD78}"/>
    <cellStyle name="AggOrange9 4 2 2 2" xfId="1567" xr:uid="{282A7A14-F3FC-475D-9E6A-50254A5709C8}"/>
    <cellStyle name="AggOrange9 4 2 2 3" xfId="1645" xr:uid="{A924CEB2-E5D0-4BA4-83CF-12545AF5F9F4}"/>
    <cellStyle name="AggOrange9 4 2 2 4" xfId="2217" xr:uid="{F2B73A50-EF3E-4ADC-884C-B98D8D7762C2}"/>
    <cellStyle name="AggOrange9 4 2 3" xfId="1359" xr:uid="{33CA3C78-30C8-4235-A67F-7FD15CA9600F}"/>
    <cellStyle name="AggOrange9 4 2 4" xfId="1212" xr:uid="{48DE10E5-FF91-4632-A832-F87E66DED1F0}"/>
    <cellStyle name="AggOrange9 4 2 5" xfId="2011" xr:uid="{626E3B05-32B9-4C4C-96A5-283A6ECF029A}"/>
    <cellStyle name="AggOrange9 4 3" xfId="584" xr:uid="{A60D463A-AEDB-4347-B735-268036560B7D}"/>
    <cellStyle name="AggOrange9 4 3 2" xfId="799" xr:uid="{12E45DE1-916E-49E8-B3BF-AEAA69847EA2}"/>
    <cellStyle name="AggOrange9 4 3 2 2" xfId="1512" xr:uid="{C919E0FE-E730-4FD8-8FB5-66B4CAA6D2B2}"/>
    <cellStyle name="AggOrange9 4 3 2 3" xfId="939" xr:uid="{D371CE5A-3AB7-422F-BD3B-620DBDB7FC70}"/>
    <cellStyle name="AggOrange9 4 3 2 4" xfId="2162" xr:uid="{F0BF41E3-9D79-45BC-BBBC-48A8BBD54182}"/>
    <cellStyle name="AggOrange9 4 3 3" xfId="1304" xr:uid="{923B689D-1FD2-4C74-93D0-03054AE99EBB}"/>
    <cellStyle name="AggOrange9 4 3 4" xfId="940" xr:uid="{0F3DCB90-29FE-47AC-9560-792FFCFDCAC4}"/>
    <cellStyle name="AggOrange9 4 3 5" xfId="1956" xr:uid="{FEFEBA99-1E07-4E76-85CB-9FC4375A7001}"/>
    <cellStyle name="AggOrange9 4 4" xfId="630" xr:uid="{1F95F68B-7B29-441A-986A-2DB552CC1539}"/>
    <cellStyle name="AggOrange9 4 4 2" xfId="845" xr:uid="{79348AC3-2107-4E44-8660-0D76F14820C6}"/>
    <cellStyle name="AggOrange9 4 4 2 2" xfId="1558" xr:uid="{F415D8DE-5E87-467E-BB2B-93D83B1DED1B}"/>
    <cellStyle name="AggOrange9 4 4 2 3" xfId="1771" xr:uid="{8BFDD4A5-039A-450F-BBF2-043618C7336D}"/>
    <cellStyle name="AggOrange9 4 4 2 4" xfId="2208" xr:uid="{84FF8B49-D2A9-4190-B7DB-3E84AFF5C3D2}"/>
    <cellStyle name="AggOrange9 4 4 3" xfId="1350" xr:uid="{9E151381-13F4-41C3-8522-BD76BFDA93DF}"/>
    <cellStyle name="AggOrange9 4 4 4" xfId="947" xr:uid="{43DD6F8D-30A7-4A96-9053-80B8E19FC4D6}"/>
    <cellStyle name="AggOrange9 4 4 5" xfId="2002" xr:uid="{BAF9643C-7317-456D-9967-F3F0F2D008B4}"/>
    <cellStyle name="AggOrange9 4 5" xfId="1097" xr:uid="{60E98770-1559-4A6A-9586-038D81CEA5B6}"/>
    <cellStyle name="AggOrange9 4 6" xfId="1062" xr:uid="{C1F34B0A-0BEF-46C9-8D0E-1E1E947E4A11}"/>
    <cellStyle name="AggOrange9 4 7" xfId="1788" xr:uid="{41D0B062-74ED-460A-B3C1-0AF3BEDD2638}"/>
    <cellStyle name="AggOrange9 5" xfId="103" xr:uid="{ECF81999-9171-4651-B7A0-43172B1BCB26}"/>
    <cellStyle name="AggOrangeLB_2x" xfId="47" xr:uid="{1027B8AC-4B7D-416B-AB21-393A66856131}"/>
    <cellStyle name="AggOrangeLBorder" xfId="49" xr:uid="{D8F43F8A-CEE5-4B36-994F-097E551BBE91}"/>
    <cellStyle name="AggOrangeLBorder 2" xfId="152" xr:uid="{D6A1FD44-8688-48E0-930A-1F943E8659E9}"/>
    <cellStyle name="AggOrangeLBorder 2 2" xfId="445" xr:uid="{99D0B710-9984-4FBE-A6CA-645D29FFAA5A}"/>
    <cellStyle name="AggOrangeLBorder 2 3" xfId="303" xr:uid="{56A53DFC-B86E-4E19-965E-7C0ABB26921B}"/>
    <cellStyle name="AggOrangeLBorder 2 3 2" xfId="642" xr:uid="{4D834B7F-60C1-4A85-9664-DEEC8753280F}"/>
    <cellStyle name="AggOrangeLBorder 2 3 2 2" xfId="857" xr:uid="{28A65710-62AF-4D70-9F9F-EF38595E4CBC}"/>
    <cellStyle name="AggOrangeLBorder 2 3 2 2 2" xfId="1570" xr:uid="{A3184CEA-BEB6-4CBE-A545-AFF868C1D0D7}"/>
    <cellStyle name="AggOrangeLBorder 2 3 2 2 3" xfId="1238" xr:uid="{F24CA7B3-3537-45E8-A965-F50996B57232}"/>
    <cellStyle name="AggOrangeLBorder 2 3 2 2 4" xfId="2220" xr:uid="{827ACD91-717A-47D0-9D31-4032FDB8376E}"/>
    <cellStyle name="AggOrangeLBorder 2 3 2 3" xfId="1362" xr:uid="{5AFE6286-8509-452C-9BC6-C6D0A5A05649}"/>
    <cellStyle name="AggOrangeLBorder 2 3 2 4" xfId="1845" xr:uid="{5A7B76A0-D371-434F-AE26-A4844CC8F018}"/>
    <cellStyle name="AggOrangeLBorder 2 3 2 5" xfId="2014" xr:uid="{5F37FB45-0E38-4CF8-A818-3588869302A4}"/>
    <cellStyle name="AggOrangeLBorder 2 3 3" xfId="582" xr:uid="{5A1C32A8-7F8A-48F3-82B6-D7B38D26A645}"/>
    <cellStyle name="AggOrangeLBorder 2 3 3 2" xfId="797" xr:uid="{188365C5-8B93-4D3A-9E2C-481F3F0BF817}"/>
    <cellStyle name="AggOrangeLBorder 2 3 3 2 2" xfId="1510" xr:uid="{1EE998DC-BF83-43E3-9EC4-AAC2CA66CB36}"/>
    <cellStyle name="AggOrangeLBorder 2 3 3 2 3" xfId="1169" xr:uid="{F9E8E80B-5A9E-4742-B112-B22C3141B647}"/>
    <cellStyle name="AggOrangeLBorder 2 3 3 2 4" xfId="2160" xr:uid="{ABAE1515-BB4B-4F72-ABCB-E3D83402AE41}"/>
    <cellStyle name="AggOrangeLBorder 2 3 3 3" xfId="1302" xr:uid="{8FCB1DF5-158A-479F-A1CC-8491156E3088}"/>
    <cellStyle name="AggOrangeLBorder 2 3 3 4" xfId="1837" xr:uid="{EBF40992-B590-4F54-A7E3-36E425BFE4AD}"/>
    <cellStyle name="AggOrangeLBorder 2 3 3 5" xfId="1954" xr:uid="{2AB653E4-208E-47C3-A3F1-11AD21A878B3}"/>
    <cellStyle name="AggOrangeLBorder 2 3 4" xfId="608" xr:uid="{D418BDEA-6D79-4177-9EE4-5A782280ABE9}"/>
    <cellStyle name="AggOrangeLBorder 2 3 4 2" xfId="823" xr:uid="{437F3A32-8060-4237-BCEF-C4B55FC36926}"/>
    <cellStyle name="AggOrangeLBorder 2 3 4 2 2" xfId="1536" xr:uid="{82DC5063-0449-48F8-95A6-6BAA18F0F50B}"/>
    <cellStyle name="AggOrangeLBorder 2 3 4 2 3" xfId="1064" xr:uid="{7F862D67-BD6D-4F7F-BED9-476C248B17DE}"/>
    <cellStyle name="AggOrangeLBorder 2 3 4 2 4" xfId="2186" xr:uid="{670CFA89-B7C8-4BCC-88AE-C1055C279D02}"/>
    <cellStyle name="AggOrangeLBorder 2 3 4 3" xfId="1328" xr:uid="{F91AC317-734C-4738-B5A1-E5AE818C8B1C}"/>
    <cellStyle name="AggOrangeLBorder 2 3 4 4" xfId="1744" xr:uid="{E0479174-88BA-40D8-8FAD-07A2236B686F}"/>
    <cellStyle name="AggOrangeLBorder 2 3 4 5" xfId="1980" xr:uid="{1A187FA6-803E-4E1A-B62E-9D4CCFC84FA2}"/>
    <cellStyle name="AggOrangeLBorder 2 3 5" xfId="728" xr:uid="{FF8FF8B0-C31B-4D47-92B4-9B1FC8A7A3AB}"/>
    <cellStyle name="AggOrangeLBorder 2 3 6" xfId="1100" xr:uid="{FA03FEB2-12A8-4417-B21B-07305C8985E5}"/>
    <cellStyle name="AggOrangeLBorder 2 3 7" xfId="1014" xr:uid="{84D32DF9-DF16-4289-8462-3CD7508D097F}"/>
    <cellStyle name="AggOrangeLBorder 2 3 8" xfId="1233" xr:uid="{6D138B0B-9839-4B97-A51D-15604CCCD0D7}"/>
    <cellStyle name="AggOrangeLBorder 3" xfId="444" xr:uid="{7DC6752A-1AA8-4395-B308-EA24A7A21AB3}"/>
    <cellStyle name="AggOrangeLBorder 4" xfId="302" xr:uid="{1C2E3C5D-0EF0-4BED-B4BD-29A828FEA6B6}"/>
    <cellStyle name="AggOrangeLBorder 4 2" xfId="641" xr:uid="{FD1DF709-FF81-4E1F-A37C-6944FDFDA193}"/>
    <cellStyle name="AggOrangeLBorder 4 2 2" xfId="856" xr:uid="{3FBE17B4-D897-4163-B885-EB910D9A311E}"/>
    <cellStyle name="AggOrangeLBorder 4 2 2 2" xfId="1569" xr:uid="{D10F667A-CC7D-4DA6-BCEA-BA4BA057788E}"/>
    <cellStyle name="AggOrangeLBorder 4 2 2 3" xfId="1205" xr:uid="{FBAC266C-358B-4009-AC9C-E726880A853A}"/>
    <cellStyle name="AggOrangeLBorder 4 2 2 4" xfId="2219" xr:uid="{CDC53022-5836-41CE-AAA7-31B282A70C62}"/>
    <cellStyle name="AggOrangeLBorder 4 2 3" xfId="1361" xr:uid="{46F3DDFF-CFA4-4196-BD90-BD9DF0321648}"/>
    <cellStyle name="AggOrangeLBorder 4 2 4" xfId="21" xr:uid="{4D71EC3B-96B2-43D7-B54D-FD23E6ADE8DF}"/>
    <cellStyle name="AggOrangeLBorder 4 2 5" xfId="2013" xr:uid="{3ED7B682-FA42-4684-9E3B-A52BDFFBF2E7}"/>
    <cellStyle name="AggOrangeLBorder 4 3" xfId="583" xr:uid="{965C8032-A529-40C1-9644-6390F5CFF1E2}"/>
    <cellStyle name="AggOrangeLBorder 4 3 2" xfId="798" xr:uid="{08907387-89BE-448B-801A-74F83664B684}"/>
    <cellStyle name="AggOrangeLBorder 4 3 2 2" xfId="1511" xr:uid="{056E9281-378D-449E-8BBE-B44CF067AFD4}"/>
    <cellStyle name="AggOrangeLBorder 4 3 2 3" xfId="1651" xr:uid="{278527A4-5B68-4FC1-8B44-0DA3DB5D1EDB}"/>
    <cellStyle name="AggOrangeLBorder 4 3 2 4" xfId="2161" xr:uid="{F8189368-07E6-4C69-95B6-2184943426B7}"/>
    <cellStyle name="AggOrangeLBorder 4 3 3" xfId="1303" xr:uid="{82C2F101-F7AB-49ED-8F7D-010211193F37}"/>
    <cellStyle name="AggOrangeLBorder 4 3 4" xfId="28" xr:uid="{4F9F11EC-865E-4343-85EF-34675007BB3A}"/>
    <cellStyle name="AggOrangeLBorder 4 3 5" xfId="1955" xr:uid="{CE016E5A-28FF-409C-B03C-54CD2ECF9219}"/>
    <cellStyle name="AggOrangeLBorder 4 4" xfId="604" xr:uid="{456F5ED3-C902-4E8C-A4F6-6EED50365100}"/>
    <cellStyle name="AggOrangeLBorder 4 4 2" xfId="819" xr:uid="{67541E11-4FE8-4A6F-8E33-161C603DC584}"/>
    <cellStyle name="AggOrangeLBorder 4 4 2 2" xfId="1532" xr:uid="{8B232DFF-88E6-4F00-93CE-A226B8E52527}"/>
    <cellStyle name="AggOrangeLBorder 4 4 2 3" xfId="1121" xr:uid="{11A09B5D-BC07-4FD6-8165-ED5CB059BD69}"/>
    <cellStyle name="AggOrangeLBorder 4 4 2 4" xfId="2182" xr:uid="{55F7BF0F-2425-4158-851B-CBC446D5129B}"/>
    <cellStyle name="AggOrangeLBorder 4 4 3" xfId="1324" xr:uid="{5D0C3E06-BF62-4381-91DD-8E9CBBA5E211}"/>
    <cellStyle name="AggOrangeLBorder 4 4 4" xfId="1832" xr:uid="{8739FA3D-6379-431C-885F-3F62D24A2AA7}"/>
    <cellStyle name="AggOrangeLBorder 4 4 5" xfId="1976" xr:uid="{03807402-F12D-4312-A1A8-C241B44E8721}"/>
    <cellStyle name="AggOrangeLBorder 4 5" xfId="727" xr:uid="{47A5DAC2-74C8-43C3-A167-FE8ACA405CA8}"/>
    <cellStyle name="AggOrangeLBorder 4 6" xfId="1099" xr:uid="{C658573F-426A-4F66-8630-310ED64CDDFC}"/>
    <cellStyle name="AggOrangeLBorder 4 7" xfId="1735" xr:uid="{2A6E9DAC-B3CD-4025-9B48-C5BE8AE1251C}"/>
    <cellStyle name="AggOrangeLBorder 4 8" xfId="1836" xr:uid="{A94B1489-514B-43F1-BBB0-BAA02DB0818A}"/>
    <cellStyle name="AggOrangeLBorder 5" xfId="111" xr:uid="{E6BE8849-BB7E-4097-8448-32C504BF105E}"/>
    <cellStyle name="AggOrangeRBorder" xfId="36" xr:uid="{94171136-B214-40BF-A51A-5D7982C571F2}"/>
    <cellStyle name="AggOrangeRBorder 2" xfId="153" xr:uid="{0CF3098F-756F-42C3-86A0-481F22244A16}"/>
    <cellStyle name="AggOrangeRBorder 2 2" xfId="447" xr:uid="{E6EDB362-C948-4260-BFF5-354AC2A8EE7E}"/>
    <cellStyle name="AggOrangeRBorder 2 2 2" xfId="559" xr:uid="{559183CA-6C85-4B59-85BE-9E6BF2ECEC8E}"/>
    <cellStyle name="AggOrangeRBorder 2 2 2 2" xfId="774" xr:uid="{9DBC4860-ADFE-4C40-8682-9D0A75F6FB5A}"/>
    <cellStyle name="AggOrangeRBorder 2 2 2 2 2" xfId="1487" xr:uid="{343585FF-288B-4BBC-8F2F-C1E0F0413FE9}"/>
    <cellStyle name="AggOrangeRBorder 2 2 2 2 3" xfId="1141" xr:uid="{8E4121C3-9B43-48AA-9624-897D76F02D38}"/>
    <cellStyle name="AggOrangeRBorder 2 2 2 2 4" xfId="2137" xr:uid="{FAE8159E-33E4-4EC2-B6A8-0366F30ED249}"/>
    <cellStyle name="AggOrangeRBorder 2 2 2 3" xfId="1279" xr:uid="{E0759544-477B-41B2-AA75-F4774F28609E}"/>
    <cellStyle name="AggOrangeRBorder 2 2 2 4" xfId="30" xr:uid="{38BAC079-AE19-4DD2-BFCA-FA80267A5120}"/>
    <cellStyle name="AggOrangeRBorder 2 2 2 5" xfId="1931" xr:uid="{295EE082-2E03-489E-9D8F-091CD1E6CEDF}"/>
    <cellStyle name="AggOrangeRBorder 2 3" xfId="305" xr:uid="{9059FA98-D752-4058-919D-29546A6B6676}"/>
    <cellStyle name="AggOrangeRBorder 2 3 2" xfId="644" xr:uid="{279996C1-B4D4-4D63-A857-6C88C8B754F8}"/>
    <cellStyle name="AggOrangeRBorder 2 3 2 2" xfId="859" xr:uid="{6FFED0C9-A955-461A-B8E2-12149EAB53DA}"/>
    <cellStyle name="AggOrangeRBorder 2 3 2 2 2" xfId="1572" xr:uid="{FBF0365B-E4F0-41D5-8EA9-F1CCF34EA87C}"/>
    <cellStyle name="AggOrangeRBorder 2 3 2 2 3" xfId="1015" xr:uid="{9FFA9615-788E-49E7-B8B6-79271ECAAF16}"/>
    <cellStyle name="AggOrangeRBorder 2 3 2 2 4" xfId="2222" xr:uid="{C35BB5F4-5DC2-4FBB-86F4-0F88C33026B8}"/>
    <cellStyle name="AggOrangeRBorder 2 3 2 3" xfId="1364" xr:uid="{258F9C50-41FF-4D26-8111-3C3DDC00FA4E}"/>
    <cellStyle name="AggOrangeRBorder 2 3 2 4" xfId="934" xr:uid="{6947EB51-8B2E-4880-A5BA-C9EA755BAD07}"/>
    <cellStyle name="AggOrangeRBorder 2 3 2 5" xfId="2016" xr:uid="{79B65573-0D94-4616-B822-3268B790F2F9}"/>
    <cellStyle name="AggOrangeRBorder 2 3 3" xfId="620" xr:uid="{316D65D5-93A3-4313-9016-0A6281BC88B9}"/>
    <cellStyle name="AggOrangeRBorder 2 3 3 2" xfId="835" xr:uid="{A6E43BB0-15F1-448A-BB3A-9ECAFE3200C0}"/>
    <cellStyle name="AggOrangeRBorder 2 3 3 2 2" xfId="1548" xr:uid="{86DF10B1-4396-4AA2-ACD4-271A9B13E421}"/>
    <cellStyle name="AggOrangeRBorder 2 3 3 2 3" xfId="1823" xr:uid="{B8822FA8-F363-4F6F-AB44-021D201B4472}"/>
    <cellStyle name="AggOrangeRBorder 2 3 3 2 4" xfId="2198" xr:uid="{A4C66FAA-6E54-43FB-9587-C256145114DA}"/>
    <cellStyle name="AggOrangeRBorder 2 3 3 3" xfId="1340" xr:uid="{CF9513E5-75AA-4AEF-B6F6-3A8F5EA1A108}"/>
    <cellStyle name="AggOrangeRBorder 2 3 3 4" xfId="1173" xr:uid="{7F49DF88-988F-4FB3-B176-687A077DD428}"/>
    <cellStyle name="AggOrangeRBorder 2 3 3 5" xfId="1992" xr:uid="{BB23BD2C-0EF9-47B9-979B-311A4AEC6E64}"/>
    <cellStyle name="AggOrangeRBorder 2 3 4" xfId="602" xr:uid="{CF37C82D-BC02-4AD7-8CE0-AAC70FE20CA5}"/>
    <cellStyle name="AggOrangeRBorder 2 3 4 2" xfId="817" xr:uid="{3C565CDF-C63D-4FFA-A630-7C7D471EC898}"/>
    <cellStyle name="AggOrangeRBorder 2 3 4 2 2" xfId="1530" xr:uid="{151E9CC3-94AD-4C14-838A-B94C2DB4B989}"/>
    <cellStyle name="AggOrangeRBorder 2 3 4 2 3" xfId="1128" xr:uid="{62047FEF-0E89-4F92-9E0A-4D99D9C43065}"/>
    <cellStyle name="AggOrangeRBorder 2 3 4 2 4" xfId="2180" xr:uid="{ACB3E252-6AA6-4DF2-BEBA-0F7949474B4F}"/>
    <cellStyle name="AggOrangeRBorder 2 3 4 3" xfId="1322" xr:uid="{3AE6C888-787C-4616-98C2-B7C5B4FB02B8}"/>
    <cellStyle name="AggOrangeRBorder 2 3 4 4" xfId="1054" xr:uid="{04F1CFC5-500B-4F0B-8235-877DA7E350EC}"/>
    <cellStyle name="AggOrangeRBorder 2 3 4 5" xfId="1974" xr:uid="{FF75B5B1-31B0-4A02-A977-F5277EBB8FBC}"/>
    <cellStyle name="AggOrangeRBorder 2 3 5" xfId="730" xr:uid="{BBA7BEF9-2B4F-48FB-BADB-34824253330C}"/>
    <cellStyle name="AggOrangeRBorder 2 3 6" xfId="1102" xr:uid="{B5B38CC1-856D-4E6E-B044-C0393A304DAD}"/>
    <cellStyle name="AggOrangeRBorder 2 3 7" xfId="982" xr:uid="{20AAAD20-7A94-4B8F-93F7-4AE4A6154E59}"/>
    <cellStyle name="AggOrangeRBorder 2 3 8" xfId="1844" xr:uid="{E565FB68-189B-4C29-8D45-9CF8638680B4}"/>
    <cellStyle name="AggOrangeRBorder 3" xfId="446" xr:uid="{6F69BEF4-75CC-486E-B455-72ABF2F4C226}"/>
    <cellStyle name="AggOrangeRBorder 3 2" xfId="64" xr:uid="{6195E1BC-7D61-4A67-B66B-D9E2FB7BEE56}"/>
    <cellStyle name="AggOrangeRBorder 3 2 2" xfId="678" xr:uid="{3CA9E48F-2350-477E-8418-B6949237D87D}"/>
    <cellStyle name="AggOrangeRBorder 3 2 2 2" xfId="1398" xr:uid="{5553FDCE-DEFF-44D4-82DA-B6C71BC2AC33}"/>
    <cellStyle name="AggOrangeRBorder 3 2 2 3" xfId="1085" xr:uid="{49F5C4C8-AEC8-4C31-BC39-2664C40759F6}"/>
    <cellStyle name="AggOrangeRBorder 3 2 2 4" xfId="2050" xr:uid="{EF3AB04A-65BA-402F-A14D-4142AA6C10EF}"/>
    <cellStyle name="AggOrangeRBorder 3 2 3" xfId="893" xr:uid="{83CAE2D6-502B-42AD-8B45-E4101B7E5F38}"/>
    <cellStyle name="AggOrangeRBorder 3 2 3 2" xfId="1606" xr:uid="{D09B9B7C-2ED2-4C1E-9C2C-1EA6A45DE786}"/>
    <cellStyle name="AggOrangeRBorder 3 2 3 3" xfId="1648" xr:uid="{47574BA9-7452-44C7-828E-D4C8D44C0EC9}"/>
    <cellStyle name="AggOrangeRBorder 3 2 3 4" xfId="2256" xr:uid="{87D716CD-52C3-4368-8A2C-509DDDFCA521}"/>
    <cellStyle name="AggOrangeRBorder 4" xfId="304" xr:uid="{C694437B-5320-4AC3-A1CF-27E195D4A39A}"/>
    <cellStyle name="AggOrangeRBorder 4 2" xfId="643" xr:uid="{B48F23FA-21F0-49D7-B894-5E293F71C2ED}"/>
    <cellStyle name="AggOrangeRBorder 4 2 2" xfId="858" xr:uid="{D2A150A0-C5D8-4F59-8249-F45E90FE2E8E}"/>
    <cellStyle name="AggOrangeRBorder 4 2 2 2" xfId="1571" xr:uid="{9D015DFB-F259-4E31-A8FB-29EDC1344471}"/>
    <cellStyle name="AggOrangeRBorder 4 2 2 3" xfId="1203" xr:uid="{92613A26-C0DD-454E-AC17-B250EA72A96D}"/>
    <cellStyle name="AggOrangeRBorder 4 2 2 4" xfId="2221" xr:uid="{DD9D133C-F267-4108-8626-792D26B1D55A}"/>
    <cellStyle name="AggOrangeRBorder 4 2 3" xfId="1363" xr:uid="{602B1FBE-FA4A-4B1C-B2BD-92484EB47EB1}"/>
    <cellStyle name="AggOrangeRBorder 4 2 4" xfId="1640" xr:uid="{E8AC3049-F304-474A-A1D1-7DEF1E195777}"/>
    <cellStyle name="AggOrangeRBorder 4 2 5" xfId="2015" xr:uid="{4CC3CDA2-0C1E-4D00-82C3-EA5DC2CE0EA3}"/>
    <cellStyle name="AggOrangeRBorder 4 3" xfId="676" xr:uid="{CF39B172-E6CC-4B46-8C8E-A70C256308D3}"/>
    <cellStyle name="AggOrangeRBorder 4 3 2" xfId="891" xr:uid="{804044DD-9890-43DF-BFBF-D21284A56BFB}"/>
    <cellStyle name="AggOrangeRBorder 4 3 2 2" xfId="1604" xr:uid="{8671F3A9-7542-4F49-936F-670B82F7B161}"/>
    <cellStyle name="AggOrangeRBorder 4 3 2 3" xfId="1649" xr:uid="{472AEF43-7356-4C7C-8CB3-44CF56D03C41}"/>
    <cellStyle name="AggOrangeRBorder 4 3 2 4" xfId="2254" xr:uid="{8C8F8806-D1A5-4EBD-9F6F-07ED431A5016}"/>
    <cellStyle name="AggOrangeRBorder 4 3 3" xfId="1396" xr:uid="{1EDABB46-AC3E-47ED-8C1C-E71122946C69}"/>
    <cellStyle name="AggOrangeRBorder 4 3 4" xfId="1807" xr:uid="{9E539613-AF05-4C47-8F54-28ABBEFD115B}"/>
    <cellStyle name="AggOrangeRBorder 4 3 5" xfId="2048" xr:uid="{8C2B94C3-7CA9-4CAA-94E8-67E66CFB3AA0}"/>
    <cellStyle name="AggOrangeRBorder 4 4" xfId="697" xr:uid="{BD50294A-447B-409C-ABBE-0039D7C1667C}"/>
    <cellStyle name="AggOrangeRBorder 4 4 2" xfId="912" xr:uid="{4199A0CE-E65D-4A92-B781-7D59F354A314}"/>
    <cellStyle name="AggOrangeRBorder 4 4 2 2" xfId="1625" xr:uid="{13C2D7F2-9608-4FE0-ACD6-2B6FBFCDBE51}"/>
    <cellStyle name="AggOrangeRBorder 4 4 2 3" xfId="1897" xr:uid="{DD3A5DE9-2DAD-452C-9A84-70A5421513F5}"/>
    <cellStyle name="AggOrangeRBorder 4 4 2 4" xfId="2275" xr:uid="{E0028E85-36FA-4E3A-8675-827BC9656C75}"/>
    <cellStyle name="AggOrangeRBorder 4 4 3" xfId="1417" xr:uid="{D15A459B-D235-4E82-ACF2-9F01B09DFCE2}"/>
    <cellStyle name="AggOrangeRBorder 4 4 4" xfId="1726" xr:uid="{51528890-16CC-4356-BC60-BEDAA17170B9}"/>
    <cellStyle name="AggOrangeRBorder 4 4 5" xfId="2069" xr:uid="{D6EE716D-7B57-47F1-B284-699B7F3F6053}"/>
    <cellStyle name="AggOrangeRBorder 4 5" xfId="729" xr:uid="{17E381B7-9D25-4114-8002-D990FC8493E0}"/>
    <cellStyle name="AggOrangeRBorder 4 6" xfId="1101" xr:uid="{54320646-F543-4680-9524-F9224F6D68FF}"/>
    <cellStyle name="AggOrangeRBorder 4 7" xfId="1196" xr:uid="{2BC91A93-706D-48CD-8E6C-FDCBCEBCE6D4}"/>
    <cellStyle name="AggOrangeRBorder 4 8" xfId="1803" xr:uid="{D4C99375-B8A5-4643-A774-FEB99AD3D3D7}"/>
    <cellStyle name="AggOrangeRBorder 5" xfId="106" xr:uid="{76CF6203-91A1-43CA-A3FD-FAD5D2D33DD5}"/>
    <cellStyle name="AggOrangeRBorder_CRFReport-template" xfId="50" xr:uid="{781FA1B3-D23D-4149-A9E4-95B2F67F1DA6}"/>
    <cellStyle name="Akzent1" xfId="154" xr:uid="{16E67ED8-4E12-436E-A6E8-0BDCF8307DB7}"/>
    <cellStyle name="Akzent2" xfId="155" xr:uid="{D814E4CF-744F-4BAD-B73A-EDE7713EE2EC}"/>
    <cellStyle name="Akzent3" xfId="156" xr:uid="{5BDFD785-9B60-460A-9712-011D0C2A9DF5}"/>
    <cellStyle name="Akzent4" xfId="157" xr:uid="{75BC9873-CC65-41FC-8062-94B8CA85D0ED}"/>
    <cellStyle name="Akzent5" xfId="158" xr:uid="{3D9DB266-2802-4C07-904A-26A5EDDE229E}"/>
    <cellStyle name="Akzent6" xfId="159" xr:uid="{75C36E29-2DA5-4B08-878A-C575B5517894}"/>
    <cellStyle name="Ausgabe" xfId="70" hidden="1" xr:uid="{FD0CE4B1-4F25-4FC2-9039-77C4EF5B8542}"/>
    <cellStyle name="Ausgabe" xfId="943" hidden="1" xr:uid="{C428F05D-C29A-4976-B2ED-25CC7DE27D50}"/>
    <cellStyle name="Ausgabe" xfId="1029" hidden="1" xr:uid="{C10C5EA9-9D24-44F2-8133-FC3F2378B5C0}"/>
    <cellStyle name="Ausgabe" xfId="1759" hidden="1" xr:uid="{0658D417-A912-4A2E-924C-66C5198589FB}"/>
    <cellStyle name="Ausgabe" xfId="1195" hidden="1" xr:uid="{1CEF1466-E766-49CE-AA97-92E08346BB17}"/>
    <cellStyle name="Ausgabe" xfId="977" hidden="1" xr:uid="{606112EE-F7CF-4E82-8A35-2D2923DE32AA}"/>
    <cellStyle name="Ausgabe" xfId="974" hidden="1" xr:uid="{1C778A0C-36DF-4D18-BA98-3C1FF712BE7F}"/>
    <cellStyle name="Ausgabe" xfId="2294" hidden="1" xr:uid="{8941D815-6BA3-4F24-84D6-9836C7FC2A70}"/>
    <cellStyle name="Ausgabe 2" xfId="425" xr:uid="{61A986D3-96A2-40C7-8C1E-3133B05EC09D}"/>
    <cellStyle name="Ausgabe 2 2" xfId="681" xr:uid="{5FDA0332-CB70-4378-B676-CC70CF34D0F1}"/>
    <cellStyle name="Ausgabe 2 2 2" xfId="896" xr:uid="{934FBE70-0EE7-428E-A9B5-D85437167E5D}"/>
    <cellStyle name="Ausgabe 2 2 2 2" xfId="1609" xr:uid="{496A175A-0B44-4FBC-AEEB-5822C67BF854}"/>
    <cellStyle name="Ausgabe 2 2 2 3" xfId="959" xr:uid="{70458FE3-2AC6-4623-A93C-EB2B31F12394}"/>
    <cellStyle name="Ausgabe 2 2 2 4" xfId="2259" xr:uid="{F5BF272D-9C38-4CAE-918B-ED225D22F118}"/>
    <cellStyle name="Ausgabe 2 2 3" xfId="1401" xr:uid="{E2611922-C36F-4D26-A40E-46041A4F7E99}"/>
    <cellStyle name="Ausgabe 2 2 4" xfId="1118" xr:uid="{E2B209BB-4792-45F5-ABA5-A5707BFDD96D}"/>
    <cellStyle name="Ausgabe 2 2 5" xfId="2053" xr:uid="{703B3032-1C62-4469-8D6E-32CCB140E25F}"/>
    <cellStyle name="Ausgabe 2 3" xfId="566" xr:uid="{D83BE545-63E7-417A-A77D-76500A517E58}"/>
    <cellStyle name="Ausgabe 2 3 2" xfId="781" xr:uid="{AAD21058-4D73-446F-B612-007221668A2C}"/>
    <cellStyle name="Ausgabe 2 3 2 2" xfId="1494" xr:uid="{00362B3F-8C84-4B65-B019-D91520A35BAA}"/>
    <cellStyle name="Ausgabe 2 3 2 3" xfId="1264" xr:uid="{D8D31FD4-BEFB-4455-8C99-D42B8BB2EB17}"/>
    <cellStyle name="Ausgabe 2 3 2 4" xfId="2144" xr:uid="{1F0B344F-DFCD-46CE-AAAA-5E8CF20CDD4B}"/>
    <cellStyle name="Ausgabe 2 3 3" xfId="1286" xr:uid="{CABFADD3-42B4-4829-978E-2563F3592C67}"/>
    <cellStyle name="Ausgabe 2 3 4" xfId="1728" xr:uid="{5CE59F8C-E0F7-42E6-9FBE-93727BDDB9FD}"/>
    <cellStyle name="Ausgabe 2 3 5" xfId="1938" xr:uid="{3EB8CB90-1233-468F-9FB7-CAAD0D1512DE}"/>
    <cellStyle name="Ausgabe 2 4" xfId="739" xr:uid="{5DAC2155-C3D4-4B27-8802-2E66A06C2EA2}"/>
    <cellStyle name="Ausgabe 2 4 2" xfId="1452" xr:uid="{5CF04721-4F78-4FA7-A415-C572A3171FE9}"/>
    <cellStyle name="Ausgabe 2 4 3" xfId="1050" xr:uid="{5ADB613D-23E1-4476-B8CC-900D6A08DFFC}"/>
    <cellStyle name="Ausgabe 2 4 4" xfId="2102" xr:uid="{41DC9706-B114-4EDE-96E2-756413219E72}"/>
    <cellStyle name="Ausgabe 2 5" xfId="1191" xr:uid="{5318009E-3C64-47DF-B90D-86753CC7009E}"/>
    <cellStyle name="Ausgabe 3" xfId="316" xr:uid="{88F66CE5-7763-4CA0-90DC-C782EF5407DB}"/>
    <cellStyle name="Ausgabe 3 2" xfId="653" xr:uid="{EC23CB1B-DA99-440E-8343-EC02FD433B35}"/>
    <cellStyle name="Ausgabe 3 2 2" xfId="868" xr:uid="{6FB7ECF8-8C9F-49EC-90ED-D3B5732146DA}"/>
    <cellStyle name="Ausgabe 3 2 2 2" xfId="1581" xr:uid="{FD1CA62C-4BED-4993-8AF5-BCB4047ED3F0}"/>
    <cellStyle name="Ausgabe 3 2 2 3" xfId="1722" xr:uid="{2C41F16A-C082-45B0-B744-6FA011A2404D}"/>
    <cellStyle name="Ausgabe 3 2 2 4" xfId="2231" xr:uid="{44EC6D2F-6503-459B-B068-C7575D61C8A2}"/>
    <cellStyle name="Ausgabe 3 2 3" xfId="1373" xr:uid="{D4F704E2-4B38-4226-BAB1-61FC78FE1669}"/>
    <cellStyle name="Ausgabe 3 2 4" xfId="1784" xr:uid="{42D9F5E4-2BCB-4735-A0D8-5BB0710584CB}"/>
    <cellStyle name="Ausgabe 3 2 5" xfId="2025" xr:uid="{B847881F-B82C-4E98-8406-FFDFD8696095}"/>
    <cellStyle name="Ausgabe 3 3" xfId="572" xr:uid="{48F117E9-F485-4EAD-8877-562D4194ECDD}"/>
    <cellStyle name="Ausgabe 3 3 2" xfId="787" xr:uid="{04DC72F1-903E-4E6D-AC52-E438D8683F96}"/>
    <cellStyle name="Ausgabe 3 3 2 2" xfId="1500" xr:uid="{484F6D3E-0B94-4697-A0BB-F7C4F8C2E1CF}"/>
    <cellStyle name="Ausgabe 3 3 2 3" xfId="1131" xr:uid="{EF8A0AC6-55CC-4B34-8559-441FB7809E2C}"/>
    <cellStyle name="Ausgabe 3 3 2 4" xfId="2150" xr:uid="{10687198-C881-4144-B904-89A9C8156240}"/>
    <cellStyle name="Ausgabe 3 3 3" xfId="1292" xr:uid="{98CE3634-DC7A-43D5-AFD8-C903E193C5D4}"/>
    <cellStyle name="Ausgabe 3 3 4" xfId="1777" xr:uid="{C581E619-1CEB-4F7B-91E5-4FB4E13CA7C6}"/>
    <cellStyle name="Ausgabe 3 3 5" xfId="1944" xr:uid="{FF976E02-7A1E-47F9-8A9D-CF60DD45D43A}"/>
    <cellStyle name="Ausgabe 3 4" xfId="736" xr:uid="{C20C282F-FE2C-4F37-941B-EA4409415A9E}"/>
    <cellStyle name="Ausgabe 3 4 2" xfId="1449" xr:uid="{7C3F5A3F-2288-4870-9C51-74FCCFC74878}"/>
    <cellStyle name="Ausgabe 3 4 3" xfId="1701" xr:uid="{1FAD0B90-D8FD-493A-A32D-BB71A7A15DEE}"/>
    <cellStyle name="Ausgabe 3 4 4" xfId="2100" xr:uid="{617A14AB-70C9-4761-86AF-7950619EBE17}"/>
    <cellStyle name="Ausgabe 3 5" xfId="1113" xr:uid="{EE38B667-7B76-45FF-B651-920BC28BE3CB}"/>
    <cellStyle name="Ausgabe 4" xfId="577" xr:uid="{D36C411C-1044-41DF-9819-07D0FA3F9560}"/>
    <cellStyle name="Ausgabe 4 2" xfId="792" xr:uid="{90638120-5F89-4E54-8FA9-F6F6E7D8ED45}"/>
    <cellStyle name="Ausgabe 4 2 2" xfId="1505" xr:uid="{8FBAA1AE-AF0F-4375-9077-61CD653CB11F}"/>
    <cellStyle name="Ausgabe 4 2 3" xfId="973" xr:uid="{5637F195-15B5-4A43-ADA0-2BA364F7373A}"/>
    <cellStyle name="Ausgabe 4 2 4" xfId="2155" xr:uid="{254840A2-D917-4624-BDDE-9C515A85AC47}"/>
    <cellStyle name="Ausgabe 4 3" xfId="1297" xr:uid="{0F1E8DB2-9258-4FD1-BA2C-3653594A48D7}"/>
    <cellStyle name="Ausgabe 4 4" xfId="1711" xr:uid="{DBDC1E07-4293-45A7-8120-393A53F54CF1}"/>
    <cellStyle name="Ausgabe 4 5" xfId="1949" xr:uid="{FC56FBD3-65A3-4BF1-8F67-D572155CC45C}"/>
    <cellStyle name="Ausgabe 5" xfId="696" xr:uid="{37DBD394-B92B-44FF-9EF4-FCA23A572B5B}"/>
    <cellStyle name="Ausgabe 5 2" xfId="911" xr:uid="{FBB2B356-A489-4642-BDC0-FE5B4DBCC215}"/>
    <cellStyle name="Ausgabe 5 2 2" xfId="1624" xr:uid="{A3234F82-8F23-4E02-A351-A7C99D22E32B}"/>
    <cellStyle name="Ausgabe 5 2 3" xfId="1896" xr:uid="{68B2D869-BDC9-4690-8115-1EAC63154360}"/>
    <cellStyle name="Ausgabe 5 2 4" xfId="2274" xr:uid="{83BDE257-6FB9-4EC1-B17E-73A1B7DFB90A}"/>
    <cellStyle name="Ausgabe 5 3" xfId="1416" xr:uid="{DA1679CA-EB66-4BCC-BA0E-38FEE251F111}"/>
    <cellStyle name="Ausgabe 5 4" xfId="1638" xr:uid="{766D8667-3E44-40BA-A64D-7187D11177CE}"/>
    <cellStyle name="Ausgabe 5 5" xfId="2068" xr:uid="{2C682439-CDAA-40DF-93CA-B416CC3667AF}"/>
    <cellStyle name="Ausgabe 6" xfId="712" xr:uid="{2D5CE56D-E652-40BB-9D88-01F3DBF28301}"/>
    <cellStyle name="Ausgabe 6 2" xfId="1432" xr:uid="{C9BE8B5B-D624-493B-A76D-65DEC5516530}"/>
    <cellStyle name="Ausgabe 6 3" xfId="1742" xr:uid="{7301DDA4-EA0A-4130-83F0-DC8041CD2D0E}"/>
    <cellStyle name="Ausgabe 6 4" xfId="2083" xr:uid="{1E38B990-4668-4EF2-B8C0-A14BAABECBBE}"/>
    <cellStyle name="Bad 2" xfId="160" xr:uid="{6BF646A7-C75F-4951-B1C6-03A079376204}"/>
    <cellStyle name="Bad 3" xfId="257" xr:uid="{A1564E79-C45C-4A0F-8B6F-38019E361D59}"/>
    <cellStyle name="Bad 4" xfId="397" xr:uid="{64C7B003-14B4-4026-9131-F29F544A07FA}"/>
    <cellStyle name="Berechnung" xfId="71" hidden="1" xr:uid="{B5FDA23B-A1B5-42A4-9385-68FC0D80A331}"/>
    <cellStyle name="Berechnung" xfId="944" hidden="1" xr:uid="{D9D46B9D-BCFC-4ED4-AD3E-8CA788D5B50C}"/>
    <cellStyle name="Berechnung" xfId="1028" hidden="1" xr:uid="{F3A04E6F-FB9A-48B6-ADF6-6B773DF2919A}"/>
    <cellStyle name="Berechnung" xfId="1851" hidden="1" xr:uid="{891883A0-670E-4824-82CB-7E0B347770F0}"/>
    <cellStyle name="Berechnung" xfId="1683" hidden="1" xr:uid="{3F0D1D91-0DEF-4799-BDED-CBA26C46ACC7}"/>
    <cellStyle name="Berechnung" xfId="1684" hidden="1" xr:uid="{0D678DAE-4825-423F-91FD-8C196EF3E72E}"/>
    <cellStyle name="Berechnung" xfId="1123" hidden="1" xr:uid="{13DC1065-7AC6-447A-97C6-B082EAD5146F}"/>
    <cellStyle name="Berechnung" xfId="2301" hidden="1" xr:uid="{719EF42A-3724-4EF2-B41A-0C1CE4051583}"/>
    <cellStyle name="Berechnung 2" xfId="426" xr:uid="{87DE542C-7DBD-4373-8598-1CEDF86E7086}"/>
    <cellStyle name="Berechnung 2 2" xfId="682" xr:uid="{B409D4D2-18E8-4CFD-98B1-CFED9BD7506A}"/>
    <cellStyle name="Berechnung 2 2 2" xfId="897" xr:uid="{FF524A9E-CD8F-4176-B962-63E814013FB7}"/>
    <cellStyle name="Berechnung 2 2 2 2" xfId="1610" xr:uid="{3C2062F7-3A95-483F-AF0D-8A4A1E101E66}"/>
    <cellStyle name="Berechnung 2 2 2 3" xfId="1650" xr:uid="{7DD356D2-C140-45CD-B708-97E95FA0000D}"/>
    <cellStyle name="Berechnung 2 2 2 4" xfId="2260" xr:uid="{B6A13055-05D5-4E6B-892D-D458BB54079C}"/>
    <cellStyle name="Berechnung 2 2 3" xfId="1402" xr:uid="{230450E2-7DD5-4E8E-A13E-1960488A6BC4}"/>
    <cellStyle name="Berechnung 2 2 4" xfId="1675" xr:uid="{B6E84843-1946-4F4D-890D-84B555525DC1}"/>
    <cellStyle name="Berechnung 2 2 5" xfId="2054" xr:uid="{90DBB0B5-9FFF-4389-9AB5-BFC3F676FF13}"/>
    <cellStyle name="Berechnung 2 3" xfId="547" xr:uid="{9F817684-5E88-44FB-9EF3-F3F91295843F}"/>
    <cellStyle name="Berechnung 2 3 2" xfId="762" xr:uid="{B4E52065-8538-4752-A8F4-3B104E61E30A}"/>
    <cellStyle name="Berechnung 2 3 2 2" xfId="1475" xr:uid="{722F141E-E318-4BE6-8E37-7EC0F373F992}"/>
    <cellStyle name="Berechnung 2 3 2 3" xfId="1752" xr:uid="{D67AF47C-7260-4820-A71E-70078C737576}"/>
    <cellStyle name="Berechnung 2 3 2 4" xfId="2125" xr:uid="{BC58228C-27AF-43FA-B568-0E415C074E36}"/>
    <cellStyle name="Berechnung 2 3 3" xfId="1267" xr:uid="{C87414CB-5DC2-4B2A-A928-E34E728D0494}"/>
    <cellStyle name="Berechnung 2 3 4" xfId="1133" xr:uid="{59449903-DE02-469A-85DF-2759DA4F5534}"/>
    <cellStyle name="Berechnung 2 3 5" xfId="1919" xr:uid="{F4F68916-4631-4A46-B8EF-657AB126DC18}"/>
    <cellStyle name="Berechnung 2 4" xfId="603" xr:uid="{AC3D8A96-14CC-4978-8569-4C4FB24D5E88}"/>
    <cellStyle name="Berechnung 2 4 2" xfId="818" xr:uid="{0666B3A7-13D9-462F-B496-D52EF66567B2}"/>
    <cellStyle name="Berechnung 2 4 2 2" xfId="1531" xr:uid="{509ADC78-76FF-4BF2-B56E-58F916FC5544}"/>
    <cellStyle name="Berechnung 2 4 2 3" xfId="1081" xr:uid="{80843125-EE8E-4D14-9FE0-9F0E7F5108A0}"/>
    <cellStyle name="Berechnung 2 4 2 4" xfId="2181" xr:uid="{F89F1455-CCB2-4821-A7CE-C94DBBB05688}"/>
    <cellStyle name="Berechnung 2 4 3" xfId="1323" xr:uid="{78B6BBEF-1657-44B7-8835-8628892C094E}"/>
    <cellStyle name="Berechnung 2 4 4" xfId="1710" xr:uid="{9C54FE37-FC30-40A5-9D80-05E382BE2C99}"/>
    <cellStyle name="Berechnung 2 4 5" xfId="1975" xr:uid="{88B2E2AA-BD61-468E-8BE5-0FF60EF4C79C}"/>
    <cellStyle name="Berechnung 2 5" xfId="740" xr:uid="{393C8595-B32A-4715-AA27-CA4AE18D4E49}"/>
    <cellStyle name="Berechnung 2 5 2" xfId="1453" xr:uid="{E38E5E71-3FF3-4482-8E9E-E1CB665EDB64}"/>
    <cellStyle name="Berechnung 2 5 3" xfId="1024" xr:uid="{22DADAA5-AF45-4111-A133-3F9A0B9E275D}"/>
    <cellStyle name="Berechnung 2 5 4" xfId="2103" xr:uid="{8C9F9263-7720-4593-B6E0-6F6165BE0C74}"/>
    <cellStyle name="Berechnung 2 6" xfId="1192" xr:uid="{DF229731-E236-4310-9FC0-267EEF42B10D}"/>
    <cellStyle name="Berechnung 2 7" xfId="1198" xr:uid="{FB59281D-9FDC-4E1C-9726-BA06928FFD8B}"/>
    <cellStyle name="Berechnung 2 8" xfId="979" xr:uid="{C12E4FB7-4BCF-4A5A-9462-1540DD0C7208}"/>
    <cellStyle name="Berechnung 3" xfId="306" xr:uid="{F9F32D00-A378-4F45-98FF-1B8B804952DC}"/>
    <cellStyle name="Berechnung 3 2" xfId="645" xr:uid="{2C987781-8954-4CBD-B73C-A9B656FB2656}"/>
    <cellStyle name="Berechnung 3 2 2" xfId="860" xr:uid="{015ADBED-E5DD-4F0F-904C-4AD6A4C2ECF7}"/>
    <cellStyle name="Berechnung 3 2 2 2" xfId="1573" xr:uid="{81894382-A0A9-4515-AE11-E6CB503D98D2}"/>
    <cellStyle name="Berechnung 3 2 2 3" xfId="999" xr:uid="{FBA3919C-5730-41FA-BF26-9EC664D64528}"/>
    <cellStyle name="Berechnung 3 2 2 4" xfId="2223" xr:uid="{CBF0312E-5CEA-489C-BC65-4FA7C8C11EAA}"/>
    <cellStyle name="Berechnung 3 2 3" xfId="1365" xr:uid="{A961A2B4-4AFB-4C5E-8BBE-7D064F79DB26}"/>
    <cellStyle name="Berechnung 3 2 4" xfId="1815" xr:uid="{801D7229-110F-4BCD-B18E-49F8ECC216F4}"/>
    <cellStyle name="Berechnung 3 2 5" xfId="2017" xr:uid="{FD8C6D71-960A-4FA0-B183-31D6F6A4C9A7}"/>
    <cellStyle name="Berechnung 3 3" xfId="581" xr:uid="{D906ED01-7ECD-4774-BE94-B745A06E1517}"/>
    <cellStyle name="Berechnung 3 3 2" xfId="796" xr:uid="{A6908190-DFAF-4797-92AE-9B550DEE63C0}"/>
    <cellStyle name="Berechnung 3 3 2 2" xfId="1509" xr:uid="{BF463893-D092-4074-A77F-32118902B8EE}"/>
    <cellStyle name="Berechnung 3 3 2 3" xfId="978" xr:uid="{76DEB48A-78C7-4FC7-9AE9-64E18574C002}"/>
    <cellStyle name="Berechnung 3 3 2 4" xfId="2159" xr:uid="{6FC512E6-E877-477D-9C0F-C7067E9CCCCC}"/>
    <cellStyle name="Berechnung 3 3 3" xfId="1301" xr:uid="{62CBA0E2-D718-4DDC-88E5-162777F34F3E}"/>
    <cellStyle name="Berechnung 3 3 4" xfId="938" xr:uid="{3AA1EAD3-B8B7-4B53-9B1F-73FEB99879FA}"/>
    <cellStyle name="Berechnung 3 3 5" xfId="1953" xr:uid="{E6AB5D56-6D6A-4E81-9A1F-D20996219FFB}"/>
    <cellStyle name="Berechnung 3 4" xfId="593" xr:uid="{21D02FFB-ED37-4C05-9BE8-CF5A05C1A44B}"/>
    <cellStyle name="Berechnung 3 4 2" xfId="808" xr:uid="{A21F769B-44A4-4028-B0FF-583BC315097A}"/>
    <cellStyle name="Berechnung 3 4 2 2" xfId="1521" xr:uid="{8D5ABBB1-0558-4C1F-BE49-687F6BDB79F9}"/>
    <cellStyle name="Berechnung 3 4 2 3" xfId="1657" xr:uid="{4212C172-A670-4391-B6BF-10D73BEFB4D4}"/>
    <cellStyle name="Berechnung 3 4 2 4" xfId="2171" xr:uid="{27058A07-EBBE-488D-81BE-411B87EB3818}"/>
    <cellStyle name="Berechnung 3 4 3" xfId="1313" xr:uid="{23BDB290-218A-4806-9615-90A332C43886}"/>
    <cellStyle name="Berechnung 3 4 4" xfId="1167" xr:uid="{8F7F9925-4A4D-41B3-9723-001482653B4B}"/>
    <cellStyle name="Berechnung 3 4 5" xfId="1965" xr:uid="{27A88542-3A26-494E-B835-ABAC83C5620A}"/>
    <cellStyle name="Berechnung 3 5" xfId="731" xr:uid="{D5BE5CFD-33D0-412C-8D03-1C8FC91FE9A4}"/>
    <cellStyle name="Berechnung 3 5 2" xfId="1447" xr:uid="{CEC0D98F-609B-40B6-8FFC-A2E9BC8A352D}"/>
    <cellStyle name="Berechnung 3 5 3" xfId="1776" xr:uid="{970AC980-8EA2-4140-9B37-0C68C3CC3242}"/>
    <cellStyle name="Berechnung 3 5 4" xfId="2098" xr:uid="{9D1CB742-3AF1-41B8-B673-B22E6EF7CE74}"/>
    <cellStyle name="Berechnung 3 6" xfId="1103" xr:uid="{47FAED18-2CFC-4ECE-9BA9-BBD4568BCC44}"/>
    <cellStyle name="Berechnung 3 7" xfId="1760" xr:uid="{85E17428-D418-432E-B8F4-75B03D22B960}"/>
    <cellStyle name="Berechnung 3 8" xfId="1859" xr:uid="{7387F599-F6EA-4CD0-8A42-EB24A4452181}"/>
    <cellStyle name="Berechnung 4" xfId="578" xr:uid="{A580F0C3-A27E-4E1F-A5B3-D974C1F3B477}"/>
    <cellStyle name="Berechnung 4 2" xfId="793" xr:uid="{389689D4-4582-4386-9DF4-2B47FCCE6034}"/>
    <cellStyle name="Berechnung 4 2 2" xfId="1506" xr:uid="{25F6A635-2E28-4AEC-9E20-43E11D436823}"/>
    <cellStyle name="Berechnung 4 2 3" xfId="1230" xr:uid="{15699F82-9992-40D7-8D15-206A2B903B66}"/>
    <cellStyle name="Berechnung 4 2 4" xfId="2156" xr:uid="{80D017CE-B505-46F2-9400-949F04BC10FB}"/>
    <cellStyle name="Berechnung 4 3" xfId="1298" xr:uid="{7ECB4BA3-1748-4561-9719-D6ADD7D5B0F4}"/>
    <cellStyle name="Berechnung 4 4" xfId="1834" xr:uid="{64C8EB02-1F37-40F0-8CD1-F66EDCA34FAC}"/>
    <cellStyle name="Berechnung 4 5" xfId="1950" xr:uid="{E5C8BE69-D35B-4D39-8A48-CB047D4E1490}"/>
    <cellStyle name="Berechnung 5" xfId="695" xr:uid="{52A6A414-98AA-4EC6-84F4-4424152CA3F1}"/>
    <cellStyle name="Berechnung 5 2" xfId="910" xr:uid="{E2217CA5-F631-4FA7-BBA5-6235BD20606F}"/>
    <cellStyle name="Berechnung 5 2 2" xfId="1623" xr:uid="{5605BEDF-0D76-45AD-822B-3163F0B1904A}"/>
    <cellStyle name="Berechnung 5 2 3" xfId="1895" xr:uid="{90D5D9E8-9F3F-4CE3-9EC2-F5687686B559}"/>
    <cellStyle name="Berechnung 5 2 4" xfId="2273" xr:uid="{2E3D32CC-23D5-4B86-BDFC-5FD58E9ADD2D}"/>
    <cellStyle name="Berechnung 5 3" xfId="1415" xr:uid="{50ABB87E-E714-49C8-86D2-6BB28DF51CAB}"/>
    <cellStyle name="Berechnung 5 4" xfId="1828" xr:uid="{105DD7BE-5D4F-4186-B178-B55C1E2A1FE7}"/>
    <cellStyle name="Berechnung 5 5" xfId="2067" xr:uid="{366D2312-E7D1-405B-9912-EA1585BE7F43}"/>
    <cellStyle name="Berechnung 6" xfId="707" xr:uid="{603D44DE-B6A2-443B-B8C4-24731AF09C3F}"/>
    <cellStyle name="Berechnung 6 2" xfId="921" xr:uid="{F9586D37-D3AE-4623-A9C3-D89CB53EF960}"/>
    <cellStyle name="Berechnung 6 2 2" xfId="1634" xr:uid="{A1E8AFF7-82D1-4F38-A6A1-18C51C531244}"/>
    <cellStyle name="Berechnung 6 2 3" xfId="1906" xr:uid="{C8086844-E160-4664-B008-30957D7A4D3D}"/>
    <cellStyle name="Berechnung 6 2 4" xfId="2284" xr:uid="{D655F636-B174-4A92-8723-7C154D90267A}"/>
    <cellStyle name="Berechnung 6 3" xfId="1427" xr:uid="{24E6A597-39AE-47B2-B339-EC7F00382F3A}"/>
    <cellStyle name="Berechnung 6 4" xfId="1641" xr:uid="{DF2809EF-B130-425E-9BCD-BE873451FCFD}"/>
    <cellStyle name="Berechnung 6 5" xfId="2078" xr:uid="{38993D52-7600-4D08-866C-EF6A36EABBE3}"/>
    <cellStyle name="Berechnung 7" xfId="713" xr:uid="{C5E50E2A-1347-462F-9556-2C3DA11DDD53}"/>
    <cellStyle name="Berechnung 7 2" xfId="1433" xr:uid="{C110ABCB-F375-4ABA-BA47-B83A1AE2098D}"/>
    <cellStyle name="Berechnung 7 3" xfId="1046" xr:uid="{90778045-60FD-410C-B139-43425A70AE46}"/>
    <cellStyle name="Berechnung 7 4" xfId="2084" xr:uid="{63CA5BFA-BCDB-4481-8472-F7D42793ECDF}"/>
    <cellStyle name="Body: normal cell 2" xfId="5" xr:uid="{00000000-0005-0000-0000-000004000000}"/>
    <cellStyle name="Bold GHG Numbers (0.00)" xfId="161" xr:uid="{392AEE4F-B1A5-4664-9B72-3CEDD485D6E8}"/>
    <cellStyle name="Calculation 2" xfId="162" xr:uid="{2F7D5267-061D-43EC-89B1-6A886AA24BC5}"/>
    <cellStyle name="Calculation 2 2" xfId="580" xr:uid="{72E8385B-3338-4EFA-BCE9-9A1E88298B73}"/>
    <cellStyle name="Calculation 2 2 2" xfId="795" xr:uid="{F3DA3966-21AE-4CAA-BE61-7805BCB8DD8C}"/>
    <cellStyle name="Calculation 2 2 2 2" xfId="1508" xr:uid="{802A91E8-6D86-42F9-8260-50BF71FCF855}"/>
    <cellStyle name="Calculation 2 2 2 3" xfId="1655" xr:uid="{745AD99E-A3A8-4CFE-83FD-44AFAABA9D4D}"/>
    <cellStyle name="Calculation 2 2 2 4" xfId="2158" xr:uid="{9E60C214-EAEC-4116-8DFD-19D125D40303}"/>
    <cellStyle name="Calculation 2 2 3" xfId="1300" xr:uid="{84143625-B3A2-44EF-8A47-24277E5611AC}"/>
    <cellStyle name="Calculation 2 2 4" xfId="1223" xr:uid="{73DAB044-195F-4F39-A6EF-E9043CB05392}"/>
    <cellStyle name="Calculation 2 2 5" xfId="1952" xr:uid="{817585B9-F471-4EF8-B2D2-7B5DA9703E3A}"/>
    <cellStyle name="Calculation 2 3" xfId="664" xr:uid="{D940213F-8D0F-42CB-897D-E34600DEC576}"/>
    <cellStyle name="Calculation 2 3 2" xfId="879" xr:uid="{3952007C-26E8-436D-8866-F571AF56C7C1}"/>
    <cellStyle name="Calculation 2 3 2 2" xfId="1592" xr:uid="{9FA97EB5-949C-4D2A-9B74-BE9E88A842E9}"/>
    <cellStyle name="Calculation 2 3 2 3" xfId="1662" xr:uid="{803E1089-EB74-4B61-B4E4-B7087709484C}"/>
    <cellStyle name="Calculation 2 3 2 4" xfId="2242" xr:uid="{AB5A84EB-7C01-40BB-AD3E-AB0AD1F35C02}"/>
    <cellStyle name="Calculation 2 3 3" xfId="1384" xr:uid="{5D175C27-3720-499D-82BC-BDF5093902CD}"/>
    <cellStyle name="Calculation 2 3 4" xfId="29" xr:uid="{FAAF6B1E-B0B0-4444-AE65-28BDBFD688D8}"/>
    <cellStyle name="Calculation 2 3 5" xfId="2036" xr:uid="{603C84E4-D15C-46B3-B7F4-462B882E9AA8}"/>
    <cellStyle name="Calculation 2 4" xfId="570" xr:uid="{1593A257-3B2F-47AA-AF7C-4F88E6FFB3D7}"/>
    <cellStyle name="Calculation 2 4 2" xfId="785" xr:uid="{1EB05101-ABC9-4708-A9B7-F546DBFA193F}"/>
    <cellStyle name="Calculation 2 4 2 2" xfId="1498" xr:uid="{62765EB3-8613-419A-8C69-10A5A95AD074}"/>
    <cellStyle name="Calculation 2 4 2 3" xfId="1023" xr:uid="{C7104A9A-444E-4E81-8DD6-515FA83D319B}"/>
    <cellStyle name="Calculation 2 4 2 4" xfId="2148" xr:uid="{47419388-B88A-4561-AECA-9D2FF0E4C737}"/>
    <cellStyle name="Calculation 2 4 3" xfId="1290" xr:uid="{35C4E9B7-AE14-471A-B66E-FF424750AAAF}"/>
    <cellStyle name="Calculation 2 4 4" xfId="1197" xr:uid="{21387E31-4F90-4FC9-B90F-5321B6A4606C}"/>
    <cellStyle name="Calculation 2 4 5" xfId="1942" xr:uid="{FA54EBE0-BD96-4262-81FD-AD752953E768}"/>
    <cellStyle name="Calculation 2 5" xfId="714" xr:uid="{659B6432-F8EF-4491-A25F-9F523162FB51}"/>
    <cellStyle name="Calculation 2 5 2" xfId="1434" xr:uid="{AFD51807-06A0-4B45-B63E-9763C537E01C}"/>
    <cellStyle name="Calculation 2 5 3" xfId="1772" xr:uid="{08B94C0A-762C-49AE-BF67-60F3021638BE}"/>
    <cellStyle name="Calculation 2 5 4" xfId="2085" xr:uid="{BE01867C-200A-455E-96D9-8A68E2028E82}"/>
    <cellStyle name="Calculation 2 6" xfId="1005" xr:uid="{21009666-1081-4804-BAE8-5FD1F696A1AF}"/>
    <cellStyle name="Calculation 2 7" xfId="1810" xr:uid="{018599E4-6253-4160-9C3A-B774A5FD9A6F}"/>
    <cellStyle name="Calculation 2 8" xfId="981" xr:uid="{E5C34DF3-52B4-4073-B28C-00882C8CACA1}"/>
    <cellStyle name="Calculation 3" xfId="258" xr:uid="{198F9A6D-3549-4670-BB65-26FF7BA8D30D}"/>
    <cellStyle name="Calculation 3 2" xfId="619" xr:uid="{5CE415D5-C140-4FF6-B773-32E72D568037}"/>
    <cellStyle name="Calculation 3 2 2" xfId="834" xr:uid="{3C76F9FB-192D-48D3-AC56-A95F3E01314D}"/>
    <cellStyle name="Calculation 3 2 2 2" xfId="1547" xr:uid="{9C1968CB-BAC3-4565-9841-6FEBD7DAFA3A}"/>
    <cellStyle name="Calculation 3 2 2 3" xfId="1698" xr:uid="{88B1AA72-BEDD-4258-ACE0-8EDF2960214F}"/>
    <cellStyle name="Calculation 3 2 2 4" xfId="2197" xr:uid="{42C478B6-54B6-4FFD-9688-CB5F18EFCC57}"/>
    <cellStyle name="Calculation 3 2 3" xfId="1339" xr:uid="{128AE0AB-0D2C-4E9E-8EF1-0E20FE2D8310}"/>
    <cellStyle name="Calculation 3 2 4" xfId="1755" xr:uid="{7412E2CC-8F32-4E42-8CC0-AC8456F923FA}"/>
    <cellStyle name="Calculation 3 2 5" xfId="1991" xr:uid="{7C4A14F3-8FFB-4335-A276-73A76700925F}"/>
    <cellStyle name="Calculation 3 3" xfId="605" xr:uid="{4C8DFFA1-8F8F-494C-9515-D7A60EEE58D8}"/>
    <cellStyle name="Calculation 3 3 2" xfId="820" xr:uid="{BAE6983E-3F6F-44A9-8329-3A3FE9D9F301}"/>
    <cellStyle name="Calculation 3 3 2 2" xfId="1533" xr:uid="{CFF5F5BC-40B3-4DD5-8035-6293B18D283B}"/>
    <cellStyle name="Calculation 3 3 2 3" xfId="1003" xr:uid="{34E23764-5BA7-4549-A1E8-5BC94EB7C401}"/>
    <cellStyle name="Calculation 3 3 2 4" xfId="2183" xr:uid="{4C3DC07B-D8C1-424C-987C-93DA7D2BE5F6}"/>
    <cellStyle name="Calculation 3 3 3" xfId="1325" xr:uid="{7ECB5B6D-AF86-4AC4-B958-2306BC699673}"/>
    <cellStyle name="Calculation 3 3 4" xfId="1792" xr:uid="{9613C1CC-7A46-4D2C-92B4-BAB389A23FB1}"/>
    <cellStyle name="Calculation 3 3 5" xfId="1977" xr:uid="{CC4C01C0-90DC-448E-9FAD-540D18ABA8B9}"/>
    <cellStyle name="Calculation 3 4" xfId="689" xr:uid="{C5A59533-2356-43A8-820A-61A4204E0D6E}"/>
    <cellStyle name="Calculation 3 4 2" xfId="904" xr:uid="{F32F607B-76F7-4194-89DE-EBF9E7A215E3}"/>
    <cellStyle name="Calculation 3 4 2 2" xfId="1617" xr:uid="{2BB03506-FB80-4CCC-871A-06376CF4F9AA}"/>
    <cellStyle name="Calculation 3 4 2 3" xfId="1889" xr:uid="{5054CE20-7F55-439B-85B5-DBCEC356D99C}"/>
    <cellStyle name="Calculation 3 4 2 4" xfId="2267" xr:uid="{10D7899A-06F5-411F-BA78-3E7CB45B02A8}"/>
    <cellStyle name="Calculation 3 4 3" xfId="1409" xr:uid="{F4A4AEFA-5827-4018-A386-9D870C89F6D8}"/>
    <cellStyle name="Calculation 3 4 4" xfId="1761" xr:uid="{37E85BEB-1CA0-4798-9392-2AABDBCA61BF}"/>
    <cellStyle name="Calculation 3 4 5" xfId="2061" xr:uid="{E283673F-7436-497D-A7B7-8A6A37D6D99A}"/>
    <cellStyle name="Calculation 3 5" xfId="722" xr:uid="{09E3F567-4234-4670-B812-492EA4089C92}"/>
    <cellStyle name="Calculation 3 5 2" xfId="1442" xr:uid="{0DA43C9E-114D-47ED-B0C1-73A7C4520835}"/>
    <cellStyle name="Calculation 3 5 3" xfId="1674" xr:uid="{843800EC-4B2D-4BBD-8EE6-3573F8B93D7D}"/>
    <cellStyle name="Calculation 3 5 4" xfId="2093" xr:uid="{28FC7BBD-29C5-48D3-80FC-57732E0C1BC5}"/>
    <cellStyle name="Calculation 3 6" xfId="1068" xr:uid="{752618A9-7C8D-4191-BAD5-686CE8D94B68}"/>
    <cellStyle name="Calculation 3 7" xfId="1865" xr:uid="{EA9EA80A-E78A-465D-A183-44FFAEC44480}"/>
    <cellStyle name="Calculation 3 8" xfId="82" xr:uid="{02A7F69B-23A5-495C-BD3F-0658CFD6EB1E}"/>
    <cellStyle name="Check Cell 2" xfId="163" xr:uid="{ADBD6BF8-6CA2-4BC9-A5B2-4AFF12274FA3}"/>
    <cellStyle name="Check Cell 3" xfId="259" xr:uid="{FB5F7655-8742-49F5-A945-DB40D957D7C7}"/>
    <cellStyle name="Check Cell 4" xfId="403" xr:uid="{3FEEA710-BF24-48FC-8736-005E19335219}"/>
    <cellStyle name="Comma" xfId="2304" builtinId="3"/>
    <cellStyle name="Comma 2" xfId="164" xr:uid="{F1DC162F-15E3-46C6-B530-E89CA83594A4}"/>
    <cellStyle name="Comma 2 2" xfId="165" xr:uid="{9C420A43-7E99-4036-9F43-DAD3E86DCD84}"/>
    <cellStyle name="Comma 2 2 2" xfId="448" xr:uid="{70C2EF39-63E1-4852-B15B-A3293DD4DE26}"/>
    <cellStyle name="Comma 3" xfId="166" xr:uid="{5B29C205-315B-4438-A315-86F28C34CC2B}"/>
    <cellStyle name="Comma 6" xfId="6" xr:uid="{00000000-0005-0000-0000-000005000000}"/>
    <cellStyle name="Constants" xfId="8" xr:uid="{00000000-0005-0000-0000-000006000000}"/>
    <cellStyle name="ContentsHyperlink" xfId="275" xr:uid="{A7785E0A-F4A8-451A-B226-354ED5ADBE5D}"/>
    <cellStyle name="CustomCellsOrange" xfId="167" xr:uid="{DCB40854-44EF-45B6-9488-E6B9625F5C74}"/>
    <cellStyle name="CustomCellsOrange 2" xfId="449" xr:uid="{C30787BA-DF2B-4A3D-86BE-350EA233E032}"/>
    <cellStyle name="CustomCellsOrange 2 2" xfId="472" xr:uid="{A1593F25-3A2B-4BCE-B195-116336AF67FF}"/>
    <cellStyle name="CustomCellsOrange 2 2 2" xfId="542" xr:uid="{9BE37A14-23BA-4117-BD66-AC9236AD8CCF}"/>
    <cellStyle name="CustomCellsOrange 2 2 2 2" xfId="708" xr:uid="{36B235AB-B499-4214-A8B3-EEEBB6B3B064}"/>
    <cellStyle name="CustomCellsOrange 2 2 2 2 2" xfId="922" xr:uid="{F483C00A-284C-430E-802D-73F6EB67C667}"/>
    <cellStyle name="CustomCellsOrange 2 2 2 2 2 2" xfId="1635" xr:uid="{B2385DC3-E685-4914-93B5-6A7FAA09102F}"/>
    <cellStyle name="CustomCellsOrange 2 2 2 2 2 3" xfId="1907" xr:uid="{FD4B4416-B8BD-4F23-9A6E-FA7EACC8B1A8}"/>
    <cellStyle name="CustomCellsOrange 2 2 2 2 2 4" xfId="2285" xr:uid="{CDCB8EB7-492F-44A3-96DB-DA7915A9905C}"/>
    <cellStyle name="CustomCellsOrange 2 2 2 2 3" xfId="1428" xr:uid="{11B3A23F-ECE3-4398-9E5B-F4D4CA51405A}"/>
    <cellStyle name="CustomCellsOrange 2 2 2 2 4" xfId="1263" xr:uid="{AB2ACF3A-DE3D-4F12-9153-F181AAE1F1C5}"/>
    <cellStyle name="CustomCellsOrange 2 2 2 2 5" xfId="2079" xr:uid="{246F53D8-BDA4-40DD-B8B8-53D387BC4C5B}"/>
    <cellStyle name="CustomCellsOrange 2 2 3" xfId="691" xr:uid="{03C2B062-60D1-40C0-B56F-2C39C3C7C77B}"/>
    <cellStyle name="CustomCellsOrange 2 2 3 2" xfId="906" xr:uid="{9384D55A-F94A-4527-AB56-BDAD4B8FB517}"/>
    <cellStyle name="CustomCellsOrange 2 2 3 2 2" xfId="1619" xr:uid="{69BEE11F-BA24-4F76-92D9-0885D85F40EF}"/>
    <cellStyle name="CustomCellsOrange 2 2 3 2 3" xfId="1891" xr:uid="{6AAEFA4F-D5F6-43A3-9F70-F66F61873922}"/>
    <cellStyle name="CustomCellsOrange 2 2 3 2 4" xfId="2269" xr:uid="{F46F45B8-7471-44F6-B7E2-F60C518EB414}"/>
    <cellStyle name="CustomCellsOrange 2 2 3 3" xfId="1411" xr:uid="{55DE88E6-F0BC-4A27-ACA0-81244E53DBDE}"/>
    <cellStyle name="CustomCellsOrange 2 2 3 4" xfId="1757" xr:uid="{79665B93-5293-4C4A-910C-A6216B696E6C}"/>
    <cellStyle name="CustomCellsOrange 2 2 3 5" xfId="2063" xr:uid="{9C3710C1-DC5E-4318-A1FC-FBA1D3EA0AA1}"/>
    <cellStyle name="CustomCellsOrange 2 2 4" xfId="609" xr:uid="{5C03E980-9BA7-47A0-B77A-5F66A1456ACC}"/>
    <cellStyle name="CustomCellsOrange 2 2 4 2" xfId="824" xr:uid="{0F5C747A-0755-4DC6-90CE-2969D2131389}"/>
    <cellStyle name="CustomCellsOrange 2 2 4 2 2" xfId="1537" xr:uid="{372A5979-2F89-4F70-B35A-C1394CB53FFB}"/>
    <cellStyle name="CustomCellsOrange 2 2 4 2 3" xfId="1667" xr:uid="{560DA2D9-C91E-4539-AA11-348B6B934308}"/>
    <cellStyle name="CustomCellsOrange 2 2 4 2 4" xfId="2187" xr:uid="{A562E128-502D-40C4-9287-91CA8167A6A8}"/>
    <cellStyle name="CustomCellsOrange 2 2 4 3" xfId="1329" xr:uid="{38E29065-CAB0-46F6-B338-25FE8D542946}"/>
    <cellStyle name="CustomCellsOrange 2 2 4 4" xfId="1700" xr:uid="{6C34DF0A-E18F-4FDF-A79E-BDFC79074816}"/>
    <cellStyle name="CustomCellsOrange 2 2 4 5" xfId="1981" xr:uid="{21A904B6-00E4-4AAC-A0D0-EC765FDFF1CF}"/>
    <cellStyle name="CustomCellsOrange 2 2 5" xfId="710" xr:uid="{344C5CFD-3C8F-4C8B-B895-23D57115F034}"/>
    <cellStyle name="CustomCellsOrange 2 2 5 2" xfId="924" xr:uid="{EACB5CF7-FA74-4AF5-9EEC-68453CE742B7}"/>
    <cellStyle name="CustomCellsOrange 2 2 5 2 2" xfId="1637" xr:uid="{60A9CDE7-F9D9-4D58-B9C0-0954A872BE41}"/>
    <cellStyle name="CustomCellsOrange 2 2 5 2 3" xfId="1909" xr:uid="{E28CD483-3A94-44A6-A9FF-ACA2CF02BC24}"/>
    <cellStyle name="CustomCellsOrange 2 2 5 2 4" xfId="2287" xr:uid="{0A0E7BCE-7881-4AE9-8CDE-485BA57B4654}"/>
    <cellStyle name="CustomCellsOrange 2 2 5 3" xfId="1430" xr:uid="{DDC05A8D-A728-4736-BA56-9CE140CB9C9D}"/>
    <cellStyle name="CustomCellsOrange 2 2 5 4" xfId="1768" xr:uid="{BB85FEAA-C171-4693-ACBD-BA8332538858}"/>
    <cellStyle name="CustomCellsOrange 2 2 5 5" xfId="2081" xr:uid="{E8F101E5-2DFC-44F2-B7E3-B3270493E073}"/>
    <cellStyle name="CustomCellsOrange 2 2 6" xfId="1224" xr:uid="{2F578B6E-2DF3-4DD8-A57F-BA6FE79FCC76}"/>
    <cellStyle name="CustomCellsOrange 2 2 7" xfId="1049" xr:uid="{F9FF5830-3F54-4EA0-8E72-8EC2C3C71EA0}"/>
    <cellStyle name="CustomCellsOrange 2 2 8" xfId="986" xr:uid="{8A91521F-D246-4ACD-AD5D-242570A581B8}"/>
    <cellStyle name="CustomCellsOrange 3" xfId="307" xr:uid="{411C816E-047C-4B4C-BB12-E408A3F652AA}"/>
    <cellStyle name="CustomCellsOrange 3 2" xfId="646" xr:uid="{BA522192-9952-4D75-91FF-A591C0E25512}"/>
    <cellStyle name="CustomCellsOrange 3 2 2" xfId="861" xr:uid="{4C8CCE8D-2ACC-4BCB-8073-9E4CA2445AAF}"/>
    <cellStyle name="CustomCellsOrange 3 2 2 2" xfId="1574" xr:uid="{2E4661B0-D52B-48BA-9B38-445910D27ECA}"/>
    <cellStyle name="CustomCellsOrange 3 2 2 3" xfId="1063" xr:uid="{CE33E548-A7EF-46D7-8CC6-FD570E6BA194}"/>
    <cellStyle name="CustomCellsOrange 3 2 2 4" xfId="2224" xr:uid="{AA201C0D-BE79-4A36-8BB5-9E291C7EBE41}"/>
    <cellStyle name="CustomCellsOrange 3 2 3" xfId="1366" xr:uid="{06BF508D-A378-451C-A03C-8E4BB861D91D}"/>
    <cellStyle name="CustomCellsOrange 3 2 4" xfId="1188" xr:uid="{1C1C27AB-F407-480F-A8F7-D4EA5AABCA2F}"/>
    <cellStyle name="CustomCellsOrange 3 2 5" xfId="2018" xr:uid="{EEC4B1F0-EF5E-4206-BF98-14866F6E4FA5}"/>
    <cellStyle name="CustomCellsOrange 3 3" xfId="579" xr:uid="{E47B54A2-0402-4577-AD90-C72F39F56CB3}"/>
    <cellStyle name="CustomCellsOrange 3 3 2" xfId="794" xr:uid="{1CEAE20B-87C8-478A-AF82-99D9A2EB6635}"/>
    <cellStyle name="CustomCellsOrange 3 3 2 2" xfId="1507" xr:uid="{8521DB22-EF7F-4F47-B683-AAFE446C81EE}"/>
    <cellStyle name="CustomCellsOrange 3 3 2 3" xfId="1053" xr:uid="{2C776393-2760-4D6E-B398-5432D45B78B3}"/>
    <cellStyle name="CustomCellsOrange 3 3 2 4" xfId="2157" xr:uid="{BF4580E0-5FC3-4443-9332-DA98BF29257E}"/>
    <cellStyle name="CustomCellsOrange 3 3 3" xfId="1299" xr:uid="{A34286FD-AD24-41C4-8AB6-8ADEEF30DBC5}"/>
    <cellStyle name="CustomCellsOrange 3 3 4" xfId="1010" xr:uid="{59099FDA-750E-468E-A650-E42AB76F6D8A}"/>
    <cellStyle name="CustomCellsOrange 3 3 5" xfId="1951" xr:uid="{F5A5DF85-18B4-4A18-9653-A3D8D844316B}"/>
    <cellStyle name="CustomCellsOrange 3 4" xfId="592" xr:uid="{136778C3-093E-4F20-8E41-1047CE26B5CC}"/>
    <cellStyle name="CustomCellsOrange 3 4 2" xfId="807" xr:uid="{02093D78-7BBB-464E-AFC0-429CEECF2D06}"/>
    <cellStyle name="CustomCellsOrange 3 4 2 2" xfId="1520" xr:uid="{331C1127-879B-4D74-8794-2E6D71678F4A}"/>
    <cellStyle name="CustomCellsOrange 3 4 2 3" xfId="1042" xr:uid="{81C8AEBC-A812-40FC-B608-1D3A0D610029}"/>
    <cellStyle name="CustomCellsOrange 3 4 2 4" xfId="2170" xr:uid="{42739A41-E9D2-4033-B743-8C33B612F463}"/>
    <cellStyle name="CustomCellsOrange 3 4 3" xfId="1312" xr:uid="{877AE66B-D51D-4AEF-8948-643CE2E6A2E3}"/>
    <cellStyle name="CustomCellsOrange 3 4 4" xfId="1734" xr:uid="{BFC21101-654F-4F19-B317-E14BECAB40D8}"/>
    <cellStyle name="CustomCellsOrange 3 4 5" xfId="1964" xr:uid="{0A2CBC4B-D949-4C01-B6B0-3769B3B36EC2}"/>
    <cellStyle name="CustomCellsOrange 3 5" xfId="732" xr:uid="{43C95B11-EEDC-407C-8B68-E9310B716A84}"/>
    <cellStyle name="CustomCellsOrange 3 6" xfId="1104" xr:uid="{751AE82F-7EA1-4CBF-976E-BDDB401B1B90}"/>
    <cellStyle name="CustomCellsOrange 3 7" xfId="1833" xr:uid="{4B5A2614-CD81-45E9-86B8-DF904E31E0E5}"/>
    <cellStyle name="CustomCellsOrange 3 8" xfId="1254" xr:uid="{AA2731B3-BA6E-432F-9B84-6A4709968FD5}"/>
    <cellStyle name="CustomizationCells" xfId="16" xr:uid="{00000000-0005-0000-0000-000007000000}"/>
    <cellStyle name="CustomizationCells 2" xfId="450" xr:uid="{76C7FC44-804E-4829-95D7-60B4029CF496}"/>
    <cellStyle name="CustomizationCells 2 2" xfId="473" xr:uid="{FD9F8CD3-A928-4D48-B69D-7F6324E6796A}"/>
    <cellStyle name="CustomizationCells 2 2 2" xfId="543" xr:uid="{77A10C67-7A23-487A-AE30-F6CD071ACEB1}"/>
    <cellStyle name="CustomizationCells 2 2 2 2" xfId="709" xr:uid="{CD23153D-EE83-4ACC-9A22-C93243BF55F4}"/>
    <cellStyle name="CustomizationCells 2 2 2 2 2" xfId="923" xr:uid="{099E4BAB-E385-40EB-B92A-70C7CED43975}"/>
    <cellStyle name="CustomizationCells 2 2 2 2 2 2" xfId="1636" xr:uid="{30705B04-227C-44AB-B05A-C72303CB6ADD}"/>
    <cellStyle name="CustomizationCells 2 2 2 2 2 3" xfId="1908" xr:uid="{FB0B32D6-9EEB-4B40-A70F-A067B135D18F}"/>
    <cellStyle name="CustomizationCells 2 2 2 2 2 4" xfId="2286" xr:uid="{66DE6F77-B920-4D3C-991F-78904ACFACBE}"/>
    <cellStyle name="CustomizationCells 2 2 2 2 3" xfId="1429" xr:uid="{452359DA-6367-4A37-BF82-B57DB69E4F15}"/>
    <cellStyle name="CustomizationCells 2 2 2 2 4" xfId="1220" xr:uid="{5017526D-2052-4B5A-98FC-DE86C3AEBB71}"/>
    <cellStyle name="CustomizationCells 2 2 2 2 5" xfId="2080" xr:uid="{166B99D6-961E-4BA0-B95F-12D6E9B72B66}"/>
    <cellStyle name="CustomizationCells 2 2 3" xfId="692" xr:uid="{884A754D-435E-41EB-A4FB-1EC35D240608}"/>
    <cellStyle name="CustomizationCells 2 2 3 2" xfId="907" xr:uid="{0FB768A6-0F13-4B9E-B44C-672D0B2242AD}"/>
    <cellStyle name="CustomizationCells 2 2 3 2 2" xfId="1620" xr:uid="{740622D6-BA1B-41A1-AEA5-2F082F22B2A3}"/>
    <cellStyle name="CustomizationCells 2 2 3 2 3" xfId="1892" xr:uid="{6183C958-5983-4358-B95C-91E1DA61EB5D}"/>
    <cellStyle name="CustomizationCells 2 2 3 2 4" xfId="2270" xr:uid="{8351CEF9-FBC1-4609-A8A9-9CCC292C9B07}"/>
    <cellStyle name="CustomizationCells 2 2 3 3" xfId="1412" xr:uid="{7A5741D6-CBA3-44C1-868D-158BA06D606F}"/>
    <cellStyle name="CustomizationCells 2 2 3 4" xfId="1147" xr:uid="{9C835068-28FA-46E1-A7C3-6B456E72C033}"/>
    <cellStyle name="CustomizationCells 2 2 3 5" xfId="2064" xr:uid="{5D6040D1-2749-4F04-8C5A-AF3C96B87E43}"/>
    <cellStyle name="CustomizationCells 2 2 4" xfId="555" xr:uid="{4D8E8180-6959-44F3-B383-0ACDC7672DB2}"/>
    <cellStyle name="CustomizationCells 2 2 4 2" xfId="770" xr:uid="{A0E15D98-3A29-4BD4-A771-FB38A03E0BE8}"/>
    <cellStyle name="CustomizationCells 2 2 4 2 2" xfId="1483" xr:uid="{CD3E8AEC-1C10-4ED2-85AC-229129D91696}"/>
    <cellStyle name="CustomizationCells 2 2 4 2 3" xfId="1030" xr:uid="{94984A09-BF13-4AA4-A85D-3B580C0BD78B}"/>
    <cellStyle name="CustomizationCells 2 2 4 2 4" xfId="2133" xr:uid="{7C0B0596-2A97-4E18-AE85-DCECC2928077}"/>
    <cellStyle name="CustomizationCells 2 2 4 3" xfId="1275" xr:uid="{AD4AB5ED-5350-48FE-9D79-10D6781E27E9}"/>
    <cellStyle name="CustomizationCells 2 2 4 4" xfId="1019" xr:uid="{EC0E5E35-78AF-428C-975B-3BF10DCA9FD8}"/>
    <cellStyle name="CustomizationCells 2 2 4 5" xfId="1927" xr:uid="{F657DCD7-704C-4292-BE18-639D9F37A90F}"/>
    <cellStyle name="CustomizationCells 2 2 5" xfId="711" xr:uid="{4B94BCE0-47BB-40A7-8C4E-B2716A2CAC95}"/>
    <cellStyle name="CustomizationCells 2 2 5 2" xfId="925" xr:uid="{9FFC34B4-C6F1-4476-A355-4C3B5249EE09}"/>
    <cellStyle name="CustomizationCells 2 2 5 3" xfId="1431" xr:uid="{2DDA9891-53EA-45C3-81C7-8A25CE394629}"/>
    <cellStyle name="CustomizationCells 2 2 5 4" xfId="1685" xr:uid="{8F4B4369-7A43-4A2B-914A-B58D110870DA}"/>
    <cellStyle name="CustomizationCells 2 2 5 5" xfId="2082" xr:uid="{A9F95BAC-5492-4DE2-A2C2-D7A49C6A80A2}"/>
    <cellStyle name="CustomizationCells 2 2 6" xfId="1225" xr:uid="{1FA2EF5B-BDB2-4CF4-B40F-1A4537614B3F}"/>
    <cellStyle name="CustomizationCells 2 2 7" xfId="1697" xr:uid="{34A925FC-7445-442B-A2EB-05402A658500}"/>
    <cellStyle name="CustomizationCells 2 2 8" xfId="1782" xr:uid="{D475A28F-99E5-4D2A-A5BC-4D8A8CA797EB}"/>
    <cellStyle name="CustomizationCells 3" xfId="308" xr:uid="{6BAB25F7-D23D-4B07-A424-59F23005346E}"/>
    <cellStyle name="CustomizationCells 3 2" xfId="647" xr:uid="{062041AE-F085-4411-8ADD-655B25F66F3E}"/>
    <cellStyle name="CustomizationCells 3 2 2" xfId="862" xr:uid="{870310B6-E2C8-4B66-A93E-3F22A5853571}"/>
    <cellStyle name="CustomizationCells 3 2 2 2" xfId="1575" xr:uid="{DF881EBE-3D04-42EA-BCE9-4AB20658BEA8}"/>
    <cellStyle name="CustomizationCells 3 2 2 3" xfId="1066" xr:uid="{80EA2534-1F02-421A-83E4-0265269BE447}"/>
    <cellStyle name="CustomizationCells 3 2 2 4" xfId="2225" xr:uid="{AA9E26DD-C6E0-412C-884A-7FEA9C846738}"/>
    <cellStyle name="CustomizationCells 3 2 3" xfId="1367" xr:uid="{073A8689-86EA-4A56-9EB2-318980A1B024}"/>
    <cellStyle name="CustomizationCells 3 2 4" xfId="26" xr:uid="{8295119A-6EE7-47AF-BEDE-3C16B5089EA7}"/>
    <cellStyle name="CustomizationCells 3 2 5" xfId="2019" xr:uid="{6548E8FA-2AC2-43F7-A2DA-5406FF57AFBB}"/>
    <cellStyle name="CustomizationCells 3 3" xfId="674" xr:uid="{5DC16D22-ABBA-4BB9-AAD5-111B0B6DB344}"/>
    <cellStyle name="CustomizationCells 3 3 2" xfId="889" xr:uid="{7C14E5BD-7401-4695-9C6F-E911AD77ED84}"/>
    <cellStyle name="CustomizationCells 3 3 2 2" xfId="1602" xr:uid="{CAFA3364-3243-4796-8FDE-D0B400C48D3C}"/>
    <cellStyle name="CustomizationCells 3 3 2 3" xfId="926" xr:uid="{AA906F1F-6881-4229-8DAC-8EC315CB8060}"/>
    <cellStyle name="CustomizationCells 3 3 2 4" xfId="2252" xr:uid="{EFA3A520-4A9F-4168-8131-08A6B126AA9F}"/>
    <cellStyle name="CustomizationCells 3 3 3" xfId="1394" xr:uid="{52BA3711-D659-4A65-8A38-4465E7880943}"/>
    <cellStyle name="CustomizationCells 3 3 4" xfId="1690" xr:uid="{AB187B44-1F67-4AF9-8015-659E5BDD8A5A}"/>
    <cellStyle name="CustomizationCells 3 3 5" xfId="2046" xr:uid="{AA42CF44-3FC6-4F8E-8E27-E4699AC218AD}"/>
    <cellStyle name="CustomizationCells 3 4" xfId="594" xr:uid="{5400784D-98BC-46B2-A814-06F6092F6773}"/>
    <cellStyle name="CustomizationCells 3 4 2" xfId="809" xr:uid="{F4C705DA-A966-4D3C-B74A-388B3F9CD418}"/>
    <cellStyle name="CustomizationCells 3 4 2 2" xfId="1522" xr:uid="{7206D4E0-9DD5-4812-A9B0-34C2EFC6B0AE}"/>
    <cellStyle name="CustomizationCells 3 4 2 3" xfId="1040" xr:uid="{A88A6320-5E55-43FE-84D1-CD6393060E7A}"/>
    <cellStyle name="CustomizationCells 3 4 2 4" xfId="2172" xr:uid="{6F8159BA-6C3C-42B0-A6AF-33509DA78DEC}"/>
    <cellStyle name="CustomizationCells 3 4 3" xfId="1314" xr:uid="{5AAF8008-B46F-4E55-8756-68ECF318C818}"/>
    <cellStyle name="CustomizationCells 3 4 4" xfId="1084" xr:uid="{F86D0906-0ADD-4063-B9F4-FF344D050594}"/>
    <cellStyle name="CustomizationCells 3 4 5" xfId="1966" xr:uid="{9559E94D-108A-4626-8D7F-6356641E17B6}"/>
    <cellStyle name="CustomizationCells 3 5" xfId="733" xr:uid="{E843A5F8-1FBA-463B-B3FC-5EA5148EDC88}"/>
    <cellStyle name="CustomizationCells 3 6" xfId="1105" xr:uid="{A2AEDDE9-C24F-4B0E-95A1-1AA80936BC37}"/>
    <cellStyle name="CustomizationCells 3 7" xfId="1767" xr:uid="{CA7E4C1B-3A9E-4D85-9E9E-A87833AD5B5E}"/>
    <cellStyle name="CustomizationCells 3 8" xfId="1732" xr:uid="{3F34BCBF-4D17-4460-A2E5-F1DD28615959}"/>
    <cellStyle name="CustomizationCells 4" xfId="105" xr:uid="{313B86C6-BF96-483C-BB83-08DD249A8177}"/>
    <cellStyle name="CustomizationGreenCells" xfId="168" xr:uid="{2A1B8315-FF81-4509-8298-2DD11E2D40F1}"/>
    <cellStyle name="CustomizationGreenCells 2" xfId="451" xr:uid="{3FFBB354-6323-4CA9-93E3-3AD2C2FB5352}"/>
    <cellStyle name="CustomizationGreenCells 3" xfId="309" xr:uid="{64C2A0D3-97C4-40E1-BCCC-53FAE7D716A3}"/>
    <cellStyle name="CustomizationGreenCells 3 2" xfId="648" xr:uid="{C69B7D8D-C4FE-45FD-A068-25E9B870E8D6}"/>
    <cellStyle name="CustomizationGreenCells 3 2 2" xfId="863" xr:uid="{2AA3FA68-CED5-43A6-A379-11CD34D94197}"/>
    <cellStyle name="CustomizationGreenCells 3 2 2 2" xfId="1576" xr:uid="{5D7793A1-7B31-437E-8043-FC27B703B312}"/>
    <cellStyle name="CustomizationGreenCells 3 2 2 3" xfId="1822" xr:uid="{4A9AD5EE-BE8F-4307-8F33-4BBB5AAE6C1C}"/>
    <cellStyle name="CustomizationGreenCells 3 2 2 4" xfId="2226" xr:uid="{552B0FAD-4474-4E03-B64A-AF669B3F3E35}"/>
    <cellStyle name="CustomizationGreenCells 3 2 3" xfId="1368" xr:uid="{76FEA897-BF2D-42E8-9F9C-0BAE71929702}"/>
    <cellStyle name="CustomizationGreenCells 3 2 4" xfId="995" xr:uid="{173FC676-1A06-4CD2-AB2E-19EAA126587E}"/>
    <cellStyle name="CustomizationGreenCells 3 2 5" xfId="2020" xr:uid="{2FDE4CB0-7611-4A38-8471-F4573ED16663}"/>
    <cellStyle name="CustomizationGreenCells 3 3" xfId="618" xr:uid="{05CB072C-1D50-44A8-8CA5-B63EB86F02B6}"/>
    <cellStyle name="CustomizationGreenCells 3 3 2" xfId="833" xr:uid="{3BF55559-6CD5-493C-A749-EB701C57325D}"/>
    <cellStyle name="CustomizationGreenCells 3 3 2 2" xfId="1546" xr:uid="{8139E202-BC76-4F99-BEA2-E2684424EB06}"/>
    <cellStyle name="CustomizationGreenCells 3 3 2 3" xfId="1817" xr:uid="{D97040C8-2B97-4D2C-86CD-441790D9DF27}"/>
    <cellStyle name="CustomizationGreenCells 3 3 2 4" xfId="2196" xr:uid="{6B5CC220-91BE-4BF6-BC99-EB3AFFB64A1E}"/>
    <cellStyle name="CustomizationGreenCells 3 3 3" xfId="1338" xr:uid="{53491117-5BBC-4EBF-AB74-861FE846078F}"/>
    <cellStyle name="CustomizationGreenCells 3 3 4" xfId="1009" xr:uid="{227057FC-B3D4-42E6-8910-A5DB7A709750}"/>
    <cellStyle name="CustomizationGreenCells 3 3 5" xfId="1990" xr:uid="{39CEA75A-AE14-4782-9049-67F487D93223}"/>
    <cellStyle name="CustomizationGreenCells 3 4" xfId="551" xr:uid="{E07817C3-19E5-4551-B817-02E27F9D2E19}"/>
    <cellStyle name="CustomizationGreenCells 3 4 2" xfId="766" xr:uid="{AF56710D-282A-41E7-806C-615A9D057388}"/>
    <cellStyle name="CustomizationGreenCells 3 4 2 2" xfId="1479" xr:uid="{3C81B3CA-BB5D-45E6-A9B9-1C101D3DEBB1}"/>
    <cellStyle name="CustomizationGreenCells 3 4 2 3" xfId="1074" xr:uid="{C96FFC2C-C126-4706-AFCA-CFA9B158C629}"/>
    <cellStyle name="CustomizationGreenCells 3 4 2 4" xfId="2129" xr:uid="{CACBB44F-92A4-482C-98F8-110B7BA3A44B}"/>
    <cellStyle name="CustomizationGreenCells 3 4 3" xfId="1271" xr:uid="{646C3DEB-81A0-4C06-99DD-8CBB20917642}"/>
    <cellStyle name="CustomizationGreenCells 3 4 4" xfId="1166" xr:uid="{75D1AED7-145B-4BAA-A1E8-D20447B040D4}"/>
    <cellStyle name="CustomizationGreenCells 3 4 5" xfId="1923" xr:uid="{FDF19DD1-EB17-4447-B2E4-1E04727817EE}"/>
    <cellStyle name="CustomizationGreenCells 3 5" xfId="734" xr:uid="{EBCE0618-E77E-4FC6-B88D-7D3474641E8D}"/>
    <cellStyle name="CustomizationGreenCells 3 6" xfId="1106" xr:uid="{9432A9B4-90ED-4776-88E4-4FDB7D3DFC5B}"/>
    <cellStyle name="CustomizationGreenCells 3 7" xfId="1676" xr:uid="{A011262C-4199-4569-B142-64188E158C49}"/>
    <cellStyle name="CustomizationGreenCells 3 8" xfId="1877" xr:uid="{78573644-D06D-45BF-B2E5-B9B3D6976F4E}"/>
    <cellStyle name="DocBox_EmptyRow" xfId="32" xr:uid="{0D28A976-5D12-4EA6-A0E0-D4C80C07956C}"/>
    <cellStyle name="Eingabe" xfId="19" xr:uid="{9DE85779-A836-4C02-BC1B-BD54F7CF547E}"/>
    <cellStyle name="Eingabe 2" xfId="406" xr:uid="{28AF6488-63DC-483D-85B1-F86880598907}"/>
    <cellStyle name="Eingabe 3" xfId="452" xr:uid="{8CD1970E-55BD-4AFD-8E1E-96E55F06B986}"/>
    <cellStyle name="Eingabe 3 2" xfId="688" xr:uid="{085DF4AB-19A7-4CD4-A833-8B8E1447D54E}"/>
    <cellStyle name="Eingabe 3 2 2" xfId="903" xr:uid="{F77E0EF0-37E2-4588-901E-930B2E1EE269}"/>
    <cellStyle name="Eingabe 3 2 2 2" xfId="1616" xr:uid="{4FE3297B-FBBF-476D-9317-EEDE4AE2BEC4}"/>
    <cellStyle name="Eingabe 3 2 2 3" xfId="1888" xr:uid="{10259214-03EF-49EE-9852-255997FD176A}"/>
    <cellStyle name="Eingabe 3 2 2 4" xfId="2266" xr:uid="{1CA1A7A8-3E26-45C8-997B-B280BD98468E}"/>
    <cellStyle name="Eingabe 3 2 3" xfId="1408" xr:uid="{DB2531CD-F52C-4D13-8816-02C098D16AA7}"/>
    <cellStyle name="Eingabe 3 2 4" xfId="1818" xr:uid="{5C2943D4-6274-429D-BDF7-61657E5E82A3}"/>
    <cellStyle name="Eingabe 3 2 5" xfId="2060" xr:uid="{01BADC80-47CD-44E2-8630-8717305EA41E}"/>
    <cellStyle name="Eingabe 3 3" xfId="677" xr:uid="{09DDE72A-62ED-45A0-BB56-F93E3BB1FA81}"/>
    <cellStyle name="Eingabe 3 3 2" xfId="892" xr:uid="{10ABFD32-841A-4B6D-8B57-25176C875944}"/>
    <cellStyle name="Eingabe 3 3 2 2" xfId="1605" xr:uid="{29EF5051-77C2-4F51-A81E-1F151A62793F}"/>
    <cellStyle name="Eingabe 3 3 2 3" xfId="1176" xr:uid="{8F9C0645-5432-4AF3-ABD2-82A76B2059F7}"/>
    <cellStyle name="Eingabe 3 3 2 4" xfId="2255" xr:uid="{2663E84D-2D8C-4897-8E20-62A6AE4A0953}"/>
    <cellStyle name="Eingabe 3 3 3" xfId="1397" xr:uid="{4F14EBB2-717D-4B08-8448-4C7E3D313D63}"/>
    <cellStyle name="Eingabe 3 3 4" xfId="1058" xr:uid="{318884CC-94E0-4427-B8CA-F0B26F64C21B}"/>
    <cellStyle name="Eingabe 3 3 5" xfId="2049" xr:uid="{B13621B6-E4B6-4DC4-ABDE-F2B54B942D5B}"/>
    <cellStyle name="Eingabe 3 4" xfId="568" xr:uid="{5E654C06-72F2-4F8F-AE43-CE950DE869AB}"/>
    <cellStyle name="Eingabe 3 4 2" xfId="783" xr:uid="{E933BDAE-C373-4EB7-9AB9-95C2FCE813F4}"/>
    <cellStyle name="Eingabe 3 4 2 2" xfId="1496" xr:uid="{7F998F58-BDCB-4B74-A820-5430A13EC47D}"/>
    <cellStyle name="Eingabe 3 4 2 3" xfId="997" xr:uid="{F25B8C94-568E-4151-8A3C-5A4A8E5EC6DA}"/>
    <cellStyle name="Eingabe 3 4 2 4" xfId="2146" xr:uid="{DF3FCAE5-9121-4830-8A45-1B845264182D}"/>
    <cellStyle name="Eingabe 3 4 3" xfId="1288" xr:uid="{D18AD6B1-175B-44AA-B86B-EBE06B89D2CB}"/>
    <cellStyle name="Eingabe 3 4 4" xfId="1849" xr:uid="{5766B0E9-477E-45C9-9E35-50D17DC855B3}"/>
    <cellStyle name="Eingabe 3 4 5" xfId="1940" xr:uid="{187BB9FC-177E-4109-8D17-DA24941EF378}"/>
    <cellStyle name="Eingabe 3 5" xfId="751" xr:uid="{7D7F7524-E7B4-4195-9E4C-D6403A418D68}"/>
    <cellStyle name="Eingabe 3 5 2" xfId="1464" xr:uid="{C9C42825-579B-4660-B7BE-8F333BDAEA81}"/>
    <cellStyle name="Eingabe 3 5 3" xfId="1763" xr:uid="{DB99A11B-DB2A-40CB-BA07-B250D64A0E73}"/>
    <cellStyle name="Eingabe 3 5 4" xfId="2114" xr:uid="{2C4FB7AC-E24C-4D5E-AA99-A0694D3F6C36}"/>
    <cellStyle name="Eingabe 3 6" xfId="1211" xr:uid="{FE0D8030-E33A-4F5E-AC4D-AC9643B6F617}"/>
    <cellStyle name="Eingabe 3 7" xfId="1150" xr:uid="{9286F28E-46F9-4BAA-A0FF-DB13E2FE72F7}"/>
    <cellStyle name="Eingabe 3 8" xfId="1070" xr:uid="{0CBC878F-3DB8-41B9-9B78-EC4F52A7DE71}"/>
    <cellStyle name="Eingabe 4" xfId="311" xr:uid="{C98137A0-A831-4A18-B430-DA1FB80B2443}"/>
    <cellStyle name="Eingabe 4 2" xfId="649" xr:uid="{6DF699FE-35D1-4C0F-A29C-9F39A21D54A4}"/>
    <cellStyle name="Eingabe 4 2 2" xfId="864" xr:uid="{2CB6E958-480F-4538-9771-5E16EB3D6D9D}"/>
    <cellStyle name="Eingabe 4 2 2 2" xfId="1577" xr:uid="{F16F2A8A-B30A-4E1D-AB55-18C28E3D09DF}"/>
    <cellStyle name="Eingabe 4 2 2 3" xfId="1156" xr:uid="{0D7833F1-8264-41ED-947F-1D14E9B3063F}"/>
    <cellStyle name="Eingabe 4 2 2 4" xfId="2227" xr:uid="{E02AF14A-6BB3-4D01-9277-57DE17AE139A}"/>
    <cellStyle name="Eingabe 4 2 3" xfId="1369" xr:uid="{827EA7BD-8B4A-4B71-8EE2-B32A668DEF5A}"/>
    <cellStyle name="Eingabe 4 2 4" xfId="1165" xr:uid="{1FD30ED9-C7ED-42C8-A956-83ECE6BDC0DD}"/>
    <cellStyle name="Eingabe 4 2 5" xfId="2021" xr:uid="{6DAEF92F-BE4B-4268-BC64-7FED5E8F05F3}"/>
    <cellStyle name="Eingabe 4 3" xfId="576" xr:uid="{A8495642-2E81-4D2D-8CCF-BFC247E176A0}"/>
    <cellStyle name="Eingabe 4 3 2" xfId="791" xr:uid="{853ECD08-9F5E-4E36-A04A-A9750EC619CB}"/>
    <cellStyle name="Eingabe 4 3 2 2" xfId="1504" xr:uid="{5877B1C9-D095-495D-9D91-28BCDEEB5E49}"/>
    <cellStyle name="Eingabe 4 3 2 3" xfId="1227" xr:uid="{8EC7AFD1-9BCE-4324-A47F-667BDF00A5A3}"/>
    <cellStyle name="Eingabe 4 3 2 4" xfId="2154" xr:uid="{FAADBA1F-F004-4CD4-BBC3-B394F9E72163}"/>
    <cellStyle name="Eingabe 4 3 3" xfId="1296" xr:uid="{5A20F023-9522-404A-B199-5ABCD96EA49F}"/>
    <cellStyle name="Eingabe 4 3 4" xfId="1241" xr:uid="{52D98483-89E9-4B9B-8FCA-861C95E27B81}"/>
    <cellStyle name="Eingabe 4 3 5" xfId="1948" xr:uid="{BAE5E2D5-73C4-4D37-B672-C75DAAD9F9C6}"/>
    <cellStyle name="Eingabe 4 4" xfId="552" xr:uid="{CE284C6D-030A-4A2E-9A99-54280DAC0632}"/>
    <cellStyle name="Eingabe 4 4 2" xfId="767" xr:uid="{3FCE348A-0819-422A-B77C-C8302F44322E}"/>
    <cellStyle name="Eingabe 4 4 2 2" xfId="1480" xr:uid="{48AFA673-5D02-44E1-A1E5-EEB6FE37097D}"/>
    <cellStyle name="Eingabe 4 4 2 3" xfId="1004" xr:uid="{379AF0BC-F891-4532-B1F9-1A07D827BF99}"/>
    <cellStyle name="Eingabe 4 4 2 4" xfId="2130" xr:uid="{5A49D6CE-3B82-4F0A-BF70-D8E82B36F564}"/>
    <cellStyle name="Eingabe 4 4 3" xfId="1272" xr:uid="{EC5A0BE7-9A36-461E-9225-A9F115AC47B1}"/>
    <cellStyle name="Eingabe 4 4 4" xfId="1689" xr:uid="{576C1E3D-3692-4727-AC38-0351D5D1FED1}"/>
    <cellStyle name="Eingabe 4 4 5" xfId="1924" xr:uid="{BE0442C7-009F-4BF9-88EF-87ECE90147EE}"/>
    <cellStyle name="Eingabe 4 5" xfId="735" xr:uid="{18788A41-3430-4A15-BBBB-098F031C7E97}"/>
    <cellStyle name="Eingabe 4 5 2" xfId="1448" xr:uid="{0A2423D6-3E07-43CB-8A57-E4BB2D55EE92}"/>
    <cellStyle name="Eingabe 4 5 3" xfId="1083" xr:uid="{25627ABB-D7D8-4E1B-960A-886B59EC7AD5}"/>
    <cellStyle name="Eingabe 4 5 4" xfId="2099" xr:uid="{387224DE-6EA0-485C-A2FE-6FEB66117790}"/>
    <cellStyle name="Eingabe 4 6" xfId="1108" xr:uid="{6BF60D33-0B13-4D7E-AB87-C78F43F0FBF8}"/>
    <cellStyle name="Eingabe 4 7" xfId="1780" xr:uid="{34FB3411-A353-4BC1-8395-0DD9246DAB7B}"/>
    <cellStyle name="Eingabe 4 8" xfId="1749" xr:uid="{5D155F46-3E08-4AB7-BDB6-D2E1FF64101E}"/>
    <cellStyle name="Eingabe 5" xfId="586" xr:uid="{374862E1-5704-4F8A-A86D-698C0DA3FE2A}"/>
    <cellStyle name="Eingabe 5 2" xfId="801" xr:uid="{3AA6AEDE-EA9D-45D3-9D64-068F3521FB02}"/>
    <cellStyle name="Eingabe 5 2 2" xfId="1514" xr:uid="{18072324-EFF5-423E-BA93-98F727FF79B8}"/>
    <cellStyle name="Eingabe 5 2 3" xfId="937" xr:uid="{15D68B26-409F-4B41-AB83-87F3B2643D3E}"/>
    <cellStyle name="Eingabe 5 2 4" xfId="2164" xr:uid="{B4529181-41BE-4BB3-8B4C-18498017342D}"/>
    <cellStyle name="Eingabe 5 3" xfId="1306" xr:uid="{423F1BCA-08DE-4803-AEC2-2DF3A75C4114}"/>
    <cellStyle name="Eingabe 5 4" xfId="1879" xr:uid="{D61B0CC8-25D1-49B4-87C8-23BFD14EE359}"/>
    <cellStyle name="Eingabe 5 5" xfId="1958" xr:uid="{9CBE786C-77F7-4A00-998A-25FD6CE6677A}"/>
    <cellStyle name="Eingabe 6" xfId="663" xr:uid="{2982B5FA-F559-4EE8-861B-2C387870F4FD}"/>
    <cellStyle name="Eingabe 6 2" xfId="878" xr:uid="{D4476F75-ECF5-46C9-9C13-3EB3A89AA5FA}"/>
    <cellStyle name="Eingabe 6 2 2" xfId="1591" xr:uid="{EEE07682-D5AA-4E60-A368-58B7348240A2}"/>
    <cellStyle name="Eingabe 6 2 3" xfId="1708" xr:uid="{1CA3D44E-668F-446A-A8A7-9FEE025823FC}"/>
    <cellStyle name="Eingabe 6 2 4" xfId="2241" xr:uid="{C79D9390-21DA-4C1F-9BCB-873265211144}"/>
    <cellStyle name="Eingabe 6 3" xfId="1383" xr:uid="{E75EFE68-5DE1-4377-8038-09601EF6DA02}"/>
    <cellStyle name="Eingabe 6 4" xfId="1814" xr:uid="{4601E964-7947-463B-9C92-A916D6A02FF0}"/>
    <cellStyle name="Eingabe 6 5" xfId="2035" xr:uid="{635CA3CA-B0F1-482D-819D-F8DA2326D210}"/>
    <cellStyle name="Eingabe 7" xfId="706" xr:uid="{B19E7F73-C614-4FFF-92C4-21F9F45F1AD4}"/>
    <cellStyle name="Eingabe 7 2" xfId="920" xr:uid="{AE18667B-61A8-4FB3-88A5-54B588AC6C4F}"/>
    <cellStyle name="Eingabe 7 2 2" xfId="1633" xr:uid="{8CE233A5-A2C1-4302-9745-69D6919AD46C}"/>
    <cellStyle name="Eingabe 7 2 3" xfId="1905" xr:uid="{90B9981E-6A44-4A17-A3B7-ECC0C047DA1C}"/>
    <cellStyle name="Eingabe 7 2 4" xfId="2283" xr:uid="{FF8AD740-D784-4644-B47E-A96312BFAA7D}"/>
    <cellStyle name="Eingabe 7 3" xfId="1426" xr:uid="{AC30CE3C-3636-4DF8-87FF-E6076EAFD4F4}"/>
    <cellStyle name="Eingabe 7 4" xfId="1706" xr:uid="{CB475E4F-0C1C-43D0-9BC0-D3AC3C90CA22}"/>
    <cellStyle name="Eingabe 7 5" xfId="2077" xr:uid="{2CEB465E-8627-46D4-98D6-E9A4BA009012}"/>
    <cellStyle name="Eingabe 8" xfId="715" xr:uid="{4E63BFDE-C5ED-4F00-A964-4290E1E3B006}"/>
    <cellStyle name="Eingabe 8 2" xfId="1435" xr:uid="{D7A4A04B-ECF4-42AA-AD60-C61C7E51272A}"/>
    <cellStyle name="Eingabe 8 3" xfId="1881" xr:uid="{92AE5031-EB7E-4BD9-A7E2-6ABBFC7F1307}"/>
    <cellStyle name="Eingabe 8 4" xfId="2086" xr:uid="{470D3B89-BF20-49A5-94FB-671515803CA2}"/>
    <cellStyle name="Empty_B_border" xfId="15" xr:uid="{00000000-0005-0000-0000-000008000000}"/>
    <cellStyle name="Ergebnis" xfId="77" hidden="1" xr:uid="{73AAFC60-D6B5-4522-ADAC-DFDECDDC30D4}"/>
    <cellStyle name="Ergebnis" xfId="949" hidden="1" xr:uid="{510353F4-F558-4E31-B0BD-0C68468B789A}"/>
    <cellStyle name="Ergebnis" xfId="1026" hidden="1" xr:uid="{31B5BFA0-F354-446A-B4F0-FB73E2EF2472}"/>
    <cellStyle name="Ergebnis" xfId="976" hidden="1" xr:uid="{C871021C-5425-4588-9C92-EA141788CEA3}"/>
    <cellStyle name="Ergebnis" xfId="1791" hidden="1" xr:uid="{D40BA7AA-7FDB-4D66-B90A-AD48F94735DF}"/>
    <cellStyle name="Ergebnis" xfId="1666" hidden="1" xr:uid="{02A3DE8A-9FA8-4D73-A256-54AF52E92502}"/>
    <cellStyle name="Ergebnis" xfId="1668" hidden="1" xr:uid="{8ED3D9B7-1B77-4A4F-A683-45032FBEAA7C}"/>
    <cellStyle name="Ergebnis" xfId="1703" hidden="1" xr:uid="{8748DE0C-56EE-4FDA-9E3E-21AEF13B5A12}"/>
    <cellStyle name="Ergebnis 2" xfId="427" xr:uid="{5CE89CE0-B636-4CE0-BD4D-80C78564E435}"/>
    <cellStyle name="Ergebnis 2 2" xfId="683" xr:uid="{1C155688-1E9A-4EDF-94AF-531AEC1E8B36}"/>
    <cellStyle name="Ergebnis 2 2 2" xfId="898" xr:uid="{9E8D699F-0687-48C8-B6CE-DAFF72D55C0B}"/>
    <cellStyle name="Ergebnis 2 2 2 2" xfId="1611" xr:uid="{4B0FCFC3-9151-4E51-9261-13CBBFE67E2C}"/>
    <cellStyle name="Ergebnis 2 2 2 3" xfId="1032" xr:uid="{B1C0A1EA-49E2-4197-8CD3-17A19DF0F2A1}"/>
    <cellStyle name="Ergebnis 2 2 2 4" xfId="2261" xr:uid="{AC7B1BB6-7F5D-469C-BD96-AD9482FC9431}"/>
    <cellStyle name="Ergebnis 2 2 3" xfId="1403" xr:uid="{19CD3CBF-FA84-40A9-AA84-5A019718E8C2}"/>
    <cellStyle name="Ergebnis 2 2 4" xfId="1720" xr:uid="{ABB0BD15-55D4-4ED0-A455-66A53558B0CB}"/>
    <cellStyle name="Ergebnis 2 2 5" xfId="2055" xr:uid="{A90FB495-D998-4715-BEAD-5E5BB24E870E}"/>
    <cellStyle name="Ergebnis 2 3" xfId="615" xr:uid="{CF21E51F-3943-4C50-AAB0-DC64B41DC999}"/>
    <cellStyle name="Ergebnis 2 3 2" xfId="830" xr:uid="{87F5239D-0EE3-44B8-8E41-794B45EA2B1C}"/>
    <cellStyle name="Ergebnis 2 3 2 2" xfId="1543" xr:uid="{974D5EBB-F971-4350-AA85-3BC2946A61DB}"/>
    <cellStyle name="Ergebnis 2 3 2 3" xfId="1226" xr:uid="{7D457B99-73B6-4616-81E3-E9F2B3B8515D}"/>
    <cellStyle name="Ergebnis 2 3 2 4" xfId="2193" xr:uid="{5E8E4D38-C3DB-4331-8632-D8A1BB48EDF8}"/>
    <cellStyle name="Ergebnis 2 3 3" xfId="1335" xr:uid="{DD135B25-D389-477B-B683-F43B123793C6}"/>
    <cellStyle name="Ergebnis 2 3 4" xfId="72" xr:uid="{649992E0-7B9A-4A90-870E-B6425AE26D23}"/>
    <cellStyle name="Ergebnis 2 3 5" xfId="1987" xr:uid="{78E502EA-7DDF-4AAF-B2E1-A5C2E6261885}"/>
    <cellStyle name="Ergebnis 2 4" xfId="606" xr:uid="{19D99EF5-CA1E-491E-B069-B2CD870C6318}"/>
    <cellStyle name="Ergebnis 2 4 2" xfId="821" xr:uid="{31C1392D-E3BF-444A-9E88-C0672CBB098A}"/>
    <cellStyle name="Ergebnis 2 4 2 2" xfId="1534" xr:uid="{C34896B7-1C00-48B5-92A8-7CE01B549304}"/>
    <cellStyle name="Ergebnis 2 4 2 3" xfId="1177" xr:uid="{8DC4E302-B2AD-4A39-B804-15555550DAC8}"/>
    <cellStyle name="Ergebnis 2 4 2 4" xfId="2184" xr:uid="{E7B2A8A0-AA4A-40B3-AEEB-29241D758891}"/>
    <cellStyle name="Ergebnis 2 4 3" xfId="1326" xr:uid="{5C6ED9AD-FBA4-4FD6-AEB4-24A530658052}"/>
    <cellStyle name="Ergebnis 2 4 4" xfId="1002" xr:uid="{46E3998F-550B-4F2E-B793-E2F92D1D2F97}"/>
    <cellStyle name="Ergebnis 2 4 5" xfId="1978" xr:uid="{250E0471-43E7-4715-8270-315C34C51126}"/>
    <cellStyle name="Ergebnis 2 5" xfId="741" xr:uid="{23F522DF-F4C5-47EF-B927-A58CCE00E5A0}"/>
    <cellStyle name="Ergebnis 2 5 2" xfId="1454" xr:uid="{7187EB83-C0D5-429E-AB20-3E37BD1819A1}"/>
    <cellStyle name="Ergebnis 2 5 3" xfId="1721" xr:uid="{D4C7AAAA-5528-4758-A559-B9A3B88142EE}"/>
    <cellStyle name="Ergebnis 2 5 4" xfId="2104" xr:uid="{371900C4-66D2-4829-8262-EB7D86679680}"/>
    <cellStyle name="Ergebnis 2 6" xfId="1193" xr:uid="{574EA804-1F32-423B-AEB8-23F5ED02F130}"/>
    <cellStyle name="Ergebnis 2 7" xfId="1804" xr:uid="{51677788-094F-476A-BA39-BE55F41E42A7}"/>
    <cellStyle name="Ergebnis 2 8" xfId="1717" xr:uid="{D3ECB467-5C83-4154-9243-EACE48B265ED}"/>
    <cellStyle name="Ergebnis 3" xfId="320" xr:uid="{16D4ADB4-F77F-4936-A27E-D98B3DEA66EA}"/>
    <cellStyle name="Ergebnis 3 2" xfId="657" xr:uid="{D73AA3EA-AC50-4D01-91AF-BD59B67BDFBE}"/>
    <cellStyle name="Ergebnis 3 2 2" xfId="872" xr:uid="{A01342B2-D916-49C6-9F63-6513B014968B}"/>
    <cellStyle name="Ergebnis 3 2 2 2" xfId="1585" xr:uid="{65F1921B-2E3F-4168-886B-94E371D482FF}"/>
    <cellStyle name="Ergebnis 3 2 2 3" xfId="1743" xr:uid="{BC85EAB0-4B97-4C49-A97C-05C1F9DD01A8}"/>
    <cellStyle name="Ergebnis 3 2 2 4" xfId="2235" xr:uid="{45FC6327-A09C-4114-A0D7-FEB988C02092}"/>
    <cellStyle name="Ergebnis 3 2 3" xfId="1377" xr:uid="{9C39CA0D-4B09-427D-A5A6-3BC4B47BCDF3}"/>
    <cellStyle name="Ergebnis 3 2 4" xfId="1866" xr:uid="{9B6ECEFB-5F26-4416-9450-7B6F23E81F05}"/>
    <cellStyle name="Ergebnis 3 2 5" xfId="2029" xr:uid="{4F762F77-BE3A-4808-84FA-654E63F6DB03}"/>
    <cellStyle name="Ergebnis 3 3" xfId="571" xr:uid="{7C87161F-E992-4F65-9A7D-B065294628B4}"/>
    <cellStyle name="Ergebnis 3 3 2" xfId="786" xr:uid="{E4C22350-6EDF-4EA6-BEAC-82911D85F7FC}"/>
    <cellStyle name="Ergebnis 3 3 2 2" xfId="1499" xr:uid="{317089CF-AD8B-42E9-B031-8A392240999A}"/>
    <cellStyle name="Ergebnis 3 3 2 3" xfId="1654" xr:uid="{E5063A4D-039A-4190-AE96-255E5625FF4F}"/>
    <cellStyle name="Ergebnis 3 3 2 4" xfId="2149" xr:uid="{86BD62F9-E428-456F-B7FE-E714CED68514}"/>
    <cellStyle name="Ergebnis 3 3 3" xfId="1291" xr:uid="{EAA51786-8E63-45FF-9569-D121CDC0B0B2}"/>
    <cellStyle name="Ergebnis 3 3 4" xfId="68" xr:uid="{7114C9CB-2F64-4E80-8A69-047B08138918}"/>
    <cellStyle name="Ergebnis 3 3 5" xfId="1943" xr:uid="{E018CF23-DE32-41E3-BCA5-DB990975B427}"/>
    <cellStyle name="Ergebnis 3 4" xfId="598" xr:uid="{AAB95C46-6F4E-47E9-959D-3D3F0D5699B3}"/>
    <cellStyle name="Ergebnis 3 4 2" xfId="813" xr:uid="{60484B75-102A-4107-931F-4CD615B8541F}"/>
    <cellStyle name="Ergebnis 3 4 2 2" xfId="1526" xr:uid="{C341EFF9-AEE9-43F0-8115-2BDC6C51A40A}"/>
    <cellStyle name="Ergebnis 3 4 2 3" xfId="90" xr:uid="{711ABDA4-59D1-43DE-809A-FBB077609849}"/>
    <cellStyle name="Ergebnis 3 4 2 4" xfId="2176" xr:uid="{8675E505-9F8E-4445-A9EB-38B5728753D2}"/>
    <cellStyle name="Ergebnis 3 4 3" xfId="1318" xr:uid="{71C041C5-E398-4021-8DA3-58AB161E0ABD}"/>
    <cellStyle name="Ergebnis 3 4 4" xfId="1779" xr:uid="{3FB99CD1-7F58-445D-AA7E-DB8C3969219E}"/>
    <cellStyle name="Ergebnis 3 4 5" xfId="1970" xr:uid="{8CEDB57B-84E1-4AF7-ACAC-C0C1A387E2EE}"/>
    <cellStyle name="Ergebnis 3 5" xfId="737" xr:uid="{B8D751BE-FBF4-49C9-9544-D37D7A1DAD15}"/>
    <cellStyle name="Ergebnis 3 5 2" xfId="1450" xr:uid="{27906B50-E025-4DDB-BC39-97D45276D4C6}"/>
    <cellStyle name="Ergebnis 3 5 3" xfId="1855" xr:uid="{866586B1-2AE8-47A5-BD4F-780F2C3B8D08}"/>
    <cellStyle name="Ergebnis 3 5 4" xfId="2101" xr:uid="{155B708A-DB02-4B8E-898F-ADF38C01164C}"/>
    <cellStyle name="Ergebnis 3 6" xfId="1117" xr:uid="{C58E25DA-E2D8-47C5-BBCC-0C8DADC795A8}"/>
    <cellStyle name="Ergebnis 3 7" xfId="1175" xr:uid="{621104AE-DE24-4299-90C9-19A0AF2EAC5A}"/>
    <cellStyle name="Ergebnis 3 8" xfId="1766" xr:uid="{9DDA4292-ECEB-4E71-88B5-B5632895194C}"/>
    <cellStyle name="Ergebnis 4" xfId="587" xr:uid="{2B8299D9-BDA1-4A29-B557-91FBA64EF5CF}"/>
    <cellStyle name="Ergebnis 4 2" xfId="802" xr:uid="{1D96F4AA-7357-4F2E-880F-4302BF6164E8}"/>
    <cellStyle name="Ergebnis 4 2 2" xfId="1515" xr:uid="{E4D385E7-06F8-4AD4-B79A-45F893D250DA}"/>
    <cellStyle name="Ergebnis 4 2 3" xfId="930" xr:uid="{9457D040-686B-4EB5-89C3-D494A5F9D547}"/>
    <cellStyle name="Ergebnis 4 2 4" xfId="2165" xr:uid="{D95436DD-51F1-43F3-A226-6C91382F2CE9}"/>
    <cellStyle name="Ergebnis 4 3" xfId="1307" xr:uid="{28A923EA-0124-4EC4-9E09-78892F4B7868}"/>
    <cellStyle name="Ergebnis 4 4" xfId="1262" xr:uid="{21837CB3-F2C5-4C46-918E-D8723DF96B3B}"/>
    <cellStyle name="Ergebnis 4 5" xfId="1959" xr:uid="{7FE147B6-FBE9-4A8C-B49E-040624865CA5}"/>
    <cellStyle name="Ergebnis 5" xfId="661" xr:uid="{FB035144-7848-4F4B-A73A-1B15B21479E7}"/>
    <cellStyle name="Ergebnis 5 2" xfId="876" xr:uid="{540012B9-F13E-4E5C-A1B6-9B531B357696}"/>
    <cellStyle name="Ergebnis 5 2 2" xfId="1589" xr:uid="{786A05DA-5EFD-496A-B803-9AC7AEE41423}"/>
    <cellStyle name="Ergebnis 5 2 3" xfId="1031" xr:uid="{AF245C6C-501C-4815-98B4-70657087203F}"/>
    <cellStyle name="Ergebnis 5 2 4" xfId="2239" xr:uid="{C01CC964-075A-40D0-8D52-5C90DA3CB3EF}"/>
    <cellStyle name="Ergebnis 5 3" xfId="1381" xr:uid="{62CFA118-573A-4529-98A4-F80665B2590B}"/>
    <cellStyle name="Ergebnis 5 4" xfId="1240" xr:uid="{45E0F288-432D-40FB-A001-C1F6943E5B03}"/>
    <cellStyle name="Ergebnis 5 5" xfId="2033" xr:uid="{62A9914B-67AF-4412-A396-2A48FC60C0CA}"/>
    <cellStyle name="Ergebnis 6" xfId="668" xr:uid="{D18085AF-EADE-4387-84D4-C41B54AB260F}"/>
    <cellStyle name="Ergebnis 6 2" xfId="883" xr:uid="{A19E7AAF-E87A-4837-BD8A-810DB1F6FD6A}"/>
    <cellStyle name="Ergebnis 6 2 2" xfId="1596" xr:uid="{2166B6EF-0C06-4A04-8607-F017B6A3AC68}"/>
    <cellStyle name="Ergebnis 6 2 3" xfId="1663" xr:uid="{A46AC2BE-B73E-47F5-8212-E7B174DD3525}"/>
    <cellStyle name="Ergebnis 6 2 4" xfId="2246" xr:uid="{95FDE857-2E43-49D7-AE10-9FA06C7B964B}"/>
    <cellStyle name="Ergebnis 6 3" xfId="1388" xr:uid="{6E31BC44-E14F-4023-B2BF-69366D01A3C6}"/>
    <cellStyle name="Ergebnis 6 4" xfId="1852" xr:uid="{94779A45-FBC6-406B-AAFF-CDA5C0708E85}"/>
    <cellStyle name="Ergebnis 6 5" xfId="2040" xr:uid="{5A19AF33-9676-45D1-A3CC-34ACFA538928}"/>
    <cellStyle name="Ergebnis 7" xfId="716" xr:uid="{C09FA523-CD76-481B-B7DA-570B2F25BCD0}"/>
    <cellStyle name="Ergebnis 7 2" xfId="1436" xr:uid="{DEE9FAB0-D66D-49CE-9AF2-38CCAFA02937}"/>
    <cellStyle name="Ergebnis 7 3" xfId="1862" xr:uid="{32DD2EA3-C450-4E1C-B7C6-CF0447ED85B9}"/>
    <cellStyle name="Ergebnis 7 4" xfId="2087" xr:uid="{FFCAC205-1C90-4B82-8F2C-1DB3C9B1568A}"/>
    <cellStyle name="Erklärender Text" xfId="76" hidden="1" xr:uid="{D06A121A-F757-498C-8ABF-E786DA6084E1}"/>
    <cellStyle name="Erklärender Text" xfId="948" hidden="1" xr:uid="{12185E70-BEE5-46F8-9706-CD9D0051D035}"/>
    <cellStyle name="Erklärender Text" xfId="1027" hidden="1" xr:uid="{38B61009-6F68-459F-99DC-0D24B425C18B}"/>
    <cellStyle name="Erklärender Text" xfId="1679" hidden="1" xr:uid="{731D7E77-B492-4542-BCE5-7F727DA75DAC}"/>
    <cellStyle name="Erklärender Text" xfId="1688" hidden="1" xr:uid="{F884AF55-A937-4B4E-A801-DE730B0301A4}"/>
    <cellStyle name="Erklärender Text" xfId="936" hidden="1" xr:uid="{DADC0219-EBD1-43EF-B727-1BDCFC87BD69}"/>
    <cellStyle name="Erklärender Text" xfId="1077" hidden="1" xr:uid="{E7C435FE-D994-4E99-8B1F-BFBA373D3986}"/>
    <cellStyle name="Erklärender Text" xfId="2289" hidden="1" xr:uid="{BE7A4123-3CBB-43AA-A6C5-1A5A6E702116}"/>
    <cellStyle name="Erklärender Text 2" xfId="428" xr:uid="{EB718588-8454-4B3F-9245-7B93BC7007E3}"/>
    <cellStyle name="Erklärender Text 3" xfId="310" xr:uid="{8C157F9E-2155-448E-BED9-54C306EF83AE}"/>
    <cellStyle name="Explanatory Text 2" xfId="169" xr:uid="{89E28A28-5CFA-4AEC-9B04-871188E63203}"/>
    <cellStyle name="Explanatory Text 3" xfId="260" xr:uid="{184BE08C-15EC-4C86-A4A7-2A89B03FB00F}"/>
    <cellStyle name="Good 2" xfId="170" xr:uid="{2AD4E467-79B9-446A-8F87-05879AB729DE}"/>
    <cellStyle name="Good 3" xfId="261" xr:uid="{D53D41D6-62DF-4D95-AAFF-5D9B8938EBA4}"/>
    <cellStyle name="Good 4" xfId="390" xr:uid="{7C9CDD6F-0FAB-451E-81E8-CD0322B00728}"/>
    <cellStyle name="Gut" xfId="171" xr:uid="{8617E703-7DDD-4912-8384-4B8CC6CE91A5}"/>
    <cellStyle name="Header: bottom row 2" xfId="4" xr:uid="{00000000-0005-0000-0000-000009000000}"/>
    <cellStyle name="Heading 1 2" xfId="172" xr:uid="{7EC2690A-A2BC-4894-8208-A702FF3C95A5}"/>
    <cellStyle name="Heading 1 3" xfId="262" xr:uid="{64BED4F0-EE44-4D2C-810F-9634E282ED52}"/>
    <cellStyle name="Heading 1 4" xfId="398" xr:uid="{2518869F-18BF-4170-A5F2-366302FEBD69}"/>
    <cellStyle name="Heading 2 2" xfId="173" xr:uid="{B172897F-41EB-4982-94C0-621CFDFA6D10}"/>
    <cellStyle name="Heading 2 3" xfId="263" xr:uid="{11BEB330-86D4-41F3-9A16-F759DC752F4B}"/>
    <cellStyle name="Heading 2 4" xfId="399" xr:uid="{CDCB395C-F97F-47B4-B367-111A471AC0DE}"/>
    <cellStyle name="Heading 3 2" xfId="174" xr:uid="{C6F51469-D410-4D8E-921E-04303BC54AFF}"/>
    <cellStyle name="Heading 3 3" xfId="264" xr:uid="{596852D3-BD7E-4CBE-9552-AA06BAEAB95F}"/>
    <cellStyle name="Heading 3 4" xfId="400" xr:uid="{C155AA53-4691-445B-AF3E-C62BADC14F57}"/>
    <cellStyle name="Heading 4 2" xfId="175" xr:uid="{3518C5DD-E446-4E7A-B075-827B9B9BDA51}"/>
    <cellStyle name="Heading 4 3" xfId="265" xr:uid="{514AEB3F-1411-4AA1-8F63-0F8372DB551E}"/>
    <cellStyle name="Heading 4 4" xfId="401" xr:uid="{8A8914F5-C7D8-44EE-A8CC-A4F5E800ACD4}"/>
    <cellStyle name="Headline" xfId="7" xr:uid="{00000000-0005-0000-0000-00000A000000}"/>
    <cellStyle name="Hyperlink" xfId="2" builtinId="8"/>
    <cellStyle name="Input 2" xfId="176" xr:uid="{B858E2A0-DB6E-4299-A398-45B809C3BD6E}"/>
    <cellStyle name="Input 2 2" xfId="590" xr:uid="{7D130AD2-8C2C-4CB4-AFA3-A72BA7FF1538}"/>
    <cellStyle name="Input 2 2 2" xfId="805" xr:uid="{B9D0ADD0-AAF9-46A6-9962-01FBA42833E3}"/>
    <cellStyle name="Input 2 2 2 2" xfId="1518" xr:uid="{3137941A-8FDD-47B6-9BF0-954773BA24D4}"/>
    <cellStyle name="Input 2 2 2 3" xfId="1043" xr:uid="{31353151-0D19-4A0A-B07C-50079A7F8877}"/>
    <cellStyle name="Input 2 2 2 4" xfId="2168" xr:uid="{6C0A7E5C-3E74-4CFE-874E-F5CBDB9C5C14}"/>
    <cellStyle name="Input 2 2 3" xfId="1310" xr:uid="{BC43014B-465E-4FA4-B9E0-DB9A62F4D55F}"/>
    <cellStyle name="Input 2 2 4" xfId="1056" xr:uid="{7638BFB5-0306-4510-8E9A-A13ADD74DC25}"/>
    <cellStyle name="Input 2 2 5" xfId="1962" xr:uid="{0823D86E-E118-43D8-8CB0-35B2C04FF897}"/>
    <cellStyle name="Input 2 3" xfId="694" xr:uid="{C31B4328-6CA3-49D0-B63D-271F55FF1625}"/>
    <cellStyle name="Input 2 3 2" xfId="909" xr:uid="{0DFEE8FF-3B08-4BD9-8FBA-2BF68F100F34}"/>
    <cellStyle name="Input 2 3 2 2" xfId="1622" xr:uid="{74E90777-4A20-4A6E-8FA5-65789D31824F}"/>
    <cellStyle name="Input 2 3 2 3" xfId="1894" xr:uid="{661C988A-2A32-4254-B802-05D61A725F9E}"/>
    <cellStyle name="Input 2 3 2 4" xfId="2272" xr:uid="{68658386-7322-4FE3-ABA5-C92423DF34DD}"/>
    <cellStyle name="Input 2 3 3" xfId="1414" xr:uid="{84CC3887-6E9E-4CBF-B606-F447886B3F57}"/>
    <cellStyle name="Input 2 3 4" xfId="94" xr:uid="{CCCF52DD-123B-4361-883D-F9945660F407}"/>
    <cellStyle name="Input 2 3 5" xfId="2066" xr:uid="{7E891304-D5A0-4868-8A09-3EFF8FD4E8F7}"/>
    <cellStyle name="Input 2 4" xfId="705" xr:uid="{23DB1652-B481-4A18-8D8A-8E1E8016E2AC}"/>
    <cellStyle name="Input 2 4 2" xfId="919" xr:uid="{6FD057EE-E430-4DB3-A34E-B7EB1F269209}"/>
    <cellStyle name="Input 2 4 2 2" xfId="1632" xr:uid="{EA341D1D-F409-4D23-B795-B2C7589A44C4}"/>
    <cellStyle name="Input 2 4 2 3" xfId="1904" xr:uid="{A2EAB52B-2BA0-4156-B983-DC01DFE24A35}"/>
    <cellStyle name="Input 2 4 2 4" xfId="2282" xr:uid="{244DBBD0-89FA-48FB-9537-D4B966B0D389}"/>
    <cellStyle name="Input 2 4 3" xfId="1425" xr:uid="{F7FBA761-9CE8-4C64-AA53-B099C74F6D6F}"/>
    <cellStyle name="Input 2 4 4" xfId="1189" xr:uid="{9CE8748B-A431-43E7-899C-42823151C242}"/>
    <cellStyle name="Input 2 4 5" xfId="2076" xr:uid="{2F9947F1-20DE-475A-8EA9-3FEB7F9778A7}"/>
    <cellStyle name="Input 2 5" xfId="717" xr:uid="{BD0B1103-0B81-434C-BB99-76C16D3A1ED1}"/>
    <cellStyle name="Input 2 5 2" xfId="1437" xr:uid="{2C98CDBA-57CD-49C3-A024-07A930918E8B}"/>
    <cellStyle name="Input 2 5 3" xfId="929" xr:uid="{ED860899-6A32-49EA-AA99-CD7FE7625D89}"/>
    <cellStyle name="Input 2 5 4" xfId="2088" xr:uid="{9140E603-A07D-4880-BC9F-DE386DF38A4C}"/>
    <cellStyle name="Input 2 6" xfId="1016" xr:uid="{2186ED14-8725-4B27-A612-DAB372AA33D4}"/>
    <cellStyle name="Input 2 7" xfId="1885" xr:uid="{0A5B061A-E170-4334-A302-CA1ECF8487C0}"/>
    <cellStyle name="Input 2 8" xfId="1246" xr:uid="{883B3825-A1BE-4947-804A-BBE9BF10A42D}"/>
    <cellStyle name="Input 3" xfId="266" xr:uid="{E45E6F55-4FAA-4C93-9BBD-60C3E7F04E00}"/>
    <cellStyle name="Input 3 2" xfId="622" xr:uid="{6ADD242E-9295-43FA-ADA0-D7C37D25CFB2}"/>
    <cellStyle name="Input 3 2 2" xfId="837" xr:uid="{60020833-AAB9-48FD-AA5B-3CC46C310198}"/>
    <cellStyle name="Input 3 2 2 2" xfId="1550" xr:uid="{A6AD7BA2-C3F9-45BE-8527-B835855AAFBA}"/>
    <cellStyle name="Input 3 2 2 3" xfId="67" xr:uid="{08D496C0-7455-4FC8-AD0E-B021A67D19CC}"/>
    <cellStyle name="Input 3 2 2 4" xfId="2200" xr:uid="{C6136075-0D55-4154-998B-9D9C00883F3A}"/>
    <cellStyle name="Input 3 2 3" xfId="1342" xr:uid="{829C1499-7AF9-4FE9-B7C0-2280E2A487B3}"/>
    <cellStyle name="Input 3 2 4" xfId="1843" xr:uid="{A8C9AD26-F834-4296-A8A8-000F45F19D5D}"/>
    <cellStyle name="Input 3 2 5" xfId="1994" xr:uid="{D7AF2C50-846A-4E6F-99B0-B3451E0AA9A6}"/>
    <cellStyle name="Input 3 3" xfId="621" xr:uid="{BC13BCA0-D55B-43F5-AF43-AA36827ED898}"/>
    <cellStyle name="Input 3 3 2" xfId="836" xr:uid="{053ADA8A-C4F3-477E-9560-048625EEE0A6}"/>
    <cellStyle name="Input 3 3 2 2" xfId="1549" xr:uid="{17CB215E-1950-4108-A269-C81F2659EBDB}"/>
    <cellStyle name="Input 3 3 2 3" xfId="1741" xr:uid="{B47930AE-B9FE-47AB-B2B6-22E7CE9C8A74}"/>
    <cellStyle name="Input 3 3 2 4" xfId="2199" xr:uid="{E6125AAC-4444-4B61-83B9-6AD51762271E}"/>
    <cellStyle name="Input 3 3 3" xfId="1341" xr:uid="{3563FBF2-73D8-4B4D-B762-B1A44C70C806}"/>
    <cellStyle name="Input 3 3 4" xfId="1829" xr:uid="{BE18BDA5-D5AC-479F-9599-50A76132B237}"/>
    <cellStyle name="Input 3 3 5" xfId="1993" xr:uid="{1C54DAD6-311E-4716-8969-492394EB3673}"/>
    <cellStyle name="Input 3 4" xfId="565" xr:uid="{6C62072A-B55E-441E-9D1E-C04C865BDAC9}"/>
    <cellStyle name="Input 3 4 2" xfId="780" xr:uid="{31B12959-258A-4822-8FC4-400FF7A2F1F8}"/>
    <cellStyle name="Input 3 4 2 2" xfId="1493" xr:uid="{00E7A654-C166-4BC6-8F23-E70DA0950F63}"/>
    <cellStyle name="Input 3 4 2 3" xfId="1145" xr:uid="{F0BE2761-903E-4158-82C4-0DC424DD363E}"/>
    <cellStyle name="Input 3 4 2 4" xfId="2143" xr:uid="{55FCF3D6-C7A6-47DF-B51E-DEB45291945A}"/>
    <cellStyle name="Input 3 4 3" xfId="1285" xr:uid="{1EA8F864-CF09-4EE5-AAE6-9047F956F9D6}"/>
    <cellStyle name="Input 3 4 4" xfId="1673" xr:uid="{29B63816-0EA1-4AE6-A563-E556253F3730}"/>
    <cellStyle name="Input 3 4 5" xfId="1937" xr:uid="{E7F595E0-1AC5-4B80-99EF-AEB8C52BD506}"/>
    <cellStyle name="Input 3 5" xfId="723" xr:uid="{C610ACF0-38A5-4857-824A-A74BFE1C81F2}"/>
    <cellStyle name="Input 3 5 2" xfId="1443" xr:uid="{15CCA8A9-7F56-4408-AA53-BD288363D8F9}"/>
    <cellStyle name="Input 3 5 3" xfId="975" xr:uid="{1CA63B62-A749-4F57-8E13-4453094E6712}"/>
    <cellStyle name="Input 3 5 4" xfId="2094" xr:uid="{5D79227A-3858-4F90-B06B-4BF076B34E2C}"/>
    <cellStyle name="Input 3 6" xfId="1072" xr:uid="{4F9E391A-61DD-4B9E-860B-F7137362D00B}"/>
    <cellStyle name="Input 3 7" xfId="1424" xr:uid="{EFDAC16F-D5E6-416E-8A15-3EA627B50D15}"/>
    <cellStyle name="Input 3 8" xfId="1665" xr:uid="{E3D5929F-87C5-4D74-B930-966D1561EB68}"/>
    <cellStyle name="Input 4" xfId="377" xr:uid="{BF1678FC-2DA4-47C6-A131-BAC8DC26773D}"/>
    <cellStyle name="InputCells" xfId="27" xr:uid="{23D3EAC3-B314-418D-977C-BA3A9C5863EC}"/>
    <cellStyle name="InputCells 2" xfId="177" xr:uid="{820F3396-D5AC-4392-B07F-58E34918CB8E}"/>
    <cellStyle name="InputCells 3" xfId="228" xr:uid="{BABDD1ED-EC70-4F53-A67A-C1258708E00D}"/>
    <cellStyle name="InputCells 4" xfId="380" xr:uid="{870D9CDE-41B8-4AB5-9B16-71BD34B7602D}"/>
    <cellStyle name="InputCells_Bborder_1" xfId="178" xr:uid="{99E782A4-3417-4BF7-A700-0D49FAC29153}"/>
    <cellStyle name="InputCells12" xfId="37" xr:uid="{B9300ABF-6E18-4F5F-A164-4D30F4B01910}"/>
    <cellStyle name="InputCells12 2" xfId="179" xr:uid="{B0751725-78D4-44DE-BCE0-27A47C27E692}"/>
    <cellStyle name="InputCells12 2 2" xfId="454" xr:uid="{9CDEDA4A-73AA-46E4-9FCC-30A273BE3EF2}"/>
    <cellStyle name="InputCells12 2 2 2" xfId="628" xr:uid="{986E264E-71D6-4A55-9BF6-5E7BAB74EB0C}"/>
    <cellStyle name="InputCells12 2 2 2 2" xfId="843" xr:uid="{4E9D57CB-1B92-4E90-B5DC-3A210FD6101D}"/>
    <cellStyle name="InputCells12 2 2 2 2 2" xfId="1556" xr:uid="{994F8FF1-FB90-45FF-A403-63BE9C0FE70A}"/>
    <cellStyle name="InputCells12 2 2 2 2 3" xfId="1802" xr:uid="{D0404BC5-786E-4CED-A6CA-159931981638}"/>
    <cellStyle name="InputCells12 2 2 2 2 4" xfId="2206" xr:uid="{0851113D-2BA6-44A9-982C-3EEBBBCE5C9E}"/>
    <cellStyle name="InputCells12 2 2 2 3" xfId="1348" xr:uid="{BE64D6BD-BCF0-40E9-B0C0-B5C2E59C98D4}"/>
    <cellStyle name="InputCells12 2 2 2 4" xfId="1185" xr:uid="{AA69B967-7096-45D0-8C63-2E18347178BC}"/>
    <cellStyle name="InputCells12 2 2 2 5" xfId="2000" xr:uid="{ED71999B-1FC2-4005-8050-3AB83B502532}"/>
    <cellStyle name="InputCells12 2 2 3" xfId="753" xr:uid="{5AD6C090-6FC4-46E8-85A2-5B952592B652}"/>
    <cellStyle name="InputCells12 2 2 3 2" xfId="1466" xr:uid="{761BE10E-1732-49C3-99E9-35515C50F3A9}"/>
    <cellStyle name="InputCells12 2 2 3 3" xfId="1882" xr:uid="{A02E4F7E-AF71-45D5-AA7B-42EA0C8278FF}"/>
    <cellStyle name="InputCells12 2 2 3 4" xfId="2116" xr:uid="{CD7CA579-8638-45D8-83DA-5DB347A5CD05}"/>
    <cellStyle name="InputCells12 2 3" xfId="313" xr:uid="{DA005756-C28F-4717-91DF-1B53EE783CE8}"/>
    <cellStyle name="InputCells12 2 3 2" xfId="651" xr:uid="{2161313A-CF47-471A-AE78-A6423865ED89}"/>
    <cellStyle name="InputCells12 2 3 2 2" xfId="866" xr:uid="{1C35EB2D-6011-4272-9F78-AF5BF5D24ECD}"/>
    <cellStyle name="InputCells12 2 3 2 2 2" xfId="1579" xr:uid="{91683BDE-04E5-4F97-BD1D-2733DD686D5C}"/>
    <cellStyle name="InputCells12 2 3 2 2 3" xfId="1140" xr:uid="{12761400-4521-4F3D-8D22-3E35C811B04A}"/>
    <cellStyle name="InputCells12 2 3 2 2 4" xfId="2229" xr:uid="{B035DBF7-C5F6-4E25-A57C-9A511D97C930}"/>
    <cellStyle name="InputCells12 2 3 2 3" xfId="1371" xr:uid="{5D5DB4CD-C07B-48AA-8552-F22B80891538}"/>
    <cellStyle name="InputCells12 2 3 2 4" xfId="1730" xr:uid="{0C791DE9-DFC6-4D2C-A931-396398187AEA}"/>
    <cellStyle name="InputCells12 2 3 2 5" xfId="2023" xr:uid="{141FC211-E093-494B-84B4-4A550575343E}"/>
    <cellStyle name="InputCells12 2 3 3" xfId="574" xr:uid="{CFCDA457-2B6B-4D37-B224-49EB2DD2E47B}"/>
    <cellStyle name="InputCells12 2 3 3 2" xfId="789" xr:uid="{10DEB975-E0A2-49C6-91E8-8A495F547758}"/>
    <cellStyle name="InputCells12 2 3 3 2 2" xfId="1502" xr:uid="{94EAE9C6-84A7-494F-B869-DEE57F897146}"/>
    <cellStyle name="InputCells12 2 3 3 2 3" xfId="1653" xr:uid="{C18065C9-467B-4F7F-99B5-A67A91C9D3FB}"/>
    <cellStyle name="InputCells12 2 3 3 2 4" xfId="2152" xr:uid="{DD719F70-98F0-4F21-A9EE-7BF5C04627CD}"/>
    <cellStyle name="InputCells12 2 3 3 3" xfId="1294" xr:uid="{EAAE4837-2183-4E3F-8E6C-F4E26FE83C1B}"/>
    <cellStyle name="InputCells12 2 3 3 4" xfId="1044" xr:uid="{1227DE55-9A0E-4479-8CF7-B985261AE921}"/>
    <cellStyle name="InputCells12 2 3 3 5" xfId="1946" xr:uid="{E62600E9-3757-4C47-AC3F-05C78B26B10D}"/>
    <cellStyle name="InputCells12 2 3 4" xfId="690" xr:uid="{5C0E444C-8C74-4A7D-8568-76B8AA75E267}"/>
    <cellStyle name="InputCells12 2 3 4 2" xfId="905" xr:uid="{E9730963-904C-4D4D-BEC7-D6657C48CAD0}"/>
    <cellStyle name="InputCells12 2 3 4 2 2" xfId="1618" xr:uid="{B28345C8-1FC9-4BF0-AF8A-8BFF89B9D696}"/>
    <cellStyle name="InputCells12 2 3 4 2 3" xfId="1890" xr:uid="{26E87FC3-68DD-4161-910F-CB22AB411514}"/>
    <cellStyle name="InputCells12 2 3 4 2 4" xfId="2268" xr:uid="{F104763D-8FCF-41A6-9CD5-CC8F8A7F5973}"/>
    <cellStyle name="InputCells12 2 3 4 3" xfId="1410" xr:uid="{459E9BDE-D194-41AB-BFD6-67AE66A1F4BD}"/>
    <cellStyle name="InputCells12 2 3 4 4" xfId="1186" xr:uid="{356D0D47-C54C-4229-B7A1-07483A3BA333}"/>
    <cellStyle name="InputCells12 2 3 4 5" xfId="2062" xr:uid="{D88D44C4-17F0-4E78-B847-F7ADDEAA308F}"/>
    <cellStyle name="InputCells12 2 3 5" xfId="1110" xr:uid="{766CA799-C91F-4DD0-8FA5-4D16D09274D9}"/>
    <cellStyle name="InputCells12 2 3 6" xfId="1235" xr:uid="{F250C9C9-2DF5-4334-BF0D-B22911CE22FC}"/>
    <cellStyle name="InputCells12 2 3 7" xfId="941" xr:uid="{25853F75-F23A-4FDC-A04D-92D562651212}"/>
    <cellStyle name="InputCells12 3" xfId="453" xr:uid="{B12DB979-8EEB-4E03-963E-51A256B0BA91}"/>
    <cellStyle name="InputCells12 3 2" xfId="558" xr:uid="{D1DA3F02-0716-40A3-9AF2-DA91361E83E2}"/>
    <cellStyle name="InputCells12 3 2 2" xfId="773" xr:uid="{0E5105DB-9832-4CD0-A47F-11C942DF7753}"/>
    <cellStyle name="InputCells12 3 2 2 2" xfId="1486" xr:uid="{458731F3-3E68-43DA-861C-22DB3BDE5B6F}"/>
    <cellStyle name="InputCells12 3 2 2 3" xfId="1231" xr:uid="{CA185AAB-EB7A-4A56-B722-D83C53BB42C9}"/>
    <cellStyle name="InputCells12 3 2 2 4" xfId="2136" xr:uid="{5A5C0486-41F8-49E1-886F-E1B44F865D64}"/>
    <cellStyle name="InputCells12 3 2 3" xfId="1278" xr:uid="{6B68BCC4-C052-4271-8DCB-8CE688A7DFEC}"/>
    <cellStyle name="InputCells12 3 2 4" xfId="1821" xr:uid="{EB709901-63C9-4655-ABA0-B185C744C84B}"/>
    <cellStyle name="InputCells12 3 2 5" xfId="1930" xr:uid="{74DC1542-FFC0-4F84-9AD7-F9AE003FC87F}"/>
    <cellStyle name="InputCells12 3 3" xfId="752" xr:uid="{3A023354-1868-44CF-8BB2-65009CC59402}"/>
    <cellStyle name="InputCells12 3 3 2" xfId="1465" xr:uid="{2CBB2D13-3E38-4778-B416-6EDD85DBE6C8}"/>
    <cellStyle name="InputCells12 3 3 3" xfId="1693" xr:uid="{9C1B6815-9604-43AE-8973-B764123C8D28}"/>
    <cellStyle name="InputCells12 3 3 4" xfId="2115" xr:uid="{DBC3D622-0199-487E-A243-0487373FD900}"/>
    <cellStyle name="InputCells12 4" xfId="312" xr:uid="{8F8C794D-1BA1-49AB-A12F-CBD5EF51A08F}"/>
    <cellStyle name="InputCells12 4 2" xfId="650" xr:uid="{F1E5D81F-891D-48BB-A057-61EAD70C65A6}"/>
    <cellStyle name="InputCells12 4 2 2" xfId="865" xr:uid="{4048AE9C-42D5-491B-87A7-05681F32F21C}"/>
    <cellStyle name="InputCells12 4 2 2 2" xfId="1578" xr:uid="{0BC0F3EF-267A-44E1-AD3B-82397211FA20}"/>
    <cellStyle name="InputCells12 4 2 2 3" xfId="1863" xr:uid="{66E3EDFD-47EF-4738-BF53-2D5B47051E70}"/>
    <cellStyle name="InputCells12 4 2 2 4" xfId="2228" xr:uid="{01B8DD9C-D9E5-4896-84EA-18511695670E}"/>
    <cellStyle name="InputCells12 4 2 3" xfId="1370" xr:uid="{F76D6C92-71F3-4B48-8EDE-11DEAE161AD8}"/>
    <cellStyle name="InputCells12 4 2 4" xfId="1190" xr:uid="{001775D5-ADE3-4011-B650-D0E8D38691C4}"/>
    <cellStyle name="InputCells12 4 2 5" xfId="2022" xr:uid="{71E58ADF-160A-4C36-9070-EA1C766360F7}"/>
    <cellStyle name="InputCells12 4 3" xfId="575" xr:uid="{360788CA-3269-49F8-BF8E-1B1436EE702B}"/>
    <cellStyle name="InputCells12 4 3 2" xfId="790" xr:uid="{4292DA0C-16DF-4D52-88F8-410C15083380}"/>
    <cellStyle name="InputCells12 4 3 2 2" xfId="1503" xr:uid="{86CC9989-4B17-4616-AFBE-B89F695D774B}"/>
    <cellStyle name="InputCells12 4 3 2 3" xfId="1228" xr:uid="{EFA74852-BE59-4156-A0F6-03631B072B47}"/>
    <cellStyle name="InputCells12 4 3 2 4" xfId="2153" xr:uid="{694DEEFA-0862-452E-8FA0-0F64467C39CB}"/>
    <cellStyle name="InputCells12 4 3 3" xfId="1295" xr:uid="{C89DCDDF-AC6C-4E3B-AD71-9E133D83B116}"/>
    <cellStyle name="InputCells12 4 3 4" xfId="1008" xr:uid="{6876FF77-CA37-4492-B22D-1358E062F089}"/>
    <cellStyle name="InputCells12 4 3 5" xfId="1947" xr:uid="{0E853ACD-F8F4-4D60-A4D3-CC27C1DC66CF}"/>
    <cellStyle name="InputCells12 4 4" xfId="549" xr:uid="{126C655F-BA6F-4FAD-9FF1-B510219CB677}"/>
    <cellStyle name="InputCells12 4 4 2" xfId="764" xr:uid="{E215D245-6CA6-48AC-A66B-03AAC6054581}"/>
    <cellStyle name="InputCells12 4 4 2 2" xfId="1477" xr:uid="{452C577A-C973-4FC7-92C3-FD8B8DB5BF99}"/>
    <cellStyle name="InputCells12 4 4 2 3" xfId="1216" xr:uid="{4CBC2CA6-8323-46C2-9D3A-B936C69FC1D1}"/>
    <cellStyle name="InputCells12 4 4 2 4" xfId="2127" xr:uid="{51D2955E-B202-42D6-BD30-31203F11250A}"/>
    <cellStyle name="InputCells12 4 4 3" xfId="1269" xr:uid="{3E82043F-C517-4615-91FC-7A485F67C483}"/>
    <cellStyle name="InputCells12 4 4 4" xfId="1652" xr:uid="{A467A0FE-3109-4836-A4C1-D3E340EC3EBD}"/>
    <cellStyle name="InputCells12 4 4 5" xfId="1921" xr:uid="{1847250B-3D73-479A-9C77-B63F8DE71DFE}"/>
    <cellStyle name="InputCells12 4 5" xfId="1109" xr:uid="{DE6A5516-8999-47CF-9828-6B195B73C26A}"/>
    <cellStyle name="InputCells12 4 6" xfId="1801" xr:uid="{B351F016-5141-4220-8CCB-07E138DA273E}"/>
    <cellStyle name="InputCells12 4 7" xfId="35" xr:uid="{18F04F6F-5D04-409E-85D7-4063E4111B43}"/>
    <cellStyle name="InputCells12 5" xfId="107" xr:uid="{974CCAFE-F20B-4D5A-9FD5-492576EB52FE}"/>
    <cellStyle name="InputCells12_BBorder" xfId="45" xr:uid="{157AFE81-D09A-4A57-833D-BAB43BB5245C}"/>
    <cellStyle name="IntCells" xfId="180" xr:uid="{01374847-8BE6-499A-8957-215073EB3648}"/>
    <cellStyle name="KP_thin_border_dark_grey" xfId="55" xr:uid="{1C6B230C-A467-4670-A8E6-700E0ECFE173}"/>
    <cellStyle name="Linked Cell 2" xfId="181" xr:uid="{B4223A48-BAD8-47A0-92F2-2631D6C271CC}"/>
    <cellStyle name="Linked Cell 3" xfId="267" xr:uid="{74AED103-6E32-4CB8-AA4E-A315A4DB15AF}"/>
    <cellStyle name="Linked Cell 4" xfId="402" xr:uid="{507A98A9-0030-4A9F-9C15-DF3F14CCD57B}"/>
    <cellStyle name="Neutral 2" xfId="182" xr:uid="{A8448A03-8901-462E-B102-865F60EDCD4B}"/>
    <cellStyle name="Neutral 3" xfId="268" xr:uid="{01AF4AFF-EB0F-4EBC-BA18-60C8F0ED27EC}"/>
    <cellStyle name="Normaali 2" xfId="183" xr:uid="{645765D6-D253-4A83-BDA3-C36DD9A17E9C}"/>
    <cellStyle name="Normaali 2 2" xfId="184" xr:uid="{E4027BB3-A95A-4E8F-B168-BCED9CD983A3}"/>
    <cellStyle name="Normal" xfId="0" builtinId="0" customBuiltin="1"/>
    <cellStyle name="Normal 10" xfId="405" xr:uid="{C9F0061A-8273-4F86-9B8C-6E8A87DBA68F}"/>
    <cellStyle name="Normal 10 2" xfId="474" xr:uid="{90E4F774-5FF6-4759-B447-C459F1CD0D99}"/>
    <cellStyle name="Normal 11" xfId="433" xr:uid="{D7C271AC-4A59-4EAD-BC3A-F11096BF3FFC}"/>
    <cellStyle name="Normal 11 2" xfId="475" xr:uid="{F67423BA-D407-4AD6-9ED7-EFFB65B0008A}"/>
    <cellStyle name="Normal 12" xfId="544" xr:uid="{3128F217-57E8-4C6B-BBE7-9B4839734600}"/>
    <cellStyle name="Normal 12 2" xfId="704" xr:uid="{E0FC66FB-8D88-4D6D-BBA1-4DCB8A0A765D}"/>
    <cellStyle name="Normal 13" xfId="18" xr:uid="{5286BDF5-7A53-4F08-983B-9F69C35F51C2}"/>
    <cellStyle name="Normal 2" xfId="3" xr:uid="{00000000-0005-0000-0000-00000D000000}"/>
    <cellStyle name="Normal 2 2" xfId="185" xr:uid="{904DE2B0-A260-4B23-9C92-B42FF44C7846}"/>
    <cellStyle name="Normal 2 2 2" xfId="186" xr:uid="{29CD96AA-41B9-4F37-B208-89CEA2170381}"/>
    <cellStyle name="Normal 2 3" xfId="187" xr:uid="{059EDC3C-BFA2-4D27-8B6A-5C38CCA7ABFE}"/>
    <cellStyle name="Normal 2 3 2" xfId="455" xr:uid="{E81ED349-4ED3-443C-8FF2-3EA4B9A87DBA}"/>
    <cellStyle name="Normal 2 4" xfId="59" xr:uid="{0AAC7947-BE94-4567-8F90-E440A1FAC1A5}"/>
    <cellStyle name="Normal 2 5" xfId="22" xr:uid="{141919B2-2E53-44E4-BA36-2C8E7CD99A11}"/>
    <cellStyle name="Normal 3" xfId="17" xr:uid="{00000000-0005-0000-0000-00000E000000}"/>
    <cellStyle name="Normal 3 2" xfId="188" xr:uid="{D9EB580C-39B8-4F06-87EA-8227BDB4DC93}"/>
    <cellStyle name="Normal 3 2 2" xfId="60" xr:uid="{38A1776C-4B92-4D93-886D-65D5CD88DBDF}"/>
    <cellStyle name="Normal 3 3" xfId="229" xr:uid="{4624C03E-8DE4-4AF8-AE05-05EDB50F1957}"/>
    <cellStyle name="Normal 3 4" xfId="391" xr:uid="{2C058147-1CC7-47D4-8B3A-14E50203B106}"/>
    <cellStyle name="Normal 3 5" xfId="56" xr:uid="{D1352E84-D5E4-4474-A9E9-D114AC0B28D7}"/>
    <cellStyle name="Normal 4" xfId="189" xr:uid="{41600A2E-8EDD-447A-A139-BF586D178456}"/>
    <cellStyle name="Normal 4 2" xfId="190" xr:uid="{153B386E-743E-43F1-B7FE-BFFDDD42654C}"/>
    <cellStyle name="Normal 4 2 2" xfId="191" xr:uid="{5506659A-93FA-44FF-99DC-A01320974CA3}"/>
    <cellStyle name="Normal 4 2 3" xfId="456" xr:uid="{BDF4FE1A-2B4C-41AE-8105-1492A3534DAD}"/>
    <cellStyle name="Normal 4 3" xfId="230" xr:uid="{4F91C3AF-BD0B-4C09-8486-BE2B5DBC6862}"/>
    <cellStyle name="Normal 4 3 2" xfId="457" xr:uid="{B5D95825-10B0-426A-B243-41D132A7831C}"/>
    <cellStyle name="Normal 5" xfId="192" xr:uid="{2A27691D-B138-4C59-98F0-E86296E75ABD}"/>
    <cellStyle name="Normal 5 2" xfId="323" xr:uid="{C2742F8A-F2B5-4B72-9387-011B2DD358AE}"/>
    <cellStyle name="Normal 5 2 2" xfId="330" xr:uid="{350331F6-9DB7-4852-AAFD-DEAE9B4FFA8F}"/>
    <cellStyle name="Normal 5 2 2 2" xfId="336" xr:uid="{8EFD41F7-01EC-4DD7-8DDB-4BD512B5362D}"/>
    <cellStyle name="Normal 5 2 2 2 2" xfId="351" xr:uid="{DF914105-8E08-4FD1-9615-44CB79F1D848}"/>
    <cellStyle name="Normal 5 2 2 2 2 2" xfId="480" xr:uid="{9724F555-D784-440D-AEA0-01CB9667A73C}"/>
    <cellStyle name="Normal 5 2 2 2 3" xfId="479" xr:uid="{F60BBD0E-FC44-4AE5-B62E-8CF366991BEB}"/>
    <cellStyle name="Normal 5 2 2 3" xfId="350" xr:uid="{7C9D0870-E1BF-4F34-B358-B84ED09C91DF}"/>
    <cellStyle name="Normal 5 2 2 3 2" xfId="481" xr:uid="{EA2AA38A-A866-48CA-93DF-2FF413F73F21}"/>
    <cellStyle name="Normal 5 2 2 4" xfId="478" xr:uid="{40D64E32-C1BF-4DC3-BA18-00703C8ACA04}"/>
    <cellStyle name="Normal 5 2 3" xfId="335" xr:uid="{AA1110A9-9365-439D-B9B4-6E9AC32499CC}"/>
    <cellStyle name="Normal 5 2 3 2" xfId="352" xr:uid="{16D8B633-33F1-4B7B-8875-EB0A6986FCED}"/>
    <cellStyle name="Normal 5 2 3 2 2" xfId="483" xr:uid="{AC25004C-FEB0-46B6-9D8D-F740CC19F84E}"/>
    <cellStyle name="Normal 5 2 3 3" xfId="482" xr:uid="{75E3E50D-5A2D-47D1-B31C-80321CB04FBD}"/>
    <cellStyle name="Normal 5 2 4" xfId="349" xr:uid="{5F4656E9-B24F-412A-8AB0-D1CC15773ECE}"/>
    <cellStyle name="Normal 5 2 4 2" xfId="484" xr:uid="{10AAC166-00B4-4545-BC6D-DB00EDBEB6C2}"/>
    <cellStyle name="Normal 5 2 5" xfId="458" xr:uid="{E0A21CA1-1C2A-4CE0-A7B7-D1C1D2CAFFD0}"/>
    <cellStyle name="Normal 5 2 5 2" xfId="485" xr:uid="{7F171D51-F4D7-42B8-947A-A93DE856A2F2}"/>
    <cellStyle name="Normal 5 2 6" xfId="477" xr:uid="{C5871523-3334-4E82-B6A5-CF76A022823B}"/>
    <cellStyle name="Normal 5 3" xfId="327" xr:uid="{52C51CA3-86A1-4C47-8AF3-9C7651ED7952}"/>
    <cellStyle name="Normal 5 3 2" xfId="337" xr:uid="{424065FB-6856-437F-BA4B-F974ED56FF78}"/>
    <cellStyle name="Normal 5 3 2 2" xfId="354" xr:uid="{6B76F1CD-E39D-4FAB-A8FA-3174B2AE8F19}"/>
    <cellStyle name="Normal 5 3 2 2 2" xfId="488" xr:uid="{AC66D150-CAC6-4928-8917-F2F71A845C1A}"/>
    <cellStyle name="Normal 5 3 2 3" xfId="487" xr:uid="{510BD2F5-1A3C-4FE9-B46F-0A29288C9F24}"/>
    <cellStyle name="Normal 5 3 3" xfId="353" xr:uid="{24272E6D-E500-479D-A797-4819DB6D4974}"/>
    <cellStyle name="Normal 5 3 3 2" xfId="489" xr:uid="{0C9043B6-0F53-443C-9543-F8202412EF8C}"/>
    <cellStyle name="Normal 5 3 4" xfId="486" xr:uid="{BB6714A8-AD0C-4569-AAC6-3CCAC473E418}"/>
    <cellStyle name="Normal 5 4" xfId="334" xr:uid="{35807DB0-918D-4E74-A835-8A3511C8CEC0}"/>
    <cellStyle name="Normal 5 4 2" xfId="355" xr:uid="{AE33D416-C483-4632-9AB5-1E9C70146452}"/>
    <cellStyle name="Normal 5 4 2 2" xfId="491" xr:uid="{F9129580-2703-4569-8832-F63F0F053346}"/>
    <cellStyle name="Normal 5 4 3" xfId="490" xr:uid="{4F11EE93-4C8C-4722-8035-4AA391D8BCD5}"/>
    <cellStyle name="Normal 5 5" xfId="348" xr:uid="{6786BC1E-1455-40A5-97D0-3F54E6BA537D}"/>
    <cellStyle name="Normal 5 5 2" xfId="492" xr:uid="{8525BBB9-A6CA-45BB-A7F6-037F1A75AB04}"/>
    <cellStyle name="Normal 5 6" xfId="392" xr:uid="{B590EA6B-DD12-45C5-B516-81E383565FBB}"/>
    <cellStyle name="Normal 5 7" xfId="476" xr:uid="{475C9D31-9E94-4DD8-81FD-CC89BFEAFFF6}"/>
    <cellStyle name="Normal 5 8" xfId="314" xr:uid="{01432787-077E-493D-BA97-A69E1BBB1CC9}"/>
    <cellStyle name="Normal 6" xfId="193" xr:uid="{74C16697-8220-47DA-9188-58B4A98FEC3C}"/>
    <cellStyle name="Normal 6 10" xfId="459" xr:uid="{584B8D64-4634-4F93-B88D-D474F066575D}"/>
    <cellStyle name="Normal 6 10 2" xfId="494" xr:uid="{AC0D34DF-E0C4-41C5-AB15-1300988BE349}"/>
    <cellStyle name="Normal 6 11" xfId="493" xr:uid="{3A2A6A38-1AA3-48E5-ACF0-CF0AD363C96F}"/>
    <cellStyle name="Normal 6 2" xfId="324" xr:uid="{291B51E6-BA2A-42E7-A45F-939EAD3B1EC9}"/>
    <cellStyle name="Normal 6 2 2" xfId="331" xr:uid="{D3B997F1-6D2E-4336-8C6F-4405E3C4151C}"/>
    <cellStyle name="Normal 6 2 2 2" xfId="340" xr:uid="{6BCBD2D2-3B28-491E-B36E-59EDF70FEFD7}"/>
    <cellStyle name="Normal 6 2 2 2 2" xfId="359" xr:uid="{155B96CC-9E12-4CD1-9FF3-43ABD15C5B4A}"/>
    <cellStyle name="Normal 6 2 2 2 2 2" xfId="498" xr:uid="{AC5BFC6E-3B65-4D24-BFCE-996F3739CD24}"/>
    <cellStyle name="Normal 6 2 2 2 3" xfId="497" xr:uid="{40C8B826-AC28-4D97-AB30-609250CFAB62}"/>
    <cellStyle name="Normal 6 2 2 3" xfId="358" xr:uid="{A06C7EB0-F4FB-4C68-B782-0F983503FAA0}"/>
    <cellStyle name="Normal 6 2 2 3 2" xfId="499" xr:uid="{96CF31BA-9C02-4CCD-9952-D06EB8422824}"/>
    <cellStyle name="Normal 6 2 2 4" xfId="496" xr:uid="{96503A98-FA06-4309-87FF-1CCC8ABB5B89}"/>
    <cellStyle name="Normal 6 2 3" xfId="339" xr:uid="{ED249622-2912-4E20-86A8-537DBCC1DDF3}"/>
    <cellStyle name="Normal 6 2 3 2" xfId="360" xr:uid="{B6ADEDF3-0A9B-44AC-978C-BE12F48B59A6}"/>
    <cellStyle name="Normal 6 2 3 2 2" xfId="501" xr:uid="{101AF594-B68A-4D24-985E-6608B8A0841B}"/>
    <cellStyle name="Normal 6 2 3 3" xfId="500" xr:uid="{18DED862-82D7-4107-A927-3AA28763B665}"/>
    <cellStyle name="Normal 6 2 4" xfId="357" xr:uid="{B12A5A68-4547-4DE8-BC23-2C9B8588B93E}"/>
    <cellStyle name="Normal 6 2 4 2" xfId="502" xr:uid="{9DE5B1A4-F004-431C-9E48-BB76AB2A7780}"/>
    <cellStyle name="Normal 6 2 5" xfId="460" xr:uid="{832E20EF-75D1-4E76-AE9A-8C5615B00C8C}"/>
    <cellStyle name="Normal 6 2 5 2" xfId="503" xr:uid="{2578C940-9BBF-4070-AB23-EC0E9D597F56}"/>
    <cellStyle name="Normal 6 2 6" xfId="495" xr:uid="{07CB5249-6332-4965-98A7-F50F15256EE3}"/>
    <cellStyle name="Normal 6 3" xfId="326" xr:uid="{0DD44977-F689-408C-9DB9-EFE452A9F9E6}"/>
    <cellStyle name="Normal 6 3 2" xfId="333" xr:uid="{5297EB9E-4279-4C1D-8A45-8602276FA0D5}"/>
    <cellStyle name="Normal 6 3 2 2" xfId="342" xr:uid="{D373BAC7-8EEB-4E85-AFE9-0CA033BE987E}"/>
    <cellStyle name="Normal 6 3 2 2 2" xfId="363" xr:uid="{26628B60-3E37-4B7F-954F-8DF170B6A5FB}"/>
    <cellStyle name="Normal 6 3 2 2 2 2" xfId="507" xr:uid="{FDE98C7B-4246-46C2-AA07-8C9A4E3A1B50}"/>
    <cellStyle name="Normal 6 3 2 2 3" xfId="506" xr:uid="{8A823C7D-7991-4ECD-9D0A-C95B331DF16C}"/>
    <cellStyle name="Normal 6 3 2 3" xfId="362" xr:uid="{3C3350DF-CFEB-43B3-B2BE-92D38DFB8A8C}"/>
    <cellStyle name="Normal 6 3 2 3 2" xfId="508" xr:uid="{420A7F7E-505B-4AA7-924A-328CA7D78224}"/>
    <cellStyle name="Normal 6 3 2 4" xfId="505" xr:uid="{84446E88-1427-4D8E-A75F-7834A03FCCF2}"/>
    <cellStyle name="Normal 6 3 3" xfId="341" xr:uid="{03952B5B-7EAC-4EB5-9DE1-A5C61EB1790D}"/>
    <cellStyle name="Normal 6 3 3 2" xfId="364" xr:uid="{FAA1A59C-0E95-487F-A819-46B70B45A140}"/>
    <cellStyle name="Normal 6 3 3 2 2" xfId="510" xr:uid="{46712059-DCE4-45BE-9CCA-1B9689EC98B5}"/>
    <cellStyle name="Normal 6 3 3 3" xfId="509" xr:uid="{EA019976-4D61-4887-BD4C-AE32961B1BD9}"/>
    <cellStyle name="Normal 6 3 4" xfId="361" xr:uid="{462DC147-F652-4769-AB6D-6317046FF139}"/>
    <cellStyle name="Normal 6 3 4 2" xfId="511" xr:uid="{2FE0EEE6-A4A3-4483-BD07-DF19DD09F1EA}"/>
    <cellStyle name="Normal 6 3 5" xfId="504" xr:uid="{AA3C4D4C-E5C6-4D80-A25E-FC112FF274F0}"/>
    <cellStyle name="Normal 6 4" xfId="328" xr:uid="{AF816B91-FF92-47B6-9821-E763D6EE03B6}"/>
    <cellStyle name="Normal 6 4 2" xfId="343" xr:uid="{E4A3FABF-C0F2-4617-8A2D-A0A7A3AA8577}"/>
    <cellStyle name="Normal 6 4 2 2" xfId="366" xr:uid="{DA8C3572-7FFE-4FFC-B478-0A608B2EA36A}"/>
    <cellStyle name="Normal 6 4 2 2 2" xfId="514" xr:uid="{DDAA469E-4F7F-4B1B-A3D0-1E40C1A03F5C}"/>
    <cellStyle name="Normal 6 4 2 3" xfId="513" xr:uid="{0A0EB32C-9796-4F37-A16A-37FC5144D4AB}"/>
    <cellStyle name="Normal 6 4 3" xfId="365" xr:uid="{9C02624F-CE3F-4F38-A35D-033FB56C4037}"/>
    <cellStyle name="Normal 6 4 3 2" xfId="515" xr:uid="{0E38B21D-6DF5-4338-B06D-5655A497F7E6}"/>
    <cellStyle name="Normal 6 4 4" xfId="512" xr:uid="{9BF7FFF0-3EB4-4091-9E00-CA9FA1E549FB}"/>
    <cellStyle name="Normal 6 5" xfId="338" xr:uid="{39BCA476-EAA3-40D7-B399-B12CA4709684}"/>
    <cellStyle name="Normal 6 5 2" xfId="367" xr:uid="{77AD6912-197E-4323-8B85-006BDB0F2A69}"/>
    <cellStyle name="Normal 6 5 2 2" xfId="517" xr:uid="{B4FC728E-A6A6-4544-9FE9-05E170F75800}"/>
    <cellStyle name="Normal 6 5 3" xfId="516" xr:uid="{E83F8610-E98C-438E-94F1-268563430D1C}"/>
    <cellStyle name="Normal 6 6" xfId="356" xr:uid="{F47BB582-81A8-41F2-85E0-644AF670AC7E}"/>
    <cellStyle name="Normal 6 6 2" xfId="518" xr:uid="{AAE49162-A0EB-4613-82A5-80E2E7244EF6}"/>
    <cellStyle name="Normal 6 7" xfId="393" xr:uid="{9FF7AF40-6BC8-4651-98F8-A13E09D789E4}"/>
    <cellStyle name="Normal 6 7 2" xfId="519" xr:uid="{077E1489-F306-40F6-B566-E6A4900335E8}"/>
    <cellStyle name="Normal 6 8" xfId="429" xr:uid="{5DB46C59-3781-4539-AA80-7789BC7A722D}"/>
    <cellStyle name="Normal 6 8 2" xfId="520" xr:uid="{1FC88BCE-ACA6-461E-B9A4-593226CDEAB1}"/>
    <cellStyle name="Normal 6 9" xfId="432" xr:uid="{F173A7BC-B3B4-4993-83C3-574E15738251}"/>
    <cellStyle name="Normal 6 9 2" xfId="521" xr:uid="{75A2EE0A-9BEB-465C-894B-EFB32F5EA7F6}"/>
    <cellStyle name="Normal 7" xfId="54" xr:uid="{C70DF671-5550-469A-900F-EC2AC48CC131}"/>
    <cellStyle name="Normal 7 2" xfId="325" xr:uid="{67CC3256-6704-4262-8111-AD942BB34D8D}"/>
    <cellStyle name="Normal 7 2 2" xfId="332" xr:uid="{DAE7C092-52EB-435E-A3B8-7F60CD2CA847}"/>
    <cellStyle name="Normal 7 2 2 2" xfId="346" xr:uid="{03CA72C9-BC06-4205-9CCD-6812065FF27C}"/>
    <cellStyle name="Normal 7 2 2 2 2" xfId="371" xr:uid="{A7F707D5-CAC2-4BFD-B4C9-845762F9DFBE}"/>
    <cellStyle name="Normal 7 2 2 2 2 2" xfId="526" xr:uid="{203F19ED-AA2A-4375-876F-A9C67A3B0E81}"/>
    <cellStyle name="Normal 7 2 2 2 3" xfId="525" xr:uid="{F53862C9-F708-41F3-80F4-FFF155AD6DC8}"/>
    <cellStyle name="Normal 7 2 2 3" xfId="370" xr:uid="{0461ED90-3354-479B-A36E-A470E342BC2C}"/>
    <cellStyle name="Normal 7 2 2 3 2" xfId="527" xr:uid="{14A5EA1C-D735-453D-9005-B412177A00FE}"/>
    <cellStyle name="Normal 7 2 2 4" xfId="524" xr:uid="{F66FFCAF-5FFC-43CD-9D87-573FEB256CAA}"/>
    <cellStyle name="Normal 7 2 3" xfId="345" xr:uid="{8D63EF92-514B-492D-B592-D8E4580870EB}"/>
    <cellStyle name="Normal 7 2 3 2" xfId="372" xr:uid="{4C96A61F-377A-48D5-8925-3718EF96232B}"/>
    <cellStyle name="Normal 7 2 3 2 2" xfId="529" xr:uid="{09706D63-F72B-49D1-945E-72A7D31CC13E}"/>
    <cellStyle name="Normal 7 2 3 3" xfId="528" xr:uid="{509AE553-6997-4E31-B6D6-629027FD8511}"/>
    <cellStyle name="Normal 7 2 4" xfId="369" xr:uid="{E27B4B98-324F-4EC7-AAF6-2F08F660E2C0}"/>
    <cellStyle name="Normal 7 2 4 2" xfId="530" xr:uid="{6AAF3D36-16EE-439B-AEC0-F7373DCB8521}"/>
    <cellStyle name="Normal 7 2 5" xfId="461" xr:uid="{C0E9D699-8198-4B53-86E0-DB91E03F11E4}"/>
    <cellStyle name="Normal 7 2 5 2" xfId="531" xr:uid="{3B9A6999-F68A-4D2B-AB62-F1C1F17994FC}"/>
    <cellStyle name="Normal 7 2 6" xfId="523" xr:uid="{72BF2DA2-35A8-4A3D-A40C-F2997DCEC459}"/>
    <cellStyle name="Normal 7 3" xfId="329" xr:uid="{50A3FA7B-8AA2-4D86-8208-96F490E7CAF7}"/>
    <cellStyle name="Normal 7 3 2" xfId="347" xr:uid="{9CE77A14-2B65-4251-A9F8-846375D1169D}"/>
    <cellStyle name="Normal 7 3 2 2" xfId="374" xr:uid="{D53B2274-080F-4F4D-9A19-0C4132B328D2}"/>
    <cellStyle name="Normal 7 3 2 2 2" xfId="534" xr:uid="{A5659ED0-7E65-45A3-9607-0C87A006FE07}"/>
    <cellStyle name="Normal 7 3 2 3" xfId="533" xr:uid="{3925FBA5-C494-48A2-B2B7-D3E5385D79CB}"/>
    <cellStyle name="Normal 7 3 3" xfId="373" xr:uid="{B020E678-952B-4AF3-A5E4-5AA5B673BD3E}"/>
    <cellStyle name="Normal 7 3 3 2" xfId="535" xr:uid="{3F60A299-B6B7-4147-BBA7-1E2BB68BE33F}"/>
    <cellStyle name="Normal 7 3 4" xfId="532" xr:uid="{3F4526F5-9CFA-459D-B311-2FD1BC2F0A02}"/>
    <cellStyle name="Normal 7 4" xfId="344" xr:uid="{31269D53-FA35-4CDC-BB45-4A66B9AAAC49}"/>
    <cellStyle name="Normal 7 4 2" xfId="375" xr:uid="{A944037E-2AAC-4546-A07B-1C62B2E69142}"/>
    <cellStyle name="Normal 7 4 2 2" xfId="537" xr:uid="{C9B25A50-DDAD-4AF5-9759-26BE37410F3D}"/>
    <cellStyle name="Normal 7 4 3" xfId="536" xr:uid="{53C0982A-C032-4E82-BCE6-C7FF30BF6428}"/>
    <cellStyle name="Normal 7 5" xfId="368" xr:uid="{E534B099-97A2-459F-AC3B-685E662C32A9}"/>
    <cellStyle name="Normal 7 5 2" xfId="538" xr:uid="{35D029D9-9EF6-4D15-A33B-676D6FF7A1A1}"/>
    <cellStyle name="Normal 7 6" xfId="381" xr:uid="{7FC79651-053F-4277-8FB4-F773C2CBFFD1}"/>
    <cellStyle name="Normal 7 7" xfId="522" xr:uid="{0CE32725-2553-4924-8A10-11C6AFC6DD4D}"/>
    <cellStyle name="Normal 7 8" xfId="322" xr:uid="{E6684B8E-BDA5-404F-BE20-6F5372A7294E}"/>
    <cellStyle name="Normal 8" xfId="269" xr:uid="{C3B35B9C-FE8C-43E6-B580-410EB3D4B860}"/>
    <cellStyle name="Normal 8 2" xfId="463" xr:uid="{72C674F7-84A8-4F28-882F-720600AA1843}"/>
    <cellStyle name="Normal 8 3" xfId="462" xr:uid="{D562FEC9-CDF7-4AAD-A8D9-582D77CE4EF1}"/>
    <cellStyle name="Normal 9" xfId="376" xr:uid="{B36B29E2-1793-4EE3-856A-323560699E99}"/>
    <cellStyle name="Normal 9 2" xfId="539" xr:uid="{4A3FC5E6-802E-4B7A-9A60-293363B5090E}"/>
    <cellStyle name="Normal GHG Numbers (0.00)" xfId="194" xr:uid="{76A6AB93-6930-40F6-A134-B0F53273B37B}"/>
    <cellStyle name="Normal GHG Numbers (0.00) 2" xfId="195" xr:uid="{B9BE4F64-8853-4628-9739-C2C942ADF937}"/>
    <cellStyle name="Normal GHG Numbers (0.00) 3" xfId="57" xr:uid="{4E5387E7-6DB0-4C32-8305-16869421979A}"/>
    <cellStyle name="Normal GHG Numbers (0.00) 3 2" xfId="464" xr:uid="{C02F5217-D946-41A4-A3BD-B52A424AD7E2}"/>
    <cellStyle name="Normal GHG Numbers (0.00) 3 2 2" xfId="613" xr:uid="{60F1690E-79A3-4478-A4DB-DD89C7657C0A}"/>
    <cellStyle name="Normal GHG Numbers (0.00) 3 2 2 2" xfId="828" xr:uid="{4FD50CC3-A2C7-4FA7-8831-BDCA2701BF38}"/>
    <cellStyle name="Normal GHG Numbers (0.00) 3 2 2 2 2" xfId="1541" xr:uid="{6E1BE582-D6DF-4368-BB0B-7950E736EF8F}"/>
    <cellStyle name="Normal GHG Numbers (0.00) 3 2 2 2 3" xfId="1067" xr:uid="{F62475C0-BCC9-4405-80F1-4C1466D10A8D}"/>
    <cellStyle name="Normal GHG Numbers (0.00) 3 2 2 2 4" xfId="2191" xr:uid="{9952FC4D-DAD7-4796-BFBD-184EB7EE1D18}"/>
    <cellStyle name="Normal GHG Numbers (0.00) 3 2 2 3" xfId="1333" xr:uid="{400BC8DB-518A-4C98-B957-8C8E2309160F}"/>
    <cellStyle name="Normal GHG Numbers (0.00) 3 2 2 4" xfId="1107" xr:uid="{225457B7-E254-4C67-B631-5169C39A5A12}"/>
    <cellStyle name="Normal GHG Numbers (0.00) 3 2 2 5" xfId="1985" xr:uid="{8C4F7674-0A52-4B49-ACAF-D0BD7CCA739C}"/>
    <cellStyle name="Normal GHG Numbers (0.00) 3 2 3" xfId="754" xr:uid="{1BDAC876-2676-4548-A785-9BB2D1E00C06}"/>
    <cellStyle name="Normal GHG Numbers (0.00) 3 2 3 2" xfId="1467" xr:uid="{1B66A374-FB0E-4976-832A-A750D8B354D9}"/>
    <cellStyle name="Normal GHG Numbers (0.00) 3 2 3 3" xfId="1756" xr:uid="{7F57D123-8A04-40AE-8CD7-D0E216E23599}"/>
    <cellStyle name="Normal GHG Numbers (0.00) 3 2 3 4" xfId="2117" xr:uid="{DDBCD2DF-B706-456F-B695-3682C2C4D1D2}"/>
    <cellStyle name="Normal GHG Numbers (0.00) 3 3" xfId="394" xr:uid="{BF2C9705-2B34-4854-85C3-3727DBE8B758}"/>
    <cellStyle name="Normal GHG Numbers (0.00) 3 3 2" xfId="672" xr:uid="{AFC39E04-2E71-4362-AA1B-399A6EEF792B}"/>
    <cellStyle name="Normal GHG Numbers (0.00) 3 3 2 2" xfId="887" xr:uid="{94E38728-4F17-4F85-AB96-17AE2D098131}"/>
    <cellStyle name="Normal GHG Numbers (0.00) 3 3 2 2 2" xfId="1600" xr:uid="{D41291B5-97F7-45BA-8BA0-A5D61C1ABE2F}"/>
    <cellStyle name="Normal GHG Numbers (0.00) 3 3 2 2 3" xfId="1664" xr:uid="{0FAC41C5-C496-4779-887A-856FE0636D23}"/>
    <cellStyle name="Normal GHG Numbers (0.00) 3 3 2 2 4" xfId="2250" xr:uid="{F55D8926-AD51-4B25-A03E-969823AB7458}"/>
    <cellStyle name="Normal GHG Numbers (0.00) 3 3 2 3" xfId="1392" xr:uid="{7247452B-9FEA-4E7C-97DA-CD38DF24ED13}"/>
    <cellStyle name="Normal GHG Numbers (0.00) 3 3 2 4" xfId="1222" xr:uid="{BC697149-8D66-41E9-BFF6-8ACD53A990BD}"/>
    <cellStyle name="Normal GHG Numbers (0.00) 3 3 2 5" xfId="2044" xr:uid="{7D319EAA-16AD-4E18-989C-582208130139}"/>
    <cellStyle name="Normal GHG Numbers (0.00) 3 3 3" xfId="569" xr:uid="{DA60D841-106A-4FF7-9CA0-AF51625EBA46}"/>
    <cellStyle name="Normal GHG Numbers (0.00) 3 3 3 2" xfId="784" xr:uid="{C7EF41CA-3680-4FD0-976A-59F71A57C766}"/>
    <cellStyle name="Normal GHG Numbers (0.00) 3 3 3 2 2" xfId="1497" xr:uid="{D4CE934D-15D6-44ED-A4E6-C779637475CA}"/>
    <cellStyle name="Normal GHG Numbers (0.00) 3 3 3 2 3" xfId="991" xr:uid="{D0192E98-7FB7-438B-922A-055C61758ECE}"/>
    <cellStyle name="Normal GHG Numbers (0.00) 3 3 3 2 4" xfId="2147" xr:uid="{75DD3B17-FAA6-42F1-9D02-E383C68F1D94}"/>
    <cellStyle name="Normal GHG Numbers (0.00) 3 3 3 3" xfId="1289" xr:uid="{C10D9770-2FAD-41DA-95AB-B53B57601356}"/>
    <cellStyle name="Normal GHG Numbers (0.00) 3 3 3 4" xfId="1125" xr:uid="{F6BF98A3-CDCF-4F29-B8B2-CFEDBD3ECC91}"/>
    <cellStyle name="Normal GHG Numbers (0.00) 3 3 3 5" xfId="1941" xr:uid="{40583E4D-3FBF-4754-998B-F97E1ACBA37A}"/>
    <cellStyle name="Normal GHG Numbers (0.00) 3 3 4" xfId="702" xr:uid="{5D6D3920-8DB7-4868-9B76-9A3517226A76}"/>
    <cellStyle name="Normal GHG Numbers (0.00) 3 3 4 2" xfId="917" xr:uid="{0683BFE5-AD83-4611-8FB4-08A5170D47B1}"/>
    <cellStyle name="Normal GHG Numbers (0.00) 3 3 4 2 2" xfId="1630" xr:uid="{2C4C3421-8B51-4D79-9089-4D5D102F3550}"/>
    <cellStyle name="Normal GHG Numbers (0.00) 3 3 4 2 3" xfId="1902" xr:uid="{5B33B448-E164-422E-9838-E16EFA2BA62B}"/>
    <cellStyle name="Normal GHG Numbers (0.00) 3 3 4 2 4" xfId="2280" xr:uid="{ECAC18AB-CBBC-42F0-ABCC-03D14D15BD56}"/>
    <cellStyle name="Normal GHG Numbers (0.00) 3 3 4 3" xfId="1422" xr:uid="{571F0A6B-DB23-4FD3-8CE5-0C63662052A2}"/>
    <cellStyle name="Normal GHG Numbers (0.00) 3 3 4 4" xfId="1872" xr:uid="{4402889C-8075-4512-8FF5-3F8BC1A344B6}"/>
    <cellStyle name="Normal GHG Numbers (0.00) 3 3 4 5" xfId="2074" xr:uid="{A33209E0-369F-425A-A5A0-C77E4723E38B}"/>
    <cellStyle name="Normal GHG Numbers (0.00) 3 3 5" xfId="1171" xr:uid="{C251E45D-0342-4DAD-9C83-FA40E4AD526F}"/>
    <cellStyle name="Normal GHG Numbers (0.00) 3 3 6" xfId="1687" xr:uid="{07F5A262-4A94-4475-BEFA-4A7DB2EA31C9}"/>
    <cellStyle name="Normal GHG Numbers (0.00) 3 3 7" xfId="931" xr:uid="{DFAB1CE6-CD03-4742-A893-7712E9A48E70}"/>
    <cellStyle name="Normal GHG Numbers (0.00) 3 4" xfId="196" xr:uid="{2C0802AB-9A45-436E-87FD-2F589F8C7EFB}"/>
    <cellStyle name="Normal GHG Textfiels Bold" xfId="9" xr:uid="{00000000-0005-0000-0000-00000F000000}"/>
    <cellStyle name="Normal GHG Textfiels Bold 2" xfId="197" xr:uid="{2AF8AB9E-E427-4EDC-950A-7B3B5A8E8B98}"/>
    <cellStyle name="Normal GHG Textfiels Bold 3" xfId="198" xr:uid="{5E57B0AA-E81E-474B-851B-A50C553A9743}"/>
    <cellStyle name="Normal GHG Textfiels Bold 3 2" xfId="465" xr:uid="{8071D63F-39BB-46AC-B187-F6215D99A747}"/>
    <cellStyle name="Normal GHG Textfiels Bold 3 2 2" xfId="557" xr:uid="{4C78F1C9-F057-44A0-AFE5-4E13FA6FF16C}"/>
    <cellStyle name="Normal GHG Textfiels Bold 3 2 2 2" xfId="772" xr:uid="{13696583-4729-44B7-B10C-2DFDAA3EB6CB}"/>
    <cellStyle name="Normal GHG Textfiels Bold 3 2 2 2 2" xfId="1485" xr:uid="{47F2013F-A345-487C-A885-5F7BDD947178}"/>
    <cellStyle name="Normal GHG Textfiels Bold 3 2 2 2 3" xfId="1160" xr:uid="{9436654C-4434-4D9C-9F62-F0918E49414B}"/>
    <cellStyle name="Normal GHG Textfiels Bold 3 2 2 2 4" xfId="2135" xr:uid="{E6D010DB-314B-41B0-8753-7CD9A683761B}"/>
    <cellStyle name="Normal GHG Textfiels Bold 3 2 2 3" xfId="1277" xr:uid="{EA0DF71E-20DE-41CE-8D30-5A67DC5EF341}"/>
    <cellStyle name="Normal GHG Textfiels Bold 3 2 2 4" xfId="1696" xr:uid="{3FBD8FD2-B9CB-48E3-BBD6-F5380462213C}"/>
    <cellStyle name="Normal GHG Textfiels Bold 3 2 2 5" xfId="1929" xr:uid="{F1038D0D-F68A-4763-AE64-38E84F408B11}"/>
    <cellStyle name="Normal GHG Textfiels Bold 3 2 3" xfId="755" xr:uid="{7F88DCD7-AC53-4AE2-A105-89BC9DF80583}"/>
    <cellStyle name="Normal GHG Textfiels Bold 3 2 3 2" xfId="1468" xr:uid="{C5C47307-50B6-433D-8141-CB18206B1248}"/>
    <cellStyle name="Normal GHG Textfiels Bold 3 2 3 3" xfId="1886" xr:uid="{27C7A909-2ECE-40D4-B50E-FF53CD05787B}"/>
    <cellStyle name="Normal GHG Textfiels Bold 3 2 3 4" xfId="2118" xr:uid="{8400D26F-E8C7-4BA1-8CD7-7526800D7924}"/>
    <cellStyle name="Normal GHG Textfiels Bold 3 3" xfId="395" xr:uid="{F879D2CD-4BDC-4CED-9362-9B38684D341F}"/>
    <cellStyle name="Normal GHG Textfiels Bold 3 3 2" xfId="673" xr:uid="{0C13B675-3E18-4F63-A0EF-C81739AA938A}"/>
    <cellStyle name="Normal GHG Textfiels Bold 3 3 2 2" xfId="888" xr:uid="{2831B54A-C9FB-4846-AA01-640FCF91A601}"/>
    <cellStyle name="Normal GHG Textfiels Bold 3 3 2 2 2" xfId="1601" xr:uid="{B352DC9F-28C6-4E9B-8675-C1B9A45D65EC}"/>
    <cellStyle name="Normal GHG Textfiels Bold 3 3 2 2 3" xfId="1824" xr:uid="{CDAA8BAA-9A45-4458-9894-B4AF969D8EBF}"/>
    <cellStyle name="Normal GHG Textfiels Bold 3 3 2 2 4" xfId="2251" xr:uid="{23432C56-AC03-4B3A-ABF2-FA7F4EF4B8E0}"/>
    <cellStyle name="Normal GHG Textfiels Bold 3 3 2 3" xfId="1393" xr:uid="{4D4F65E0-BACE-414A-9119-D89B01B0D674}"/>
    <cellStyle name="Normal GHG Textfiels Bold 3 3 2 4" xfId="1088" xr:uid="{5082EF79-4C2D-40FA-AA9F-8E854420DD13}"/>
    <cellStyle name="Normal GHG Textfiels Bold 3 3 2 5" xfId="2045" xr:uid="{3A34EF54-F8AE-4C7F-81BF-89EB74E253B6}"/>
    <cellStyle name="Normal GHG Textfiels Bold 3 3 3" xfId="616" xr:uid="{2CB891CC-37F1-4888-B75E-19901F39DEFC}"/>
    <cellStyle name="Normal GHG Textfiels Bold 3 3 3 2" xfId="831" xr:uid="{51D2F3BA-FC4E-48E4-8173-4AA783D9C9C7}"/>
    <cellStyle name="Normal GHG Textfiels Bold 3 3 3 2 2" xfId="1544" xr:uid="{679EE10D-4275-418B-9383-C23E10726E8E}"/>
    <cellStyle name="Normal GHG Textfiels Bold 3 3 3 2 3" xfId="1765" xr:uid="{D77D77D6-C40B-4DAE-886C-F15A872F17C2}"/>
    <cellStyle name="Normal GHG Textfiels Bold 3 3 3 2 4" xfId="2194" xr:uid="{BE194F84-0550-45AD-BF7B-B58231A3FFCA}"/>
    <cellStyle name="Normal GHG Textfiels Bold 3 3 3 3" xfId="1336" xr:uid="{330100A2-BBD5-43BE-A416-53136965AE0A}"/>
    <cellStyle name="Normal GHG Textfiels Bold 3 3 3 4" xfId="86" xr:uid="{C8F6774A-C169-4A4B-AF69-34BEC104A817}"/>
    <cellStyle name="Normal GHG Textfiels Bold 3 3 3 5" xfId="1988" xr:uid="{AE7D4134-2CC0-4F6C-AFD6-3BBDCA405B66}"/>
    <cellStyle name="Normal GHG Textfiels Bold 3 3 4" xfId="591" xr:uid="{23065C1B-BC8F-42A8-BBDA-9AFC0D55AF41}"/>
    <cellStyle name="Normal GHG Textfiels Bold 3 3 4 2" xfId="806" xr:uid="{C83DB945-0632-4BF6-86F6-7A3849C1CB7C}"/>
    <cellStyle name="Normal GHG Textfiels Bold 3 3 4 2 2" xfId="1519" xr:uid="{02A10A5C-AEC2-4DC7-AD34-2A3A9B2947AF}"/>
    <cellStyle name="Normal GHG Textfiels Bold 3 3 4 2 3" xfId="1658" xr:uid="{353FA194-40A4-4F60-AA4C-6684163EB0B6}"/>
    <cellStyle name="Normal GHG Textfiels Bold 3 3 4 2 4" xfId="2169" xr:uid="{EF621F48-E1A4-4DF0-ABA7-933090576CAE}"/>
    <cellStyle name="Normal GHG Textfiels Bold 3 3 4 3" xfId="1311" xr:uid="{2FD89A5F-B1E1-4478-ABE6-EF5155E28679}"/>
    <cellStyle name="Normal GHG Textfiels Bold 3 3 4 4" xfId="1151" xr:uid="{AD4E6845-AE1F-4889-A432-4AB793FFD1CB}"/>
    <cellStyle name="Normal GHG Textfiels Bold 3 3 4 5" xfId="1963" xr:uid="{4457A1E5-3226-410E-972E-004BD31D2C19}"/>
    <cellStyle name="Normal GHG Textfiels Bold 3 3 5" xfId="1172" xr:uid="{13155997-ACB9-47CC-A67A-6EDCB4C44833}"/>
    <cellStyle name="Normal GHG Textfiels Bold 3 3 6" xfId="1248" xr:uid="{94FB4CB8-0556-44AA-BD96-3CBB07AD4629}"/>
    <cellStyle name="Normal GHG Textfiels Bold 3 3 7" xfId="1808" xr:uid="{23D1EB41-320E-474C-8EFB-EEE63B4E41FF}"/>
    <cellStyle name="Normal GHG whole table" xfId="31" xr:uid="{E9B0A6FD-9EBD-45D9-8CA3-05C1FCB754A1}"/>
    <cellStyle name="Normal GHG whole table 2" xfId="466" xr:uid="{D885C2A4-96AF-4226-A29B-7034C1844DF0}"/>
    <cellStyle name="Normal GHG whole table 2 2" xfId="612" xr:uid="{B742FE80-D135-45B8-A34F-7423B3670462}"/>
    <cellStyle name="Normal GHG whole table 2 2 2" xfId="827" xr:uid="{9E07BB11-7125-477E-B835-0338A0211FFD}"/>
    <cellStyle name="Normal GHG whole table 2 2 2 2" xfId="1540" xr:uid="{FEBEAD36-BA11-4DEA-B407-9E997D022083}"/>
    <cellStyle name="Normal GHG whole table 2 2 2 3" xfId="1806" xr:uid="{AC2C85DC-A465-414F-A003-F629569F66EC}"/>
    <cellStyle name="Normal GHG whole table 2 2 2 4" xfId="2190" xr:uid="{0AAA71FF-1C52-4B91-B47A-69DE7A0CBD3E}"/>
    <cellStyle name="Normal GHG whole table 2 2 3" xfId="1332" xr:uid="{F50DFC37-97E9-4951-AF5E-A25862D09723}"/>
    <cellStyle name="Normal GHG whole table 2 2 4" xfId="1789" xr:uid="{97F3278E-BF1B-4686-862A-8EFF367E1567}"/>
    <cellStyle name="Normal GHG whole table 2 2 5" xfId="1984" xr:uid="{4768CBBC-71F6-43EA-B804-F05003EC1B97}"/>
    <cellStyle name="Normal GHG whole table 2 3" xfId="756" xr:uid="{5FE0D62F-3A72-44D8-9369-ADE1D10FAF1C}"/>
    <cellStyle name="Normal GHG whole table 2 3 2" xfId="1469" xr:uid="{458A55A5-21E1-4C30-B2E7-F4F4314DA21D}"/>
    <cellStyle name="Normal GHG whole table 2 3 3" xfId="1796" xr:uid="{42DE0C64-8143-4DB5-8348-5AB3F402E090}"/>
    <cellStyle name="Normal GHG whole table 2 3 4" xfId="2119" xr:uid="{8FE61FE9-5EB9-4006-BE89-73DFC7A13B7F}"/>
    <cellStyle name="Normal GHG whole table 3" xfId="315" xr:uid="{D982142E-673E-4065-87B6-75CB90AF9970}"/>
    <cellStyle name="Normal GHG whole table 3 2" xfId="652" xr:uid="{B03139D7-CA64-480F-8D51-D9B2F7D94CBB}"/>
    <cellStyle name="Normal GHG whole table 3 2 2" xfId="867" xr:uid="{8AF971B3-21B4-4EA6-82AD-F9021D504C86}"/>
    <cellStyle name="Normal GHG whole table 3 2 2 2" xfId="1580" xr:uid="{04F045CF-9AD0-42D2-AF40-0A3A8679F754}"/>
    <cellStyle name="Normal GHG whole table 3 2 2 3" xfId="1870" xr:uid="{694BA5F1-5F2D-45EC-B9F9-C2D51F0126D4}"/>
    <cellStyle name="Normal GHG whole table 3 2 2 4" xfId="2230" xr:uid="{1216C8B1-EFFF-4189-A46F-B163019A11A5}"/>
    <cellStyle name="Normal GHG whole table 3 2 3" xfId="1372" xr:uid="{A4D00CF7-31F1-4083-B330-2A4B5548CEE3}"/>
    <cellStyle name="Normal GHG whole table 3 2 4" xfId="972" xr:uid="{3EAD1C09-5235-4F8D-9C07-9A1763152F40}"/>
    <cellStyle name="Normal GHG whole table 3 2 5" xfId="2024" xr:uid="{76CF6346-0297-4FA2-A495-5F12D69183BD}"/>
    <cellStyle name="Normal GHG whole table 3 3" xfId="573" xr:uid="{42AA7ABA-5D67-48EA-8892-A76D0FE5AD0F}"/>
    <cellStyle name="Normal GHG whole table 3 3 2" xfId="788" xr:uid="{4271830A-43CA-4F05-ADAF-7B5F3E9DC6AB}"/>
    <cellStyle name="Normal GHG whole table 3 3 2 2" xfId="1501" xr:uid="{5B27B05F-EB78-4BB9-B626-F6F75A33CCC5}"/>
    <cellStyle name="Normal GHG whole table 3 3 2 3" xfId="996" xr:uid="{486E1AAF-06A6-4465-A534-97EA0D361509}"/>
    <cellStyle name="Normal GHG whole table 3 3 2 4" xfId="2151" xr:uid="{D8EE379B-A63E-4506-8058-A29B42875751}"/>
    <cellStyle name="Normal GHG whole table 3 3 3" xfId="1293" xr:uid="{F4669DCD-3776-4DF7-8948-658A173328CA}"/>
    <cellStyle name="Normal GHG whole table 3 3 4" xfId="1182" xr:uid="{DA24849B-B34B-43F0-99DC-331B6845F490}"/>
    <cellStyle name="Normal GHG whole table 3 3 5" xfId="1945" xr:uid="{967FC42D-3CC8-4604-A433-0C76F0CCF034}"/>
    <cellStyle name="Normal GHG whole table 3 4" xfId="660" xr:uid="{04338EC3-FCCC-4C4D-AA40-A3C4ED0F0EC5}"/>
    <cellStyle name="Normal GHG whole table 3 4 2" xfId="875" xr:uid="{8CD56FA7-1C02-4818-9776-13D4F9D30CE9}"/>
    <cellStyle name="Normal GHG whole table 3 4 2 2" xfId="1588" xr:uid="{872D2E43-0FDC-4C91-A9EA-58A4DE14CF02}"/>
    <cellStyle name="Normal GHG whole table 3 4 2 3" xfId="1819" xr:uid="{9F8A2DE9-230A-4A05-9F17-21ACDE452D89}"/>
    <cellStyle name="Normal GHG whole table 3 4 2 4" xfId="2238" xr:uid="{9B56F46F-C810-4A52-90C0-F857A0FCE10E}"/>
    <cellStyle name="Normal GHG whole table 3 4 3" xfId="1380" xr:uid="{BCA86298-111E-44BF-BAD8-DFAC31CE4831}"/>
    <cellStyle name="Normal GHG whole table 3 4 4" xfId="1137" xr:uid="{4D36E32C-96BD-4501-9CF7-E7C177587220}"/>
    <cellStyle name="Normal GHG whole table 3 4 5" xfId="2032" xr:uid="{8557C4D4-3B38-4A10-AE2F-B303AFE0A4D8}"/>
    <cellStyle name="Normal GHG whole table 3 5" xfId="1112" xr:uid="{3375449A-2DB3-47C4-AC25-1E5AC2CA5E8F}"/>
    <cellStyle name="Normal GHG whole table 3 6" xfId="1184" xr:uid="{5A56F0A9-71AC-4B6B-845A-B3AA23924E9E}"/>
    <cellStyle name="Normal GHG whole table 3 7" xfId="65" xr:uid="{6FDD76E4-04FD-4ABB-B398-A3A35FCBC6B9}"/>
    <cellStyle name="Normal GHG whole table 4" xfId="102" xr:uid="{25324109-3CAD-40C1-AB9E-7B28BF9D8769}"/>
    <cellStyle name="Normal GHG-Shade" xfId="14" xr:uid="{00000000-0005-0000-0000-000010000000}"/>
    <cellStyle name="Normal GHG-Shade 2" xfId="199" xr:uid="{7EBC447B-49C4-4BA7-B7A9-F6F8B27FFEC9}"/>
    <cellStyle name="Normal GHG-Shade 2 2" xfId="200" xr:uid="{1881C089-E4B1-4550-A48F-1C674D6038AB}"/>
    <cellStyle name="Normal GHG-Shade 2 3" xfId="201" xr:uid="{35FA3135-F81F-4219-BAE9-0678A29D9028}"/>
    <cellStyle name="Normal GHG-Shade 2 4" xfId="231" xr:uid="{4877E4D5-96DD-4672-9981-085850EF84CC}"/>
    <cellStyle name="Normal GHG-Shade 2 5" xfId="396" xr:uid="{326F6D79-E075-4268-8474-042634E23A33}"/>
    <cellStyle name="Normal GHG-Shade 3" xfId="202" xr:uid="{1C27611F-9A4A-42E8-82F2-B01D8C1D3CD9}"/>
    <cellStyle name="Normal GHG-Shade 3 2" xfId="203" xr:uid="{B87D9F63-FC6B-42BA-AD6F-4C34FF2B77ED}"/>
    <cellStyle name="Normal GHG-Shade 4" xfId="204" xr:uid="{4898E8F5-AE24-4AEB-A9A1-7343FC729D93}"/>
    <cellStyle name="Normal GHG-Shade 4 2" xfId="467" xr:uid="{F0A16543-AC28-429F-98D6-76F114D7AD35}"/>
    <cellStyle name="Normál_Munka1" xfId="46" xr:uid="{BE708FD1-4E5B-48C9-B6DB-85B91B4509CF}"/>
    <cellStyle name="Note 2" xfId="205" xr:uid="{CAEE197D-8820-4C98-8BD8-BA7A9D56A892}"/>
    <cellStyle name="Note 2 2" xfId="595" xr:uid="{09503AEA-A548-4D35-AF85-CC144AEE4E54}"/>
    <cellStyle name="Note 2 2 2" xfId="810" xr:uid="{5B6F2D0B-D78C-4088-ABBE-3C16D801BD6C}"/>
    <cellStyle name="Note 2 2 2 2" xfId="1523" xr:uid="{2E42993B-57FB-4FA3-8F19-32A7CD9210DA}"/>
    <cellStyle name="Note 2 2 2 3" xfId="927" xr:uid="{018C14F1-7F5C-46BE-8625-29E36C71CB18}"/>
    <cellStyle name="Note 2 2 2 4" xfId="2173" xr:uid="{286A17BE-C39B-4BE1-8800-363CC5F7AB55}"/>
    <cellStyle name="Note 2 2 3" xfId="1315" xr:uid="{EE4136E6-7FD3-47F0-B65B-55760A219C30}"/>
    <cellStyle name="Note 2 2 4" xfId="1181" xr:uid="{45729245-8CFA-4B0A-A347-337705990318}"/>
    <cellStyle name="Note 2 2 5" xfId="1967" xr:uid="{CCCC05BA-5604-4413-B03B-A1B4FA1878E2}"/>
    <cellStyle name="Note 2 3" xfId="659" xr:uid="{C1AE6A17-9FB4-4038-A649-2308FF7D02DC}"/>
    <cellStyle name="Note 2 3 2" xfId="874" xr:uid="{975A473D-B27E-47EB-A89A-527A3EEBEF05}"/>
    <cellStyle name="Note 2 3 2 2" xfId="1587" xr:uid="{3BB72216-081B-43EE-B7B1-8FC9D8E00C72}"/>
    <cellStyle name="Note 2 3 2 3" xfId="1695" xr:uid="{63F6F43B-8B9C-4AE5-8E4C-254661967DFF}"/>
    <cellStyle name="Note 2 3 2 4" xfId="2237" xr:uid="{B8671843-369A-443C-B4F6-519D565035F1}"/>
    <cellStyle name="Note 2 3 3" xfId="1379" xr:uid="{356C9460-ED05-425A-9C58-308466798931}"/>
    <cellStyle name="Note 2 3 4" xfId="1805" xr:uid="{F2599651-53FE-40E7-876C-334D843A2CF0}"/>
    <cellStyle name="Note 2 3 5" xfId="2031" xr:uid="{6151CAAB-A72D-40A6-8A6F-15037E16D828}"/>
    <cellStyle name="Note 2 4" xfId="554" xr:uid="{10CA5DCA-76AB-416F-8624-7C2528E33585}"/>
    <cellStyle name="Note 2 4 2" xfId="769" xr:uid="{27E60882-4E8C-4CED-9695-827CBD54D3DF}"/>
    <cellStyle name="Note 2 4 2 2" xfId="1482" xr:uid="{367CFF13-7803-4985-A96B-9CFFF1F32E52}"/>
    <cellStyle name="Note 2 4 2 3" xfId="942" xr:uid="{425E1CEC-1CFD-4A54-BDAA-F497A43F9E7F}"/>
    <cellStyle name="Note 2 4 2 4" xfId="2132" xr:uid="{9EFE570D-AE4F-47E5-8C1F-A76C3CE4CD80}"/>
    <cellStyle name="Note 2 4 3" xfId="1274" xr:uid="{FD7D59F3-843B-43DE-9EDF-B304239EC77F}"/>
    <cellStyle name="Note 2 4 4" xfId="1007" xr:uid="{C3B150E2-E2AA-47B6-977C-546B8E1B2EEB}"/>
    <cellStyle name="Note 2 4 5" xfId="1926" xr:uid="{F2E2FC76-9867-48BB-B254-9917EC6DA7E3}"/>
    <cellStyle name="Note 2 5" xfId="718" xr:uid="{FC2D1195-E0EE-457E-A953-8D296C0276B6}"/>
    <cellStyle name="Note 2 5 2" xfId="1438" xr:uid="{0197B550-0251-4AF7-99C8-E77DCCF2AFD4}"/>
    <cellStyle name="Note 2 5 3" xfId="1178" xr:uid="{25869A0F-C421-4449-9E73-FE23E7929AEF}"/>
    <cellStyle name="Note 2 5 4" xfId="2089" xr:uid="{B3BB326F-F291-47D5-AB3C-84CAA749EA0F}"/>
    <cellStyle name="Note 2 6" xfId="1033" xr:uid="{B6EA0749-7474-45EE-BB82-6E5F83913D25}"/>
    <cellStyle name="Note 2 7" xfId="1149" xr:uid="{E4CB69E4-0EBC-4455-8FD3-06355BED2691}"/>
    <cellStyle name="Note 2 8" xfId="987" xr:uid="{ADFEEF7F-8F37-4B2E-A2B2-48FA2D88260A}"/>
    <cellStyle name="Note 3" xfId="270" xr:uid="{724F3BDF-F1B0-4C1A-801B-A0EB8845AE2F}"/>
    <cellStyle name="Note 3 2" xfId="623" xr:uid="{1091C831-0EC0-441C-A3A6-65A431499214}"/>
    <cellStyle name="Note 3 2 2" xfId="838" xr:uid="{7FFEE7A3-AE60-4DB0-9D50-5FA7CD01CB60}"/>
    <cellStyle name="Note 3 2 2 2" xfId="1551" xr:uid="{915FD6B5-05CC-4596-825A-1576B7767448}"/>
    <cellStyle name="Note 3 2 2 3" xfId="1659" xr:uid="{50427A16-ABFD-4CC8-A9A0-9F8E173733D9}"/>
    <cellStyle name="Note 3 2 2 4" xfId="2201" xr:uid="{63D2D370-3310-4FB4-9BC1-1442DC2AD061}"/>
    <cellStyle name="Note 3 2 3" xfId="1343" xr:uid="{23345041-74D7-45EA-B9A8-29F97D6BFA65}"/>
    <cellStyle name="Note 3 2 4" xfId="1086" xr:uid="{7DD68193-434C-4C0A-9633-27C2183B3475}"/>
    <cellStyle name="Note 3 2 5" xfId="1995" xr:uid="{2CC40A6D-95B7-4E48-A20F-1E6AF0256973}"/>
    <cellStyle name="Note 3 3" xfId="589" xr:uid="{76A18C25-9D2D-42A8-B9B2-40F3D5407D8D}"/>
    <cellStyle name="Note 3 3 2" xfId="804" xr:uid="{440D7AC5-E49D-4875-A57A-1B719FE5D6C3}"/>
    <cellStyle name="Note 3 3 2 2" xfId="1517" xr:uid="{A984DC90-24F9-4E50-A92C-97AC5EC9496A}"/>
    <cellStyle name="Note 3 3 2 3" xfId="73" xr:uid="{EEF0695A-4A3D-4726-9939-B2AEEE09BA3B}"/>
    <cellStyle name="Note 3 3 2 4" xfId="2167" xr:uid="{FD55CDDD-56C6-4FE3-936C-C934D99A9A49}"/>
    <cellStyle name="Note 3 3 3" xfId="1309" xr:uid="{537F797B-C231-45F4-831C-B688B0089B5A}"/>
    <cellStyle name="Note 3 3 4" xfId="1798" xr:uid="{51B5A37D-8BC1-4D40-8E26-E147702EB557}"/>
    <cellStyle name="Note 3 3 5" xfId="1961" xr:uid="{D5395B63-8184-40F4-AF0F-036DFE2523C9}"/>
    <cellStyle name="Note 3 4" xfId="607" xr:uid="{90ECFCB0-670D-42AA-B43F-7E20D2096C3D}"/>
    <cellStyle name="Note 3 4 2" xfId="822" xr:uid="{3E72B700-9024-411A-87F6-BAB27D47D40C}"/>
    <cellStyle name="Note 3 4 2 2" xfId="1535" xr:uid="{0F626770-CD89-4BE2-B13A-FD589471AFB8}"/>
    <cellStyle name="Note 3 4 2 3" xfId="1124" xr:uid="{716E289F-E4D4-4CF7-BE9A-A536040BC434}"/>
    <cellStyle name="Note 3 4 2 4" xfId="2185" xr:uid="{F29A71F3-32A3-46E5-B4D8-D480B70C76C0}"/>
    <cellStyle name="Note 3 4 3" xfId="1327" xr:uid="{9E795E9B-A2CF-4D4D-872B-2A6F844B2B3B}"/>
    <cellStyle name="Note 3 4 4" xfId="1737" xr:uid="{29960EC1-6AD2-4B83-9A27-77B8A9833973}"/>
    <cellStyle name="Note 3 4 5" xfId="1979" xr:uid="{26D77096-C9A1-4A21-AD7E-303048600420}"/>
    <cellStyle name="Note 3 5" xfId="724" xr:uid="{B5C397D0-7EBF-4AE2-88B0-ABD24A1EDB52}"/>
    <cellStyle name="Note 3 5 2" xfId="1444" xr:uid="{7BCE63A6-F1E6-4249-BFA2-49C3FCC3BCD4}"/>
    <cellStyle name="Note 3 5 3" xfId="1868" xr:uid="{F9843B54-BA7E-475A-899B-4004143FE12F}"/>
    <cellStyle name="Note 3 5 4" xfId="2095" xr:uid="{A3348E75-4E86-407A-9A97-F4561DB9AAC8}"/>
    <cellStyle name="Note 3 6" xfId="1075" xr:uid="{65F4B115-990F-4A50-B50D-F23DC0B75C1E}"/>
    <cellStyle name="Note 3 7" xfId="1769" xr:uid="{7AC44118-94D1-467F-8F2C-9A66F248FD25}"/>
    <cellStyle name="Note 3 8" xfId="1206" xr:uid="{C05C0C27-AAC3-4C33-9547-E348AA28D363}"/>
    <cellStyle name="Notiz" xfId="206" xr:uid="{5AD6640F-3F95-40FD-A0B4-10518C55E7B4}"/>
    <cellStyle name="Notiz 2" xfId="596" xr:uid="{2598D38B-640F-4C4D-BD41-4C442CA0D71D}"/>
    <cellStyle name="Notiz 2 2" xfId="811" xr:uid="{D889119E-4F01-490E-926C-1AEBFDB3F12D}"/>
    <cellStyle name="Notiz 2 2 2" xfId="1524" xr:uid="{D1ABFE2F-B725-4C6B-88C9-47F281C48D80}"/>
    <cellStyle name="Notiz 2 2 3" xfId="1143" xr:uid="{257B1D95-17C6-4D16-8886-850734419E0F}"/>
    <cellStyle name="Notiz 2 2 4" xfId="2174" xr:uid="{3D10ABDE-B96D-41AD-B827-E40A85EF8270}"/>
    <cellStyle name="Notiz 2 3" xfId="1316" xr:uid="{B6880568-C68E-4002-83EB-A3B389533547}"/>
    <cellStyle name="Notiz 2 4" xfId="1045" xr:uid="{CA795A7A-9ABF-4866-BD51-7D991CEFFC68}"/>
    <cellStyle name="Notiz 2 5" xfId="1968" xr:uid="{D831CDE1-478D-4F75-A119-85F0E5729258}"/>
    <cellStyle name="Notiz 3" xfId="658" xr:uid="{EA6557D4-7C86-4AB4-802D-C78CD6CF36F9}"/>
    <cellStyle name="Notiz 3 2" xfId="873" xr:uid="{FCDA904C-65E8-4ABF-94AB-956A9FCD7FC4}"/>
    <cellStyle name="Notiz 3 2 2" xfId="1586" xr:uid="{E13A9992-C9A4-4A37-9743-333EA4FB64D1}"/>
    <cellStyle name="Notiz 3 2 3" xfId="1838" xr:uid="{6E400580-E35E-4346-BF63-71F512802734}"/>
    <cellStyle name="Notiz 3 2 4" xfId="2236" xr:uid="{7C1A5470-3A10-4FD9-8115-CFC5B68D7A7C}"/>
    <cellStyle name="Notiz 3 3" xfId="1378" xr:uid="{B0A2367D-DE3C-4588-BE61-5F778CA03F6D}"/>
    <cellStyle name="Notiz 3 4" xfId="1170" xr:uid="{038EC6B6-2B65-41D0-97B0-F964AA624BB4}"/>
    <cellStyle name="Notiz 3 5" xfId="2030" xr:uid="{56FCA1A4-529F-4E1D-B95B-DBD85D477C68}"/>
    <cellStyle name="Notiz 4" xfId="627" xr:uid="{E52007AD-AAE7-4193-AA15-A5FFFBCE4C8A}"/>
    <cellStyle name="Notiz 4 2" xfId="842" xr:uid="{AB85F1D9-5918-412F-9A15-FAA0C4817E1D}"/>
    <cellStyle name="Notiz 4 2 2" xfId="1555" xr:uid="{DCC8D8A9-4AB6-4467-B728-16699B5864F3}"/>
    <cellStyle name="Notiz 4 2 3" xfId="1201" xr:uid="{ECFE2164-DA9D-4951-B446-5B28B32BC47B}"/>
    <cellStyle name="Notiz 4 2 4" xfId="2205" xr:uid="{F07980E9-0A2B-4AAA-B8E8-1A38B693FD63}"/>
    <cellStyle name="Notiz 4 3" xfId="1347" xr:uid="{542833F1-964E-4FF1-A0B4-EC98151CA9B2}"/>
    <cellStyle name="Notiz 4 4" xfId="1089" xr:uid="{E2061349-64BD-4DEA-981B-9471C30A1071}"/>
    <cellStyle name="Notiz 4 5" xfId="1999" xr:uid="{AC44B8AF-AD6D-4D88-8EA6-05D477FFBA38}"/>
    <cellStyle name="Notiz 5" xfId="719" xr:uid="{6D53FF66-AFA6-4674-A31D-AE1D86B65460}"/>
    <cellStyle name="Notiz 5 2" xfId="1439" xr:uid="{50E3CA49-FDC7-44B1-B8AE-43604670BBC5}"/>
    <cellStyle name="Notiz 5 3" xfId="41" xr:uid="{7E36CC86-D63E-4447-8AC1-5C3F9BEFD230}"/>
    <cellStyle name="Notiz 5 4" xfId="2090" xr:uid="{24A598B0-516D-406B-8881-8395C127B74C}"/>
    <cellStyle name="Notiz 6" xfId="1034" xr:uid="{0D9052B2-808D-4474-8ECB-BB38233D56F8}"/>
    <cellStyle name="Notiz 7" xfId="1864" xr:uid="{46F867FF-E71C-48EF-80C7-603831980B34}"/>
    <cellStyle name="Notiz 8" xfId="1037" xr:uid="{19642C7F-6A82-439D-BE53-F225ADE78F66}"/>
    <cellStyle name="Output 2" xfId="207" xr:uid="{9BB01C10-28FF-4551-8839-6D4A95F82E2C}"/>
    <cellStyle name="Output 2 2" xfId="597" xr:uid="{7B89AE6C-8E55-4CD6-8555-07FBAEA65208}"/>
    <cellStyle name="Output 2 2 2" xfId="812" xr:uid="{1A4CD559-08C0-4D35-9AD5-E9AF88F501BE}"/>
    <cellStyle name="Output 2 2 2 2" xfId="1525" xr:uid="{1259D557-5CC7-46CF-B33B-F7903270D3B7}"/>
    <cellStyle name="Output 2 2 2 3" xfId="928" xr:uid="{169A9F76-3DCC-4956-AFEA-19021666C3C9}"/>
    <cellStyle name="Output 2 2 2 4" xfId="2175" xr:uid="{17AC7C7B-ECCF-411E-B68C-A01DF3E3F8D2}"/>
    <cellStyle name="Output 2 2 3" xfId="1317" xr:uid="{B97806BA-6601-4188-BA15-1D2D69C25161}"/>
    <cellStyle name="Output 2 2 4" xfId="1245" xr:uid="{0EE80F6B-D114-4B0E-9714-A46FB594FCEE}"/>
    <cellStyle name="Output 2 2 5" xfId="1969" xr:uid="{8A8E61B3-0B09-4723-864C-DC45CC71B404}"/>
    <cellStyle name="Output 2 3" xfId="693" xr:uid="{577C7BB0-B136-44F4-8552-7087E0B9E12D}"/>
    <cellStyle name="Output 2 3 2" xfId="908" xr:uid="{E3255326-B638-4BAF-B3DE-DCE80D5F9553}"/>
    <cellStyle name="Output 2 3 2 2" xfId="1621" xr:uid="{9286A090-194F-4F94-9FEB-44F371BA981B}"/>
    <cellStyle name="Output 2 3 2 3" xfId="1893" xr:uid="{D731F10C-CF5B-4FEE-8D65-7AE0485BFE5F}"/>
    <cellStyle name="Output 2 3 2 4" xfId="2271" xr:uid="{F1E342F7-5CAA-4C33-8670-76AFF70674FA}"/>
    <cellStyle name="Output 2 3 3" xfId="1413" xr:uid="{8AD9A7A1-1D05-43BA-89A7-88DE8D6B17A0}"/>
    <cellStyle name="Output 2 3 4" xfId="1716" xr:uid="{D323C693-580F-4766-A446-2285990FB763}"/>
    <cellStyle name="Output 2 3 5" xfId="2065" xr:uid="{82CBD374-4339-47B4-9098-7DEA09753FF6}"/>
    <cellStyle name="Output 2 4" xfId="720" xr:uid="{8FF9CFA9-DEF7-4EC3-AA1F-6393A4C71F42}"/>
    <cellStyle name="Output 2 4 2" xfId="1440" xr:uid="{F9CEF48B-F1AB-4A84-A329-DCE649CDFEFC}"/>
    <cellStyle name="Output 2 4 3" xfId="1155" xr:uid="{F37FFEDE-27A4-402B-931B-F188DF01D119}"/>
    <cellStyle name="Output 2 4 4" xfId="2091" xr:uid="{8DDA0ECE-E013-4896-9847-EBE8C110DB66}"/>
    <cellStyle name="Output 2 5" xfId="1035" xr:uid="{F52DC07D-97C5-4066-A74F-A8B1CEEDB451}"/>
    <cellStyle name="Output 3" xfId="271" xr:uid="{52A8CF9D-D3B9-4CC2-B894-1A0DB51C7B28}"/>
    <cellStyle name="Output 3 2" xfId="624" xr:uid="{94A7A942-B5F8-4DE4-922B-6250AE1208D7}"/>
    <cellStyle name="Output 3 2 2" xfId="839" xr:uid="{496847D3-F6FA-4526-9480-2A0CEC02744F}"/>
    <cellStyle name="Output 3 2 2 2" xfId="1552" xr:uid="{7293DCDC-7531-4E60-92C4-0DF5AFD13243}"/>
    <cellStyle name="Output 3 2 2 3" xfId="1854" xr:uid="{1414B007-DF89-49DB-A75C-388F8B296A90}"/>
    <cellStyle name="Output 3 2 2 4" xfId="2202" xr:uid="{67D15227-6CAC-4AB6-850A-9E643189DBF8}"/>
    <cellStyle name="Output 3 2 3" xfId="1344" xr:uid="{9479AE08-F6D5-4B8E-BF46-C9E0189676E2}"/>
    <cellStyle name="Output 3 2 4" xfId="1148" xr:uid="{E8960CE8-F875-4A76-8980-54096342D9A0}"/>
    <cellStyle name="Output 3 2 5" xfId="1996" xr:uid="{0B266E7F-0B31-431D-B34B-7201C4832647}"/>
    <cellStyle name="Output 3 3" xfId="675" xr:uid="{E8930EFE-088D-416B-81EB-4C011401F26D}"/>
    <cellStyle name="Output 3 3 2" xfId="890" xr:uid="{163362E5-68DF-49D9-ADF5-94C6B56042A0}"/>
    <cellStyle name="Output 3 3 2 2" xfId="1603" xr:uid="{66524213-7024-48ED-90C4-425C7F992FF4}"/>
    <cellStyle name="Output 3 3 2 3" xfId="1214" xr:uid="{57621A11-57CC-4580-9142-625516AD08CA}"/>
    <cellStyle name="Output 3 3 2 4" xfId="2253" xr:uid="{20B6EC93-BA81-466F-BBEA-C0B9C765522D}"/>
    <cellStyle name="Output 3 3 3" xfId="1395" xr:uid="{EA0C2D1B-1843-4EA3-B6BD-AB248CB635A4}"/>
    <cellStyle name="Output 3 3 4" xfId="1639" xr:uid="{FD20732D-801C-415A-B83F-CA4064166EB2}"/>
    <cellStyle name="Output 3 3 5" xfId="2047" xr:uid="{F6692F01-8523-4330-8535-B15926D30058}"/>
    <cellStyle name="Output 3 4" xfId="725" xr:uid="{529F1BE2-2C39-4920-991B-1E27F6DE0749}"/>
    <cellStyle name="Output 3 4 2" xfId="1445" xr:uid="{B5798747-89B6-489C-8C03-C92E41756B95}"/>
    <cellStyle name="Output 3 4 3" xfId="1825" xr:uid="{5A0F81F0-7987-4A62-B754-429F7131F10A}"/>
    <cellStyle name="Output 3 4 4" xfId="2096" xr:uid="{CFF3A5A8-431F-434B-BF4D-C0CF8334C3A7}"/>
    <cellStyle name="Output 3 5" xfId="1076" xr:uid="{3FCE0222-6D2D-4CBA-B607-3C7FF9C7FFB5}"/>
    <cellStyle name="Pattern" xfId="208" xr:uid="{023F7D56-BC6A-44E6-9576-77A723004FED}"/>
    <cellStyle name="Pattern 2" xfId="468" xr:uid="{FC06EE4A-56D7-41C1-9A70-CBAC9D8A6BCD}"/>
    <cellStyle name="Pattern 2 2" xfId="611" xr:uid="{835ABD48-C43F-4D8A-AFFD-B61C905FEBB6}"/>
    <cellStyle name="Pattern 2 2 2" xfId="826" xr:uid="{5FA8D902-321F-4A0A-97C6-EC50450E3590}"/>
    <cellStyle name="Pattern 2 2 2 2" xfId="1539" xr:uid="{743E9B89-5360-47EC-8310-6DCDF44CB815}"/>
    <cellStyle name="Pattern 2 2 2 3" xfId="1884" xr:uid="{7E3060E8-E441-462E-AED7-CDDF852DF898}"/>
    <cellStyle name="Pattern 2 2 2 4" xfId="2189" xr:uid="{162BD29D-12B6-4F80-997A-DBDC2E41C7DE}"/>
    <cellStyle name="Pattern 2 2 3" xfId="1331" xr:uid="{99A0BAFA-E042-4E46-B357-07A8AB115C45}"/>
    <cellStyle name="Pattern 2 2 4" xfId="1880" xr:uid="{9F9A8620-5DA3-471C-87ED-AEC7E443E3D8}"/>
    <cellStyle name="Pattern 2 2 5" xfId="1983" xr:uid="{F57077F4-C87F-4F49-8FBA-A6A73D020B5E}"/>
    <cellStyle name="Pattern 2 3" xfId="757" xr:uid="{6068203D-0C6F-45A3-A012-AE521C8717AE}"/>
    <cellStyle name="Pattern 2 3 2" xfId="1470" xr:uid="{A98EF5FD-144C-4BB1-8D59-7C132492583D}"/>
    <cellStyle name="Pattern 2 3 3" xfId="1194" xr:uid="{9EDD0571-4F32-4755-AD31-61D0849214B8}"/>
    <cellStyle name="Pattern 2 3 4" xfId="2120" xr:uid="{F7055D39-FE1B-46F9-AA54-AF5337D0C0FD}"/>
    <cellStyle name="Pattern 3" xfId="317" xr:uid="{4ADF410B-1D3A-45DA-9197-7901B3ADF532}"/>
    <cellStyle name="Pattern 3 2" xfId="654" xr:uid="{61A05CCF-2A01-4FC7-8CF6-EC1997FD67C2}"/>
    <cellStyle name="Pattern 3 2 2" xfId="869" xr:uid="{6FED3441-3FF8-406E-8534-9083984B16E5}"/>
    <cellStyle name="Pattern 3 2 2 2" xfId="1582" xr:uid="{89D8271A-E432-4070-8AB0-5E881E657F0C}"/>
    <cellStyle name="Pattern 3 2 2 3" xfId="1857" xr:uid="{8A688849-E6E0-44C6-8FD5-4CE67EA341CB}"/>
    <cellStyle name="Pattern 3 2 2 4" xfId="2232" xr:uid="{63A6EB84-A7A1-48EF-BF88-A6309A251ACE}"/>
    <cellStyle name="Pattern 3 2 3" xfId="1374" xr:uid="{96470434-5C5E-4AA9-9B59-ABA60477DB69}"/>
    <cellStyle name="Pattern 3 2 4" xfId="1686" xr:uid="{C873A5C9-AB67-4CD8-9D00-CEBAD1EFA792}"/>
    <cellStyle name="Pattern 3 2 5" xfId="2026" xr:uid="{3F3A5935-0C31-46AB-BBE0-AB345FA33712}"/>
    <cellStyle name="Pattern 3 3" xfId="553" xr:uid="{C6A9DD03-3AB2-4782-87A3-85624E090FDE}"/>
    <cellStyle name="Pattern 3 3 2" xfId="768" xr:uid="{E3D8D9CF-3E58-4FE0-8D1C-8885E83AA4F6}"/>
    <cellStyle name="Pattern 3 3 2 2" xfId="1481" xr:uid="{F2F28BEE-957F-41B8-B5BF-64A106917647}"/>
    <cellStyle name="Pattern 3 3 2 3" xfId="933" xr:uid="{9EF543F7-BC58-47C7-8106-B888841734E2}"/>
    <cellStyle name="Pattern 3 3 2 4" xfId="2131" xr:uid="{8D667953-B316-4FF6-9387-27F0D7687B7D}"/>
    <cellStyle name="Pattern 3 3 3" xfId="1273" xr:uid="{A801E868-3C2B-4391-9069-D72C84F2BD92}"/>
    <cellStyle name="Pattern 3 3 4" xfId="1022" xr:uid="{54087187-3BFF-417B-903C-FC2687B45F6F}"/>
    <cellStyle name="Pattern 3 3 5" xfId="1925" xr:uid="{86E90EBE-A496-4943-B594-53071138929B}"/>
    <cellStyle name="Pattern 3 4" xfId="667" xr:uid="{C60CA3F9-45A7-4E70-B519-D450037C61F7}"/>
    <cellStyle name="Pattern 3 4 2" xfId="882" xr:uid="{5ADE6CAB-1F3A-466C-910C-955B72D7A5B6}"/>
    <cellStyle name="Pattern 3 4 2 2" xfId="1595" xr:uid="{D4D6DB21-60BB-4ADA-8FE5-8EDA6158C8BD}"/>
    <cellStyle name="Pattern 3 4 2 3" xfId="1774" xr:uid="{5ABE5042-964F-4D2E-BD97-70BD920DE633}"/>
    <cellStyle name="Pattern 3 4 2 4" xfId="2245" xr:uid="{4CBEF2EA-68D7-4DBE-86F7-9B9BFA74FEE2}"/>
    <cellStyle name="Pattern 3 4 3" xfId="1387" xr:uid="{39ED8314-3723-4700-BED6-F9568DBB7D85}"/>
    <cellStyle name="Pattern 3 4 4" xfId="1682" xr:uid="{21E7399C-AA49-4605-861E-1D18D1B5D29D}"/>
    <cellStyle name="Pattern 3 4 5" xfId="2039" xr:uid="{CD8352E0-54BC-4A07-9A1B-BEAF076BC992}"/>
    <cellStyle name="Pattern 3 5" xfId="1114" xr:uid="{CB2B6AE2-BEE3-4DA5-938B-DD4D1D5D63AB}"/>
    <cellStyle name="Pattern 3 6" xfId="1236" xr:uid="{163C7032-C7C2-4E80-9FE6-364FEEDB2CC5}"/>
    <cellStyle name="Pattern 3 7" xfId="1680" xr:uid="{436B7887-A025-464D-BBD6-7C04498460A1}"/>
    <cellStyle name="Percent" xfId="1" builtinId="5"/>
    <cellStyle name="Percent 2" xfId="209" xr:uid="{CC1295CB-EF23-4D35-B80F-121AF93B0F4A}"/>
    <cellStyle name="Percent 2 2" xfId="469" xr:uid="{4B126372-7F5F-4C16-9101-C88C19693120}"/>
    <cellStyle name="RowLevel_1 2" xfId="112" xr:uid="{8537A83F-AACC-404C-BDD6-61D206F924FB}"/>
    <cellStyle name="Schlecht" xfId="210" xr:uid="{049AC1C5-AE49-4155-8679-6F3E71F27F20}"/>
    <cellStyle name="Shade" xfId="40" xr:uid="{1EA15396-FACA-4775-B46D-AF3F969DE671}"/>
    <cellStyle name="Shade 2" xfId="211" xr:uid="{99DEABCA-4228-437E-BF90-71546F1E11DD}"/>
    <cellStyle name="Shade 2 2" xfId="471" xr:uid="{B93C6773-5DC8-468F-9648-DFBB717D63F2}"/>
    <cellStyle name="Shade 2 2 2" xfId="556" xr:uid="{40F8A615-8986-4920-B17D-1FA4A4B6EA8C}"/>
    <cellStyle name="Shade 2 2 2 2" xfId="771" xr:uid="{78EF3E2D-F136-4B9B-951F-EF35EADEB3C7}"/>
    <cellStyle name="Shade 2 2 2 2 2" xfId="1484" xr:uid="{4BB7B18F-CBAF-4D00-9C57-A9A54C39E6F1}"/>
    <cellStyle name="Shade 2 2 2 2 3" xfId="1736" xr:uid="{F3C84D48-8A00-4398-B80F-42C847CE5720}"/>
    <cellStyle name="Shade 2 2 2 2 4" xfId="2134" xr:uid="{2B451AA5-D25E-4DE5-98FE-65ACB23DAEAD}"/>
    <cellStyle name="Shade 2 2 2 3" xfId="1276" xr:uid="{042DE6DB-0F88-462F-9177-F8D1801DF84B}"/>
    <cellStyle name="Shade 2 2 2 4" xfId="1758" xr:uid="{B16BD979-3F06-4149-9967-312CCE9AAFE2}"/>
    <cellStyle name="Shade 2 2 2 5" xfId="1928" xr:uid="{F3FCAB5D-47E0-4334-BE68-E93ADEE24380}"/>
    <cellStyle name="Shade 2 2 3" xfId="759" xr:uid="{D2BB0EBB-E031-4E7E-A066-49979FE2964C}"/>
    <cellStyle name="Shade 2 2 3 2" xfId="1472" xr:uid="{6663E640-C4A1-43AE-A711-204827219F60}"/>
    <cellStyle name="Shade 2 2 3 3" xfId="1643" xr:uid="{6F35B535-D65E-442A-BB90-2F5377211798}"/>
    <cellStyle name="Shade 2 2 3 4" xfId="2122" xr:uid="{7300FAE2-11AF-46D5-BD65-EC4941D03E35}"/>
    <cellStyle name="Shade 2 3" xfId="319" xr:uid="{350A4384-C61A-445A-B0BB-2CD49165A349}"/>
    <cellStyle name="Shade 2 3 2" xfId="656" xr:uid="{7C36EAB6-A3A1-496D-A273-8B37E2E4CE08}"/>
    <cellStyle name="Shade 2 3 2 2" xfId="871" xr:uid="{3308912D-3C30-4A3B-9ADE-F5AA613349B2}"/>
    <cellStyle name="Shade 2 3 2 2 2" xfId="1584" xr:uid="{35D50AEC-266B-4069-98F4-6FA8BD8ED5C3}"/>
    <cellStyle name="Shade 2 3 2 2 3" xfId="1813" xr:uid="{04941E7B-F272-493E-BB69-69345B482523}"/>
    <cellStyle name="Shade 2 3 2 2 4" xfId="2234" xr:uid="{4245AD82-B39D-44ED-884F-EDBEC8A6310C}"/>
    <cellStyle name="Shade 2 3 2 3" xfId="1376" xr:uid="{994D3307-3B46-4ABD-A0EC-1B02C2FCD094}"/>
    <cellStyle name="Shade 2 3 2 4" xfId="1723" xr:uid="{6F01AE2B-E618-46BE-A9C0-B019955B5AD0}"/>
    <cellStyle name="Shade 2 3 2 5" xfId="2028" xr:uid="{CCF60250-DCA4-4FFC-BC72-4367855EF2FC}"/>
    <cellStyle name="Shade 2 3 3" xfId="685" xr:uid="{96A1F20F-4D6E-48CB-9A1C-BD951771B4CE}"/>
    <cellStyle name="Shade 2 3 3 2" xfId="900" xr:uid="{A0D36D6E-38F5-4B22-A5EF-EF51D0328D54}"/>
    <cellStyle name="Shade 2 3 3 2 2" xfId="1613" xr:uid="{F3F92111-9F59-4B0D-A7FE-336FDB92B1D6}"/>
    <cellStyle name="Shade 2 3 3 2 3" xfId="1025" xr:uid="{A1F5B947-317E-4802-8916-D8FB4EB54116}"/>
    <cellStyle name="Shade 2 3 3 2 4" xfId="2263" xr:uid="{57B60443-ED2F-4ED9-AF4D-C38C91432DCE}"/>
    <cellStyle name="Shade 2 3 3 3" xfId="1405" xr:uid="{33592DF9-5FCC-4D53-A7A6-43F9E9EC462F}"/>
    <cellStyle name="Shade 2 3 3 4" xfId="66" xr:uid="{A30B0048-488E-45E5-BE95-23BF24948EA8}"/>
    <cellStyle name="Shade 2 3 3 5" xfId="2057" xr:uid="{BB1C1B9B-244D-477C-9125-106E6E87F26D}"/>
    <cellStyle name="Shade 2 3 4" xfId="599" xr:uid="{ABA4752E-947A-4CC3-B679-99B993C11ACF}"/>
    <cellStyle name="Shade 2 3 4 2" xfId="814" xr:uid="{FBB9B029-33D7-4B1D-82F7-C86E5851DD22}"/>
    <cellStyle name="Shade 2 3 4 2 2" xfId="1527" xr:uid="{3A787F8B-0FAD-47F4-BBCE-FC769AD9C959}"/>
    <cellStyle name="Shade 2 3 4 2 3" xfId="1644" xr:uid="{F3691ADE-9FC9-4A25-827F-1D68FECB8761}"/>
    <cellStyle name="Shade 2 3 4 2 4" xfId="2177" xr:uid="{29529BA6-A551-4E1D-8392-4C21E7D3A3DC}"/>
    <cellStyle name="Shade 2 3 4 3" xfId="1319" xr:uid="{5111E2FD-6D2F-4134-A423-DE3A063EE7A2}"/>
    <cellStyle name="Shade 2 3 4 4" xfId="988" xr:uid="{C282962C-BB14-4D02-ADB3-ABD5C4613801}"/>
    <cellStyle name="Shade 2 3 4 5" xfId="1971" xr:uid="{8995AC65-F671-482A-BF96-9321752E1F86}"/>
    <cellStyle name="Shade 2 3 5" xfId="1116" xr:uid="{68D192BE-3995-48F9-AF75-73B5F8784567}"/>
    <cellStyle name="Shade 2 3 6" xfId="963" xr:uid="{6A85446E-0458-4E7E-8796-4E7A98841D49}"/>
    <cellStyle name="Shade 2 3 7" xfId="1764" xr:uid="{D61C42AD-434D-43E4-A21B-D90E3F58CA61}"/>
    <cellStyle name="Shade 3" xfId="470" xr:uid="{F359F8D6-F1CD-47ED-AEBD-E2FC8583CD1D}"/>
    <cellStyle name="Shade 3 2" xfId="610" xr:uid="{FC212F3A-2EA4-4041-9534-E436037E9F8A}"/>
    <cellStyle name="Shade 3 2 2" xfId="825" xr:uid="{40250FC2-6C83-427C-8DF0-82B1EAF45655}"/>
    <cellStyle name="Shade 3 2 2 2" xfId="1538" xr:uid="{3C4E799C-6036-4825-BA18-55ED3AC1CFB6}"/>
    <cellStyle name="Shade 3 2 2 3" xfId="1047" xr:uid="{D51C6860-40F2-4D6C-A61C-5E11009D50F5}"/>
    <cellStyle name="Shade 3 2 2 4" xfId="2188" xr:uid="{8C07E47D-2A52-4B4D-8EB0-2C6F22AFE8B4}"/>
    <cellStyle name="Shade 3 2 3" xfId="1330" xr:uid="{34A3CE71-9DBB-4A48-A39A-4AF1C33B58EC}"/>
    <cellStyle name="Shade 3 2 4" xfId="1691" xr:uid="{4BD77D33-FF4F-4990-8350-38E97C73E500}"/>
    <cellStyle name="Shade 3 2 5" xfId="1982" xr:uid="{42184DF7-8A19-4C28-9AEF-ACF2CA2D6D41}"/>
    <cellStyle name="Shade 3 3" xfId="758" xr:uid="{04E38633-FD46-4307-A5BF-204E6D63C4D3}"/>
    <cellStyle name="Shade 3 3 2" xfId="1471" xr:uid="{2B259C3A-1D13-4746-85A3-86C56C71F271}"/>
    <cellStyle name="Shade 3 3 3" xfId="935" xr:uid="{0103B679-1D2A-4FD6-8B1D-330FFC1D2A74}"/>
    <cellStyle name="Shade 3 3 4" xfId="2121" xr:uid="{0667A9C2-B1F7-4406-84C6-EA404B489CB4}"/>
    <cellStyle name="Shade 4" xfId="318" xr:uid="{066C2DAA-9A57-47E4-ADD3-3087DC4270D3}"/>
    <cellStyle name="Shade 4 2" xfId="63" xr:uid="{190DDA0D-B641-41F7-8214-80651E814626}"/>
    <cellStyle name="Shade 4 2 2" xfId="655" xr:uid="{88A3F0E3-86A9-4F28-BB71-7D9C3AF63B05}"/>
    <cellStyle name="Shade 4 2 2 2" xfId="1375" xr:uid="{C8ECA849-C804-4442-A6CF-5C6466870FF8}"/>
    <cellStyle name="Shade 4 2 2 3" xfId="1694" xr:uid="{93EB7D92-5D01-464C-9DCE-788C5AC683FD}"/>
    <cellStyle name="Shade 4 2 2 4" xfId="2027" xr:uid="{C4F4BCB0-B92C-4C2E-9F26-B5FB7EA0FF8A}"/>
    <cellStyle name="Shade 4 2 3" xfId="870" xr:uid="{5DE46753-36EC-4280-886D-2EFBAFF8C633}"/>
    <cellStyle name="Shade 4 2 3 2" xfId="1583" xr:uid="{24C23B35-835B-4DEF-B8E8-EDDE732BC9C9}"/>
    <cellStyle name="Shade 4 2 3 3" xfId="1221" xr:uid="{FFECCA1F-88A0-4534-86B1-25E8C9B0F75A}"/>
    <cellStyle name="Shade 4 2 3 4" xfId="2233" xr:uid="{285FB9E1-9B07-4DD9-A869-61F98E9E16B8}"/>
    <cellStyle name="Shade 4 3" xfId="684" xr:uid="{A64704C6-810A-4B61-B96D-F828140B1D49}"/>
    <cellStyle name="Shade 4 3 2" xfId="899" xr:uid="{BF8F580E-7D27-4900-924B-B6A2E90846F9}"/>
    <cellStyle name="Shade 4 3 2 2" xfId="1612" xr:uid="{588215A8-A732-466B-9398-9F9E74A57454}"/>
    <cellStyle name="Shade 4 3 2 3" xfId="1647" xr:uid="{89969B81-D439-4234-8302-118775B23285}"/>
    <cellStyle name="Shade 4 3 2 4" xfId="2262" xr:uid="{7AD097E5-E48A-4D2D-BA72-610F110BE85E}"/>
    <cellStyle name="Shade 4 3 3" xfId="1404" xr:uid="{43E319DC-38E1-49C2-AA7A-75FCD258D576}"/>
    <cellStyle name="Shade 4 3 4" xfId="1012" xr:uid="{5942E722-79EE-4A20-936C-FFD10C4DBD51}"/>
    <cellStyle name="Shade 4 3 5" xfId="2056" xr:uid="{95E3F700-45FD-4C27-B27E-11C2D3C4D406}"/>
    <cellStyle name="Shade 4 4" xfId="546" xr:uid="{C2410191-5B5C-488C-8AB1-D9FDEBF9108C}"/>
    <cellStyle name="Shade 4 4 2" xfId="761" xr:uid="{C7370A7A-219D-45BD-B8E1-F404D564FE54}"/>
    <cellStyle name="Shade 4 4 2 2" xfId="1474" xr:uid="{0F6F63D8-702E-47AC-BCF9-98BFA45A0BA3}"/>
    <cellStyle name="Shade 4 4 2 3" xfId="1713" xr:uid="{5FE5A8F6-50ED-462C-B646-92503A7EA219}"/>
    <cellStyle name="Shade 4 4 2 4" xfId="2124" xr:uid="{44E53369-A880-4F34-9E8A-42F24ECF1046}"/>
    <cellStyle name="Shade 4 4 3" xfId="1266" xr:uid="{1D1DD304-2898-433D-BDA6-C913C9928528}"/>
    <cellStyle name="Shade 4 4 4" xfId="1242" xr:uid="{02D5B3B7-3C8D-4CFE-9444-2AA0908954B4}"/>
    <cellStyle name="Shade 4 4 5" xfId="1918" xr:uid="{5509FACC-7DCB-465B-B8C4-0E322BD7A1D3}"/>
    <cellStyle name="Shade 4 5" xfId="1115" xr:uid="{D357A419-1D5C-4604-BE90-B4A13A70C577}"/>
    <cellStyle name="Shade 4 6" xfId="1060" xr:uid="{B807FACF-8C0D-4B37-842D-2067D737F22F}"/>
    <cellStyle name="Shade 4 7" xfId="1812" xr:uid="{8B39B13F-448C-414A-BEA9-E8B68B0B1F61}"/>
    <cellStyle name="Shade 5" xfId="109" xr:uid="{C1BF325E-5163-48B6-965C-8C93380E8F00}"/>
    <cellStyle name="Shade_B_border2" xfId="212" xr:uid="{AF2C454B-7143-4362-9D80-6C1574AD36B1}"/>
    <cellStyle name="Standard 2" xfId="61" xr:uid="{B81879D8-6E53-4BC1-BA63-7B9725A96922}"/>
    <cellStyle name="Standard 2 2" xfId="431" xr:uid="{D6624ABD-9890-47DC-8502-F7DF804A0E1B}"/>
    <cellStyle name="Standard 2 2 2" xfId="541" xr:uid="{85F23EC4-BC40-4EF2-84AA-54110C240016}"/>
    <cellStyle name="Standard 2 3" xfId="540" xr:uid="{23A56273-A6D6-46FE-8D9E-6491C81E4714}"/>
    <cellStyle name="Title 2" xfId="213" xr:uid="{349F276D-FF94-4442-901B-40EDD7A7675A}"/>
    <cellStyle name="Title 3" xfId="272" xr:uid="{571BFE2A-F84A-46CF-B649-B9125E7B9418}"/>
    <cellStyle name="Total 2" xfId="214" xr:uid="{13D82EF6-9E15-4DBC-B32C-3D0D8850DD85}"/>
    <cellStyle name="Total 2 2" xfId="601" xr:uid="{72F79E6B-E20E-430B-B7AB-5BE656A84FA3}"/>
    <cellStyle name="Total 2 2 2" xfId="816" xr:uid="{DB7F1BCE-DEA9-4E60-89E5-5B97591FFF48}"/>
    <cellStyle name="Total 2 2 2 2" xfId="1529" xr:uid="{3735DFFD-38D6-485F-9E06-DB713204D9C7}"/>
    <cellStyle name="Total 2 2 2 3" xfId="1065" xr:uid="{EC92EA22-D328-471A-9647-4D89C38C805C}"/>
    <cellStyle name="Total 2 2 2 4" xfId="2179" xr:uid="{5FD37A90-D646-4099-81E5-D16F56B09D76}"/>
    <cellStyle name="Total 2 2 3" xfId="1321" xr:uid="{46A14317-DE21-40BD-9DBE-47F8B339BE7A}"/>
    <cellStyle name="Total 2 2 4" xfId="1134" xr:uid="{DDD3322C-50FA-4BFD-A562-2E3B2B7D6878}"/>
    <cellStyle name="Total 2 2 5" xfId="1973" xr:uid="{182AD52C-58BE-4D5B-A774-EFC833064D30}"/>
    <cellStyle name="Total 2 3" xfId="662" xr:uid="{4802ECF5-9620-4CDA-B7D7-730CE8470502}"/>
    <cellStyle name="Total 2 3 2" xfId="877" xr:uid="{125282D3-BE2B-425A-B8CE-EFD014751B8F}"/>
    <cellStyle name="Total 2 3 2 2" xfId="1590" xr:uid="{231ED27F-DD73-4DA4-849F-689E5239DCCD}"/>
    <cellStyle name="Total 2 3 2 3" xfId="1200" xr:uid="{B1CF44B0-A224-4D2F-9953-0083F07EA94F}"/>
    <cellStyle name="Total 2 3 2 4" xfId="2240" xr:uid="{ECE6934B-ACF6-46F5-A61B-87B37AC33826}"/>
    <cellStyle name="Total 2 3 3" xfId="1382" xr:uid="{F9B689B3-8D05-42AA-ABA6-11685B475160}"/>
    <cellStyle name="Total 2 3 4" xfId="1179" xr:uid="{6F786F93-BBE1-479B-8E27-B5A6A9669D97}"/>
    <cellStyle name="Total 2 3 5" xfId="2034" xr:uid="{AC2F3305-AF46-46DB-A643-E52DD2AC708A}"/>
    <cellStyle name="Total 2 4" xfId="550" xr:uid="{BCBFE4D7-9843-49A1-B01B-F110CBBB7A65}"/>
    <cellStyle name="Total 2 4 2" xfId="765" xr:uid="{1F6E1B86-1D32-47CA-BAAF-F4BE5968AE5A}"/>
    <cellStyle name="Total 2 4 2 2" xfId="1478" xr:uid="{CF656334-2CF3-461A-B0FF-C4B63F9C8962}"/>
    <cellStyle name="Total 2 4 2 3" xfId="1168" xr:uid="{D289BBC3-9EB4-4C62-AE01-202DE8A05A61}"/>
    <cellStyle name="Total 2 4 2 4" xfId="2128" xr:uid="{67CD5A78-4B44-4490-B5D1-2A8D18EB5A53}"/>
    <cellStyle name="Total 2 4 3" xfId="1270" xr:uid="{20691F64-88C7-4FEC-BE8D-210F16C6ABCB}"/>
    <cellStyle name="Total 2 4 4" xfId="1139" xr:uid="{18B50BA1-84A8-4ECE-9315-F11F15B277F7}"/>
    <cellStyle name="Total 2 4 5" xfId="1922" xr:uid="{CD713A63-0014-4BC9-82A2-DE99E460BB1D}"/>
    <cellStyle name="Total 2 5" xfId="721" xr:uid="{D52619FF-311B-4A60-A386-8D36D5AB89A3}"/>
    <cellStyle name="Total 2 5 2" xfId="1441" xr:uid="{080DD4D9-6F27-4BC3-87DD-5C10D87DD095}"/>
    <cellStyle name="Total 2 5 3" xfId="1199" xr:uid="{48530773-DC40-4BE1-9959-89026782141F}"/>
    <cellStyle name="Total 2 5 4" xfId="2092" xr:uid="{A31F7F2D-472E-4FAB-9F0A-A2350DF2698E}"/>
    <cellStyle name="Total 2 6" xfId="1041" xr:uid="{F063EC7B-1AE6-4AA7-B9F7-E63BAE965C24}"/>
    <cellStyle name="Total 2 7" xfId="1816" xr:uid="{A4A25513-2703-4C5C-8A9C-E18AA0D28F70}"/>
    <cellStyle name="Total 2 8" xfId="1692" xr:uid="{9A0FF57A-BB6D-4857-90D3-A21F7D7DD334}"/>
    <cellStyle name="Total 3" xfId="273" xr:uid="{44957E21-15ED-455E-9ECD-73EA87C16CA7}"/>
    <cellStyle name="Total 3 2" xfId="625" xr:uid="{19F1DA54-52E4-4DF8-ABF2-38A9F71F2CFB}"/>
    <cellStyle name="Total 3 2 2" xfId="840" xr:uid="{3D7B457F-A6EB-4FE4-966C-6A3B88256E09}"/>
    <cellStyle name="Total 3 2 2 2" xfId="1553" xr:uid="{023032D5-BFB2-4143-8810-9A01DBACC3AF}"/>
    <cellStyle name="Total 3 2 2 3" xfId="1656" xr:uid="{0F22E0FD-BFB7-4C76-BF65-AAFE09918D33}"/>
    <cellStyle name="Total 3 2 2 4" xfId="2203" xr:uid="{FC609CA1-FC1B-4217-9B92-593E465B93DD}"/>
    <cellStyle name="Total 3 2 3" xfId="1345" xr:uid="{2CE2CA7B-54D3-42AB-9DEB-6426ACCE7064}"/>
    <cellStyle name="Total 3 2 4" xfId="1153" xr:uid="{A73F12C5-48F0-4B44-BADF-F05FF8D93704}"/>
    <cellStyle name="Total 3 2 5" xfId="1997" xr:uid="{EBA2D538-CC84-4D1E-9AD1-82534BD25F6D}"/>
    <cellStyle name="Total 3 3" xfId="588" xr:uid="{F39269DC-B7A7-4B78-96F1-0C84A71A71B9}"/>
    <cellStyle name="Total 3 3 2" xfId="803" xr:uid="{98D3E7AE-411A-4C0F-BAD1-28872D2B32C6}"/>
    <cellStyle name="Total 3 3 2 2" xfId="1516" xr:uid="{3638545B-BC7D-49AF-9E6D-6CEAB6BA718A}"/>
    <cellStyle name="Total 3 3 2 3" xfId="1039" xr:uid="{64344B4E-172A-4C99-847F-478EDA197723}"/>
    <cellStyle name="Total 3 3 2 4" xfId="2166" xr:uid="{586E5E19-9B47-4AD9-A496-37B46800552D}"/>
    <cellStyle name="Total 3 3 3" xfId="1308" xr:uid="{BC023E52-1A85-4D72-A6B0-BF96D9F3B370}"/>
    <cellStyle name="Total 3 3 4" xfId="38" xr:uid="{548FB319-05CC-4F4E-86D8-0FB362C3612B}"/>
    <cellStyle name="Total 3 3 5" xfId="1960" xr:uid="{C87A1220-3E8B-41E7-8187-B0895331CDCA}"/>
    <cellStyle name="Total 3 4" xfId="629" xr:uid="{F6F7803F-F48E-41CB-83B6-0A7D26AB7BB8}"/>
    <cellStyle name="Total 3 4 2" xfId="844" xr:uid="{40F14BCA-700D-4B14-A3DF-BF8426BDD5C6}"/>
    <cellStyle name="Total 3 4 2 2" xfId="1557" xr:uid="{A3BE5FA1-AD52-43BC-90F0-359EAADBAE45}"/>
    <cellStyle name="Total 3 4 2 3" xfId="1161" xr:uid="{DC1527FA-D9DE-4590-8DEE-0C97081BCE94}"/>
    <cellStyle name="Total 3 4 2 4" xfId="2207" xr:uid="{F2537135-C5EC-4D71-811C-69FDC4C3A859}"/>
    <cellStyle name="Total 3 4 3" xfId="1349" xr:uid="{893CC3CD-DB18-421E-BBAF-48ED0C2AA3D0}"/>
    <cellStyle name="Total 3 4 4" xfId="1001" xr:uid="{0A8D86F6-0630-4A14-AE44-182716784299}"/>
    <cellStyle name="Total 3 4 5" xfId="2001" xr:uid="{FFD69E8D-8943-4735-85B4-E34475334C78}"/>
    <cellStyle name="Total 3 5" xfId="726" xr:uid="{42996628-A94F-435D-A794-83FDABF6B1E8}"/>
    <cellStyle name="Total 3 5 2" xfId="1446" xr:uid="{D838D99E-55C5-4E54-B8EC-AFAC6EE6DCCD}"/>
    <cellStyle name="Total 3 5 3" xfId="1122" xr:uid="{C963D27A-1C3B-4EA5-87C8-F7B39E5B6780}"/>
    <cellStyle name="Total 3 5 4" xfId="2097" xr:uid="{8B1EF2AC-3D82-4645-A14D-A3FE20A78B59}"/>
    <cellStyle name="Total 3 6" xfId="1078" xr:uid="{AB227F54-62FC-4426-B038-49806D1E9EB8}"/>
    <cellStyle name="Total 3 7" xfId="1874" xr:uid="{3239295F-F506-4FB5-9BEF-A3B1ED1AC317}"/>
    <cellStyle name="Total 3 8" xfId="1778" xr:uid="{59F35759-D2D5-489D-AA98-84F00F5A2A2D}"/>
    <cellStyle name="Überschrift" xfId="215" xr:uid="{0A9ABD52-3DBA-443F-8D6C-68BD88C484FC}"/>
    <cellStyle name="Überschrift 1" xfId="216" xr:uid="{DD0853DF-6959-40E7-B714-BAD9912DA9C6}"/>
    <cellStyle name="Überschrift 2" xfId="217" xr:uid="{BA38D154-0546-4FE8-97B7-909876DA91EB}"/>
    <cellStyle name="Überschrift 3" xfId="218" xr:uid="{D461F748-9A0E-4FBF-9351-794243941CDB}"/>
    <cellStyle name="Überschrift 4" xfId="219" xr:uid="{D7CE8A40-733D-4161-A607-4D81972BC140}"/>
    <cellStyle name="Verknüpfte Zelle" xfId="220" xr:uid="{B7287709-2BD1-4AEB-A0EA-7B926330207D}"/>
    <cellStyle name="Warnender Text" xfId="74" hidden="1" xr:uid="{41C3E3E4-9CBA-4C27-80F9-294AA6C5D4A7}"/>
    <cellStyle name="Warnender Text" xfId="946" hidden="1" xr:uid="{3DDD6D2B-B995-4FEB-B18A-00605A5104D4}"/>
    <cellStyle name="Warnender Text" xfId="1219" hidden="1" xr:uid="{0FE185E2-ED70-451D-B0AB-E680489C5960}"/>
    <cellStyle name="Warnender Text" xfId="1795" hidden="1" xr:uid="{A6DBD248-9D85-4C7B-A11E-CBCF7E4C190C}"/>
    <cellStyle name="Warnender Text" xfId="1209" hidden="1" xr:uid="{2966DF3F-11CA-40F2-B91D-273428AAEBE7}"/>
    <cellStyle name="Warnender Text" xfId="1794" hidden="1" xr:uid="{877E275E-05FD-4642-8D57-E6FDA795EF36}"/>
    <cellStyle name="Warnender Text" xfId="1727" hidden="1" xr:uid="{0E8B3221-B3CF-4749-9C0B-6E285CE2A7B6}"/>
    <cellStyle name="Warnender Text" xfId="2297" hidden="1" xr:uid="{E8562C33-DEEE-468F-9A7E-24B8BBBC564C}"/>
    <cellStyle name="Warnender Text 2" xfId="430" xr:uid="{5E737274-C9B8-474B-B3AF-22FB8666AD8F}"/>
    <cellStyle name="Warnender Text 3" xfId="321" xr:uid="{6C1018E2-376B-497D-967C-CF7FA0B13EC3}"/>
    <cellStyle name="Warning Text 2" xfId="221" xr:uid="{DB458B8E-D0F8-43E8-9A59-0B42991A7E82}"/>
    <cellStyle name="Warning Text 3" xfId="274" xr:uid="{07F26E00-5337-453A-988F-ABABC90D8B44}"/>
    <cellStyle name="Zelle überprüfen" xfId="222" xr:uid="{24675682-C22D-4F61-92FB-B4C42DD5C0A1}"/>
    <cellStyle name="Гиперссылка" xfId="223" xr:uid="{FE191253-7970-4640-BFD4-1714325DFA53}"/>
    <cellStyle name="Гиперссылка 2" xfId="224" xr:uid="{CF189934-894D-41D4-8E55-1AF2CF9BC167}"/>
    <cellStyle name="Гиперссылка 3" xfId="232" xr:uid="{C010FE6F-9B4F-4DF0-8812-046354190947}"/>
    <cellStyle name="Гиперссылка 4" xfId="404" xr:uid="{D96BF14D-8EFD-4921-AFE7-3C942F0CC846}"/>
    <cellStyle name="Обычный_2++" xfId="51" xr:uid="{BC761091-9273-4539-A0B7-AE9ED827CA0E}"/>
    <cellStyle name="Обычный_CRF2002 (1)" xfId="13" xr:uid="{00000000-0005-0000-0000-000012000000}"/>
  </cellStyles>
  <dxfs count="10">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E5FFCC"/>
      <color rgb="FFB49F00"/>
      <color rgb="FFB49600"/>
      <color rgb="FFC0A900"/>
      <color rgb="FF336699"/>
      <color rgb="FF3366CC"/>
      <color rgb="FF0099CC"/>
      <color rgb="FFABD8A4"/>
      <color rgb="FF97CE8E"/>
      <color rgb="FFC6A09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onnections" Target="connections.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5-24T22:06:30.26" personId="{811026A2-74EF-4287-974D-D90683F22217}" id="{DEC2ADC6-4AB2-454A-B069-050E86ABCA25}">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D29" dT="2020-08-19T00:06:43.00" personId="{811026A2-74EF-4287-974D-D90683F22217}" id="{C628B71D-C3A5-4BD2-8BA3-F913D91394D4}">
    <text>Leave this cell blank.</text>
  </threadedComment>
  <threadedComment ref="E29" dT="2020-08-19T00:06:43.00" personId="{811026A2-74EF-4287-974D-D90683F22217}" id="{D0801E46-9E1F-4D2B-A06C-3AD5C5DDEBCA}">
    <text>Leave this cell blank.</text>
  </threadedComment>
  <threadedComment ref="E37" dT="2020-08-19T00:06:43.00" personId="{811026A2-74EF-4287-974D-D90683F22217}" id="{19777683-0E7F-4DAF-955F-A7EBAC7AAEEA}">
    <text>Leave this cell blank.</text>
  </threadedComment>
  <threadedComment ref="E38" dT="2020-08-19T00:06:43.00" personId="{811026A2-74EF-4287-974D-D90683F22217}" id="{A2328F4B-C3F9-4761-BF76-1D4F4D6A14B6}">
    <text>Leave this cell blank.</text>
  </threadedComment>
  <threadedComment ref="I45" dT="2021-05-24T22:03:23.71" personId="{811026A2-74EF-4287-974D-D90683F22217}" id="{E2106FC3-386C-4714-B306-9BA0FD425274}">
    <text>Unit varies based on currency in this EPS region</text>
  </threadedComment>
  <threadedComment ref="I79" dT="2021-05-24T22:03:35.61" personId="{811026A2-74EF-4287-974D-D90683F22217}" id="{E8911680-E731-4D67-9690-17976D3FED66}">
    <text>Unit varies based on currency in this EPS region</text>
  </threadedComment>
  <threadedComment ref="D81" dT="2020-08-19T00:06:43.00" personId="{811026A2-74EF-4287-974D-D90683F22217}" id="{5B177B48-17FC-4889-93EE-8CEBBC9D67A1}">
    <text>Leave this cell blank.</text>
  </threadedComment>
  <threadedComment ref="D82" dT="2020-08-19T00:06:43.00" personId="{811026A2-74EF-4287-974D-D90683F22217}" id="{FC0E8780-2055-48EE-B42B-F31936B1D4FF}">
    <text>Leave this cell blank.</text>
  </threadedComment>
  <threadedComment ref="D83" dT="2020-08-19T00:06:43.00" personId="{811026A2-74EF-4287-974D-D90683F22217}" id="{9E6238C4-2B41-4F84-9F69-94DEF5E3EB8C}">
    <text>Leave this cell blank.</text>
  </threadedComment>
  <threadedComment ref="E83" dT="2020-08-19T00:06:43.00" personId="{811026A2-74EF-4287-974D-D90683F22217}" id="{6E9F8D40-752E-4116-9D9F-F74F76285640}">
    <text>Leave this cell blank.</text>
  </threadedComment>
  <threadedComment ref="D87" dT="2020-08-19T00:06:43.00" personId="{811026A2-74EF-4287-974D-D90683F22217}" id="{1F6D9B8A-9D38-4D1F-B4ED-5F0A991366ED}">
    <text>Leave this cell blank.</text>
  </threadedComment>
  <threadedComment ref="E87" dT="2020-08-19T00:06:43.00" personId="{811026A2-74EF-4287-974D-D90683F22217}" id="{13F601CD-306A-40F0-B922-220BFFE13A1B}">
    <text>Leave this cell blank.</text>
  </threadedComment>
  <threadedComment ref="D88" dT="2020-08-19T00:06:43.00" personId="{811026A2-74EF-4287-974D-D90683F22217}" id="{F68FAF8D-1644-4226-9958-EF646AC2A415}">
    <text>Leave this cell blank.</text>
  </threadedComment>
  <threadedComment ref="E88" dT="2020-08-19T00:06:43.00" personId="{811026A2-74EF-4287-974D-D90683F22217}" id="{6B9A8754-021E-4D8E-93F4-88976B3E34AB}">
    <text>Leave this cell blank.</text>
  </threadedComment>
  <threadedComment ref="D89" dT="2020-08-19T00:06:43.00" personId="{811026A2-74EF-4287-974D-D90683F22217}" id="{7D5DDCCA-4283-4FED-98AD-8E96763E1C42}">
    <text>Leave this cell blank.</text>
  </threadedComment>
  <threadedComment ref="E89" dT="2020-08-19T00:06:43.00" personId="{811026A2-74EF-4287-974D-D90683F22217}" id="{2419812F-F330-4B11-95F5-C4C2E221E694}">
    <text>Leave this cell blank.</text>
  </threadedComment>
  <threadedComment ref="B90" dT="2021-05-24T22:05:02.77" personId="{811026A2-74EF-4287-974D-D90683F22217}" id="{C12E46EA-3F96-434D-AD07-C9DAE30A70F4}">
    <text>Several Vensim variables are grouped under the same policy lever in the web app for this policy.</text>
  </threadedComment>
  <threadedComment ref="B96" dT="2021-05-24T22:19:40.61" personId="{811026A2-74EF-4287-974D-D90683F22217}" id="{A29A373E-8B2B-4B45-BF1E-AC6A2B5F3C17}">
    <text>Several Vensim variables are grouped under the same policy lever in the web app for this policy.</text>
  </threadedComment>
  <threadedComment ref="D101" dT="2020-08-19T00:06:43.00" personId="{811026A2-74EF-4287-974D-D90683F22217}" id="{4879F214-E99D-4D42-8C39-70789BBBC99D}">
    <text>Leave this cell blank.</text>
  </threadedComment>
  <threadedComment ref="D102" dT="2020-08-19T00:06:43.00" personId="{811026A2-74EF-4287-974D-D90683F22217}" id="{29C92E86-4989-4367-A9C0-46D156A7CEBB}">
    <text>Leave this cell blank.</text>
  </threadedComment>
  <threadedComment ref="D103" dT="2020-08-19T00:06:43.00" personId="{811026A2-74EF-4287-974D-D90683F22217}" id="{8C94AB36-0C9D-4D5F-A64A-5E1836200BD4}">
    <text>Leave this cell blank.</text>
  </threadedComment>
  <threadedComment ref="D105" dT="2020-08-19T00:06:43.00" personId="{811026A2-74EF-4287-974D-D90683F22217}" id="{0785BC27-69F5-4B43-8886-6AB6B3A1C38C}">
    <text>Leave this cell blank.</text>
  </threadedComment>
  <threadedComment ref="D106" dT="2020-08-19T00:06:43.00" personId="{811026A2-74EF-4287-974D-D90683F22217}" id="{4E6A3C34-D015-4798-8B15-C2C63B01F6C3}">
    <text>Leave this cell blank.</text>
  </threadedComment>
  <threadedComment ref="D107" dT="2020-08-19T00:06:43.00" personId="{811026A2-74EF-4287-974D-D90683F22217}" id="{7355F6F6-D3AD-4011-944E-FCE1A44D743D}">
    <text>Leave this cell blank.</text>
  </threadedComment>
  <threadedComment ref="D108" dT="2020-08-19T00:06:43.00" personId="{811026A2-74EF-4287-974D-D90683F22217}" id="{52DDC055-DFE6-4C4D-97FC-B38B71C63DF3}">
    <text>Leave this cell blank.</text>
  </threadedComment>
  <threadedComment ref="D110" dT="2020-08-19T00:06:43.00" personId="{811026A2-74EF-4287-974D-D90683F22217}" id="{0EFD8687-3DDE-4CBD-AEA3-EE622A1F5ED4}">
    <text>Leave this cell blank.</text>
  </threadedComment>
  <threadedComment ref="D111" dT="2020-08-19T00:06:43.00" personId="{811026A2-74EF-4287-974D-D90683F22217}" id="{4F677542-9574-41F5-9B11-3E8FA1978897}">
    <text>Leave this cell blank.</text>
  </threadedComment>
  <threadedComment ref="D112" dT="2020-08-19T00:06:43.00" personId="{811026A2-74EF-4287-974D-D90683F22217}" id="{C6EC601F-FF77-423D-9BE3-C8F28EB3F9D6}">
    <text>Leave this cell blank.</text>
  </threadedComment>
  <threadedComment ref="D113" dT="2020-08-19T00:06:43.00" personId="{811026A2-74EF-4287-974D-D90683F22217}" id="{A5E5F926-8C26-4331-A7DC-EFA14653951A}">
    <text>Leave this cell blank.</text>
  </threadedComment>
  <threadedComment ref="E113" dT="2020-08-19T00:06:43.00" personId="{811026A2-74EF-4287-974D-D90683F22217}" id="{FBB6CCFB-0F4E-489C-9FA4-2FCAFFEE5EFA}">
    <text>Leave this cell blank.</text>
  </threadedComment>
  <threadedComment ref="D114" dT="2020-08-19T00:06:43.00" personId="{811026A2-74EF-4287-974D-D90683F22217}" id="{AD616FC9-3395-42E5-B276-12B592569509}">
    <text>Leave this cell blank.</text>
  </threadedComment>
  <threadedComment ref="E114" dT="2020-08-19T00:06:43.00" personId="{811026A2-74EF-4287-974D-D90683F22217}" id="{00EB049D-E7F3-49A2-83AA-A4B256E6ECF2}">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lazard.com/media/451905/lazards-levelized-cost-of-energy-version-150-vf.pdf" TargetMode="External"/><Relationship Id="rId1" Type="http://schemas.openxmlformats.org/officeDocument/2006/relationships/hyperlink" Target="https://www.fas.org/sgp/crs/misc/R40562.pdf,%20p.3,%20paragraph%201" TargetMode="Externa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
  <sheetViews>
    <sheetView zoomScaleNormal="100" workbookViewId="0">
      <selection activeCell="G19" sqref="G19"/>
    </sheetView>
  </sheetViews>
  <sheetFormatPr defaultColWidth="8.81640625" defaultRowHeight="14.5" x14ac:dyDescent="0.35"/>
  <cols>
    <col min="1" max="1" width="28.453125" customWidth="1"/>
    <col min="2" max="2" width="24.453125" customWidth="1"/>
  </cols>
  <sheetData>
    <row r="1" spans="1:2" x14ac:dyDescent="0.35">
      <c r="A1" s="9" t="s">
        <v>101</v>
      </c>
    </row>
    <row r="3" spans="1:2" x14ac:dyDescent="0.35">
      <c r="A3" t="s">
        <v>102</v>
      </c>
    </row>
    <row r="4" spans="1:2" x14ac:dyDescent="0.35">
      <c r="A4" t="s">
        <v>137</v>
      </c>
    </row>
    <row r="5" spans="1:2" x14ac:dyDescent="0.35">
      <c r="A5" t="s">
        <v>106</v>
      </c>
    </row>
    <row r="6" spans="1:2" x14ac:dyDescent="0.35">
      <c r="A6" t="s">
        <v>103</v>
      </c>
    </row>
    <row r="8" spans="1:2" x14ac:dyDescent="0.35">
      <c r="A8" t="s">
        <v>104</v>
      </c>
    </row>
    <row r="9" spans="1:2" x14ac:dyDescent="0.35">
      <c r="A9" t="s">
        <v>105</v>
      </c>
    </row>
    <row r="10" spans="1:2" x14ac:dyDescent="0.35">
      <c r="A10" s="41" t="s">
        <v>1662</v>
      </c>
    </row>
    <row r="11" spans="1:2" x14ac:dyDescent="0.35">
      <c r="A11" s="41"/>
    </row>
    <row r="12" spans="1:2" x14ac:dyDescent="0.35">
      <c r="A12" t="s">
        <v>107</v>
      </c>
    </row>
    <row r="13" spans="1:2" x14ac:dyDescent="0.35">
      <c r="A13" t="s">
        <v>108</v>
      </c>
    </row>
    <row r="14" spans="1:2" x14ac:dyDescent="0.35">
      <c r="A14" t="s">
        <v>109</v>
      </c>
    </row>
    <row r="16" spans="1:2" x14ac:dyDescent="0.35">
      <c r="A16" s="42" t="s">
        <v>1751</v>
      </c>
      <c r="B16" s="100"/>
    </row>
    <row r="17" spans="1:3" x14ac:dyDescent="0.35">
      <c r="A17" t="s">
        <v>1734</v>
      </c>
      <c r="B17" s="20">
        <f>MAX(PolicyLevers!H:H)</f>
        <v>2312</v>
      </c>
    </row>
    <row r="18" spans="1:3" x14ac:dyDescent="0.35">
      <c r="A18" t="s">
        <v>1750</v>
      </c>
      <c r="B18" s="20" t="str" cm="1">
        <f t="array" ref="B18">IF(MIN(IF(COUNTIF(PolicyLevers!$H$2:$H$1569,PolicyLevers!$H$2:$H$1569)&gt;1,PolicyLevers!$H$2:$H$1569, ""))=0,"No duplicate ID numbers",MIN(IF(COUNTIF(PolicyLevers!$H$2:$H$1569,PolicyLevers!$H$2:$H$1569)&gt;1,PolicyLevers!$H$2:$H$1569, "")))</f>
        <v>No duplicate ID numbers</v>
      </c>
    </row>
    <row r="19" spans="1:3" ht="29" x14ac:dyDescent="0.35">
      <c r="A19" s="1" t="s">
        <v>1877</v>
      </c>
      <c r="B19" s="20" t="str" cm="1">
        <f t="array" ref="B19">IF(MIN(IF((NOT(ISNUMBER(PolicyLevers!$H$2:$H$1569)))*(ISTEXT(PolicyLevers!$I$2:$I$1569)),ROW(PolicyLevers!$H$2:$H$1569)))=0,"No missing ID numbers",MIN(IF((NOT(ISNUMBER(PolicyLevers!$H$2:$H$1569)))*(ISTEXT(PolicyLevers!$I$2:$I$1569)),ROW(PolicyLevers!$H$2:$H$1569))))</f>
        <v>No missing ID numbers</v>
      </c>
    </row>
    <row r="21" spans="1:3" x14ac:dyDescent="0.35">
      <c r="A21" s="42" t="s">
        <v>2116</v>
      </c>
      <c r="B21" s="100"/>
    </row>
    <row r="22" spans="1:3" x14ac:dyDescent="0.35">
      <c r="A22" t="s">
        <v>2110</v>
      </c>
    </row>
    <row r="23" spans="1:3" x14ac:dyDescent="0.35">
      <c r="A23" t="s">
        <v>2111</v>
      </c>
    </row>
    <row r="24" spans="1:3" x14ac:dyDescent="0.35">
      <c r="A24" t="s">
        <v>2112</v>
      </c>
    </row>
    <row r="25" spans="1:3" x14ac:dyDescent="0.35">
      <c r="A25" t="s">
        <v>2113</v>
      </c>
    </row>
    <row r="27" spans="1:3" x14ac:dyDescent="0.35">
      <c r="A27" s="42" t="s">
        <v>2114</v>
      </c>
      <c r="B27" s="100"/>
      <c r="C27" s="100"/>
    </row>
    <row r="28" spans="1:3" x14ac:dyDescent="0.35">
      <c r="A28" t="s">
        <v>1744</v>
      </c>
    </row>
    <row r="29" spans="1:3" x14ac:dyDescent="0.35">
      <c r="A29" t="s">
        <v>1730</v>
      </c>
    </row>
    <row r="30" spans="1:3" x14ac:dyDescent="0.35">
      <c r="A30" t="s">
        <v>1731</v>
      </c>
    </row>
    <row r="31" spans="1:3" x14ac:dyDescent="0.35">
      <c r="A31" t="s">
        <v>1732</v>
      </c>
    </row>
    <row r="32" spans="1:3" x14ac:dyDescent="0.35">
      <c r="A32" t="s">
        <v>1733</v>
      </c>
    </row>
    <row r="34" spans="1:2" x14ac:dyDescent="0.35">
      <c r="A34" t="s">
        <v>1745</v>
      </c>
    </row>
    <row r="35" spans="1:2" x14ac:dyDescent="0.35">
      <c r="A35" t="s">
        <v>1728</v>
      </c>
    </row>
    <row r="36" spans="1:2" x14ac:dyDescent="0.35">
      <c r="A36" t="s">
        <v>1729</v>
      </c>
    </row>
    <row r="38" spans="1:2" x14ac:dyDescent="0.35">
      <c r="A38" t="s">
        <v>1746</v>
      </c>
    </row>
    <row r="39" spans="1:2" x14ac:dyDescent="0.35">
      <c r="A39" t="s">
        <v>1735</v>
      </c>
    </row>
    <row r="40" spans="1:2" x14ac:dyDescent="0.35">
      <c r="A40" t="s">
        <v>1736</v>
      </c>
    </row>
    <row r="42" spans="1:2" x14ac:dyDescent="0.35">
      <c r="A42" t="s">
        <v>1747</v>
      </c>
    </row>
    <row r="43" spans="1:2" x14ac:dyDescent="0.35">
      <c r="A43" t="s">
        <v>1737</v>
      </c>
    </row>
    <row r="44" spans="1:2" x14ac:dyDescent="0.35">
      <c r="A44" t="s">
        <v>1738</v>
      </c>
    </row>
    <row r="46" spans="1:2" x14ac:dyDescent="0.35">
      <c r="A46" s="42" t="s">
        <v>2115</v>
      </c>
      <c r="B46" s="100"/>
    </row>
    <row r="47" spans="1:2" x14ac:dyDescent="0.35">
      <c r="A47" t="s">
        <v>1739</v>
      </c>
    </row>
    <row r="48" spans="1:2" x14ac:dyDescent="0.35">
      <c r="A48" t="s">
        <v>1740</v>
      </c>
    </row>
    <row r="50" spans="1:1" x14ac:dyDescent="0.35">
      <c r="A50" t="s">
        <v>1741</v>
      </c>
    </row>
    <row r="51" spans="1:1" x14ac:dyDescent="0.35">
      <c r="A51" t="s">
        <v>1748</v>
      </c>
    </row>
    <row r="52" spans="1:1" x14ac:dyDescent="0.35">
      <c r="A52" t="s">
        <v>1742</v>
      </c>
    </row>
    <row r="53" spans="1:1" x14ac:dyDescent="0.35">
      <c r="A53" t="s">
        <v>1743</v>
      </c>
    </row>
  </sheetData>
  <conditionalFormatting sqref="B18">
    <cfRule type="containsText" dxfId="9" priority="3" stopIfTrue="1" operator="containsText" text="No duplicate ID numbers">
      <formula>NOT(ISERROR(SEARCH("No duplicate ID numbers",B18)))</formula>
    </cfRule>
    <cfRule type="cellIs" dxfId="8" priority="4" operator="greaterThan">
      <formula>0</formula>
    </cfRule>
  </conditionalFormatting>
  <conditionalFormatting sqref="B19">
    <cfRule type="containsText" dxfId="7" priority="1" stopIfTrue="1" operator="containsText" text="No missing ID numbers">
      <formula>NOT(ISERROR(SEARCH("No missing ID numbers",B19)))</formula>
    </cfRule>
    <cfRule type="cellIs" dxfId="6"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28CE5-9D06-4682-AB92-F646FE0659F9}">
  <sheetPr>
    <tabColor rgb="FF92D050"/>
  </sheetPr>
  <dimension ref="A1:N114"/>
  <sheetViews>
    <sheetView zoomScale="75" zoomScaleNormal="90" workbookViewId="0">
      <pane ySplit="3" topLeftCell="A19" activePane="bottomLeft" state="frozen"/>
      <selection pane="bottomLeft" activeCell="J26" sqref="J26"/>
    </sheetView>
  </sheetViews>
  <sheetFormatPr defaultColWidth="8.81640625" defaultRowHeight="14.5" x14ac:dyDescent="0.35"/>
  <cols>
    <col min="1" max="5" width="20.1796875" customWidth="1"/>
    <col min="6" max="8" width="10.1796875" customWidth="1"/>
    <col min="9" max="9" width="20.1796875" customWidth="1"/>
    <col min="10" max="10" width="153.453125" customWidth="1"/>
    <col min="11" max="12" width="20.1796875" customWidth="1"/>
    <col min="13" max="13" width="129.453125" style="183" customWidth="1"/>
    <col min="14" max="14" width="67.453125" customWidth="1"/>
  </cols>
  <sheetData>
    <row r="1" spans="1:14" x14ac:dyDescent="0.35">
      <c r="A1" s="9" t="s">
        <v>2080</v>
      </c>
      <c r="I1" s="259"/>
      <c r="M1"/>
    </row>
    <row r="2" spans="1:14" x14ac:dyDescent="0.35">
      <c r="A2" s="16" t="s">
        <v>2081</v>
      </c>
      <c r="M2"/>
    </row>
    <row r="3" spans="1:14" ht="43.5" x14ac:dyDescent="0.35">
      <c r="A3" s="45" t="s">
        <v>3</v>
      </c>
      <c r="B3" s="45" t="s">
        <v>0</v>
      </c>
      <c r="C3" s="45" t="s">
        <v>1</v>
      </c>
      <c r="D3" s="46" t="s">
        <v>342</v>
      </c>
      <c r="E3" s="45" t="s">
        <v>1158</v>
      </c>
      <c r="F3" s="174" t="s">
        <v>69</v>
      </c>
      <c r="G3" s="174" t="s">
        <v>70</v>
      </c>
      <c r="H3" s="174" t="s">
        <v>80</v>
      </c>
      <c r="I3" s="45" t="s">
        <v>28</v>
      </c>
      <c r="J3" s="45" t="s">
        <v>2</v>
      </c>
      <c r="K3" s="45" t="s">
        <v>439</v>
      </c>
      <c r="L3" s="45" t="s">
        <v>189</v>
      </c>
      <c r="M3" s="143" t="s">
        <v>144</v>
      </c>
      <c r="N3" s="43" t="s">
        <v>145</v>
      </c>
    </row>
    <row r="4" spans="1:14" ht="136" customHeight="1" x14ac:dyDescent="0.35">
      <c r="A4" s="2" t="s">
        <v>4</v>
      </c>
      <c r="B4" s="2" t="s">
        <v>1286</v>
      </c>
      <c r="C4" s="1" t="s">
        <v>1281</v>
      </c>
      <c r="D4" s="2" t="s">
        <v>1280</v>
      </c>
      <c r="E4" s="2" t="s">
        <v>1282</v>
      </c>
      <c r="F4" s="53">
        <v>0</v>
      </c>
      <c r="G4" s="53">
        <v>1</v>
      </c>
      <c r="H4" s="53">
        <v>0.02</v>
      </c>
      <c r="I4" s="2" t="s">
        <v>1283</v>
      </c>
      <c r="J4" s="47" t="s">
        <v>2318</v>
      </c>
      <c r="K4" s="55" t="s">
        <v>1285</v>
      </c>
      <c r="L4" s="2" t="s">
        <v>1284</v>
      </c>
    </row>
    <row r="5" spans="1:14" ht="43.5" x14ac:dyDescent="0.35">
      <c r="A5" s="2" t="s">
        <v>4</v>
      </c>
      <c r="B5" s="2" t="s">
        <v>1351</v>
      </c>
      <c r="C5" s="1" t="s">
        <v>2327</v>
      </c>
      <c r="D5" s="2" t="s">
        <v>1352</v>
      </c>
      <c r="E5" s="2" t="s">
        <v>1353</v>
      </c>
      <c r="F5" s="108">
        <v>0</v>
      </c>
      <c r="G5" s="209">
        <v>3</v>
      </c>
      <c r="H5" s="209">
        <v>0.1</v>
      </c>
      <c r="I5" s="2" t="s">
        <v>2329</v>
      </c>
      <c r="J5" s="6" t="s">
        <v>2330</v>
      </c>
      <c r="K5" s="2"/>
      <c r="L5" s="2" t="s">
        <v>1594</v>
      </c>
      <c r="M5" s="145" t="s">
        <v>2107</v>
      </c>
    </row>
    <row r="6" spans="1:14" ht="93.75" customHeight="1" x14ac:dyDescent="0.35">
      <c r="A6" s="2" t="s">
        <v>4</v>
      </c>
      <c r="B6" s="2" t="s">
        <v>2324</v>
      </c>
      <c r="C6" s="1" t="s">
        <v>2325</v>
      </c>
      <c r="D6" s="2" t="s">
        <v>1355</v>
      </c>
      <c r="E6" s="1" t="s">
        <v>2328</v>
      </c>
      <c r="F6" s="52">
        <v>0</v>
      </c>
      <c r="G6" s="52">
        <v>1</v>
      </c>
      <c r="H6" s="52">
        <v>0.02</v>
      </c>
      <c r="I6" s="47" t="s">
        <v>1350</v>
      </c>
      <c r="J6" s="47" t="s">
        <v>2326</v>
      </c>
      <c r="K6" s="55"/>
      <c r="L6" s="55" t="s">
        <v>1595</v>
      </c>
      <c r="M6" s="144" t="s">
        <v>1354</v>
      </c>
    </row>
    <row r="7" spans="1:14" ht="91" customHeight="1" x14ac:dyDescent="0.35">
      <c r="A7" s="2" t="s">
        <v>4</v>
      </c>
      <c r="B7" s="2" t="s">
        <v>2300</v>
      </c>
      <c r="C7" s="1" t="s">
        <v>2302</v>
      </c>
      <c r="D7" s="2" t="s">
        <v>2304</v>
      </c>
      <c r="E7" s="1" t="s">
        <v>2305</v>
      </c>
      <c r="F7" s="208">
        <v>0</v>
      </c>
      <c r="G7" s="208">
        <v>50000</v>
      </c>
      <c r="H7" s="208">
        <v>100</v>
      </c>
      <c r="I7" s="208" t="s">
        <v>2622</v>
      </c>
      <c r="J7" s="157" t="s">
        <v>2308</v>
      </c>
      <c r="K7" s="55" t="s">
        <v>458</v>
      </c>
      <c r="L7" s="55" t="s">
        <v>459</v>
      </c>
      <c r="M7" s="144" t="s">
        <v>460</v>
      </c>
    </row>
    <row r="8" spans="1:14" ht="91" customHeight="1" x14ac:dyDescent="0.35">
      <c r="A8" s="2" t="s">
        <v>4</v>
      </c>
      <c r="B8" s="2" t="s">
        <v>2301</v>
      </c>
      <c r="C8" s="1" t="s">
        <v>2303</v>
      </c>
      <c r="D8" s="2" t="s">
        <v>2304</v>
      </c>
      <c r="E8" s="1" t="s">
        <v>2306</v>
      </c>
      <c r="F8" s="208">
        <v>0</v>
      </c>
      <c r="G8" s="208">
        <v>50000</v>
      </c>
      <c r="H8" s="208">
        <v>100</v>
      </c>
      <c r="I8" s="208" t="s">
        <v>2622</v>
      </c>
      <c r="J8" s="157" t="s">
        <v>2307</v>
      </c>
      <c r="K8" s="55" t="s">
        <v>458</v>
      </c>
      <c r="L8" s="55" t="s">
        <v>459</v>
      </c>
      <c r="M8" s="144"/>
    </row>
    <row r="9" spans="1:14" ht="72.5" x14ac:dyDescent="0.35">
      <c r="A9" s="1" t="s">
        <v>4</v>
      </c>
      <c r="B9" s="1" t="s">
        <v>11</v>
      </c>
      <c r="C9" s="1" t="s">
        <v>110</v>
      </c>
      <c r="D9" s="44" t="s">
        <v>11</v>
      </c>
      <c r="E9" s="1" t="s">
        <v>1197</v>
      </c>
      <c r="F9" s="50">
        <v>0</v>
      </c>
      <c r="G9" s="50">
        <v>1</v>
      </c>
      <c r="H9" s="51">
        <v>0.02</v>
      </c>
      <c r="I9" s="47" t="s">
        <v>440</v>
      </c>
      <c r="J9" s="47" t="s">
        <v>2164</v>
      </c>
      <c r="K9" s="47" t="s">
        <v>190</v>
      </c>
      <c r="L9" s="6" t="s">
        <v>191</v>
      </c>
      <c r="M9" s="146" t="s">
        <v>146</v>
      </c>
      <c r="N9" s="47" t="s">
        <v>172</v>
      </c>
    </row>
    <row r="10" spans="1:14" ht="348.75" customHeight="1" x14ac:dyDescent="0.35">
      <c r="A10" s="1" t="s">
        <v>4</v>
      </c>
      <c r="B10" s="1" t="s">
        <v>5</v>
      </c>
      <c r="C10" s="1" t="s">
        <v>298</v>
      </c>
      <c r="D10" s="44" t="s">
        <v>343</v>
      </c>
      <c r="E10" s="1" t="s">
        <v>1196</v>
      </c>
      <c r="F10" s="50">
        <v>0</v>
      </c>
      <c r="G10" s="50">
        <f>ROUND(MaxBoundCalculations!B88,1)</f>
        <v>1</v>
      </c>
      <c r="H10" s="50">
        <v>0.01</v>
      </c>
      <c r="I10" s="47" t="s">
        <v>111</v>
      </c>
      <c r="J10" s="47" t="s">
        <v>2319</v>
      </c>
      <c r="K10" s="47" t="s">
        <v>192</v>
      </c>
      <c r="L10" s="6" t="s">
        <v>193</v>
      </c>
      <c r="M10" s="146" t="s">
        <v>2083</v>
      </c>
      <c r="N10" s="47" t="s">
        <v>2084</v>
      </c>
    </row>
    <row r="11" spans="1:14" ht="43.5" x14ac:dyDescent="0.35">
      <c r="A11" s="2" t="s">
        <v>4</v>
      </c>
      <c r="B11" s="2" t="s">
        <v>463</v>
      </c>
      <c r="C11" s="1" t="s">
        <v>464</v>
      </c>
      <c r="D11" s="2" t="s">
        <v>463</v>
      </c>
      <c r="E11" s="1" t="s">
        <v>1195</v>
      </c>
      <c r="F11" s="53">
        <v>0</v>
      </c>
      <c r="G11" s="53">
        <v>1</v>
      </c>
      <c r="H11" s="53">
        <v>0.01</v>
      </c>
      <c r="I11" s="6" t="s">
        <v>465</v>
      </c>
      <c r="J11" s="47" t="s">
        <v>1198</v>
      </c>
      <c r="K11" s="47" t="s">
        <v>466</v>
      </c>
      <c r="L11" s="6" t="s">
        <v>467</v>
      </c>
      <c r="M11" s="147" t="s">
        <v>468</v>
      </c>
    </row>
    <row r="12" spans="1:14" ht="29" x14ac:dyDescent="0.35">
      <c r="A12" s="2" t="s">
        <v>4</v>
      </c>
      <c r="B12" s="2" t="s">
        <v>2543</v>
      </c>
      <c r="C12" s="1" t="s">
        <v>2544</v>
      </c>
      <c r="D12" s="2" t="s">
        <v>463</v>
      </c>
      <c r="E12" s="1" t="s">
        <v>2545</v>
      </c>
      <c r="F12" s="207">
        <v>0</v>
      </c>
      <c r="G12" s="207">
        <v>1</v>
      </c>
      <c r="H12" s="207">
        <v>1</v>
      </c>
      <c r="I12" s="47" t="s">
        <v>29</v>
      </c>
      <c r="J12" s="47" t="s">
        <v>2546</v>
      </c>
      <c r="K12" s="47" t="s">
        <v>466</v>
      </c>
      <c r="L12" s="6" t="s">
        <v>467</v>
      </c>
      <c r="M12" s="147" t="s">
        <v>468</v>
      </c>
    </row>
    <row r="13" spans="1:14" ht="180.75" customHeight="1" x14ac:dyDescent="0.35">
      <c r="A13" s="1" t="s">
        <v>4</v>
      </c>
      <c r="B13" s="1" t="s">
        <v>1888</v>
      </c>
      <c r="C13" s="1" t="s">
        <v>1889</v>
      </c>
      <c r="D13" s="1" t="s">
        <v>1888</v>
      </c>
      <c r="E13" s="1" t="s">
        <v>1890</v>
      </c>
      <c r="F13" s="51">
        <v>0</v>
      </c>
      <c r="G13" s="51">
        <f>-ROUND(MaxBoundCalculations!$B$206,2)</f>
        <v>0.26</v>
      </c>
      <c r="H13" s="51">
        <v>0.01</v>
      </c>
      <c r="I13" s="47" t="s">
        <v>1891</v>
      </c>
      <c r="J13" s="47" t="s">
        <v>2315</v>
      </c>
      <c r="K13" s="47" t="s">
        <v>194</v>
      </c>
      <c r="L13" s="6" t="s">
        <v>195</v>
      </c>
      <c r="M13" s="148" t="s">
        <v>2106</v>
      </c>
    </row>
    <row r="14" spans="1:14" ht="409.5" customHeight="1" x14ac:dyDescent="0.35">
      <c r="A14" s="2" t="s">
        <v>4</v>
      </c>
      <c r="B14" s="2" t="s">
        <v>2291</v>
      </c>
      <c r="C14" s="1" t="s">
        <v>2292</v>
      </c>
      <c r="D14" s="2" t="s">
        <v>2293</v>
      </c>
      <c r="E14" s="1" t="s">
        <v>2294</v>
      </c>
      <c r="F14" s="208">
        <v>0</v>
      </c>
      <c r="G14" s="52">
        <v>1</v>
      </c>
      <c r="H14" s="52">
        <v>0.01</v>
      </c>
      <c r="I14" s="47" t="s">
        <v>2626</v>
      </c>
      <c r="J14" s="47" t="s">
        <v>2296</v>
      </c>
      <c r="K14" s="55" t="s">
        <v>461</v>
      </c>
      <c r="L14" s="55" t="s">
        <v>462</v>
      </c>
      <c r="M14" s="145" t="s">
        <v>2082</v>
      </c>
    </row>
    <row r="15" spans="1:14" ht="43.5" x14ac:dyDescent="0.35">
      <c r="A15" s="2" t="s">
        <v>4</v>
      </c>
      <c r="B15" s="2" t="s">
        <v>2297</v>
      </c>
      <c r="C15" s="1" t="s">
        <v>2298</v>
      </c>
      <c r="D15" s="2" t="s">
        <v>2293</v>
      </c>
      <c r="E15" s="1" t="s">
        <v>2295</v>
      </c>
      <c r="F15" s="207">
        <v>0</v>
      </c>
      <c r="G15" s="207">
        <v>1</v>
      </c>
      <c r="H15" s="207">
        <v>1</v>
      </c>
      <c r="I15" s="47" t="s">
        <v>29</v>
      </c>
      <c r="J15" s="47" t="s">
        <v>2296</v>
      </c>
      <c r="K15" s="55"/>
      <c r="L15" s="55"/>
      <c r="M15" s="145"/>
    </row>
    <row r="16" spans="1:14" ht="43.5" x14ac:dyDescent="0.35">
      <c r="A16" s="2" t="s">
        <v>4</v>
      </c>
      <c r="B16" s="2" t="s">
        <v>2484</v>
      </c>
      <c r="C16" s="1" t="s">
        <v>2485</v>
      </c>
      <c r="D16" s="2" t="s">
        <v>2486</v>
      </c>
      <c r="E16" s="1" t="s">
        <v>2487</v>
      </c>
      <c r="F16" s="207">
        <v>0</v>
      </c>
      <c r="G16" s="207">
        <v>50</v>
      </c>
      <c r="H16" s="207">
        <v>1</v>
      </c>
      <c r="I16" s="47" t="s">
        <v>2623</v>
      </c>
      <c r="J16" s="47" t="s">
        <v>2488</v>
      </c>
      <c r="K16" s="55"/>
      <c r="L16" s="55"/>
      <c r="M16" s="145"/>
    </row>
    <row r="17" spans="1:14" ht="174" x14ac:dyDescent="0.35">
      <c r="A17" s="1" t="s">
        <v>2685</v>
      </c>
      <c r="B17" s="1" t="s">
        <v>15</v>
      </c>
      <c r="C17" s="1" t="s">
        <v>1385</v>
      </c>
      <c r="D17" s="1" t="s">
        <v>15</v>
      </c>
      <c r="E17" s="1" t="s">
        <v>1384</v>
      </c>
      <c r="F17" s="50">
        <v>0</v>
      </c>
      <c r="G17" s="50">
        <v>1</v>
      </c>
      <c r="H17" s="50">
        <v>0.01</v>
      </c>
      <c r="I17" s="47" t="s">
        <v>113</v>
      </c>
      <c r="J17" s="47" t="s">
        <v>2086</v>
      </c>
      <c r="K17" s="47" t="s">
        <v>196</v>
      </c>
      <c r="L17" s="6" t="s">
        <v>197</v>
      </c>
      <c r="M17" s="146" t="s">
        <v>2085</v>
      </c>
    </row>
    <row r="18" spans="1:14" ht="72.5" x14ac:dyDescent="0.35">
      <c r="A18" s="1" t="s">
        <v>2685</v>
      </c>
      <c r="B18" s="1" t="s">
        <v>99</v>
      </c>
      <c r="C18" s="1" t="s">
        <v>299</v>
      </c>
      <c r="D18" s="1" t="s">
        <v>99</v>
      </c>
      <c r="E18" s="1" t="s">
        <v>1194</v>
      </c>
      <c r="F18" s="50">
        <v>0</v>
      </c>
      <c r="G18" s="50">
        <v>0.75</v>
      </c>
      <c r="H18" s="50">
        <v>0.01</v>
      </c>
      <c r="I18" s="47" t="s">
        <v>30</v>
      </c>
      <c r="J18" s="47" t="s">
        <v>2087</v>
      </c>
      <c r="K18" s="47" t="s">
        <v>198</v>
      </c>
      <c r="L18" s="6" t="s">
        <v>199</v>
      </c>
      <c r="M18" s="146" t="s">
        <v>147</v>
      </c>
      <c r="N18" s="47" t="s">
        <v>428</v>
      </c>
    </row>
    <row r="19" spans="1:14" ht="43.5" x14ac:dyDescent="0.35">
      <c r="A19" s="1" t="s">
        <v>2685</v>
      </c>
      <c r="B19" s="1" t="s">
        <v>14</v>
      </c>
      <c r="C19" s="1" t="s">
        <v>7</v>
      </c>
      <c r="D19" s="1" t="s">
        <v>14</v>
      </c>
      <c r="E19" s="1" t="s">
        <v>1193</v>
      </c>
      <c r="F19" s="1">
        <v>0</v>
      </c>
      <c r="G19" s="1">
        <v>1</v>
      </c>
      <c r="H19" s="1">
        <v>1</v>
      </c>
      <c r="I19" s="47" t="s">
        <v>29</v>
      </c>
      <c r="J19" s="47" t="s">
        <v>1206</v>
      </c>
      <c r="K19" s="47" t="s">
        <v>200</v>
      </c>
      <c r="L19" s="6" t="s">
        <v>201</v>
      </c>
    </row>
    <row r="20" spans="1:14" ht="58" x14ac:dyDescent="0.35">
      <c r="A20" s="1" t="s">
        <v>2685</v>
      </c>
      <c r="B20" s="1" t="s">
        <v>259</v>
      </c>
      <c r="C20" s="1" t="s">
        <v>300</v>
      </c>
      <c r="D20" s="44" t="s">
        <v>344</v>
      </c>
      <c r="E20" s="1" t="s">
        <v>1192</v>
      </c>
      <c r="F20" s="1">
        <v>0</v>
      </c>
      <c r="G20" s="51">
        <f>ROUND(MaxBoundCalculations!B172,2)</f>
        <v>0.24</v>
      </c>
      <c r="H20" s="54">
        <v>5.0000000000000001E-3</v>
      </c>
      <c r="I20" s="47" t="s">
        <v>260</v>
      </c>
      <c r="J20" s="47" t="s">
        <v>1199</v>
      </c>
      <c r="K20" s="47" t="s">
        <v>261</v>
      </c>
      <c r="L20" s="6" t="s">
        <v>262</v>
      </c>
      <c r="M20" s="147" t="s">
        <v>304</v>
      </c>
      <c r="N20" s="6" t="s">
        <v>394</v>
      </c>
    </row>
    <row r="21" spans="1:14" ht="43.5" x14ac:dyDescent="0.35">
      <c r="A21" s="1" t="s">
        <v>2685</v>
      </c>
      <c r="B21" s="1" t="s">
        <v>263</v>
      </c>
      <c r="C21" s="1" t="s">
        <v>2322</v>
      </c>
      <c r="D21" s="44" t="s">
        <v>344</v>
      </c>
      <c r="E21" s="1" t="s">
        <v>1191</v>
      </c>
      <c r="F21" s="1">
        <v>0</v>
      </c>
      <c r="G21" s="50">
        <v>0.5</v>
      </c>
      <c r="H21" s="51">
        <v>0.01</v>
      </c>
      <c r="I21" s="47" t="s">
        <v>266</v>
      </c>
      <c r="J21" s="47" t="s">
        <v>2323</v>
      </c>
      <c r="K21" s="47" t="s">
        <v>264</v>
      </c>
      <c r="L21" s="6" t="s">
        <v>265</v>
      </c>
      <c r="M21" s="147" t="s">
        <v>305</v>
      </c>
      <c r="N21" s="48"/>
    </row>
    <row r="22" spans="1:14" ht="43.5" x14ac:dyDescent="0.35">
      <c r="A22" s="1" t="s">
        <v>2685</v>
      </c>
      <c r="B22" s="1" t="s">
        <v>13</v>
      </c>
      <c r="C22" s="1" t="s">
        <v>126</v>
      </c>
      <c r="D22" s="1" t="s">
        <v>13</v>
      </c>
      <c r="E22" s="1" t="s">
        <v>1190</v>
      </c>
      <c r="F22" s="1">
        <v>0</v>
      </c>
      <c r="G22" s="1">
        <v>1</v>
      </c>
      <c r="H22" s="1">
        <v>1</v>
      </c>
      <c r="I22" s="47" t="s">
        <v>29</v>
      </c>
      <c r="J22" s="47" t="s">
        <v>1843</v>
      </c>
      <c r="K22" s="47" t="s">
        <v>202</v>
      </c>
      <c r="L22" s="6" t="s">
        <v>203</v>
      </c>
      <c r="M22" s="147" t="s">
        <v>73</v>
      </c>
      <c r="N22" s="48"/>
    </row>
    <row r="23" spans="1:14" ht="43.5" x14ac:dyDescent="0.35">
      <c r="A23" s="1" t="s">
        <v>2685</v>
      </c>
      <c r="B23" s="1" t="s">
        <v>1360</v>
      </c>
      <c r="C23" s="1" t="s">
        <v>1359</v>
      </c>
      <c r="D23" s="1" t="s">
        <v>16</v>
      </c>
      <c r="E23" s="1" t="s">
        <v>1189</v>
      </c>
      <c r="F23" s="50">
        <v>0</v>
      </c>
      <c r="G23" s="50">
        <v>0.5</v>
      </c>
      <c r="H23" s="50">
        <v>0.01</v>
      </c>
      <c r="I23" s="47" t="s">
        <v>1361</v>
      </c>
      <c r="J23" s="47" t="s">
        <v>2088</v>
      </c>
      <c r="K23" s="47" t="s">
        <v>204</v>
      </c>
      <c r="L23" s="6" t="s">
        <v>205</v>
      </c>
      <c r="M23" s="146" t="s">
        <v>151</v>
      </c>
    </row>
    <row r="24" spans="1:14" ht="43.5" x14ac:dyDescent="0.35">
      <c r="A24" s="1" t="s">
        <v>2685</v>
      </c>
      <c r="B24" s="1" t="s">
        <v>12</v>
      </c>
      <c r="C24" s="1" t="s">
        <v>6</v>
      </c>
      <c r="D24" s="1" t="s">
        <v>12</v>
      </c>
      <c r="E24" s="1" t="s">
        <v>1188</v>
      </c>
      <c r="F24" s="1">
        <v>0</v>
      </c>
      <c r="G24" s="1">
        <v>1</v>
      </c>
      <c r="H24" s="1">
        <v>1</v>
      </c>
      <c r="I24" s="47" t="s">
        <v>29</v>
      </c>
      <c r="J24" s="47" t="s">
        <v>2089</v>
      </c>
      <c r="K24" s="47" t="s">
        <v>206</v>
      </c>
      <c r="L24" s="6" t="s">
        <v>207</v>
      </c>
    </row>
    <row r="25" spans="1:14" ht="43.5" x14ac:dyDescent="0.35">
      <c r="A25" s="1" t="s">
        <v>2685</v>
      </c>
      <c r="B25" s="2" t="s">
        <v>1379</v>
      </c>
      <c r="C25" s="1" t="s">
        <v>287</v>
      </c>
      <c r="D25" s="2" t="s">
        <v>1378</v>
      </c>
      <c r="E25" s="1" t="s">
        <v>1164</v>
      </c>
      <c r="F25" s="53">
        <v>0</v>
      </c>
      <c r="G25" s="53">
        <v>1</v>
      </c>
      <c r="H25" s="53">
        <v>0.01</v>
      </c>
      <c r="I25" s="6" t="s">
        <v>57</v>
      </c>
      <c r="J25" s="6" t="s">
        <v>1205</v>
      </c>
      <c r="K25" s="6" t="s">
        <v>243</v>
      </c>
      <c r="L25" s="6" t="s">
        <v>244</v>
      </c>
      <c r="M25" s="146" t="s">
        <v>151</v>
      </c>
      <c r="N25" s="6"/>
    </row>
    <row r="26" spans="1:14" ht="43.5" x14ac:dyDescent="0.35">
      <c r="A26" s="1" t="s">
        <v>2685</v>
      </c>
      <c r="B26" s="2" t="s">
        <v>2689</v>
      </c>
      <c r="C26" s="1" t="s">
        <v>1638</v>
      </c>
      <c r="D26" s="2" t="s">
        <v>348</v>
      </c>
      <c r="E26" s="1" t="s">
        <v>1636</v>
      </c>
      <c r="F26" s="53">
        <v>0</v>
      </c>
      <c r="G26" s="53">
        <v>1</v>
      </c>
      <c r="H26" s="53">
        <v>0.01</v>
      </c>
      <c r="I26" s="47" t="s">
        <v>1637</v>
      </c>
      <c r="J26" s="6" t="s">
        <v>2690</v>
      </c>
      <c r="K26" s="6" t="s">
        <v>341</v>
      </c>
      <c r="L26" s="6" t="s">
        <v>1599</v>
      </c>
      <c r="M26" s="146" t="s">
        <v>151</v>
      </c>
      <c r="N26" s="6"/>
    </row>
    <row r="27" spans="1:14" ht="29" x14ac:dyDescent="0.35">
      <c r="A27" s="2" t="s">
        <v>8</v>
      </c>
      <c r="B27" s="2" t="s">
        <v>327</v>
      </c>
      <c r="C27" s="1" t="s">
        <v>328</v>
      </c>
      <c r="D27" s="2" t="s">
        <v>327</v>
      </c>
      <c r="E27" s="1" t="s">
        <v>1187</v>
      </c>
      <c r="F27" s="2">
        <v>0</v>
      </c>
      <c r="G27" s="2">
        <v>1</v>
      </c>
      <c r="H27" s="2">
        <v>1</v>
      </c>
      <c r="I27" s="6" t="s">
        <v>29</v>
      </c>
      <c r="J27" s="47" t="s">
        <v>2090</v>
      </c>
      <c r="K27" s="47" t="s">
        <v>329</v>
      </c>
      <c r="L27" s="6" t="s">
        <v>330</v>
      </c>
    </row>
    <row r="28" spans="1:14" ht="130.5" x14ac:dyDescent="0.35">
      <c r="A28" s="1" t="s">
        <v>8</v>
      </c>
      <c r="B28" s="47" t="s">
        <v>2024</v>
      </c>
      <c r="C28" s="1" t="s">
        <v>1639</v>
      </c>
      <c r="D28" s="47" t="s">
        <v>2024</v>
      </c>
      <c r="E28" s="1" t="s">
        <v>1178</v>
      </c>
      <c r="F28" s="50">
        <v>0</v>
      </c>
      <c r="G28" s="51">
        <v>1</v>
      </c>
      <c r="H28" s="51">
        <v>0.01</v>
      </c>
      <c r="I28" s="47" t="s">
        <v>34</v>
      </c>
      <c r="J28" s="47" t="s">
        <v>1875</v>
      </c>
      <c r="K28" s="47" t="s">
        <v>1347</v>
      </c>
      <c r="L28" s="6" t="s">
        <v>1348</v>
      </c>
      <c r="M28" s="147" t="s">
        <v>149</v>
      </c>
    </row>
    <row r="29" spans="1:14" ht="58" x14ac:dyDescent="0.35">
      <c r="A29" s="1" t="s">
        <v>8</v>
      </c>
      <c r="B29" s="47" t="s">
        <v>2408</v>
      </c>
      <c r="C29" s="1" t="s">
        <v>2409</v>
      </c>
      <c r="D29" s="102"/>
      <c r="E29" s="102"/>
      <c r="F29" s="2">
        <v>0</v>
      </c>
      <c r="G29" s="2">
        <v>1</v>
      </c>
      <c r="H29" s="2">
        <v>1</v>
      </c>
      <c r="I29" s="6" t="s">
        <v>29</v>
      </c>
      <c r="J29" s="47" t="s">
        <v>2410</v>
      </c>
      <c r="K29" s="47"/>
      <c r="L29" s="6"/>
      <c r="M29" s="147"/>
    </row>
    <row r="30" spans="1:14" ht="43.5" x14ac:dyDescent="0.35">
      <c r="A30" s="1" t="s">
        <v>8</v>
      </c>
      <c r="B30" s="47" t="s">
        <v>2549</v>
      </c>
      <c r="C30" s="1" t="s">
        <v>2551</v>
      </c>
      <c r="D30" s="102"/>
      <c r="E30" s="102"/>
      <c r="F30" s="2">
        <v>0</v>
      </c>
      <c r="G30" s="2">
        <v>1000</v>
      </c>
      <c r="H30" s="2">
        <v>20</v>
      </c>
      <c r="I30" s="2" t="str">
        <f>UnitControlCenter!B43</f>
        <v>2023 Euro / megawatt-hour (MWh)</v>
      </c>
      <c r="J30" s="47" t="s">
        <v>2552</v>
      </c>
      <c r="K30" s="47"/>
      <c r="L30" s="6"/>
      <c r="M30" s="147"/>
    </row>
    <row r="31" spans="1:14" ht="43.5" x14ac:dyDescent="0.35">
      <c r="A31" s="2" t="s">
        <v>8</v>
      </c>
      <c r="B31" s="2" t="s">
        <v>267</v>
      </c>
      <c r="C31" s="1" t="s">
        <v>270</v>
      </c>
      <c r="D31" s="2" t="s">
        <v>345</v>
      </c>
      <c r="E31" s="1" t="s">
        <v>1186</v>
      </c>
      <c r="F31" s="53">
        <v>-0.5</v>
      </c>
      <c r="G31" s="53">
        <v>1</v>
      </c>
      <c r="H31" s="53">
        <v>0.02</v>
      </c>
      <c r="I31" s="6" t="s">
        <v>271</v>
      </c>
      <c r="J31" s="47" t="s">
        <v>1207</v>
      </c>
      <c r="K31" s="47" t="s">
        <v>273</v>
      </c>
      <c r="L31" s="6" t="s">
        <v>275</v>
      </c>
      <c r="M31" s="147" t="s">
        <v>306</v>
      </c>
    </row>
    <row r="32" spans="1:14" ht="43.5" x14ac:dyDescent="0.35">
      <c r="A32" s="2" t="s">
        <v>8</v>
      </c>
      <c r="B32" s="2" t="s">
        <v>268</v>
      </c>
      <c r="C32" s="1" t="s">
        <v>269</v>
      </c>
      <c r="D32" s="2" t="s">
        <v>345</v>
      </c>
      <c r="E32" s="1" t="s">
        <v>1185</v>
      </c>
      <c r="F32" s="53">
        <v>-0.5</v>
      </c>
      <c r="G32" s="53">
        <v>1</v>
      </c>
      <c r="H32" s="53">
        <v>0.02</v>
      </c>
      <c r="I32" s="6" t="s">
        <v>272</v>
      </c>
      <c r="J32" s="47" t="s">
        <v>1208</v>
      </c>
      <c r="K32" s="47" t="s">
        <v>274</v>
      </c>
      <c r="L32" s="6" t="s">
        <v>275</v>
      </c>
      <c r="M32" s="147" t="s">
        <v>306</v>
      </c>
    </row>
    <row r="33" spans="1:14" ht="43.5" x14ac:dyDescent="0.35">
      <c r="A33" s="1" t="s">
        <v>8</v>
      </c>
      <c r="B33" s="1" t="s">
        <v>302</v>
      </c>
      <c r="C33" s="1" t="s">
        <v>301</v>
      </c>
      <c r="D33" s="1" t="s">
        <v>302</v>
      </c>
      <c r="E33" s="1" t="s">
        <v>1184</v>
      </c>
      <c r="F33" s="1">
        <v>0</v>
      </c>
      <c r="G33" s="1">
        <v>1</v>
      </c>
      <c r="H33" s="1">
        <v>1</v>
      </c>
      <c r="I33" s="47" t="s">
        <v>29</v>
      </c>
    </row>
    <row r="34" spans="1:14" ht="43.5" x14ac:dyDescent="0.35">
      <c r="A34" s="1" t="s">
        <v>8</v>
      </c>
      <c r="B34" s="1" t="s">
        <v>2346</v>
      </c>
      <c r="C34" s="1" t="s">
        <v>2347</v>
      </c>
      <c r="D34" s="1" t="s">
        <v>2348</v>
      </c>
      <c r="E34" s="1" t="s">
        <v>2503</v>
      </c>
      <c r="F34" s="2">
        <v>0</v>
      </c>
      <c r="G34" s="2">
        <v>100</v>
      </c>
      <c r="H34" s="2">
        <v>1</v>
      </c>
      <c r="I34" s="2" t="s">
        <v>2349</v>
      </c>
      <c r="J34" s="47" t="s">
        <v>2350</v>
      </c>
      <c r="K34" s="47"/>
      <c r="L34" s="6"/>
      <c r="M34" s="210" t="s">
        <v>2351</v>
      </c>
    </row>
    <row r="35" spans="1:14" ht="72.5" x14ac:dyDescent="0.35">
      <c r="A35" s="1" t="s">
        <v>8</v>
      </c>
      <c r="B35" s="1" t="s">
        <v>17</v>
      </c>
      <c r="C35" s="1" t="s">
        <v>27</v>
      </c>
      <c r="D35" s="1" t="s">
        <v>17</v>
      </c>
      <c r="E35" s="1" t="s">
        <v>1183</v>
      </c>
      <c r="F35" s="50">
        <v>0</v>
      </c>
      <c r="G35" s="51">
        <v>1</v>
      </c>
      <c r="H35" s="51">
        <v>0.01</v>
      </c>
      <c r="I35" s="47" t="s">
        <v>33</v>
      </c>
      <c r="J35" s="47" t="s">
        <v>2476</v>
      </c>
      <c r="K35" s="47" t="s">
        <v>208</v>
      </c>
      <c r="L35" s="6" t="s">
        <v>209</v>
      </c>
      <c r="M35" s="146" t="s">
        <v>151</v>
      </c>
    </row>
    <row r="36" spans="1:14" ht="87" x14ac:dyDescent="0.35">
      <c r="A36" s="1" t="s">
        <v>8</v>
      </c>
      <c r="B36" s="1" t="s">
        <v>128</v>
      </c>
      <c r="C36" s="1" t="s">
        <v>127</v>
      </c>
      <c r="D36" s="1" t="s">
        <v>128</v>
      </c>
      <c r="E36" s="1" t="s">
        <v>1182</v>
      </c>
      <c r="F36" s="5">
        <v>0</v>
      </c>
      <c r="G36" s="5">
        <v>25000</v>
      </c>
      <c r="H36" s="5">
        <v>500</v>
      </c>
      <c r="I36" s="47" t="s">
        <v>186</v>
      </c>
      <c r="J36" s="47" t="s">
        <v>2091</v>
      </c>
      <c r="K36" s="47" t="s">
        <v>210</v>
      </c>
      <c r="L36" s="6" t="s">
        <v>211</v>
      </c>
      <c r="M36" s="146" t="s">
        <v>148</v>
      </c>
      <c r="N36" s="47" t="s">
        <v>187</v>
      </c>
    </row>
    <row r="37" spans="1:14" ht="43.5" x14ac:dyDescent="0.35">
      <c r="A37" s="1" t="s">
        <v>8</v>
      </c>
      <c r="B37" s="1" t="s">
        <v>1920</v>
      </c>
      <c r="C37" s="1" t="s">
        <v>1921</v>
      </c>
      <c r="D37" s="1" t="s">
        <v>1920</v>
      </c>
      <c r="E37" s="102"/>
      <c r="F37" s="1">
        <v>0</v>
      </c>
      <c r="G37" s="1">
        <v>1</v>
      </c>
      <c r="H37" s="1">
        <v>1</v>
      </c>
      <c r="I37" s="47" t="s">
        <v>29</v>
      </c>
      <c r="J37" s="157" t="s">
        <v>2092</v>
      </c>
    </row>
    <row r="38" spans="1:14" ht="58" x14ac:dyDescent="0.35">
      <c r="A38" s="1" t="s">
        <v>8</v>
      </c>
      <c r="B38" s="1" t="s">
        <v>59</v>
      </c>
      <c r="C38" s="1" t="s">
        <v>129</v>
      </c>
      <c r="D38" s="1" t="s">
        <v>59</v>
      </c>
      <c r="E38" s="102"/>
      <c r="F38" s="1">
        <v>0</v>
      </c>
      <c r="G38" s="1">
        <v>1</v>
      </c>
      <c r="H38" s="1">
        <v>1</v>
      </c>
      <c r="I38" s="47" t="s">
        <v>29</v>
      </c>
      <c r="J38" s="157" t="s">
        <v>2286</v>
      </c>
    </row>
    <row r="39" spans="1:14" x14ac:dyDescent="0.35">
      <c r="A39" t="s">
        <v>8</v>
      </c>
      <c r="B39" t="s">
        <v>2645</v>
      </c>
      <c r="C39" t="s">
        <v>2644</v>
      </c>
      <c r="D39" t="s">
        <v>2645</v>
      </c>
      <c r="E39" s="126"/>
      <c r="F39">
        <v>0</v>
      </c>
      <c r="G39">
        <v>1</v>
      </c>
      <c r="H39">
        <v>1</v>
      </c>
      <c r="I39" s="219" t="s">
        <v>29</v>
      </c>
      <c r="J39" s="260" t="s">
        <v>2646</v>
      </c>
    </row>
    <row r="40" spans="1:14" ht="43.5" x14ac:dyDescent="0.35">
      <c r="A40" s="1" t="s">
        <v>8</v>
      </c>
      <c r="B40" s="1" t="s">
        <v>356</v>
      </c>
      <c r="C40" s="1" t="s">
        <v>357</v>
      </c>
      <c r="D40" s="1" t="s">
        <v>356</v>
      </c>
      <c r="E40" s="1" t="s">
        <v>1181</v>
      </c>
      <c r="F40" s="1">
        <v>0</v>
      </c>
      <c r="G40" s="1">
        <v>1</v>
      </c>
      <c r="H40" s="1">
        <v>1</v>
      </c>
      <c r="I40" s="47" t="s">
        <v>29</v>
      </c>
      <c r="J40" s="47"/>
    </row>
    <row r="41" spans="1:14" ht="145" x14ac:dyDescent="0.35">
      <c r="A41" s="2" t="s">
        <v>8</v>
      </c>
      <c r="B41" s="2" t="s">
        <v>254</v>
      </c>
      <c r="C41" s="1" t="s">
        <v>255</v>
      </c>
      <c r="D41" s="2" t="s">
        <v>254</v>
      </c>
      <c r="E41" s="1" t="s">
        <v>1180</v>
      </c>
      <c r="F41" s="53">
        <v>0</v>
      </c>
      <c r="G41" s="53">
        <v>0.6</v>
      </c>
      <c r="H41" s="53">
        <v>0.01</v>
      </c>
      <c r="I41" s="6" t="s">
        <v>256</v>
      </c>
      <c r="J41" s="47" t="s">
        <v>2365</v>
      </c>
      <c r="K41" s="6" t="s">
        <v>1142</v>
      </c>
      <c r="L41" s="6" t="s">
        <v>257</v>
      </c>
      <c r="M41" s="146" t="s">
        <v>2105</v>
      </c>
    </row>
    <row r="42" spans="1:14" ht="43.5" x14ac:dyDescent="0.35">
      <c r="A42" s="2" t="s">
        <v>8</v>
      </c>
      <c r="B42" s="49" t="s">
        <v>1221</v>
      </c>
      <c r="C42" s="1" t="s">
        <v>1222</v>
      </c>
      <c r="D42" s="49" t="s">
        <v>1221</v>
      </c>
      <c r="E42" s="2" t="s">
        <v>1223</v>
      </c>
      <c r="F42" s="53">
        <v>0</v>
      </c>
      <c r="G42" s="53">
        <v>0.9</v>
      </c>
      <c r="H42" s="53">
        <v>0.01</v>
      </c>
      <c r="I42" s="6" t="s">
        <v>1224</v>
      </c>
      <c r="J42" s="47" t="s">
        <v>2093</v>
      </c>
      <c r="K42" s="6" t="s">
        <v>1277</v>
      </c>
      <c r="L42" s="6" t="s">
        <v>1276</v>
      </c>
    </row>
    <row r="43" spans="1:14" ht="43.5" x14ac:dyDescent="0.35">
      <c r="A43" s="2" t="s">
        <v>8</v>
      </c>
      <c r="B43" s="2" t="s">
        <v>251</v>
      </c>
      <c r="C43" s="1" t="s">
        <v>281</v>
      </c>
      <c r="D43" s="2" t="s">
        <v>346</v>
      </c>
      <c r="E43" s="1" t="s">
        <v>1179</v>
      </c>
      <c r="F43" s="53">
        <v>0</v>
      </c>
      <c r="G43" s="53">
        <v>0.4</v>
      </c>
      <c r="H43" s="53">
        <v>0.01</v>
      </c>
      <c r="I43" s="6" t="s">
        <v>252</v>
      </c>
      <c r="J43" s="47" t="s">
        <v>1200</v>
      </c>
      <c r="K43" s="6" t="s">
        <v>1143</v>
      </c>
      <c r="L43" s="6" t="s">
        <v>253</v>
      </c>
      <c r="M43" s="147" t="s">
        <v>307</v>
      </c>
    </row>
    <row r="44" spans="1:14" ht="159.5" x14ac:dyDescent="0.35">
      <c r="A44" s="2" t="s">
        <v>8</v>
      </c>
      <c r="B44" s="1" t="s">
        <v>1685</v>
      </c>
      <c r="C44" s="1" t="s">
        <v>1687</v>
      </c>
      <c r="D44" s="1" t="s">
        <v>1685</v>
      </c>
      <c r="E44" s="1" t="s">
        <v>1688</v>
      </c>
      <c r="F44" s="53">
        <v>0</v>
      </c>
      <c r="G44" s="53">
        <v>0.95</v>
      </c>
      <c r="H44" s="53">
        <v>0.01</v>
      </c>
      <c r="I44" s="6" t="s">
        <v>1689</v>
      </c>
      <c r="J44" s="47" t="s">
        <v>2094</v>
      </c>
      <c r="K44" s="47" t="s">
        <v>212</v>
      </c>
      <c r="L44" s="6"/>
      <c r="M44" s="146" t="s">
        <v>2104</v>
      </c>
    </row>
    <row r="45" spans="1:14" ht="159.5" x14ac:dyDescent="0.35">
      <c r="A45" s="1" t="s">
        <v>8</v>
      </c>
      <c r="B45" s="1" t="s">
        <v>18</v>
      </c>
      <c r="C45" s="1" t="s">
        <v>130</v>
      </c>
      <c r="D45" s="1" t="s">
        <v>18</v>
      </c>
      <c r="E45" s="1" t="s">
        <v>1686</v>
      </c>
      <c r="F45" s="2">
        <v>0</v>
      </c>
      <c r="G45" s="2">
        <v>60</v>
      </c>
      <c r="H45" s="2">
        <v>1</v>
      </c>
      <c r="I45" s="142" t="str">
        <f>UnitControlCenter!$B$51</f>
        <v>€/MWh</v>
      </c>
      <c r="J45" s="47" t="s">
        <v>2095</v>
      </c>
      <c r="K45" s="47" t="s">
        <v>212</v>
      </c>
      <c r="L45" s="6" t="s">
        <v>213</v>
      </c>
      <c r="M45" s="146" t="s">
        <v>150</v>
      </c>
    </row>
    <row r="46" spans="1:14" ht="72.5" x14ac:dyDescent="0.35">
      <c r="A46" s="1" t="s">
        <v>8</v>
      </c>
      <c r="B46" s="1" t="s">
        <v>2430</v>
      </c>
      <c r="C46" s="1" t="s">
        <v>2431</v>
      </c>
      <c r="D46" s="1" t="s">
        <v>2432</v>
      </c>
      <c r="E46" s="1" t="s">
        <v>2433</v>
      </c>
      <c r="F46" s="50">
        <v>0</v>
      </c>
      <c r="G46" s="51">
        <v>1</v>
      </c>
      <c r="H46" s="51">
        <v>0.01</v>
      </c>
      <c r="I46" s="2" t="s">
        <v>2434</v>
      </c>
      <c r="J46" s="47" t="s">
        <v>2435</v>
      </c>
      <c r="K46" s="47"/>
      <c r="L46" s="6"/>
      <c r="M46" s="146"/>
    </row>
    <row r="47" spans="1:14" ht="58" x14ac:dyDescent="0.35">
      <c r="A47" s="1" t="s">
        <v>8</v>
      </c>
      <c r="B47" s="1" t="s">
        <v>2491</v>
      </c>
      <c r="C47" s="1" t="s">
        <v>2489</v>
      </c>
      <c r="D47" s="1" t="s">
        <v>2490</v>
      </c>
      <c r="E47" s="1" t="s">
        <v>2494</v>
      </c>
      <c r="F47" s="229">
        <v>0</v>
      </c>
      <c r="G47" s="1">
        <v>100</v>
      </c>
      <c r="H47" s="1">
        <v>5</v>
      </c>
      <c r="I47" s="2" t="str">
        <f>UnitControlCenter!B51</f>
        <v>€/MWh</v>
      </c>
      <c r="J47" s="47" t="s">
        <v>2496</v>
      </c>
      <c r="K47" s="47"/>
      <c r="L47" s="6"/>
      <c r="M47" s="146"/>
    </row>
    <row r="48" spans="1:14" ht="58" x14ac:dyDescent="0.35">
      <c r="A48" s="1" t="s">
        <v>8</v>
      </c>
      <c r="B48" s="1" t="s">
        <v>2492</v>
      </c>
      <c r="C48" s="1" t="s">
        <v>2493</v>
      </c>
      <c r="D48" s="1" t="s">
        <v>2490</v>
      </c>
      <c r="E48" s="1" t="s">
        <v>2495</v>
      </c>
      <c r="F48" s="50">
        <v>0</v>
      </c>
      <c r="G48" s="51">
        <v>1</v>
      </c>
      <c r="H48" s="51">
        <v>0.01</v>
      </c>
      <c r="I48" s="2" t="s">
        <v>2498</v>
      </c>
      <c r="J48" s="47" t="s">
        <v>2497</v>
      </c>
      <c r="K48" s="47"/>
      <c r="L48" s="6"/>
      <c r="M48" s="146"/>
    </row>
    <row r="49" spans="1:14" ht="29" x14ac:dyDescent="0.35">
      <c r="A49" s="1" t="s">
        <v>8</v>
      </c>
      <c r="B49" s="1" t="s">
        <v>2499</v>
      </c>
      <c r="C49" s="1" t="s">
        <v>2500</v>
      </c>
      <c r="D49" s="1" t="s">
        <v>2499</v>
      </c>
      <c r="E49" s="1" t="s">
        <v>2501</v>
      </c>
      <c r="F49" s="229">
        <v>0</v>
      </c>
      <c r="G49" s="1">
        <v>100</v>
      </c>
      <c r="H49" s="1">
        <v>5</v>
      </c>
      <c r="I49" s="2" t="str">
        <f>UnitControlCenter!B50</f>
        <v>€/metric ton CO2e</v>
      </c>
      <c r="J49" s="47" t="s">
        <v>2502</v>
      </c>
      <c r="K49" s="47"/>
      <c r="L49" s="6"/>
      <c r="M49" s="146"/>
    </row>
    <row r="50" spans="1:14" ht="101.5" x14ac:dyDescent="0.35">
      <c r="A50" s="1" t="s">
        <v>9</v>
      </c>
      <c r="B50" s="1" t="s">
        <v>2125</v>
      </c>
      <c r="C50" s="1" t="s">
        <v>2078</v>
      </c>
      <c r="D50" s="1" t="s">
        <v>2125</v>
      </c>
      <c r="E50" s="1" t="s">
        <v>2079</v>
      </c>
      <c r="F50" s="53">
        <v>0</v>
      </c>
      <c r="G50" s="53">
        <v>0.5</v>
      </c>
      <c r="H50" s="53">
        <v>0.01</v>
      </c>
      <c r="I50" s="6" t="s">
        <v>2077</v>
      </c>
      <c r="J50" s="47" t="s">
        <v>2126</v>
      </c>
    </row>
    <row r="51" spans="1:14" ht="58" x14ac:dyDescent="0.35">
      <c r="A51" s="1" t="s">
        <v>9</v>
      </c>
      <c r="B51" s="1" t="s">
        <v>26</v>
      </c>
      <c r="C51" s="1" t="s">
        <v>1923</v>
      </c>
      <c r="D51" s="1" t="s">
        <v>1924</v>
      </c>
      <c r="E51" s="1" t="s">
        <v>1922</v>
      </c>
      <c r="F51" s="50">
        <v>0</v>
      </c>
      <c r="G51" s="51">
        <v>1</v>
      </c>
      <c r="H51" s="51">
        <v>0.01</v>
      </c>
      <c r="I51" s="47" t="s">
        <v>1713</v>
      </c>
      <c r="J51" s="47" t="s">
        <v>1925</v>
      </c>
      <c r="K51" s="47" t="s">
        <v>239</v>
      </c>
      <c r="L51" s="6" t="s">
        <v>240</v>
      </c>
    </row>
    <row r="52" spans="1:14" ht="29" x14ac:dyDescent="0.35">
      <c r="A52" s="1" t="s">
        <v>9</v>
      </c>
      <c r="B52" s="1" t="s">
        <v>20</v>
      </c>
      <c r="C52" s="1" t="s">
        <v>1667</v>
      </c>
      <c r="D52" s="1" t="s">
        <v>20</v>
      </c>
      <c r="E52" s="1" t="s">
        <v>1668</v>
      </c>
      <c r="F52" s="50">
        <v>0</v>
      </c>
      <c r="G52" s="51">
        <v>1</v>
      </c>
      <c r="H52" s="51">
        <v>0.01</v>
      </c>
      <c r="I52" s="47" t="s">
        <v>33</v>
      </c>
      <c r="J52" s="47" t="s">
        <v>1289</v>
      </c>
      <c r="K52" s="47" t="s">
        <v>214</v>
      </c>
      <c r="L52" s="6" t="s">
        <v>215</v>
      </c>
      <c r="M52" s="146" t="s">
        <v>1290</v>
      </c>
    </row>
    <row r="53" spans="1:14" ht="58" x14ac:dyDescent="0.35">
      <c r="A53" s="1" t="s">
        <v>9</v>
      </c>
      <c r="B53" s="1" t="s">
        <v>24</v>
      </c>
      <c r="C53" s="1" t="s">
        <v>282</v>
      </c>
      <c r="D53" s="1" t="s">
        <v>24</v>
      </c>
      <c r="E53" s="1" t="s">
        <v>1177</v>
      </c>
      <c r="F53" s="50">
        <v>0</v>
      </c>
      <c r="G53" s="51">
        <v>1</v>
      </c>
      <c r="H53" s="51">
        <v>0.01</v>
      </c>
      <c r="I53" s="47" t="s">
        <v>33</v>
      </c>
      <c r="J53" s="47" t="s">
        <v>1201</v>
      </c>
      <c r="K53" s="47" t="s">
        <v>216</v>
      </c>
      <c r="L53" s="6" t="s">
        <v>217</v>
      </c>
      <c r="M53" s="146" t="s">
        <v>151</v>
      </c>
    </row>
    <row r="54" spans="1:14" ht="58" x14ac:dyDescent="0.35">
      <c r="A54" s="1" t="s">
        <v>9</v>
      </c>
      <c r="B54" s="1" t="s">
        <v>22</v>
      </c>
      <c r="C54" s="1" t="s">
        <v>58</v>
      </c>
      <c r="D54" s="1" t="s">
        <v>22</v>
      </c>
      <c r="E54" s="1" t="s">
        <v>1176</v>
      </c>
      <c r="F54" s="50">
        <v>0</v>
      </c>
      <c r="G54" s="51">
        <v>1</v>
      </c>
      <c r="H54" s="51">
        <v>0.01</v>
      </c>
      <c r="I54" s="47" t="s">
        <v>33</v>
      </c>
      <c r="J54" s="47" t="s">
        <v>1202</v>
      </c>
      <c r="K54" s="47" t="s">
        <v>218</v>
      </c>
      <c r="L54" s="6" t="s">
        <v>219</v>
      </c>
      <c r="M54" s="146" t="s">
        <v>151</v>
      </c>
    </row>
    <row r="55" spans="1:14" ht="58" x14ac:dyDescent="0.35">
      <c r="A55" s="1" t="s">
        <v>9</v>
      </c>
      <c r="B55" s="1" t="s">
        <v>100</v>
      </c>
      <c r="C55" s="1" t="s">
        <v>283</v>
      </c>
      <c r="D55" s="1" t="s">
        <v>100</v>
      </c>
      <c r="E55" s="1" t="s">
        <v>1175</v>
      </c>
      <c r="F55" s="51">
        <v>0</v>
      </c>
      <c r="G55" s="51">
        <v>0.25</v>
      </c>
      <c r="H55" s="51">
        <v>0.01</v>
      </c>
      <c r="I55" s="47" t="s">
        <v>30</v>
      </c>
      <c r="J55" s="47" t="s">
        <v>1929</v>
      </c>
      <c r="K55" s="47" t="s">
        <v>220</v>
      </c>
      <c r="L55" s="6" t="s">
        <v>221</v>
      </c>
      <c r="M55" s="147" t="s">
        <v>1155</v>
      </c>
      <c r="N55" s="6" t="s">
        <v>1155</v>
      </c>
    </row>
    <row r="56" spans="1:14" ht="43.5" x14ac:dyDescent="0.35">
      <c r="A56" s="1" t="s">
        <v>9</v>
      </c>
      <c r="B56" s="1" t="s">
        <v>23</v>
      </c>
      <c r="C56" s="1" t="s">
        <v>284</v>
      </c>
      <c r="D56" s="1" t="s">
        <v>23</v>
      </c>
      <c r="E56" s="1" t="s">
        <v>1174</v>
      </c>
      <c r="F56" s="50">
        <v>0</v>
      </c>
      <c r="G56" s="51">
        <v>1</v>
      </c>
      <c r="H56" s="51">
        <v>0.01</v>
      </c>
      <c r="I56" s="47" t="s">
        <v>33</v>
      </c>
      <c r="J56" s="47" t="s">
        <v>1203</v>
      </c>
      <c r="K56" s="47" t="s">
        <v>222</v>
      </c>
      <c r="L56" s="6" t="s">
        <v>223</v>
      </c>
      <c r="M56" s="146" t="s">
        <v>151</v>
      </c>
    </row>
    <row r="57" spans="1:14" ht="72.5" x14ac:dyDescent="0.35">
      <c r="A57" s="1" t="s">
        <v>9</v>
      </c>
      <c r="B57" s="1" t="s">
        <v>2400</v>
      </c>
      <c r="C57" s="1" t="s">
        <v>2402</v>
      </c>
      <c r="D57" s="1" t="s">
        <v>2400</v>
      </c>
      <c r="E57" s="1" t="s">
        <v>2404</v>
      </c>
      <c r="F57" s="50">
        <v>0</v>
      </c>
      <c r="G57" s="50">
        <v>1</v>
      </c>
      <c r="H57" s="51">
        <v>0.01</v>
      </c>
      <c r="I57" s="47" t="s">
        <v>1310</v>
      </c>
      <c r="J57" s="47" t="s">
        <v>2407</v>
      </c>
      <c r="K57" s="47" t="s">
        <v>224</v>
      </c>
      <c r="L57" s="6" t="s">
        <v>1601</v>
      </c>
      <c r="M57" s="146"/>
    </row>
    <row r="58" spans="1:14" ht="43.5" x14ac:dyDescent="0.35">
      <c r="A58" s="2" t="s">
        <v>9</v>
      </c>
      <c r="B58" s="2" t="s">
        <v>1672</v>
      </c>
      <c r="C58" s="1" t="s">
        <v>1675</v>
      </c>
      <c r="D58" s="2" t="s">
        <v>1679</v>
      </c>
      <c r="E58" s="2" t="s">
        <v>1680</v>
      </c>
      <c r="F58" s="52">
        <v>0</v>
      </c>
      <c r="G58" s="53">
        <v>1</v>
      </c>
      <c r="H58" s="53">
        <v>0.01</v>
      </c>
      <c r="I58" s="6" t="s">
        <v>33</v>
      </c>
      <c r="J58" s="6" t="s">
        <v>2138</v>
      </c>
      <c r="K58" s="6" t="s">
        <v>1156</v>
      </c>
      <c r="L58" s="6" t="s">
        <v>1157</v>
      </c>
      <c r="M58" s="147" t="s">
        <v>151</v>
      </c>
    </row>
    <row r="59" spans="1:14" ht="43.5" x14ac:dyDescent="0.35">
      <c r="A59" s="2" t="s">
        <v>9</v>
      </c>
      <c r="B59" s="2" t="s">
        <v>1673</v>
      </c>
      <c r="C59" s="1" t="s">
        <v>1676</v>
      </c>
      <c r="D59" s="2" t="s">
        <v>1679</v>
      </c>
      <c r="E59" s="2" t="s">
        <v>1681</v>
      </c>
      <c r="F59" s="52">
        <v>0</v>
      </c>
      <c r="G59" s="53">
        <v>1</v>
      </c>
      <c r="H59" s="53">
        <v>0.01</v>
      </c>
      <c r="I59" s="6" t="s">
        <v>33</v>
      </c>
      <c r="J59" s="6" t="s">
        <v>2140</v>
      </c>
      <c r="K59" s="6" t="s">
        <v>1156</v>
      </c>
      <c r="L59" s="6" t="s">
        <v>1157</v>
      </c>
      <c r="M59" s="147"/>
    </row>
    <row r="60" spans="1:14" ht="43.5" x14ac:dyDescent="0.35">
      <c r="A60" s="2" t="s">
        <v>9</v>
      </c>
      <c r="B60" s="2" t="s">
        <v>1674</v>
      </c>
      <c r="C60" s="1" t="s">
        <v>1677</v>
      </c>
      <c r="D60" s="2" t="s">
        <v>1679</v>
      </c>
      <c r="E60" s="2" t="s">
        <v>1682</v>
      </c>
      <c r="F60" s="52">
        <v>0</v>
      </c>
      <c r="G60" s="53">
        <v>1</v>
      </c>
      <c r="H60" s="53">
        <v>0.01</v>
      </c>
      <c r="I60" s="6" t="s">
        <v>33</v>
      </c>
      <c r="J60" s="6" t="s">
        <v>2139</v>
      </c>
      <c r="K60" s="6" t="s">
        <v>1156</v>
      </c>
      <c r="L60" s="6" t="s">
        <v>1157</v>
      </c>
      <c r="M60" s="147"/>
    </row>
    <row r="61" spans="1:14" ht="43.5" x14ac:dyDescent="0.35">
      <c r="A61" s="2" t="s">
        <v>9</v>
      </c>
      <c r="B61" s="2" t="s">
        <v>1684</v>
      </c>
      <c r="C61" s="1" t="s">
        <v>1678</v>
      </c>
      <c r="D61" s="2" t="s">
        <v>1679</v>
      </c>
      <c r="E61" s="2" t="s">
        <v>1683</v>
      </c>
      <c r="F61" s="52">
        <v>0</v>
      </c>
      <c r="G61" s="53">
        <v>1</v>
      </c>
      <c r="H61" s="53">
        <v>0.01</v>
      </c>
      <c r="I61" s="6" t="s">
        <v>33</v>
      </c>
      <c r="J61" s="6" t="s">
        <v>2221</v>
      </c>
      <c r="K61" s="6" t="s">
        <v>1156</v>
      </c>
      <c r="L61" s="6" t="s">
        <v>1157</v>
      </c>
      <c r="M61" s="147"/>
    </row>
    <row r="62" spans="1:14" ht="72.5" x14ac:dyDescent="0.35">
      <c r="A62" s="1" t="s">
        <v>9</v>
      </c>
      <c r="B62" s="1" t="s">
        <v>2401</v>
      </c>
      <c r="C62" s="1" t="s">
        <v>2403</v>
      </c>
      <c r="D62" s="1" t="s">
        <v>2401</v>
      </c>
      <c r="E62" s="1" t="s">
        <v>2405</v>
      </c>
      <c r="F62" s="50">
        <v>0</v>
      </c>
      <c r="G62" s="50">
        <v>1</v>
      </c>
      <c r="H62" s="51">
        <v>0.01</v>
      </c>
      <c r="I62" s="47" t="s">
        <v>1310</v>
      </c>
      <c r="J62" s="47" t="s">
        <v>2406</v>
      </c>
      <c r="K62" s="47" t="s">
        <v>224</v>
      </c>
      <c r="L62" s="6" t="s">
        <v>1601</v>
      </c>
      <c r="M62" s="146"/>
    </row>
    <row r="63" spans="1:14" ht="174" x14ac:dyDescent="0.35">
      <c r="A63" s="1" t="s">
        <v>9</v>
      </c>
      <c r="B63" s="1" t="s">
        <v>1335</v>
      </c>
      <c r="C63" s="1" t="s">
        <v>1334</v>
      </c>
      <c r="D63" s="1" t="s">
        <v>1335</v>
      </c>
      <c r="E63" s="1" t="s">
        <v>1337</v>
      </c>
      <c r="F63" s="50">
        <v>0</v>
      </c>
      <c r="G63" s="51">
        <v>1</v>
      </c>
      <c r="H63" s="51">
        <v>0.01</v>
      </c>
      <c r="I63" s="47" t="s">
        <v>1338</v>
      </c>
      <c r="J63" s="47" t="s">
        <v>2096</v>
      </c>
      <c r="K63" s="47"/>
      <c r="L63" s="6" t="s">
        <v>1596</v>
      </c>
      <c r="M63" s="146" t="s">
        <v>2103</v>
      </c>
    </row>
    <row r="64" spans="1:14" ht="43.5" x14ac:dyDescent="0.35">
      <c r="A64" s="1" t="s">
        <v>9</v>
      </c>
      <c r="B64" s="1" t="s">
        <v>21</v>
      </c>
      <c r="C64" s="1" t="s">
        <v>285</v>
      </c>
      <c r="D64" s="44" t="s">
        <v>347</v>
      </c>
      <c r="E64" s="1" t="s">
        <v>1173</v>
      </c>
      <c r="F64" s="50">
        <v>0</v>
      </c>
      <c r="G64" s="51">
        <v>1</v>
      </c>
      <c r="H64" s="51">
        <v>0.01</v>
      </c>
      <c r="I64" s="47" t="s">
        <v>33</v>
      </c>
      <c r="J64" s="47" t="s">
        <v>2097</v>
      </c>
      <c r="K64" s="47" t="s">
        <v>225</v>
      </c>
      <c r="L64" s="6" t="s">
        <v>226</v>
      </c>
      <c r="M64" s="146"/>
    </row>
    <row r="65" spans="1:14" ht="58" x14ac:dyDescent="0.35">
      <c r="A65" s="1" t="s">
        <v>9</v>
      </c>
      <c r="B65" s="1" t="s">
        <v>19</v>
      </c>
      <c r="C65" s="1" t="s">
        <v>286</v>
      </c>
      <c r="D65" s="44" t="s">
        <v>347</v>
      </c>
      <c r="E65" s="1" t="s">
        <v>1172</v>
      </c>
      <c r="F65" s="50">
        <v>0</v>
      </c>
      <c r="G65" s="51">
        <v>1</v>
      </c>
      <c r="H65" s="51">
        <v>0.01</v>
      </c>
      <c r="I65" s="47" t="s">
        <v>33</v>
      </c>
      <c r="J65" s="47" t="s">
        <v>2098</v>
      </c>
      <c r="K65" s="47" t="s">
        <v>227</v>
      </c>
      <c r="L65" s="6" t="s">
        <v>228</v>
      </c>
      <c r="M65" s="146"/>
    </row>
    <row r="66" spans="1:14" ht="29" x14ac:dyDescent="0.35">
      <c r="A66" s="1" t="s">
        <v>9</v>
      </c>
      <c r="B66" s="1" t="s">
        <v>2133</v>
      </c>
      <c r="C66" s="1" t="s">
        <v>2134</v>
      </c>
      <c r="D66" s="1" t="s">
        <v>2133</v>
      </c>
      <c r="E66" s="1" t="s">
        <v>2135</v>
      </c>
      <c r="F66" s="50">
        <v>0</v>
      </c>
      <c r="G66" s="51">
        <v>1</v>
      </c>
      <c r="H66" s="51">
        <v>0.01</v>
      </c>
      <c r="I66" s="47" t="s">
        <v>33</v>
      </c>
      <c r="J66" s="47" t="s">
        <v>2136</v>
      </c>
      <c r="K66" s="47"/>
      <c r="L66" s="6"/>
      <c r="M66" s="146"/>
    </row>
    <row r="67" spans="1:14" ht="58" x14ac:dyDescent="0.35">
      <c r="A67" s="1" t="s">
        <v>9</v>
      </c>
      <c r="B67" s="1" t="s">
        <v>1389</v>
      </c>
      <c r="C67" s="1" t="s">
        <v>1390</v>
      </c>
      <c r="D67" s="1" t="s">
        <v>1390</v>
      </c>
      <c r="E67" s="1" t="s">
        <v>1391</v>
      </c>
      <c r="F67" s="50">
        <v>0</v>
      </c>
      <c r="G67" s="51">
        <v>1</v>
      </c>
      <c r="H67" s="51">
        <v>0.01</v>
      </c>
      <c r="I67" s="47" t="s">
        <v>1392</v>
      </c>
      <c r="J67" s="47" t="s">
        <v>2099</v>
      </c>
      <c r="K67" s="47"/>
      <c r="L67" s="6" t="s">
        <v>1597</v>
      </c>
      <c r="M67" s="146" t="s">
        <v>151</v>
      </c>
    </row>
    <row r="68" spans="1:14" ht="43.5" x14ac:dyDescent="0.35">
      <c r="A68" s="1" t="s">
        <v>9</v>
      </c>
      <c r="B68" s="2" t="s">
        <v>1376</v>
      </c>
      <c r="C68" s="1" t="s">
        <v>1377</v>
      </c>
      <c r="D68" s="2" t="s">
        <v>1380</v>
      </c>
      <c r="E68" s="1" t="s">
        <v>1381</v>
      </c>
      <c r="F68" s="53">
        <v>0</v>
      </c>
      <c r="G68" s="53">
        <v>1</v>
      </c>
      <c r="H68" s="53">
        <v>0.01</v>
      </c>
      <c r="I68" s="47" t="s">
        <v>1382</v>
      </c>
      <c r="J68" s="6" t="s">
        <v>1383</v>
      </c>
      <c r="K68" s="6"/>
      <c r="L68" s="6" t="s">
        <v>1600</v>
      </c>
      <c r="M68" s="146"/>
      <c r="N68" s="6"/>
    </row>
    <row r="69" spans="1:14" ht="58" x14ac:dyDescent="0.35">
      <c r="A69" s="1" t="s">
        <v>132</v>
      </c>
      <c r="B69" s="1" t="s">
        <v>134</v>
      </c>
      <c r="C69" s="1" t="s">
        <v>429</v>
      </c>
      <c r="D69" s="1" t="s">
        <v>134</v>
      </c>
      <c r="E69" s="1" t="s">
        <v>1171</v>
      </c>
      <c r="F69" s="50">
        <v>0</v>
      </c>
      <c r="G69" s="51">
        <v>1</v>
      </c>
      <c r="H69" s="51">
        <v>0.01</v>
      </c>
      <c r="I69" s="47" t="s">
        <v>33</v>
      </c>
      <c r="J69" s="47" t="s">
        <v>2173</v>
      </c>
      <c r="K69" s="47" t="s">
        <v>229</v>
      </c>
      <c r="L69" s="6" t="s">
        <v>230</v>
      </c>
      <c r="M69" s="146" t="s">
        <v>151</v>
      </c>
      <c r="N69" s="47" t="s">
        <v>184</v>
      </c>
    </row>
    <row r="70" spans="1:14" ht="43.5" x14ac:dyDescent="0.35">
      <c r="A70" s="1" t="s">
        <v>132</v>
      </c>
      <c r="B70" s="1" t="s">
        <v>258</v>
      </c>
      <c r="C70" s="1" t="s">
        <v>436</v>
      </c>
      <c r="D70" s="1" t="s">
        <v>258</v>
      </c>
      <c r="E70" s="1" t="s">
        <v>1170</v>
      </c>
      <c r="F70" s="50">
        <v>0</v>
      </c>
      <c r="G70" s="51">
        <v>1</v>
      </c>
      <c r="H70" s="51">
        <v>0.01</v>
      </c>
      <c r="I70" s="47" t="s">
        <v>33</v>
      </c>
      <c r="J70" s="47" t="s">
        <v>2174</v>
      </c>
      <c r="K70" s="47" t="s">
        <v>311</v>
      </c>
      <c r="L70" s="6" t="s">
        <v>312</v>
      </c>
      <c r="M70" s="146"/>
      <c r="N70" s="47"/>
    </row>
    <row r="71" spans="1:14" ht="43.5" x14ac:dyDescent="0.35">
      <c r="A71" s="1" t="s">
        <v>132</v>
      </c>
      <c r="B71" s="1" t="s">
        <v>2277</v>
      </c>
      <c r="C71" s="1" t="s">
        <v>433</v>
      </c>
      <c r="D71" s="1" t="s">
        <v>2277</v>
      </c>
      <c r="E71" s="1" t="s">
        <v>1169</v>
      </c>
      <c r="F71" s="50">
        <v>0</v>
      </c>
      <c r="G71" s="51">
        <v>1</v>
      </c>
      <c r="H71" s="51">
        <v>0.01</v>
      </c>
      <c r="I71" s="47" t="s">
        <v>33</v>
      </c>
      <c r="J71" s="47" t="s">
        <v>2278</v>
      </c>
      <c r="K71" s="47"/>
      <c r="L71" s="6" t="s">
        <v>1602</v>
      </c>
      <c r="M71" s="146" t="s">
        <v>2279</v>
      </c>
      <c r="N71" s="47"/>
    </row>
    <row r="72" spans="1:14" ht="29" x14ac:dyDescent="0.35">
      <c r="A72" s="1" t="s">
        <v>132</v>
      </c>
      <c r="B72" s="1" t="s">
        <v>185</v>
      </c>
      <c r="C72" s="1" t="s">
        <v>430</v>
      </c>
      <c r="D72" s="1" t="s">
        <v>185</v>
      </c>
      <c r="E72" s="1" t="s">
        <v>1168</v>
      </c>
      <c r="F72" s="50">
        <v>0</v>
      </c>
      <c r="G72" s="51">
        <v>1</v>
      </c>
      <c r="H72" s="51">
        <v>0.01</v>
      </c>
      <c r="I72" s="47" t="s">
        <v>33</v>
      </c>
      <c r="J72" s="47" t="s">
        <v>1204</v>
      </c>
      <c r="K72" s="47" t="s">
        <v>231</v>
      </c>
      <c r="L72" s="6" t="s">
        <v>232</v>
      </c>
      <c r="M72" s="146" t="s">
        <v>151</v>
      </c>
      <c r="N72" s="47"/>
    </row>
    <row r="73" spans="1:14" ht="43.5" x14ac:dyDescent="0.35">
      <c r="A73" s="1" t="s">
        <v>132</v>
      </c>
      <c r="B73" s="1" t="s">
        <v>1669</v>
      </c>
      <c r="C73" s="1" t="s">
        <v>1670</v>
      </c>
      <c r="D73" s="1" t="s">
        <v>1669</v>
      </c>
      <c r="E73" s="1" t="s">
        <v>1671</v>
      </c>
      <c r="F73" s="50">
        <v>0</v>
      </c>
      <c r="G73" s="51">
        <v>1</v>
      </c>
      <c r="H73" s="51">
        <v>0.01</v>
      </c>
      <c r="I73" s="47" t="s">
        <v>33</v>
      </c>
      <c r="J73" s="47" t="s">
        <v>2224</v>
      </c>
      <c r="K73" s="47" t="s">
        <v>233</v>
      </c>
      <c r="L73" s="6" t="s">
        <v>234</v>
      </c>
      <c r="M73" s="146" t="s">
        <v>151</v>
      </c>
      <c r="N73" s="47"/>
    </row>
    <row r="74" spans="1:14" ht="43.5" x14ac:dyDescent="0.35">
      <c r="A74" s="1" t="s">
        <v>132</v>
      </c>
      <c r="B74" s="1" t="s">
        <v>2280</v>
      </c>
      <c r="C74" s="1" t="s">
        <v>2222</v>
      </c>
      <c r="D74" s="1" t="s">
        <v>2280</v>
      </c>
      <c r="E74" s="1" t="s">
        <v>2223</v>
      </c>
      <c r="F74" s="50">
        <v>0</v>
      </c>
      <c r="G74" s="51">
        <v>1</v>
      </c>
      <c r="H74" s="51">
        <v>0.01</v>
      </c>
      <c r="I74" s="47" t="s">
        <v>33</v>
      </c>
      <c r="J74" s="47" t="s">
        <v>2281</v>
      </c>
      <c r="K74" s="47"/>
      <c r="L74" s="6"/>
      <c r="M74" s="146"/>
      <c r="N74" s="47"/>
    </row>
    <row r="75" spans="1:14" ht="43.5" x14ac:dyDescent="0.35">
      <c r="A75" s="1" t="s">
        <v>132</v>
      </c>
      <c r="B75" s="1" t="s">
        <v>135</v>
      </c>
      <c r="C75" s="1" t="s">
        <v>431</v>
      </c>
      <c r="D75" s="1" t="s">
        <v>135</v>
      </c>
      <c r="E75" s="1" t="s">
        <v>1167</v>
      </c>
      <c r="F75" s="50">
        <v>0</v>
      </c>
      <c r="G75" s="51">
        <v>1</v>
      </c>
      <c r="H75" s="51">
        <v>0.01</v>
      </c>
      <c r="I75" s="47" t="s">
        <v>33</v>
      </c>
      <c r="J75" s="47" t="s">
        <v>2175</v>
      </c>
      <c r="K75" s="47" t="s">
        <v>235</v>
      </c>
      <c r="L75" s="6" t="s">
        <v>236</v>
      </c>
      <c r="M75" s="146" t="s">
        <v>151</v>
      </c>
      <c r="N75" s="47"/>
    </row>
    <row r="76" spans="1:14" ht="29" x14ac:dyDescent="0.35">
      <c r="A76" s="1" t="s">
        <v>132</v>
      </c>
      <c r="B76" s="1" t="s">
        <v>133</v>
      </c>
      <c r="C76" s="1" t="s">
        <v>1703</v>
      </c>
      <c r="D76" s="1" t="s">
        <v>133</v>
      </c>
      <c r="E76" s="1" t="s">
        <v>1166</v>
      </c>
      <c r="F76" s="50">
        <v>0</v>
      </c>
      <c r="G76" s="51">
        <v>1</v>
      </c>
      <c r="H76" s="51">
        <v>0.01</v>
      </c>
      <c r="I76" s="47" t="s">
        <v>33</v>
      </c>
      <c r="J76" s="47" t="s">
        <v>1690</v>
      </c>
      <c r="K76" s="47" t="s">
        <v>237</v>
      </c>
      <c r="L76" s="6" t="s">
        <v>238</v>
      </c>
      <c r="M76" s="146" t="s">
        <v>151</v>
      </c>
      <c r="N76" s="47"/>
    </row>
    <row r="77" spans="1:14" ht="29" x14ac:dyDescent="0.35">
      <c r="A77" s="1" t="s">
        <v>132</v>
      </c>
      <c r="B77" s="1" t="s">
        <v>2274</v>
      </c>
      <c r="C77" s="1" t="s">
        <v>432</v>
      </c>
      <c r="D77" s="1" t="s">
        <v>2274</v>
      </c>
      <c r="E77" s="1" t="s">
        <v>1165</v>
      </c>
      <c r="F77" s="50">
        <v>0</v>
      </c>
      <c r="G77" s="51">
        <v>1</v>
      </c>
      <c r="H77" s="51">
        <v>0.01</v>
      </c>
      <c r="I77" s="47" t="s">
        <v>33</v>
      </c>
      <c r="J77" s="47" t="s">
        <v>2275</v>
      </c>
      <c r="K77" s="47"/>
      <c r="L77" s="6" t="s">
        <v>1603</v>
      </c>
      <c r="M77" s="146" t="s">
        <v>2276</v>
      </c>
      <c r="N77" s="47"/>
    </row>
    <row r="78" spans="1:14" ht="87" x14ac:dyDescent="0.35">
      <c r="A78" s="1" t="s">
        <v>132</v>
      </c>
      <c r="B78" s="1" t="s">
        <v>1339</v>
      </c>
      <c r="C78" s="1" t="s">
        <v>1340</v>
      </c>
      <c r="D78" s="1" t="s">
        <v>1339</v>
      </c>
      <c r="E78" s="1" t="s">
        <v>1341</v>
      </c>
      <c r="F78" s="50">
        <v>0</v>
      </c>
      <c r="G78" s="51">
        <v>1</v>
      </c>
      <c r="H78" s="51">
        <v>0.01</v>
      </c>
      <c r="I78" s="47" t="s">
        <v>1342</v>
      </c>
      <c r="J78" s="47" t="s">
        <v>2137</v>
      </c>
      <c r="K78" s="47"/>
      <c r="L78" s="6" t="s">
        <v>1598</v>
      </c>
      <c r="M78" s="145" t="s">
        <v>1343</v>
      </c>
      <c r="N78" s="47"/>
    </row>
    <row r="79" spans="1:14" ht="87" x14ac:dyDescent="0.35">
      <c r="A79" s="1" t="s">
        <v>10</v>
      </c>
      <c r="B79" s="1" t="s">
        <v>2023</v>
      </c>
      <c r="C79" s="1" t="s">
        <v>1311</v>
      </c>
      <c r="D79" s="1" t="s">
        <v>2023</v>
      </c>
      <c r="E79" s="1" t="s">
        <v>1163</v>
      </c>
      <c r="F79" s="1">
        <v>0</v>
      </c>
      <c r="G79" s="1">
        <v>300</v>
      </c>
      <c r="H79" s="1">
        <v>5</v>
      </c>
      <c r="I79" s="102" t="str">
        <f>UnitControlCenter!$B$50</f>
        <v>€/metric ton CO2e</v>
      </c>
      <c r="J79" s="47" t="s">
        <v>2249</v>
      </c>
      <c r="K79" s="47" t="s">
        <v>241</v>
      </c>
      <c r="L79" s="6" t="s">
        <v>242</v>
      </c>
      <c r="M79" s="147" t="s">
        <v>1287</v>
      </c>
      <c r="N79" s="6" t="s">
        <v>396</v>
      </c>
    </row>
    <row r="80" spans="1:14" ht="43.5" x14ac:dyDescent="0.35">
      <c r="A80" s="1" t="s">
        <v>10</v>
      </c>
      <c r="B80" s="1" t="s">
        <v>25</v>
      </c>
      <c r="C80" s="1" t="s">
        <v>139</v>
      </c>
      <c r="D80" s="1" t="s">
        <v>25</v>
      </c>
      <c r="E80" s="1" t="s">
        <v>1162</v>
      </c>
      <c r="F80" s="53">
        <v>0</v>
      </c>
      <c r="G80" s="53">
        <v>1</v>
      </c>
      <c r="H80" s="53">
        <v>0.01</v>
      </c>
      <c r="I80" s="47" t="s">
        <v>141</v>
      </c>
      <c r="J80" s="47" t="s">
        <v>2100</v>
      </c>
      <c r="K80" s="6" t="s">
        <v>245</v>
      </c>
      <c r="L80" s="6" t="s">
        <v>246</v>
      </c>
      <c r="M80" s="146" t="s">
        <v>151</v>
      </c>
    </row>
    <row r="81" spans="1:13" ht="43.5" x14ac:dyDescent="0.35">
      <c r="A81" s="2" t="s">
        <v>10</v>
      </c>
      <c r="B81" s="2" t="s">
        <v>1344</v>
      </c>
      <c r="C81" s="1" t="s">
        <v>1345</v>
      </c>
      <c r="D81" s="102"/>
      <c r="E81" s="2" t="s">
        <v>1346</v>
      </c>
      <c r="F81" s="1">
        <v>0</v>
      </c>
      <c r="G81" s="1">
        <v>1</v>
      </c>
      <c r="H81" s="1">
        <v>1</v>
      </c>
      <c r="I81" s="47" t="s">
        <v>29</v>
      </c>
      <c r="J81" s="47" t="s">
        <v>2205</v>
      </c>
      <c r="K81" s="47" t="s">
        <v>241</v>
      </c>
      <c r="L81" s="6" t="s">
        <v>242</v>
      </c>
    </row>
    <row r="82" spans="1:13" ht="43.5" x14ac:dyDescent="0.35">
      <c r="A82" s="2" t="s">
        <v>10</v>
      </c>
      <c r="B82" s="2" t="s">
        <v>1876</v>
      </c>
      <c r="C82" s="1" t="s">
        <v>2667</v>
      </c>
      <c r="D82" s="102"/>
      <c r="E82" s="2" t="s">
        <v>2251</v>
      </c>
      <c r="F82" s="1">
        <v>0</v>
      </c>
      <c r="G82" s="1">
        <v>1</v>
      </c>
      <c r="H82" s="1">
        <v>1</v>
      </c>
      <c r="I82" s="47" t="s">
        <v>29</v>
      </c>
      <c r="J82" s="47" t="s">
        <v>2250</v>
      </c>
      <c r="K82" s="47" t="s">
        <v>241</v>
      </c>
      <c r="L82" s="6" t="s">
        <v>242</v>
      </c>
    </row>
    <row r="83" spans="1:13" ht="29" x14ac:dyDescent="0.35">
      <c r="A83" s="2" t="s">
        <v>10</v>
      </c>
      <c r="B83" s="1" t="s">
        <v>2204</v>
      </c>
      <c r="C83" s="1" t="s">
        <v>2204</v>
      </c>
      <c r="D83" s="102"/>
      <c r="E83" s="102"/>
      <c r="F83" s="1">
        <v>0</v>
      </c>
      <c r="G83" s="1">
        <v>1</v>
      </c>
      <c r="H83" s="1">
        <v>1</v>
      </c>
      <c r="I83" s="47" t="s">
        <v>29</v>
      </c>
      <c r="J83" s="1" t="s">
        <v>2674</v>
      </c>
      <c r="K83" s="47" t="s">
        <v>241</v>
      </c>
      <c r="L83" s="6" t="s">
        <v>242</v>
      </c>
    </row>
    <row r="84" spans="1:13" ht="43.5" x14ac:dyDescent="0.35">
      <c r="A84" s="2" t="s">
        <v>10</v>
      </c>
      <c r="B84" s="2" t="s">
        <v>1613</v>
      </c>
      <c r="C84" s="1" t="s">
        <v>1612</v>
      </c>
      <c r="D84" s="2" t="s">
        <v>1613</v>
      </c>
      <c r="E84" s="1" t="s">
        <v>1614</v>
      </c>
      <c r="F84" s="1">
        <v>0</v>
      </c>
      <c r="G84" s="1">
        <v>1</v>
      </c>
      <c r="H84" s="1">
        <v>1</v>
      </c>
      <c r="I84" s="47" t="s">
        <v>29</v>
      </c>
      <c r="J84" s="6"/>
    </row>
    <row r="85" spans="1:13" ht="29" x14ac:dyDescent="0.35">
      <c r="A85" s="2" t="s">
        <v>10</v>
      </c>
      <c r="B85" s="2" t="s">
        <v>1655</v>
      </c>
      <c r="C85" s="1" t="s">
        <v>1655</v>
      </c>
      <c r="D85" s="2" t="s">
        <v>1655</v>
      </c>
      <c r="E85" s="2" t="s">
        <v>1656</v>
      </c>
      <c r="F85" s="53">
        <v>0</v>
      </c>
      <c r="G85" s="53">
        <v>1</v>
      </c>
      <c r="H85" s="53">
        <v>0.01</v>
      </c>
      <c r="I85" s="47" t="s">
        <v>1657</v>
      </c>
      <c r="J85" s="47" t="s">
        <v>2101</v>
      </c>
      <c r="K85" s="6" t="s">
        <v>1810</v>
      </c>
    </row>
    <row r="86" spans="1:13" ht="43.5" x14ac:dyDescent="0.35">
      <c r="A86" s="1" t="s">
        <v>10</v>
      </c>
      <c r="B86" s="1" t="s">
        <v>2149</v>
      </c>
      <c r="C86" s="1" t="s">
        <v>2148</v>
      </c>
      <c r="D86" s="1" t="s">
        <v>2149</v>
      </c>
      <c r="E86" s="1" t="s">
        <v>1161</v>
      </c>
      <c r="F86" s="50">
        <v>-0.5</v>
      </c>
      <c r="G86" s="50">
        <v>0.5</v>
      </c>
      <c r="H86" s="53">
        <v>0.01</v>
      </c>
      <c r="I86" s="47" t="s">
        <v>142</v>
      </c>
      <c r="J86" s="47" t="s">
        <v>2150</v>
      </c>
      <c r="K86" s="6" t="s">
        <v>247</v>
      </c>
      <c r="L86" s="6" t="s">
        <v>248</v>
      </c>
      <c r="M86" s="147" t="s">
        <v>152</v>
      </c>
    </row>
    <row r="87" spans="1:13" x14ac:dyDescent="0.35">
      <c r="A87" t="s">
        <v>10</v>
      </c>
      <c r="B87" t="s">
        <v>2634</v>
      </c>
      <c r="C87" t="s">
        <v>2635</v>
      </c>
      <c r="D87" s="126"/>
      <c r="E87" s="126"/>
      <c r="F87">
        <v>0</v>
      </c>
      <c r="G87">
        <v>1</v>
      </c>
      <c r="H87">
        <v>1</v>
      </c>
      <c r="I87" s="219" t="s">
        <v>29</v>
      </c>
      <c r="J87" t="s">
        <v>2636</v>
      </c>
    </row>
    <row r="88" spans="1:13" x14ac:dyDescent="0.35">
      <c r="A88" t="s">
        <v>10</v>
      </c>
      <c r="B88" t="s">
        <v>2637</v>
      </c>
      <c r="C88" t="s">
        <v>2638</v>
      </c>
      <c r="D88" s="126"/>
      <c r="E88" s="126"/>
      <c r="F88">
        <v>0</v>
      </c>
      <c r="G88">
        <v>1</v>
      </c>
      <c r="H88">
        <v>1</v>
      </c>
      <c r="I88" s="219" t="s">
        <v>29</v>
      </c>
      <c r="J88" t="s">
        <v>2639</v>
      </c>
    </row>
    <row r="89" spans="1:13" x14ac:dyDescent="0.35">
      <c r="A89" t="s">
        <v>10</v>
      </c>
      <c r="B89" t="s">
        <v>2640</v>
      </c>
      <c r="C89" t="s">
        <v>2641</v>
      </c>
      <c r="D89" s="126"/>
      <c r="E89" s="126"/>
      <c r="F89">
        <v>0</v>
      </c>
      <c r="G89">
        <v>1</v>
      </c>
      <c r="H89">
        <v>1</v>
      </c>
      <c r="I89" s="219" t="s">
        <v>29</v>
      </c>
      <c r="J89" t="s">
        <v>2642</v>
      </c>
    </row>
    <row r="90" spans="1:13" ht="72.5" x14ac:dyDescent="0.35">
      <c r="A90" s="1" t="s">
        <v>1558</v>
      </c>
      <c r="B90" s="102" t="s">
        <v>313</v>
      </c>
      <c r="C90" s="1" t="s">
        <v>288</v>
      </c>
      <c r="D90" s="1" t="s">
        <v>349</v>
      </c>
      <c r="E90" s="1" t="s">
        <v>1160</v>
      </c>
      <c r="F90" s="51">
        <v>0</v>
      </c>
      <c r="G90" s="51">
        <v>0.4</v>
      </c>
      <c r="H90" s="50">
        <v>0.01</v>
      </c>
      <c r="I90" s="47" t="s">
        <v>31</v>
      </c>
      <c r="J90" s="47" t="s">
        <v>2102</v>
      </c>
      <c r="K90" s="47" t="s">
        <v>249</v>
      </c>
      <c r="L90" s="6" t="s">
        <v>250</v>
      </c>
      <c r="M90" s="146"/>
    </row>
    <row r="91" spans="1:13" ht="72.5" x14ac:dyDescent="0.35">
      <c r="A91" s="4" t="str">
        <f>A$90</f>
        <v>Research and Development</v>
      </c>
      <c r="B91" s="4" t="str">
        <f t="shared" ref="B91:B94" si="0">B$90</f>
        <v>Capital Cost Reduction</v>
      </c>
      <c r="C91" s="1" t="s">
        <v>289</v>
      </c>
      <c r="D91" s="4" t="str">
        <f t="shared" ref="D91:L94" si="1">D$90</f>
        <v>R&amp;D Capital Cost Reductions</v>
      </c>
      <c r="E91" s="1" t="s">
        <v>2117</v>
      </c>
      <c r="F91" s="107">
        <f t="shared" si="1"/>
        <v>0</v>
      </c>
      <c r="G91" s="107">
        <f t="shared" si="1"/>
        <v>0.4</v>
      </c>
      <c r="H91" s="107">
        <f t="shared" si="1"/>
        <v>0.01</v>
      </c>
      <c r="I91" s="4" t="str">
        <f t="shared" si="1"/>
        <v>% reduction in cost</v>
      </c>
      <c r="J91"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1" s="4" t="str">
        <f t="shared" si="1"/>
        <v>architectural-design.html#rnd</v>
      </c>
      <c r="L91" s="4" t="str">
        <f t="shared" si="1"/>
        <v>research-and-development.html</v>
      </c>
      <c r="M91" s="146"/>
    </row>
    <row r="92" spans="1:13" ht="72.5" x14ac:dyDescent="0.35">
      <c r="A92" s="4" t="str">
        <f t="shared" ref="A92:A94" si="2">A$90</f>
        <v>Research and Development</v>
      </c>
      <c r="B92" s="4" t="str">
        <f t="shared" si="0"/>
        <v>Capital Cost Reduction</v>
      </c>
      <c r="C92" s="1" t="s">
        <v>290</v>
      </c>
      <c r="D92" s="4" t="str">
        <f t="shared" si="1"/>
        <v>R&amp;D Capital Cost Reductions</v>
      </c>
      <c r="E92" s="1" t="s">
        <v>2118</v>
      </c>
      <c r="F92" s="107">
        <f t="shared" si="1"/>
        <v>0</v>
      </c>
      <c r="G92" s="107">
        <f t="shared" si="1"/>
        <v>0.4</v>
      </c>
      <c r="H92" s="107">
        <f t="shared" si="1"/>
        <v>0.01</v>
      </c>
      <c r="I92" s="4" t="str">
        <f t="shared" si="1"/>
        <v>% reduction in cost</v>
      </c>
      <c r="J92"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2" s="4" t="str">
        <f t="shared" si="1"/>
        <v>architectural-design.html#rnd</v>
      </c>
      <c r="L92" s="4" t="str">
        <f t="shared" si="1"/>
        <v>research-and-development.html</v>
      </c>
      <c r="M92" s="146"/>
    </row>
    <row r="93" spans="1:13" ht="72.5" x14ac:dyDescent="0.35">
      <c r="A93" s="4" t="str">
        <f t="shared" si="2"/>
        <v>Research and Development</v>
      </c>
      <c r="B93" s="4" t="str">
        <f t="shared" si="0"/>
        <v>Capital Cost Reduction</v>
      </c>
      <c r="C93" s="1" t="s">
        <v>291</v>
      </c>
      <c r="D93" s="4" t="str">
        <f t="shared" si="1"/>
        <v>R&amp;D Capital Cost Reductions</v>
      </c>
      <c r="E93" s="1" t="s">
        <v>2119</v>
      </c>
      <c r="F93" s="107">
        <f t="shared" si="1"/>
        <v>0</v>
      </c>
      <c r="G93" s="107">
        <f t="shared" si="1"/>
        <v>0.4</v>
      </c>
      <c r="H93" s="107">
        <f t="shared" si="1"/>
        <v>0.01</v>
      </c>
      <c r="I93" s="4" t="str">
        <f t="shared" si="1"/>
        <v>% reduction in cost</v>
      </c>
      <c r="J93"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3" s="4" t="str">
        <f t="shared" si="1"/>
        <v>architectural-design.html#rnd</v>
      </c>
      <c r="L93" s="4" t="str">
        <f t="shared" si="1"/>
        <v>research-and-development.html</v>
      </c>
      <c r="M93" s="146"/>
    </row>
    <row r="94" spans="1:13" ht="72.5" x14ac:dyDescent="0.35">
      <c r="A94" s="4" t="str">
        <f t="shared" si="2"/>
        <v>Research and Development</v>
      </c>
      <c r="B94" s="4" t="str">
        <f t="shared" si="0"/>
        <v>Capital Cost Reduction</v>
      </c>
      <c r="C94" s="2" t="s">
        <v>292</v>
      </c>
      <c r="D94" s="4" t="str">
        <f t="shared" si="1"/>
        <v>R&amp;D Capital Cost Reductions</v>
      </c>
      <c r="E94" s="1" t="s">
        <v>2120</v>
      </c>
      <c r="F94" s="107">
        <f t="shared" si="1"/>
        <v>0</v>
      </c>
      <c r="G94" s="107">
        <f t="shared" si="1"/>
        <v>0.4</v>
      </c>
      <c r="H94" s="107">
        <f t="shared" si="1"/>
        <v>0.01</v>
      </c>
      <c r="I94" s="4" t="str">
        <f t="shared" si="1"/>
        <v>% reduction in cost</v>
      </c>
      <c r="J94"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4" s="4" t="str">
        <f t="shared" si="1"/>
        <v>architectural-design.html#rnd</v>
      </c>
      <c r="L94" s="4" t="str">
        <f t="shared" si="1"/>
        <v>research-and-development.html</v>
      </c>
      <c r="M94" s="146"/>
    </row>
    <row r="95" spans="1:13" ht="87" x14ac:dyDescent="0.35">
      <c r="A95" s="2" t="s">
        <v>1558</v>
      </c>
      <c r="B95" s="2" t="s">
        <v>1701</v>
      </c>
      <c r="C95" s="1" t="s">
        <v>1702</v>
      </c>
      <c r="D95" s="2" t="s">
        <v>1701</v>
      </c>
      <c r="E95" s="52" t="s">
        <v>1704</v>
      </c>
      <c r="F95" s="51">
        <v>0</v>
      </c>
      <c r="G95" s="51">
        <v>1</v>
      </c>
      <c r="H95" s="50">
        <v>0.01</v>
      </c>
      <c r="I95" s="47" t="s">
        <v>33</v>
      </c>
      <c r="J95" s="47" t="s">
        <v>2272</v>
      </c>
      <c r="K95" s="6" t="s">
        <v>1707</v>
      </c>
      <c r="L95" s="6" t="s">
        <v>1706</v>
      </c>
      <c r="M95" s="147" t="s">
        <v>1705</v>
      </c>
    </row>
    <row r="96" spans="1:13" ht="72.5" x14ac:dyDescent="0.35">
      <c r="A96" s="1" t="s">
        <v>1558</v>
      </c>
      <c r="B96" s="102" t="s">
        <v>326</v>
      </c>
      <c r="C96" s="1" t="s">
        <v>293</v>
      </c>
      <c r="D96" s="1" t="s">
        <v>350</v>
      </c>
      <c r="E96" s="1" t="s">
        <v>1159</v>
      </c>
      <c r="F96" s="51">
        <v>0</v>
      </c>
      <c r="G96" s="51">
        <v>0.4</v>
      </c>
      <c r="H96" s="50">
        <v>0.01</v>
      </c>
      <c r="I96" s="47" t="s">
        <v>32</v>
      </c>
      <c r="J96" s="47" t="s">
        <v>2108</v>
      </c>
      <c r="K96" s="47" t="s">
        <v>249</v>
      </c>
      <c r="L96" s="6" t="s">
        <v>250</v>
      </c>
    </row>
    <row r="97" spans="1:13" ht="72.5" x14ac:dyDescent="0.35">
      <c r="A97" s="4" t="str">
        <f>A$96</f>
        <v>Research and Development</v>
      </c>
      <c r="B97" s="4" t="str">
        <f>B$96</f>
        <v>Fuel Use Reduction</v>
      </c>
      <c r="C97" s="1" t="s">
        <v>294</v>
      </c>
      <c r="D97" s="4" t="str">
        <f t="shared" ref="D97:L100" si="3">D$96</f>
        <v>R&amp;D Fuel Use Reductions</v>
      </c>
      <c r="E97" s="1" t="s">
        <v>2121</v>
      </c>
      <c r="F97" s="106">
        <f t="shared" si="3"/>
        <v>0</v>
      </c>
      <c r="G97" s="106">
        <f t="shared" si="3"/>
        <v>0.4</v>
      </c>
      <c r="H97" s="106">
        <f t="shared" si="3"/>
        <v>0.01</v>
      </c>
      <c r="I97" s="4" t="str">
        <f t="shared" si="3"/>
        <v>% reduction in fuel use</v>
      </c>
      <c r="J97"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7" s="4" t="str">
        <f t="shared" si="3"/>
        <v>architectural-design.html#rnd</v>
      </c>
      <c r="L97" s="4" t="str">
        <f t="shared" si="3"/>
        <v>research-and-development.html</v>
      </c>
    </row>
    <row r="98" spans="1:13" ht="72.5" x14ac:dyDescent="0.35">
      <c r="A98" s="4" t="str">
        <f t="shared" ref="A98:B100" si="4">A$96</f>
        <v>Research and Development</v>
      </c>
      <c r="B98" s="4" t="str">
        <f t="shared" si="4"/>
        <v>Fuel Use Reduction</v>
      </c>
      <c r="C98" s="1" t="s">
        <v>295</v>
      </c>
      <c r="D98" s="4" t="str">
        <f t="shared" si="3"/>
        <v>R&amp;D Fuel Use Reductions</v>
      </c>
      <c r="E98" s="1" t="s">
        <v>2122</v>
      </c>
      <c r="F98" s="106">
        <f t="shared" si="3"/>
        <v>0</v>
      </c>
      <c r="G98" s="106">
        <f t="shared" si="3"/>
        <v>0.4</v>
      </c>
      <c r="H98" s="106">
        <f t="shared" si="3"/>
        <v>0.01</v>
      </c>
      <c r="I98" s="4" t="str">
        <f t="shared" si="3"/>
        <v>% reduction in fuel use</v>
      </c>
      <c r="J98"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8" s="4" t="str">
        <f t="shared" si="3"/>
        <v>architectural-design.html#rnd</v>
      </c>
      <c r="L98" s="4" t="str">
        <f t="shared" si="3"/>
        <v>research-and-development.html</v>
      </c>
    </row>
    <row r="99" spans="1:13" ht="72.5" x14ac:dyDescent="0.35">
      <c r="A99" s="4" t="str">
        <f t="shared" si="4"/>
        <v>Research and Development</v>
      </c>
      <c r="B99" s="4" t="str">
        <f t="shared" si="4"/>
        <v>Fuel Use Reduction</v>
      </c>
      <c r="C99" s="1" t="s">
        <v>296</v>
      </c>
      <c r="D99" s="4" t="str">
        <f t="shared" si="3"/>
        <v>R&amp;D Fuel Use Reductions</v>
      </c>
      <c r="E99" s="1" t="s">
        <v>2123</v>
      </c>
      <c r="F99" s="106">
        <f t="shared" si="3"/>
        <v>0</v>
      </c>
      <c r="G99" s="106">
        <f t="shared" si="3"/>
        <v>0.4</v>
      </c>
      <c r="H99" s="106">
        <f t="shared" si="3"/>
        <v>0.01</v>
      </c>
      <c r="I99" s="4" t="str">
        <f t="shared" si="3"/>
        <v>% reduction in fuel use</v>
      </c>
      <c r="J99"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9" s="4" t="str">
        <f t="shared" si="3"/>
        <v>architectural-design.html#rnd</v>
      </c>
      <c r="L99" s="4" t="str">
        <f t="shared" si="3"/>
        <v>research-and-development.html</v>
      </c>
    </row>
    <row r="100" spans="1:13" ht="72.5" x14ac:dyDescent="0.35">
      <c r="A100" s="4" t="str">
        <f t="shared" si="4"/>
        <v>Research and Development</v>
      </c>
      <c r="B100" s="4" t="str">
        <f t="shared" si="4"/>
        <v>Fuel Use Reduction</v>
      </c>
      <c r="C100" s="1" t="s">
        <v>297</v>
      </c>
      <c r="D100" s="4" t="str">
        <f t="shared" si="3"/>
        <v>R&amp;D Fuel Use Reductions</v>
      </c>
      <c r="E100" s="1" t="s">
        <v>2124</v>
      </c>
      <c r="F100" s="106">
        <f t="shared" si="3"/>
        <v>0</v>
      </c>
      <c r="G100" s="106">
        <f t="shared" si="3"/>
        <v>0.4</v>
      </c>
      <c r="H100" s="106">
        <f t="shared" si="3"/>
        <v>0.01</v>
      </c>
      <c r="I100" s="4" t="str">
        <f t="shared" si="3"/>
        <v>% reduction in fuel use</v>
      </c>
      <c r="J100"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100" s="4" t="str">
        <f t="shared" si="3"/>
        <v>architectural-design.html#rnd</v>
      </c>
      <c r="L100" s="4" t="str">
        <f t="shared" si="3"/>
        <v>research-and-development.html</v>
      </c>
    </row>
    <row r="101" spans="1:13" ht="130.5" x14ac:dyDescent="0.35">
      <c r="A101" s="1" t="s">
        <v>1845</v>
      </c>
      <c r="B101" s="1" t="s">
        <v>1846</v>
      </c>
      <c r="C101" s="1" t="s">
        <v>1853</v>
      </c>
      <c r="D101" s="102"/>
      <c r="E101" s="1" t="s">
        <v>1879</v>
      </c>
      <c r="F101" s="1">
        <v>0</v>
      </c>
      <c r="G101" s="1">
        <v>10</v>
      </c>
      <c r="H101" s="1">
        <v>1</v>
      </c>
      <c r="I101" s="1" t="s">
        <v>1823</v>
      </c>
      <c r="J101" s="1" t="s">
        <v>2109</v>
      </c>
      <c r="K101" s="1" t="s">
        <v>1824</v>
      </c>
    </row>
    <row r="102" spans="1:13" ht="130.5" x14ac:dyDescent="0.35">
      <c r="A102" s="1" t="s">
        <v>1845</v>
      </c>
      <c r="B102" s="1" t="s">
        <v>1847</v>
      </c>
      <c r="C102" s="1" t="s">
        <v>1854</v>
      </c>
      <c r="D102" s="102"/>
      <c r="E102" s="1" t="s">
        <v>1880</v>
      </c>
      <c r="F102" s="1">
        <v>0</v>
      </c>
      <c r="G102" s="1">
        <v>10</v>
      </c>
      <c r="H102" s="1">
        <v>1</v>
      </c>
      <c r="I102" s="1" t="s">
        <v>1823</v>
      </c>
      <c r="J102" s="4" t="str">
        <f>J$101</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2" s="4" t="str">
        <f t="shared" ref="K102:K111" si="5">K$101</f>
        <v>io-model.html</v>
      </c>
    </row>
    <row r="103" spans="1:13" ht="130.5" x14ac:dyDescent="0.35">
      <c r="A103" s="1" t="s">
        <v>1845</v>
      </c>
      <c r="B103" s="1" t="s">
        <v>2304</v>
      </c>
      <c r="C103" s="1" t="s">
        <v>2477</v>
      </c>
      <c r="D103" s="102"/>
      <c r="E103" s="1" t="s">
        <v>1881</v>
      </c>
      <c r="F103" s="1">
        <v>0</v>
      </c>
      <c r="G103" s="1">
        <v>10</v>
      </c>
      <c r="H103" s="1">
        <v>1</v>
      </c>
      <c r="I103" s="1" t="s">
        <v>1823</v>
      </c>
      <c r="J103" s="4" t="str">
        <f t="shared" ref="J103:J111" si="6">J$101</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3" s="4" t="str">
        <f t="shared" si="5"/>
        <v>io-model.html</v>
      </c>
    </row>
    <row r="104" spans="1:13" ht="130.5" x14ac:dyDescent="0.35">
      <c r="A104" s="1" t="s">
        <v>1845</v>
      </c>
      <c r="B104" s="1" t="s">
        <v>2478</v>
      </c>
      <c r="C104" s="1" t="s">
        <v>2479</v>
      </c>
      <c r="D104" s="102"/>
      <c r="E104" s="1" t="s">
        <v>2480</v>
      </c>
      <c r="F104" s="1">
        <v>0</v>
      </c>
      <c r="G104" s="1">
        <v>10</v>
      </c>
      <c r="H104" s="1">
        <v>1</v>
      </c>
      <c r="I104" s="1" t="s">
        <v>1823</v>
      </c>
      <c r="J104"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4" s="4" t="str">
        <f t="shared" si="5"/>
        <v>io-model.html</v>
      </c>
    </row>
    <row r="105" spans="1:13" ht="130.5" x14ac:dyDescent="0.35">
      <c r="A105" s="1" t="s">
        <v>1845</v>
      </c>
      <c r="B105" s="1" t="s">
        <v>1848</v>
      </c>
      <c r="C105" s="1" t="s">
        <v>1855</v>
      </c>
      <c r="D105" s="102"/>
      <c r="E105" s="1" t="s">
        <v>1882</v>
      </c>
      <c r="F105" s="1">
        <v>0</v>
      </c>
      <c r="G105" s="1">
        <v>10</v>
      </c>
      <c r="H105" s="1">
        <v>1</v>
      </c>
      <c r="I105" s="1" t="s">
        <v>1823</v>
      </c>
      <c r="J105"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5" s="4" t="str">
        <f t="shared" si="5"/>
        <v>io-model.html</v>
      </c>
    </row>
    <row r="106" spans="1:13" ht="130.5" x14ac:dyDescent="0.35">
      <c r="A106" s="1" t="s">
        <v>1845</v>
      </c>
      <c r="B106" s="1" t="s">
        <v>1849</v>
      </c>
      <c r="C106" s="1" t="s">
        <v>1856</v>
      </c>
      <c r="D106" s="102"/>
      <c r="E106" s="1" t="s">
        <v>1883</v>
      </c>
      <c r="F106" s="1">
        <v>0</v>
      </c>
      <c r="G106" s="1">
        <v>10</v>
      </c>
      <c r="H106" s="1">
        <v>1</v>
      </c>
      <c r="I106" s="1" t="s">
        <v>1823</v>
      </c>
      <c r="J106"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6" s="4" t="str">
        <f t="shared" si="5"/>
        <v>io-model.html</v>
      </c>
    </row>
    <row r="107" spans="1:13" ht="130.5" x14ac:dyDescent="0.35">
      <c r="A107" s="1" t="s">
        <v>1845</v>
      </c>
      <c r="B107" s="1" t="s">
        <v>263</v>
      </c>
      <c r="C107" s="1" t="s">
        <v>1857</v>
      </c>
      <c r="D107" s="102"/>
      <c r="E107" s="1" t="s">
        <v>1884</v>
      </c>
      <c r="F107" s="1">
        <v>0</v>
      </c>
      <c r="G107" s="1">
        <v>10</v>
      </c>
      <c r="H107" s="1">
        <v>1</v>
      </c>
      <c r="I107" s="1" t="s">
        <v>1823</v>
      </c>
      <c r="J107"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7" s="4" t="str">
        <f t="shared" si="5"/>
        <v>io-model.html</v>
      </c>
    </row>
    <row r="108" spans="1:13" ht="130.5" x14ac:dyDescent="0.35">
      <c r="A108" s="1" t="s">
        <v>1845</v>
      </c>
      <c r="B108" s="1" t="s">
        <v>1850</v>
      </c>
      <c r="C108" s="1" t="s">
        <v>1858</v>
      </c>
      <c r="D108" s="102"/>
      <c r="E108" s="1" t="s">
        <v>1885</v>
      </c>
      <c r="F108" s="1">
        <v>0</v>
      </c>
      <c r="G108" s="1">
        <v>10</v>
      </c>
      <c r="H108" s="1">
        <v>1</v>
      </c>
      <c r="I108" s="1" t="s">
        <v>1823</v>
      </c>
      <c r="J108"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8" s="4" t="str">
        <f t="shared" si="5"/>
        <v>io-model.html</v>
      </c>
    </row>
    <row r="109" spans="1:13" ht="130.5" x14ac:dyDescent="0.35">
      <c r="A109" s="1" t="s">
        <v>1845</v>
      </c>
      <c r="B109" s="1" t="s">
        <v>2481</v>
      </c>
      <c r="C109" s="1" t="s">
        <v>2482</v>
      </c>
      <c r="D109" s="102"/>
      <c r="E109" s="1" t="s">
        <v>2483</v>
      </c>
      <c r="F109" s="1">
        <v>0</v>
      </c>
      <c r="G109" s="1">
        <v>10</v>
      </c>
      <c r="H109" s="1">
        <v>1</v>
      </c>
      <c r="I109" s="1" t="s">
        <v>1823</v>
      </c>
      <c r="J109"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9" s="4" t="str">
        <f t="shared" si="5"/>
        <v>io-model.html</v>
      </c>
    </row>
    <row r="110" spans="1:13" ht="130.5" x14ac:dyDescent="0.35">
      <c r="A110" s="1" t="s">
        <v>1845</v>
      </c>
      <c r="B110" s="1" t="s">
        <v>1851</v>
      </c>
      <c r="C110" s="1" t="s">
        <v>1859</v>
      </c>
      <c r="D110" s="102"/>
      <c r="E110" s="1" t="s">
        <v>1886</v>
      </c>
      <c r="F110" s="1">
        <v>0</v>
      </c>
      <c r="G110" s="1">
        <v>10</v>
      </c>
      <c r="H110" s="1">
        <v>1</v>
      </c>
      <c r="I110" s="1" t="s">
        <v>1823</v>
      </c>
      <c r="J110"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10" s="4" t="str">
        <f t="shared" si="5"/>
        <v>io-model.html</v>
      </c>
    </row>
    <row r="111" spans="1:13" ht="130.5" x14ac:dyDescent="0.35">
      <c r="A111" s="1" t="s">
        <v>1845</v>
      </c>
      <c r="B111" s="1" t="s">
        <v>1852</v>
      </c>
      <c r="C111" s="1" t="s">
        <v>1860</v>
      </c>
      <c r="D111" s="102"/>
      <c r="E111" s="1" t="s">
        <v>1887</v>
      </c>
      <c r="F111" s="1">
        <v>0</v>
      </c>
      <c r="G111" s="1">
        <v>10</v>
      </c>
      <c r="H111" s="1">
        <v>1</v>
      </c>
      <c r="I111" s="1" t="s">
        <v>1823</v>
      </c>
      <c r="J111"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11" s="4" t="str">
        <f t="shared" si="5"/>
        <v>io-model.html</v>
      </c>
    </row>
    <row r="112" spans="1:13" ht="58" x14ac:dyDescent="0.35">
      <c r="A112" s="1" t="s">
        <v>1722</v>
      </c>
      <c r="B112" s="1" t="s">
        <v>1723</v>
      </c>
      <c r="C112" s="1" t="s">
        <v>2282</v>
      </c>
      <c r="D112" s="102"/>
      <c r="E112" s="1" t="s">
        <v>1724</v>
      </c>
      <c r="F112" s="1">
        <v>0</v>
      </c>
      <c r="G112" s="1">
        <v>1</v>
      </c>
      <c r="H112" s="1">
        <v>1</v>
      </c>
      <c r="I112" s="47" t="s">
        <v>29</v>
      </c>
      <c r="J112" s="1" t="s">
        <v>2283</v>
      </c>
      <c r="K112" s="1"/>
      <c r="L112" s="1"/>
      <c r="M112" s="175"/>
    </row>
    <row r="113" spans="1:10" ht="116" x14ac:dyDescent="0.35">
      <c r="A113" s="1" t="s">
        <v>1722</v>
      </c>
      <c r="B113" s="1" t="s">
        <v>2162</v>
      </c>
      <c r="C113" s="1" t="s">
        <v>2160</v>
      </c>
      <c r="D113" s="102"/>
      <c r="E113" s="102"/>
      <c r="F113" s="1">
        <v>0</v>
      </c>
      <c r="G113" s="1">
        <v>1</v>
      </c>
      <c r="H113" s="1">
        <v>1</v>
      </c>
      <c r="I113" s="47" t="s">
        <v>29</v>
      </c>
      <c r="J113" s="1" t="s">
        <v>2161</v>
      </c>
    </row>
    <row r="114" spans="1:10" x14ac:dyDescent="0.35">
      <c r="A114" t="s">
        <v>1722</v>
      </c>
      <c r="B114" t="s">
        <v>2162</v>
      </c>
      <c r="C114" t="s">
        <v>2160</v>
      </c>
      <c r="D114" s="126"/>
      <c r="E114" s="126"/>
      <c r="F114">
        <v>0</v>
      </c>
      <c r="G114">
        <v>1</v>
      </c>
      <c r="H114">
        <v>1</v>
      </c>
      <c r="I114" s="219" t="s">
        <v>29</v>
      </c>
      <c r="J114" t="s">
        <v>2161</v>
      </c>
    </row>
  </sheetData>
  <hyperlinks>
    <hyperlink ref="N69" r:id="rId1" display="https://www.fas.org/sgp/crs/misc/R40562.pdf, p.3, paragraph 1" xr:uid="{7CF34F3F-CA8F-4028-84E1-41FC3F30186E}"/>
    <hyperlink ref="M34" r:id="rId2" xr:uid="{CCD96C47-4318-492F-832D-59742BBFA55D}"/>
  </hyperlinks>
  <pageMargins left="0.7" right="0.7" top="0.75" bottom="0.75" header="0.3" footer="0.3"/>
  <pageSetup orientation="portrait" horizontalDpi="0" verticalDpi="0" r:id="rId3"/>
  <legacy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1569"/>
  <sheetViews>
    <sheetView zoomScale="85" zoomScaleNormal="85" workbookViewId="0">
      <pane ySplit="1" topLeftCell="A216" activePane="bottomLeft" state="frozen"/>
      <selection pane="bottomLeft" activeCell="C237" sqref="C237"/>
    </sheetView>
  </sheetViews>
  <sheetFormatPr defaultColWidth="9.1796875" defaultRowHeight="14.5" x14ac:dyDescent="0.35"/>
  <cols>
    <col min="1" max="1" width="30" style="1" customWidth="1"/>
    <col min="2" max="2" width="41.453125" style="196" customWidth="1"/>
    <col min="3" max="3" width="59.81640625" customWidth="1"/>
    <col min="4" max="4" width="45.453125" style="1" customWidth="1"/>
    <col min="5" max="5" width="38.453125" style="1" customWidth="1"/>
    <col min="6" max="6" width="47.453125" style="1" customWidth="1"/>
    <col min="7" max="7" width="46" style="1" customWidth="1"/>
    <col min="8" max="8" width="19.453125" style="44" customWidth="1"/>
    <col min="9" max="9" width="21.453125" style="196" customWidth="1"/>
    <col min="10" max="10" width="19.453125" style="178" customWidth="1"/>
    <col min="11" max="11" width="29.1796875" style="1" customWidth="1"/>
    <col min="12" max="12" width="19" style="1" customWidth="1"/>
    <col min="13" max="14" width="19.1796875" style="1" customWidth="1"/>
    <col min="15" max="15" width="28.453125" style="1" customWidth="1"/>
    <col min="16" max="16" width="38.453125" style="1" customWidth="1"/>
    <col min="17" max="17" width="53.453125" style="1" customWidth="1"/>
    <col min="18" max="18" width="45.453125" style="2" customWidth="1"/>
    <col min="19" max="16384" width="9.1796875" style="1"/>
  </cols>
  <sheetData>
    <row r="1" spans="1:18" x14ac:dyDescent="0.35">
      <c r="A1" s="181" t="s">
        <v>3</v>
      </c>
      <c r="B1" s="195" t="s">
        <v>0</v>
      </c>
      <c r="C1" s="190" t="s">
        <v>1</v>
      </c>
      <c r="D1" s="179" t="s">
        <v>35</v>
      </c>
      <c r="E1" s="179" t="s">
        <v>36</v>
      </c>
      <c r="F1" s="179" t="s">
        <v>81</v>
      </c>
      <c r="G1" s="179" t="s">
        <v>82</v>
      </c>
      <c r="H1" s="180" t="s">
        <v>455</v>
      </c>
      <c r="I1" s="197" t="s">
        <v>68</v>
      </c>
      <c r="J1" s="182" t="s">
        <v>342</v>
      </c>
      <c r="K1" s="181" t="s">
        <v>1158</v>
      </c>
      <c r="L1" s="181" t="s">
        <v>69</v>
      </c>
      <c r="M1" s="181" t="s">
        <v>70</v>
      </c>
      <c r="N1" s="181" t="s">
        <v>80</v>
      </c>
      <c r="O1" s="181" t="s">
        <v>28</v>
      </c>
      <c r="P1" s="181" t="s">
        <v>2</v>
      </c>
      <c r="Q1" s="181" t="s">
        <v>439</v>
      </c>
      <c r="R1" s="181" t="s">
        <v>189</v>
      </c>
    </row>
    <row r="2" spans="1:18" s="2" customFormat="1" ht="29" x14ac:dyDescent="0.35">
      <c r="A2" s="176" t="str">
        <f>IF(ISBLANK(INDEX('Policy Characteristics'!A:A,MATCH($C2,'Policy Characteristics'!$C:$C,0))),"",INDEX('Policy Characteristics'!A:A,MATCH($C2,'Policy Characteristics'!$C:$C,0)))</f>
        <v>Transportation</v>
      </c>
      <c r="B2" s="184" t="str">
        <f>IF(ISBLANK(INDEX('Policy Characteristics'!B:B,MATCH($C2,'Policy Characteristics'!$C:$C,0))),"",INDEX('Policy Characteristics'!B:B,MATCH($C2,'Policy Characteristics'!$C:$C,0)))</f>
        <v>Conventional Pollutant Standards</v>
      </c>
      <c r="C2" s="191" t="s">
        <v>1281</v>
      </c>
      <c r="D2" s="2" t="s">
        <v>37</v>
      </c>
      <c r="E2" s="2" t="s">
        <v>1133</v>
      </c>
      <c r="F2" s="2" t="s">
        <v>2320</v>
      </c>
      <c r="G2" s="2" t="s">
        <v>1325</v>
      </c>
      <c r="H2" s="49">
        <v>300</v>
      </c>
      <c r="I2" s="198" t="s">
        <v>43</v>
      </c>
      <c r="J2" s="177" t="str">
        <f>IF(ISBLANK(INDEX('Policy Characteristics'!D:D,MATCH($C2,'Policy Characteristics'!$C:$C,0))),"",INDEX('Policy Characteristics'!D:D,MATCH($C2,'Policy Characteristics'!$C:$C,0)))</f>
        <v>Conventional Pollutant Standard</v>
      </c>
      <c r="K2" s="176" t="str">
        <f>IF(ISBLANK(INDEX('Policy Characteristics'!E:E,MATCH($C2,'Policy Characteristics'!$C:$C,0))),"",INDEX('Policy Characteristics'!E:E,MATCH($C2,'Policy Characteristics'!$C:$C,0)))</f>
        <v>trans reduce regulated pollutants</v>
      </c>
      <c r="L2" s="176">
        <f>IF(ISBLANK(INDEX('Policy Characteristics'!F:F,MATCH($C2,'Policy Characteristics'!$C:$C,0))),"",INDEX('Policy Characteristics'!F:F,MATCH($C2,'Policy Characteristics'!$C:$C,0)))</f>
        <v>0</v>
      </c>
      <c r="M2" s="176">
        <f>IF(ISBLANK(INDEX('Policy Characteristics'!G:G,MATCH($C2,'Policy Characteristics'!$C:$C,0))),"",INDEX('Policy Characteristics'!G:G,MATCH($C2,'Policy Characteristics'!$C:$C,0)))</f>
        <v>1</v>
      </c>
      <c r="N2" s="176">
        <f>IF(ISBLANK(INDEX('Policy Characteristics'!H:H,MATCH($C2,'Policy Characteristics'!$C:$C,0))),"",INDEX('Policy Characteristics'!H:H,MATCH($C2,'Policy Characteristics'!$C:$C,0)))</f>
        <v>0.02</v>
      </c>
      <c r="O2" s="176" t="str">
        <f>IF(ISBLANK(INDEX('Policy Characteristics'!I:I,MATCH($C2,'Policy Characteristics'!$C:$C,0))),"",INDEX('Policy Characteristics'!I:I,MATCH($C2,'Policy Characteristics'!$C:$C,0)))</f>
        <v>% reduction in emissions</v>
      </c>
      <c r="P2" s="176" t="str">
        <f>IF(ISBLANK(INDEX('Policy Characteristics'!J:J,MATCH($C2,'Policy Characteristics'!$C:$C,0))),"",INDEX('Policy Characteristics'!J:J,MATCH($C2,'Policy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 s="176" t="str">
        <f>IF(ISBLANK(INDEX('Policy Characteristics'!K:K,MATCH($C2,'Policy Characteristics'!$C:$C,0))),"",INDEX('Policy Characteristics'!K:K,MATCH($C2,'Policy Characteristics'!$C:$C,0)))</f>
        <v>transportation-sector-main.html#conv-pol-stds</v>
      </c>
      <c r="R2" s="176" t="str">
        <f>IF(ISBLANK(INDEX('Policy Characteristics'!L:L,MATCH($C2,'Policy Characteristics'!$C:$C,0))),"",INDEX('Policy Characteristics'!L:L,MATCH($C2,'Policy Characteristics'!$C:$C,0)))</f>
        <v>conventional-pollutant-standards.html</v>
      </c>
    </row>
    <row r="3" spans="1:18" s="2" customFormat="1" ht="29" x14ac:dyDescent="0.35">
      <c r="A3" s="176" t="str">
        <f>IF(ISBLANK(INDEX('Policy Characteristics'!A:A,MATCH($C3,'Policy Characteristics'!$C:$C,0))),"",INDEX('Policy Characteristics'!A:A,MATCH($C3,'Policy Characteristics'!$C:$C,0)))</f>
        <v>Transportation</v>
      </c>
      <c r="B3" s="184" t="str">
        <f>IF(ISBLANK(INDEX('Policy Characteristics'!B:B,MATCH($C3,'Policy Characteristics'!$C:$C,0))),"",INDEX('Policy Characteristics'!B:B,MATCH($C3,'Policy Characteristics'!$C:$C,0)))</f>
        <v>Conventional Pollutant Standards</v>
      </c>
      <c r="C3" s="176" t="str">
        <f t="shared" ref="C3:C22" si="0">C$2</f>
        <v>Percentage Reduction of Separately Regulated Pollutants</v>
      </c>
      <c r="D3" s="2" t="s">
        <v>37</v>
      </c>
      <c r="E3" s="2" t="s">
        <v>479</v>
      </c>
      <c r="F3" s="2" t="s">
        <v>2320</v>
      </c>
      <c r="G3" s="2" t="s">
        <v>479</v>
      </c>
      <c r="H3" s="49">
        <v>301</v>
      </c>
      <c r="I3" s="198" t="s">
        <v>43</v>
      </c>
      <c r="J3" s="177" t="str">
        <f>IF(ISBLANK(INDEX('Policy Characteristics'!D:D,MATCH($C3,'Policy Characteristics'!$C:$C,0))),"",INDEX('Policy Characteristics'!D:D,MATCH($C3,'Policy Characteristics'!$C:$C,0)))</f>
        <v>Conventional Pollutant Standard</v>
      </c>
      <c r="K3" s="176" t="str">
        <f>IF(ISBLANK(INDEX('Policy Characteristics'!E:E,MATCH($C3,'Policy Characteristics'!$C:$C,0))),"",INDEX('Policy Characteristics'!E:E,MATCH($C3,'Policy Characteristics'!$C:$C,0)))</f>
        <v>trans reduce regulated pollutants</v>
      </c>
      <c r="L3" s="176">
        <f>IF(ISBLANK(INDEX('Policy Characteristics'!F:F,MATCH($C3,'Policy Characteristics'!$C:$C,0))),"",INDEX('Policy Characteristics'!F:F,MATCH($C3,'Policy Characteristics'!$C:$C,0)))</f>
        <v>0</v>
      </c>
      <c r="M3" s="176">
        <f>IF(ISBLANK(INDEX('Policy Characteristics'!G:G,MATCH($C3,'Policy Characteristics'!$C:$C,0))),"",INDEX('Policy Characteristics'!G:G,MATCH($C3,'Policy Characteristics'!$C:$C,0)))</f>
        <v>1</v>
      </c>
      <c r="N3" s="176">
        <f>IF(ISBLANK(INDEX('Policy Characteristics'!H:H,MATCH($C3,'Policy Characteristics'!$C:$C,0))),"",INDEX('Policy Characteristics'!H:H,MATCH($C3,'Policy Characteristics'!$C:$C,0)))</f>
        <v>0.02</v>
      </c>
      <c r="O3" s="176" t="str">
        <f>IF(ISBLANK(INDEX('Policy Characteristics'!I:I,MATCH($C3,'Policy Characteristics'!$C:$C,0))),"",INDEX('Policy Characteristics'!I:I,MATCH($C3,'Policy Characteristics'!$C:$C,0)))</f>
        <v>% reduction in emissions</v>
      </c>
      <c r="P3" s="176" t="str">
        <f>IF(ISBLANK(INDEX('Policy Characteristics'!J:J,MATCH($C3,'Policy Characteristics'!$C:$C,0))),"",INDEX('Policy Characteristics'!J:J,MATCH($C3,'Policy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 s="176" t="str">
        <f>IF(ISBLANK(INDEX('Policy Characteristics'!K:K,MATCH($C3,'Policy Characteristics'!$C:$C,0))),"",INDEX('Policy Characteristics'!K:K,MATCH($C3,'Policy Characteristics'!$C:$C,0)))</f>
        <v>transportation-sector-main.html#conv-pol-stds</v>
      </c>
      <c r="R3" s="176" t="str">
        <f>IF(ISBLANK(INDEX('Policy Characteristics'!L:L,MATCH($C3,'Policy Characteristics'!$C:$C,0))),"",INDEX('Policy Characteristics'!L:L,MATCH($C3,'Policy Characteristics'!$C:$C,0)))</f>
        <v>conventional-pollutant-standards.html</v>
      </c>
    </row>
    <row r="4" spans="1:18" s="2" customFormat="1" ht="29" x14ac:dyDescent="0.35">
      <c r="A4" s="176" t="str">
        <f>IF(ISBLANK(INDEX('Policy Characteristics'!A:A,MATCH($C4,'Policy Characteristics'!$C:$C,0))),"",INDEX('Policy Characteristics'!A:A,MATCH($C4,'Policy Characteristics'!$C:$C,0)))</f>
        <v>Transportation</v>
      </c>
      <c r="B4" s="184" t="str">
        <f>IF(ISBLANK(INDEX('Policy Characteristics'!B:B,MATCH($C4,'Policy Characteristics'!$C:$C,0))),"",INDEX('Policy Characteristics'!B:B,MATCH($C4,'Policy Characteristics'!$C:$C,0)))</f>
        <v>Conventional Pollutant Standards</v>
      </c>
      <c r="C4" s="176" t="str">
        <f t="shared" si="0"/>
        <v>Percentage Reduction of Separately Regulated Pollutants</v>
      </c>
      <c r="D4" s="2" t="s">
        <v>37</v>
      </c>
      <c r="E4" s="2" t="s">
        <v>1134</v>
      </c>
      <c r="F4" s="2" t="s">
        <v>2320</v>
      </c>
      <c r="G4" s="2" t="s">
        <v>1134</v>
      </c>
      <c r="H4" s="49">
        <v>302</v>
      </c>
      <c r="I4" s="198" t="s">
        <v>43</v>
      </c>
      <c r="J4" s="177" t="str">
        <f>IF(ISBLANK(INDEX('Policy Characteristics'!D:D,MATCH($C4,'Policy Characteristics'!$C:$C,0))),"",INDEX('Policy Characteristics'!D:D,MATCH($C4,'Policy Characteristics'!$C:$C,0)))</f>
        <v>Conventional Pollutant Standard</v>
      </c>
      <c r="K4" s="177" t="str">
        <f>IF(ISBLANK(INDEX('Policy Characteristics'!E:E,MATCH($C4,'Policy Characteristics'!$C:$C,0))),"",INDEX('Policy Characteristics'!E:E,MATCH($C4,'Policy Characteristics'!$C:$C,0)))</f>
        <v>trans reduce regulated pollutants</v>
      </c>
      <c r="L4" s="177">
        <f>IF(ISBLANK(INDEX('Policy Characteristics'!F:F,MATCH($C4,'Policy Characteristics'!$C:$C,0))),"",INDEX('Policy Characteristics'!F:F,MATCH($C4,'Policy Characteristics'!$C:$C,0)))</f>
        <v>0</v>
      </c>
      <c r="M4" s="177">
        <f>IF(ISBLANK(INDEX('Policy Characteristics'!G:G,MATCH($C4,'Policy Characteristics'!$C:$C,0))),"",INDEX('Policy Characteristics'!G:G,MATCH($C4,'Policy Characteristics'!$C:$C,0)))</f>
        <v>1</v>
      </c>
      <c r="N4" s="177">
        <f>IF(ISBLANK(INDEX('Policy Characteristics'!H:H,MATCH($C4,'Policy Characteristics'!$C:$C,0))),"",INDEX('Policy Characteristics'!H:H,MATCH($C4,'Policy Characteristics'!$C:$C,0)))</f>
        <v>0.02</v>
      </c>
      <c r="O4" s="177" t="str">
        <f>IF(ISBLANK(INDEX('Policy Characteristics'!I:I,MATCH($C4,'Policy Characteristics'!$C:$C,0))),"",INDEX('Policy Characteristics'!I:I,MATCH($C4,'Policy Characteristics'!$C:$C,0)))</f>
        <v>% reduction in emissions</v>
      </c>
      <c r="P4" s="177" t="str">
        <f>IF(ISBLANK(INDEX('Policy Characteristics'!J:J,MATCH($C4,'Policy Characteristics'!$C:$C,0))),"",INDEX('Policy Characteristics'!J:J,MATCH($C4,'Policy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 s="177" t="str">
        <f>IF(ISBLANK(INDEX('Policy Characteristics'!K:K,MATCH($C4,'Policy Characteristics'!$C:$C,0))),"",INDEX('Policy Characteristics'!K:K,MATCH($C4,'Policy Characteristics'!$C:$C,0)))</f>
        <v>transportation-sector-main.html#conv-pol-stds</v>
      </c>
      <c r="R4" s="177" t="str">
        <f>IF(ISBLANK(INDEX('Policy Characteristics'!L:L,MATCH($C4,'Policy Characteristics'!$C:$C,0))),"",INDEX('Policy Characteristics'!L:L,MATCH($C4,'Policy Characteristics'!$C:$C,0)))</f>
        <v>conventional-pollutant-standards.html</v>
      </c>
    </row>
    <row r="5" spans="1:18" s="2" customFormat="1" ht="29" x14ac:dyDescent="0.35">
      <c r="A5" s="176" t="str">
        <f>IF(ISBLANK(INDEX('Policy Characteristics'!A:A,MATCH($C5,'Policy Characteristics'!$C:$C,0))),"",INDEX('Policy Characteristics'!A:A,MATCH($C5,'Policy Characteristics'!$C:$C,0)))</f>
        <v>Transportation</v>
      </c>
      <c r="B5" s="184" t="str">
        <f>IF(ISBLANK(INDEX('Policy Characteristics'!B:B,MATCH($C5,'Policy Characteristics'!$C:$C,0))),"",INDEX('Policy Characteristics'!B:B,MATCH($C5,'Policy Characteristics'!$C:$C,0)))</f>
        <v>Conventional Pollutant Standards</v>
      </c>
      <c r="C5" s="176" t="str">
        <f t="shared" si="0"/>
        <v>Percentage Reduction of Separately Regulated Pollutants</v>
      </c>
      <c r="D5" s="2" t="s">
        <v>37</v>
      </c>
      <c r="E5" s="2" t="s">
        <v>1135</v>
      </c>
      <c r="F5" s="2" t="s">
        <v>2320</v>
      </c>
      <c r="G5" s="2" t="s">
        <v>1135</v>
      </c>
      <c r="H5" s="49">
        <v>303</v>
      </c>
      <c r="I5" s="198" t="s">
        <v>43</v>
      </c>
      <c r="J5" s="177" t="str">
        <f>IF(ISBLANK(INDEX('Policy Characteristics'!D:D,MATCH($C5,'Policy Characteristics'!$C:$C,0))),"",INDEX('Policy Characteristics'!D:D,MATCH($C5,'Policy Characteristics'!$C:$C,0)))</f>
        <v>Conventional Pollutant Standard</v>
      </c>
      <c r="K5" s="177" t="str">
        <f>IF(ISBLANK(INDEX('Policy Characteristics'!E:E,MATCH($C5,'Policy Characteristics'!$C:$C,0))),"",INDEX('Policy Characteristics'!E:E,MATCH($C5,'Policy Characteristics'!$C:$C,0)))</f>
        <v>trans reduce regulated pollutants</v>
      </c>
      <c r="L5" s="177">
        <f>IF(ISBLANK(INDEX('Policy Characteristics'!F:F,MATCH($C5,'Policy Characteristics'!$C:$C,0))),"",INDEX('Policy Characteristics'!F:F,MATCH($C5,'Policy Characteristics'!$C:$C,0)))</f>
        <v>0</v>
      </c>
      <c r="M5" s="177">
        <f>IF(ISBLANK(INDEX('Policy Characteristics'!G:G,MATCH($C5,'Policy Characteristics'!$C:$C,0))),"",INDEX('Policy Characteristics'!G:G,MATCH($C5,'Policy Characteristics'!$C:$C,0)))</f>
        <v>1</v>
      </c>
      <c r="N5" s="177">
        <f>IF(ISBLANK(INDEX('Policy Characteristics'!H:H,MATCH($C5,'Policy Characteristics'!$C:$C,0))),"",INDEX('Policy Characteristics'!H:H,MATCH($C5,'Policy Characteristics'!$C:$C,0)))</f>
        <v>0.02</v>
      </c>
      <c r="O5" s="177" t="str">
        <f>IF(ISBLANK(INDEX('Policy Characteristics'!I:I,MATCH($C5,'Policy Characteristics'!$C:$C,0))),"",INDEX('Policy Characteristics'!I:I,MATCH($C5,'Policy Characteristics'!$C:$C,0)))</f>
        <v>% reduction in emissions</v>
      </c>
      <c r="P5" s="177" t="str">
        <f>IF(ISBLANK(INDEX('Policy Characteristics'!J:J,MATCH($C5,'Policy Characteristics'!$C:$C,0))),"",INDEX('Policy Characteristics'!J:J,MATCH($C5,'Policy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 s="177" t="str">
        <f>IF(ISBLANK(INDEX('Policy Characteristics'!K:K,MATCH($C5,'Policy Characteristics'!$C:$C,0))),"",INDEX('Policy Characteristics'!K:K,MATCH($C5,'Policy Characteristics'!$C:$C,0)))</f>
        <v>transportation-sector-main.html#conv-pol-stds</v>
      </c>
      <c r="R5" s="177" t="str">
        <f>IF(ISBLANK(INDEX('Policy Characteristics'!L:L,MATCH($C5,'Policy Characteristics'!$C:$C,0))),"",INDEX('Policy Characteristics'!L:L,MATCH($C5,'Policy Characteristics'!$C:$C,0)))</f>
        <v>conventional-pollutant-standards.html</v>
      </c>
    </row>
    <row r="6" spans="1:18" s="2" customFormat="1" ht="29" x14ac:dyDescent="0.35">
      <c r="A6" s="176" t="str">
        <f>IF(ISBLANK(INDEX('Policy Characteristics'!A:A,MATCH($C6,'Policy Characteristics'!$C:$C,0))),"",INDEX('Policy Characteristics'!A:A,MATCH($C6,'Policy Characteristics'!$C:$C,0)))</f>
        <v>Transportation</v>
      </c>
      <c r="B6" s="184" t="str">
        <f>IF(ISBLANK(INDEX('Policy Characteristics'!B:B,MATCH($C6,'Policy Characteristics'!$C:$C,0))),"",INDEX('Policy Characteristics'!B:B,MATCH($C6,'Policy Characteristics'!$C:$C,0)))</f>
        <v>Conventional Pollutant Standards</v>
      </c>
      <c r="C6" s="176" t="str">
        <f t="shared" si="0"/>
        <v>Percentage Reduction of Separately Regulated Pollutants</v>
      </c>
      <c r="D6" s="2" t="s">
        <v>37</v>
      </c>
      <c r="E6" s="2" t="s">
        <v>1136</v>
      </c>
      <c r="F6" s="2" t="s">
        <v>2320</v>
      </c>
      <c r="G6" s="2" t="s">
        <v>1217</v>
      </c>
      <c r="H6" s="49">
        <v>304</v>
      </c>
      <c r="I6" s="198" t="s">
        <v>43</v>
      </c>
      <c r="J6" s="177" t="str">
        <f>IF(ISBLANK(INDEX('Policy Characteristics'!D:D,MATCH($C6,'Policy Characteristics'!$C:$C,0))),"",INDEX('Policy Characteristics'!D:D,MATCH($C6,'Policy Characteristics'!$C:$C,0)))</f>
        <v>Conventional Pollutant Standard</v>
      </c>
      <c r="K6" s="177" t="str">
        <f>IF(ISBLANK(INDEX('Policy Characteristics'!E:E,MATCH($C6,'Policy Characteristics'!$C:$C,0))),"",INDEX('Policy Characteristics'!E:E,MATCH($C6,'Policy Characteristics'!$C:$C,0)))</f>
        <v>trans reduce regulated pollutants</v>
      </c>
      <c r="L6" s="177">
        <f>IF(ISBLANK(INDEX('Policy Characteristics'!F:F,MATCH($C6,'Policy Characteristics'!$C:$C,0))),"",INDEX('Policy Characteristics'!F:F,MATCH($C6,'Policy Characteristics'!$C:$C,0)))</f>
        <v>0</v>
      </c>
      <c r="M6" s="177">
        <f>IF(ISBLANK(INDEX('Policy Characteristics'!G:G,MATCH($C6,'Policy Characteristics'!$C:$C,0))),"",INDEX('Policy Characteristics'!G:G,MATCH($C6,'Policy Characteristics'!$C:$C,0)))</f>
        <v>1</v>
      </c>
      <c r="N6" s="177">
        <f>IF(ISBLANK(INDEX('Policy Characteristics'!H:H,MATCH($C6,'Policy Characteristics'!$C:$C,0))),"",INDEX('Policy Characteristics'!H:H,MATCH($C6,'Policy Characteristics'!$C:$C,0)))</f>
        <v>0.02</v>
      </c>
      <c r="O6" s="177" t="str">
        <f>IF(ISBLANK(INDEX('Policy Characteristics'!I:I,MATCH($C6,'Policy Characteristics'!$C:$C,0))),"",INDEX('Policy Characteristics'!I:I,MATCH($C6,'Policy Characteristics'!$C:$C,0)))</f>
        <v>% reduction in emissions</v>
      </c>
      <c r="P6" s="177" t="str">
        <f>IF(ISBLANK(INDEX('Policy Characteristics'!J:J,MATCH($C6,'Policy Characteristics'!$C:$C,0))),"",INDEX('Policy Characteristics'!J:J,MATCH($C6,'Policy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 s="177" t="str">
        <f>IF(ISBLANK(INDEX('Policy Characteristics'!K:K,MATCH($C6,'Policy Characteristics'!$C:$C,0))),"",INDEX('Policy Characteristics'!K:K,MATCH($C6,'Policy Characteristics'!$C:$C,0)))</f>
        <v>transportation-sector-main.html#conv-pol-stds</v>
      </c>
      <c r="R6" s="177" t="str">
        <f>IF(ISBLANK(INDEX('Policy Characteristics'!L:L,MATCH($C6,'Policy Characteristics'!$C:$C,0))),"",INDEX('Policy Characteristics'!L:L,MATCH($C6,'Policy Characteristics'!$C:$C,0)))</f>
        <v>conventional-pollutant-standards.html</v>
      </c>
    </row>
    <row r="7" spans="1:18" s="2" customFormat="1" ht="29" x14ac:dyDescent="0.35">
      <c r="A7" s="176" t="str">
        <f>IF(ISBLANK(INDEX('Policy Characteristics'!A:A,MATCH($C7,'Policy Characteristics'!$C:$C,0))),"",INDEX('Policy Characteristics'!A:A,MATCH($C7,'Policy Characteristics'!$C:$C,0)))</f>
        <v>Transportation</v>
      </c>
      <c r="B7" s="184" t="str">
        <f>IF(ISBLANK(INDEX('Policy Characteristics'!B:B,MATCH($C7,'Policy Characteristics'!$C:$C,0))),"",INDEX('Policy Characteristics'!B:B,MATCH($C7,'Policy Characteristics'!$C:$C,0)))</f>
        <v>Conventional Pollutant Standards</v>
      </c>
      <c r="C7" s="176" t="str">
        <f t="shared" si="0"/>
        <v>Percentage Reduction of Separately Regulated Pollutants</v>
      </c>
      <c r="D7" s="2" t="s">
        <v>37</v>
      </c>
      <c r="E7" s="2" t="s">
        <v>1137</v>
      </c>
      <c r="F7" s="2" t="s">
        <v>2320</v>
      </c>
      <c r="G7" s="2" t="s">
        <v>1137</v>
      </c>
      <c r="H7" s="49">
        <v>305</v>
      </c>
      <c r="I7" s="198" t="s">
        <v>43</v>
      </c>
      <c r="J7" s="177" t="str">
        <f>IF(ISBLANK(INDEX('Policy Characteristics'!D:D,MATCH($C7,'Policy Characteristics'!$C:$C,0))),"",INDEX('Policy Characteristics'!D:D,MATCH($C7,'Policy Characteristics'!$C:$C,0)))</f>
        <v>Conventional Pollutant Standard</v>
      </c>
      <c r="K7" s="177" t="str">
        <f>IF(ISBLANK(INDEX('Policy Characteristics'!E:E,MATCH($C7,'Policy Characteristics'!$C:$C,0))),"",INDEX('Policy Characteristics'!E:E,MATCH($C7,'Policy Characteristics'!$C:$C,0)))</f>
        <v>trans reduce regulated pollutants</v>
      </c>
      <c r="L7" s="177">
        <f>IF(ISBLANK(INDEX('Policy Characteristics'!F:F,MATCH($C7,'Policy Characteristics'!$C:$C,0))),"",INDEX('Policy Characteristics'!F:F,MATCH($C7,'Policy Characteristics'!$C:$C,0)))</f>
        <v>0</v>
      </c>
      <c r="M7" s="177">
        <f>IF(ISBLANK(INDEX('Policy Characteristics'!G:G,MATCH($C7,'Policy Characteristics'!$C:$C,0))),"",INDEX('Policy Characteristics'!G:G,MATCH($C7,'Policy Characteristics'!$C:$C,0)))</f>
        <v>1</v>
      </c>
      <c r="N7" s="177">
        <f>IF(ISBLANK(INDEX('Policy Characteristics'!H:H,MATCH($C7,'Policy Characteristics'!$C:$C,0))),"",INDEX('Policy Characteristics'!H:H,MATCH($C7,'Policy Characteristics'!$C:$C,0)))</f>
        <v>0.02</v>
      </c>
      <c r="O7" s="177" t="str">
        <f>IF(ISBLANK(INDEX('Policy Characteristics'!I:I,MATCH($C7,'Policy Characteristics'!$C:$C,0))),"",INDEX('Policy Characteristics'!I:I,MATCH($C7,'Policy Characteristics'!$C:$C,0)))</f>
        <v>% reduction in emissions</v>
      </c>
      <c r="P7" s="177" t="str">
        <f>IF(ISBLANK(INDEX('Policy Characteristics'!J:J,MATCH($C7,'Policy Characteristics'!$C:$C,0))),"",INDEX('Policy Characteristics'!J:J,MATCH($C7,'Policy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7" s="177" t="str">
        <f>IF(ISBLANK(INDEX('Policy Characteristics'!K:K,MATCH($C7,'Policy Characteristics'!$C:$C,0))),"",INDEX('Policy Characteristics'!K:K,MATCH($C7,'Policy Characteristics'!$C:$C,0)))</f>
        <v>transportation-sector-main.html#conv-pol-stds</v>
      </c>
      <c r="R7" s="177" t="str">
        <f>IF(ISBLANK(INDEX('Policy Characteristics'!L:L,MATCH($C7,'Policy Characteristics'!$C:$C,0))),"",INDEX('Policy Characteristics'!L:L,MATCH($C7,'Policy Characteristics'!$C:$C,0)))</f>
        <v>conventional-pollutant-standards.html</v>
      </c>
    </row>
    <row r="8" spans="1:18" s="2" customFormat="1" ht="29" x14ac:dyDescent="0.35">
      <c r="A8" s="176" t="str">
        <f>IF(ISBLANK(INDEX('Policy Characteristics'!A:A,MATCH($C8,'Policy Characteristics'!$C:$C,0))),"",INDEX('Policy Characteristics'!A:A,MATCH($C8,'Policy Characteristics'!$C:$C,0)))</f>
        <v>Transportation</v>
      </c>
      <c r="B8" s="184" t="str">
        <f>IF(ISBLANK(INDEX('Policy Characteristics'!B:B,MATCH($C8,'Policy Characteristics'!$C:$C,0))),"",INDEX('Policy Characteristics'!B:B,MATCH($C8,'Policy Characteristics'!$C:$C,0)))</f>
        <v>Conventional Pollutant Standards</v>
      </c>
      <c r="C8" s="176" t="str">
        <f t="shared" si="0"/>
        <v>Percentage Reduction of Separately Regulated Pollutants</v>
      </c>
      <c r="D8" s="2" t="s">
        <v>37</v>
      </c>
      <c r="E8" s="2" t="s">
        <v>1138</v>
      </c>
      <c r="F8" s="2" t="s">
        <v>2320</v>
      </c>
      <c r="G8" s="2" t="s">
        <v>1138</v>
      </c>
      <c r="H8" s="49">
        <v>306</v>
      </c>
      <c r="I8" s="198" t="s">
        <v>43</v>
      </c>
      <c r="J8" s="177" t="str">
        <f>IF(ISBLANK(INDEX('Policy Characteristics'!D:D,MATCH($C8,'Policy Characteristics'!$C:$C,0))),"",INDEX('Policy Characteristics'!D:D,MATCH($C8,'Policy Characteristics'!$C:$C,0)))</f>
        <v>Conventional Pollutant Standard</v>
      </c>
      <c r="K8" s="177" t="str">
        <f>IF(ISBLANK(INDEX('Policy Characteristics'!E:E,MATCH($C8,'Policy Characteristics'!$C:$C,0))),"",INDEX('Policy Characteristics'!E:E,MATCH($C8,'Policy Characteristics'!$C:$C,0)))</f>
        <v>trans reduce regulated pollutants</v>
      </c>
      <c r="L8" s="177">
        <f>IF(ISBLANK(INDEX('Policy Characteristics'!F:F,MATCH($C8,'Policy Characteristics'!$C:$C,0))),"",INDEX('Policy Characteristics'!F:F,MATCH($C8,'Policy Characteristics'!$C:$C,0)))</f>
        <v>0</v>
      </c>
      <c r="M8" s="177">
        <f>IF(ISBLANK(INDEX('Policy Characteristics'!G:G,MATCH($C8,'Policy Characteristics'!$C:$C,0))),"",INDEX('Policy Characteristics'!G:G,MATCH($C8,'Policy Characteristics'!$C:$C,0)))</f>
        <v>1</v>
      </c>
      <c r="N8" s="177">
        <f>IF(ISBLANK(INDEX('Policy Characteristics'!H:H,MATCH($C8,'Policy Characteristics'!$C:$C,0))),"",INDEX('Policy Characteristics'!H:H,MATCH($C8,'Policy Characteristics'!$C:$C,0)))</f>
        <v>0.02</v>
      </c>
      <c r="O8" s="177" t="str">
        <f>IF(ISBLANK(INDEX('Policy Characteristics'!I:I,MATCH($C8,'Policy Characteristics'!$C:$C,0))),"",INDEX('Policy Characteristics'!I:I,MATCH($C8,'Policy Characteristics'!$C:$C,0)))</f>
        <v>% reduction in emissions</v>
      </c>
      <c r="P8" s="177" t="str">
        <f>IF(ISBLANK(INDEX('Policy Characteristics'!J:J,MATCH($C8,'Policy Characteristics'!$C:$C,0))),"",INDEX('Policy Characteristics'!J:J,MATCH($C8,'Policy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8" s="177" t="str">
        <f>IF(ISBLANK(INDEX('Policy Characteristics'!K:K,MATCH($C8,'Policy Characteristics'!$C:$C,0))),"",INDEX('Policy Characteristics'!K:K,MATCH($C8,'Policy Characteristics'!$C:$C,0)))</f>
        <v>transportation-sector-main.html#conv-pol-stds</v>
      </c>
      <c r="R8" s="177" t="str">
        <f>IF(ISBLANK(INDEX('Policy Characteristics'!L:L,MATCH($C8,'Policy Characteristics'!$C:$C,0))),"",INDEX('Policy Characteristics'!L:L,MATCH($C8,'Policy Characteristics'!$C:$C,0)))</f>
        <v>conventional-pollutant-standards.html</v>
      </c>
    </row>
    <row r="9" spans="1:18" s="2" customFormat="1" ht="29" x14ac:dyDescent="0.35">
      <c r="A9" s="176" t="str">
        <f>IF(ISBLANK(INDEX('Policy Characteristics'!A:A,MATCH($C9,'Policy Characteristics'!$C:$C,0))),"",INDEX('Policy Characteristics'!A:A,MATCH($C9,'Policy Characteristics'!$C:$C,0)))</f>
        <v>Transportation</v>
      </c>
      <c r="B9" s="184" t="str">
        <f>IF(ISBLANK(INDEX('Policy Characteristics'!B:B,MATCH($C9,'Policy Characteristics'!$C:$C,0))),"",INDEX('Policy Characteristics'!B:B,MATCH($C9,'Policy Characteristics'!$C:$C,0)))</f>
        <v>Conventional Pollutant Standards</v>
      </c>
      <c r="C9" s="176" t="str">
        <f t="shared" si="0"/>
        <v>Percentage Reduction of Separately Regulated Pollutants</v>
      </c>
      <c r="D9" s="2" t="s">
        <v>37</v>
      </c>
      <c r="E9" s="2" t="s">
        <v>1139</v>
      </c>
      <c r="F9" s="2" t="s">
        <v>2320</v>
      </c>
      <c r="G9" s="2" t="s">
        <v>1139</v>
      </c>
      <c r="H9" s="49">
        <v>307</v>
      </c>
      <c r="I9" s="198" t="s">
        <v>43</v>
      </c>
      <c r="J9" s="177" t="str">
        <f>IF(ISBLANK(INDEX('Policy Characteristics'!D:D,MATCH($C9,'Policy Characteristics'!$C:$C,0))),"",INDEX('Policy Characteristics'!D:D,MATCH($C9,'Policy Characteristics'!$C:$C,0)))</f>
        <v>Conventional Pollutant Standard</v>
      </c>
      <c r="K9" s="177" t="str">
        <f>IF(ISBLANK(INDEX('Policy Characteristics'!E:E,MATCH($C9,'Policy Characteristics'!$C:$C,0))),"",INDEX('Policy Characteristics'!E:E,MATCH($C9,'Policy Characteristics'!$C:$C,0)))</f>
        <v>trans reduce regulated pollutants</v>
      </c>
      <c r="L9" s="177">
        <f>IF(ISBLANK(INDEX('Policy Characteristics'!F:F,MATCH($C9,'Policy Characteristics'!$C:$C,0))),"",INDEX('Policy Characteristics'!F:F,MATCH($C9,'Policy Characteristics'!$C:$C,0)))</f>
        <v>0</v>
      </c>
      <c r="M9" s="177">
        <f>IF(ISBLANK(INDEX('Policy Characteristics'!G:G,MATCH($C9,'Policy Characteristics'!$C:$C,0))),"",INDEX('Policy Characteristics'!G:G,MATCH($C9,'Policy Characteristics'!$C:$C,0)))</f>
        <v>1</v>
      </c>
      <c r="N9" s="177">
        <f>IF(ISBLANK(INDEX('Policy Characteristics'!H:H,MATCH($C9,'Policy Characteristics'!$C:$C,0))),"",INDEX('Policy Characteristics'!H:H,MATCH($C9,'Policy Characteristics'!$C:$C,0)))</f>
        <v>0.02</v>
      </c>
      <c r="O9" s="177" t="str">
        <f>IF(ISBLANK(INDEX('Policy Characteristics'!I:I,MATCH($C9,'Policy Characteristics'!$C:$C,0))),"",INDEX('Policy Characteristics'!I:I,MATCH($C9,'Policy Characteristics'!$C:$C,0)))</f>
        <v>% reduction in emissions</v>
      </c>
      <c r="P9" s="177" t="str">
        <f>IF(ISBLANK(INDEX('Policy Characteristics'!J:J,MATCH($C9,'Policy Characteristics'!$C:$C,0))),"",INDEX('Policy Characteristics'!J:J,MATCH($C9,'Policy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9" s="177" t="str">
        <f>IF(ISBLANK(INDEX('Policy Characteristics'!K:K,MATCH($C9,'Policy Characteristics'!$C:$C,0))),"",INDEX('Policy Characteristics'!K:K,MATCH($C9,'Policy Characteristics'!$C:$C,0)))</f>
        <v>transportation-sector-main.html#conv-pol-stds</v>
      </c>
      <c r="R9" s="177" t="str">
        <f>IF(ISBLANK(INDEX('Policy Characteristics'!L:L,MATCH($C9,'Policy Characteristics'!$C:$C,0))),"",INDEX('Policy Characteristics'!L:L,MATCH($C9,'Policy Characteristics'!$C:$C,0)))</f>
        <v>conventional-pollutant-standards.html</v>
      </c>
    </row>
    <row r="10" spans="1:18" s="2" customFormat="1" ht="29" x14ac:dyDescent="0.35">
      <c r="A10" s="176" t="str">
        <f>IF(ISBLANK(INDEX('Policy Characteristics'!A:A,MATCH($C10,'Policy Characteristics'!$C:$C,0))),"",INDEX('Policy Characteristics'!A:A,MATCH($C10,'Policy Characteristics'!$C:$C,0)))</f>
        <v>Transportation</v>
      </c>
      <c r="B10" s="184" t="str">
        <f>IF(ISBLANK(INDEX('Policy Characteristics'!B:B,MATCH($C10,'Policy Characteristics'!$C:$C,0))),"",INDEX('Policy Characteristics'!B:B,MATCH($C10,'Policy Characteristics'!$C:$C,0)))</f>
        <v>Conventional Pollutant Standards</v>
      </c>
      <c r="C10" s="176" t="str">
        <f t="shared" si="0"/>
        <v>Percentage Reduction of Separately Regulated Pollutants</v>
      </c>
      <c r="D10" s="2" t="s">
        <v>37</v>
      </c>
      <c r="E10" s="2" t="s">
        <v>1140</v>
      </c>
      <c r="F10" s="2" t="s">
        <v>2320</v>
      </c>
      <c r="G10" s="2" t="s">
        <v>1140</v>
      </c>
      <c r="H10" s="49">
        <v>308</v>
      </c>
      <c r="I10" s="199" t="s">
        <v>44</v>
      </c>
      <c r="J10" s="177" t="str">
        <f>IF(ISBLANK(INDEX('Policy Characteristics'!D:D,MATCH($C10,'Policy Characteristics'!$C:$C,0))),"",INDEX('Policy Characteristics'!D:D,MATCH($C10,'Policy Characteristics'!$C:$C,0)))</f>
        <v>Conventional Pollutant Standard</v>
      </c>
      <c r="K10" s="177" t="str">
        <f>IF(ISBLANK(INDEX('Policy Characteristics'!E:E,MATCH($C10,'Policy Characteristics'!$C:$C,0))),"",INDEX('Policy Characteristics'!E:E,MATCH($C10,'Policy Characteristics'!$C:$C,0)))</f>
        <v>trans reduce regulated pollutants</v>
      </c>
      <c r="L10" s="177">
        <f>IF(ISBLANK(INDEX('Policy Characteristics'!F:F,MATCH($C10,'Policy Characteristics'!$C:$C,0))),"",INDEX('Policy Characteristics'!F:F,MATCH($C10,'Policy Characteristics'!$C:$C,0)))</f>
        <v>0</v>
      </c>
      <c r="M10" s="177">
        <f>IF(ISBLANK(INDEX('Policy Characteristics'!G:G,MATCH($C10,'Policy Characteristics'!$C:$C,0))),"",INDEX('Policy Characteristics'!G:G,MATCH($C10,'Policy Characteristics'!$C:$C,0)))</f>
        <v>1</v>
      </c>
      <c r="N10" s="177">
        <f>IF(ISBLANK(INDEX('Policy Characteristics'!H:H,MATCH($C10,'Policy Characteristics'!$C:$C,0))),"",INDEX('Policy Characteristics'!H:H,MATCH($C10,'Policy Characteristics'!$C:$C,0)))</f>
        <v>0.02</v>
      </c>
      <c r="O10" s="177" t="str">
        <f>IF(ISBLANK(INDEX('Policy Characteristics'!I:I,MATCH($C10,'Policy Characteristics'!$C:$C,0))),"",INDEX('Policy Characteristics'!I:I,MATCH($C10,'Policy Characteristics'!$C:$C,0)))</f>
        <v>% reduction in emissions</v>
      </c>
      <c r="P10" s="177" t="str">
        <f>IF(ISBLANK(INDEX('Policy Characteristics'!J:J,MATCH($C10,'Policy Characteristics'!$C:$C,0))),"",INDEX('Policy Characteristics'!J:J,MATCH($C10,'Policy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0" s="177" t="str">
        <f>IF(ISBLANK(INDEX('Policy Characteristics'!K:K,MATCH($C10,'Policy Characteristics'!$C:$C,0))),"",INDEX('Policy Characteristics'!K:K,MATCH($C10,'Policy Characteristics'!$C:$C,0)))</f>
        <v>transportation-sector-main.html#conv-pol-stds</v>
      </c>
      <c r="R10" s="177" t="str">
        <f>IF(ISBLANK(INDEX('Policy Characteristics'!L:L,MATCH($C10,'Policy Characteristics'!$C:$C,0))),"",INDEX('Policy Characteristics'!L:L,MATCH($C10,'Policy Characteristics'!$C:$C,0)))</f>
        <v>conventional-pollutant-standards.html</v>
      </c>
    </row>
    <row r="11" spans="1:18" s="2" customFormat="1" ht="29" x14ac:dyDescent="0.35">
      <c r="A11" s="176" t="str">
        <f>IF(ISBLANK(INDEX('Policy Characteristics'!A:A,MATCH($C11,'Policy Characteristics'!$C:$C,0))),"",INDEX('Policy Characteristics'!A:A,MATCH($C11,'Policy Characteristics'!$C:$C,0)))</f>
        <v>Transportation</v>
      </c>
      <c r="B11" s="184" t="str">
        <f>IF(ISBLANK(INDEX('Policy Characteristics'!B:B,MATCH($C11,'Policy Characteristics'!$C:$C,0))),"",INDEX('Policy Characteristics'!B:B,MATCH($C11,'Policy Characteristics'!$C:$C,0)))</f>
        <v>Conventional Pollutant Standards</v>
      </c>
      <c r="C11" s="176" t="str">
        <f t="shared" si="0"/>
        <v>Percentage Reduction of Separately Regulated Pollutants</v>
      </c>
      <c r="D11" s="2" t="s">
        <v>37</v>
      </c>
      <c r="E11" s="2" t="s">
        <v>1141</v>
      </c>
      <c r="F11" s="2" t="s">
        <v>2320</v>
      </c>
      <c r="G11" s="2" t="s">
        <v>1141</v>
      </c>
      <c r="H11" s="49">
        <v>309</v>
      </c>
      <c r="I11" s="199" t="s">
        <v>44</v>
      </c>
      <c r="J11" s="177" t="str">
        <f>IF(ISBLANK(INDEX('Policy Characteristics'!D:D,MATCH($C11,'Policy Characteristics'!$C:$C,0))),"",INDEX('Policy Characteristics'!D:D,MATCH($C11,'Policy Characteristics'!$C:$C,0)))</f>
        <v>Conventional Pollutant Standard</v>
      </c>
      <c r="K11" s="177" t="str">
        <f>IF(ISBLANK(INDEX('Policy Characteristics'!E:E,MATCH($C11,'Policy Characteristics'!$C:$C,0))),"",INDEX('Policy Characteristics'!E:E,MATCH($C11,'Policy Characteristics'!$C:$C,0)))</f>
        <v>trans reduce regulated pollutants</v>
      </c>
      <c r="L11" s="177">
        <f>IF(ISBLANK(INDEX('Policy Characteristics'!F:F,MATCH($C11,'Policy Characteristics'!$C:$C,0))),"",INDEX('Policy Characteristics'!F:F,MATCH($C11,'Policy Characteristics'!$C:$C,0)))</f>
        <v>0</v>
      </c>
      <c r="M11" s="177">
        <f>IF(ISBLANK(INDEX('Policy Characteristics'!G:G,MATCH($C11,'Policy Characteristics'!$C:$C,0))),"",INDEX('Policy Characteristics'!G:G,MATCH($C11,'Policy Characteristics'!$C:$C,0)))</f>
        <v>1</v>
      </c>
      <c r="N11" s="177">
        <f>IF(ISBLANK(INDEX('Policy Characteristics'!H:H,MATCH($C11,'Policy Characteristics'!$C:$C,0))),"",INDEX('Policy Characteristics'!H:H,MATCH($C11,'Policy Characteristics'!$C:$C,0)))</f>
        <v>0.02</v>
      </c>
      <c r="O11" s="177" t="str">
        <f>IF(ISBLANK(INDEX('Policy Characteristics'!I:I,MATCH($C11,'Policy Characteristics'!$C:$C,0))),"",INDEX('Policy Characteristics'!I:I,MATCH($C11,'Policy Characteristics'!$C:$C,0)))</f>
        <v>% reduction in emissions</v>
      </c>
      <c r="P11" s="177" t="str">
        <f>IF(ISBLANK(INDEX('Policy Characteristics'!J:J,MATCH($C11,'Policy Characteristics'!$C:$C,0))),"",INDEX('Policy Characteristics'!J:J,MATCH($C11,'Policy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1" s="177" t="str">
        <f>IF(ISBLANK(INDEX('Policy Characteristics'!K:K,MATCH($C11,'Policy Characteristics'!$C:$C,0))),"",INDEX('Policy Characteristics'!K:K,MATCH($C11,'Policy Characteristics'!$C:$C,0)))</f>
        <v>transportation-sector-main.html#conv-pol-stds</v>
      </c>
      <c r="R11" s="177" t="str">
        <f>IF(ISBLANK(INDEX('Policy Characteristics'!L:L,MATCH($C11,'Policy Characteristics'!$C:$C,0))),"",INDEX('Policy Characteristics'!L:L,MATCH($C11,'Policy Characteristics'!$C:$C,0)))</f>
        <v>conventional-pollutant-standards.html</v>
      </c>
    </row>
    <row r="12" spans="1:18" s="2" customFormat="1" x14ac:dyDescent="0.35">
      <c r="A12" s="176" t="str">
        <f>IF(ISBLANK(INDEX('Policy Characteristics'!A:A,MATCH($C12,'Policy Characteristics'!$C:$C,0))),"",INDEX('Policy Characteristics'!A:A,MATCH($C12,'Policy Characteristics'!$C:$C,0)))</f>
        <v>Transportation</v>
      </c>
      <c r="B12" s="184" t="str">
        <f>IF(ISBLANK(INDEX('Policy Characteristics'!B:B,MATCH($C12,'Policy Characteristics'!$C:$C,0))),"",INDEX('Policy Characteristics'!B:B,MATCH($C12,'Policy Characteristics'!$C:$C,0)))</f>
        <v>Conventional Pollutant Standards</v>
      </c>
      <c r="C12" s="176" t="str">
        <f t="shared" si="0"/>
        <v>Percentage Reduction of Separately Regulated Pollutants</v>
      </c>
      <c r="D12" s="2" t="s">
        <v>38</v>
      </c>
      <c r="E12" s="2" t="s">
        <v>1133</v>
      </c>
      <c r="F12" s="2" t="s">
        <v>2316</v>
      </c>
      <c r="G12" s="2" t="s">
        <v>1325</v>
      </c>
      <c r="H12" s="49">
        <v>310</v>
      </c>
      <c r="I12" s="198" t="s">
        <v>43</v>
      </c>
      <c r="J12" s="177" t="str">
        <f>IF(ISBLANK(INDEX('Policy Characteristics'!D:D,MATCH($C12,'Policy Characteristics'!$C:$C,0))),"",INDEX('Policy Characteristics'!D:D,MATCH($C12,'Policy Characteristics'!$C:$C,0)))</f>
        <v>Conventional Pollutant Standard</v>
      </c>
      <c r="K12" s="177" t="str">
        <f>IF(ISBLANK(INDEX('Policy Characteristics'!E:E,MATCH($C12,'Policy Characteristics'!$C:$C,0))),"",INDEX('Policy Characteristics'!E:E,MATCH($C12,'Policy Characteristics'!$C:$C,0)))</f>
        <v>trans reduce regulated pollutants</v>
      </c>
      <c r="L12" s="177">
        <f>IF(ISBLANK(INDEX('Policy Characteristics'!F:F,MATCH($C12,'Policy Characteristics'!$C:$C,0))),"",INDEX('Policy Characteristics'!F:F,MATCH($C12,'Policy Characteristics'!$C:$C,0)))</f>
        <v>0</v>
      </c>
      <c r="M12" s="177">
        <f>IF(ISBLANK(INDEX('Policy Characteristics'!G:G,MATCH($C12,'Policy Characteristics'!$C:$C,0))),"",INDEX('Policy Characteristics'!G:G,MATCH($C12,'Policy Characteristics'!$C:$C,0)))</f>
        <v>1</v>
      </c>
      <c r="N12" s="177">
        <f>IF(ISBLANK(INDEX('Policy Characteristics'!H:H,MATCH($C12,'Policy Characteristics'!$C:$C,0))),"",INDEX('Policy Characteristics'!H:H,MATCH($C12,'Policy Characteristics'!$C:$C,0)))</f>
        <v>0.02</v>
      </c>
      <c r="O12" s="177" t="str">
        <f>IF(ISBLANK(INDEX('Policy Characteristics'!I:I,MATCH($C12,'Policy Characteristics'!$C:$C,0))),"",INDEX('Policy Characteristics'!I:I,MATCH($C12,'Policy Characteristics'!$C:$C,0)))</f>
        <v>% reduction in emissions</v>
      </c>
      <c r="P12" s="177" t="str">
        <f>IF(ISBLANK(INDEX('Policy Characteristics'!J:J,MATCH($C12,'Policy Characteristics'!$C:$C,0))),"",INDEX('Policy Characteristics'!J:J,MATCH($C12,'Policy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2" s="177" t="str">
        <f>IF(ISBLANK(INDEX('Policy Characteristics'!K:K,MATCH($C12,'Policy Characteristics'!$C:$C,0))),"",INDEX('Policy Characteristics'!K:K,MATCH($C12,'Policy Characteristics'!$C:$C,0)))</f>
        <v>transportation-sector-main.html#conv-pol-stds</v>
      </c>
      <c r="R12" s="177" t="str">
        <f>IF(ISBLANK(INDEX('Policy Characteristics'!L:L,MATCH($C12,'Policy Characteristics'!$C:$C,0))),"",INDEX('Policy Characteristics'!L:L,MATCH($C12,'Policy Characteristics'!$C:$C,0)))</f>
        <v>conventional-pollutant-standards.html</v>
      </c>
    </row>
    <row r="13" spans="1:18" s="2" customFormat="1" x14ac:dyDescent="0.35">
      <c r="A13" s="176" t="str">
        <f>IF(ISBLANK(INDEX('Policy Characteristics'!A:A,MATCH($C13,'Policy Characteristics'!$C:$C,0))),"",INDEX('Policy Characteristics'!A:A,MATCH($C13,'Policy Characteristics'!$C:$C,0)))</f>
        <v>Transportation</v>
      </c>
      <c r="B13" s="184" t="str">
        <f>IF(ISBLANK(INDEX('Policy Characteristics'!B:B,MATCH($C13,'Policy Characteristics'!$C:$C,0))),"",INDEX('Policy Characteristics'!B:B,MATCH($C13,'Policy Characteristics'!$C:$C,0)))</f>
        <v>Conventional Pollutant Standards</v>
      </c>
      <c r="C13" s="176" t="str">
        <f t="shared" si="0"/>
        <v>Percentage Reduction of Separately Regulated Pollutants</v>
      </c>
      <c r="D13" s="2" t="s">
        <v>38</v>
      </c>
      <c r="E13" s="2" t="s">
        <v>479</v>
      </c>
      <c r="F13" s="2" t="s">
        <v>2316</v>
      </c>
      <c r="G13" s="2" t="s">
        <v>479</v>
      </c>
      <c r="H13" s="49">
        <v>311</v>
      </c>
      <c r="I13" s="198" t="s">
        <v>43</v>
      </c>
      <c r="J13" s="177" t="str">
        <f>IF(ISBLANK(INDEX('Policy Characteristics'!D:D,MATCH($C13,'Policy Characteristics'!$C:$C,0))),"",INDEX('Policy Characteristics'!D:D,MATCH($C13,'Policy Characteristics'!$C:$C,0)))</f>
        <v>Conventional Pollutant Standard</v>
      </c>
      <c r="K13" s="177" t="str">
        <f>IF(ISBLANK(INDEX('Policy Characteristics'!E:E,MATCH($C13,'Policy Characteristics'!$C:$C,0))),"",INDEX('Policy Characteristics'!E:E,MATCH($C13,'Policy Characteristics'!$C:$C,0)))</f>
        <v>trans reduce regulated pollutants</v>
      </c>
      <c r="L13" s="177">
        <f>IF(ISBLANK(INDEX('Policy Characteristics'!F:F,MATCH($C13,'Policy Characteristics'!$C:$C,0))),"",INDEX('Policy Characteristics'!F:F,MATCH($C13,'Policy Characteristics'!$C:$C,0)))</f>
        <v>0</v>
      </c>
      <c r="M13" s="177">
        <f>IF(ISBLANK(INDEX('Policy Characteristics'!G:G,MATCH($C13,'Policy Characteristics'!$C:$C,0))),"",INDEX('Policy Characteristics'!G:G,MATCH($C13,'Policy Characteristics'!$C:$C,0)))</f>
        <v>1</v>
      </c>
      <c r="N13" s="177">
        <f>IF(ISBLANK(INDEX('Policy Characteristics'!H:H,MATCH($C13,'Policy Characteristics'!$C:$C,0))),"",INDEX('Policy Characteristics'!H:H,MATCH($C13,'Policy Characteristics'!$C:$C,0)))</f>
        <v>0.02</v>
      </c>
      <c r="O13" s="177" t="str">
        <f>IF(ISBLANK(INDEX('Policy Characteristics'!I:I,MATCH($C13,'Policy Characteristics'!$C:$C,0))),"",INDEX('Policy Characteristics'!I:I,MATCH($C13,'Policy Characteristics'!$C:$C,0)))</f>
        <v>% reduction in emissions</v>
      </c>
      <c r="P13" s="177" t="str">
        <f>IF(ISBLANK(INDEX('Policy Characteristics'!J:J,MATCH($C13,'Policy Characteristics'!$C:$C,0))),"",INDEX('Policy Characteristics'!J:J,MATCH($C13,'Policy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3" s="177" t="str">
        <f>IF(ISBLANK(INDEX('Policy Characteristics'!K:K,MATCH($C13,'Policy Characteristics'!$C:$C,0))),"",INDEX('Policy Characteristics'!K:K,MATCH($C13,'Policy Characteristics'!$C:$C,0)))</f>
        <v>transportation-sector-main.html#conv-pol-stds</v>
      </c>
      <c r="R13" s="177" t="str">
        <f>IF(ISBLANK(INDEX('Policy Characteristics'!L:L,MATCH($C13,'Policy Characteristics'!$C:$C,0))),"",INDEX('Policy Characteristics'!L:L,MATCH($C13,'Policy Characteristics'!$C:$C,0)))</f>
        <v>conventional-pollutant-standards.html</v>
      </c>
    </row>
    <row r="14" spans="1:18" s="2" customFormat="1" x14ac:dyDescent="0.35">
      <c r="A14" s="176" t="str">
        <f>IF(ISBLANK(INDEX('Policy Characteristics'!A:A,MATCH($C14,'Policy Characteristics'!$C:$C,0))),"",INDEX('Policy Characteristics'!A:A,MATCH($C14,'Policy Characteristics'!$C:$C,0)))</f>
        <v>Transportation</v>
      </c>
      <c r="B14" s="184" t="str">
        <f>IF(ISBLANK(INDEX('Policy Characteristics'!B:B,MATCH($C14,'Policy Characteristics'!$C:$C,0))),"",INDEX('Policy Characteristics'!B:B,MATCH($C14,'Policy Characteristics'!$C:$C,0)))</f>
        <v>Conventional Pollutant Standards</v>
      </c>
      <c r="C14" s="176" t="str">
        <f t="shared" si="0"/>
        <v>Percentage Reduction of Separately Regulated Pollutants</v>
      </c>
      <c r="D14" s="2" t="s">
        <v>38</v>
      </c>
      <c r="E14" s="2" t="s">
        <v>1134</v>
      </c>
      <c r="F14" s="2" t="s">
        <v>2316</v>
      </c>
      <c r="G14" s="2" t="s">
        <v>1134</v>
      </c>
      <c r="H14" s="49">
        <v>312</v>
      </c>
      <c r="I14" s="198" t="s">
        <v>43</v>
      </c>
      <c r="J14" s="177" t="str">
        <f>IF(ISBLANK(INDEX('Policy Characteristics'!D:D,MATCH($C14,'Policy Characteristics'!$C:$C,0))),"",INDEX('Policy Characteristics'!D:D,MATCH($C14,'Policy Characteristics'!$C:$C,0)))</f>
        <v>Conventional Pollutant Standard</v>
      </c>
      <c r="K14" s="177" t="str">
        <f>IF(ISBLANK(INDEX('Policy Characteristics'!E:E,MATCH($C14,'Policy Characteristics'!$C:$C,0))),"",INDEX('Policy Characteristics'!E:E,MATCH($C14,'Policy Characteristics'!$C:$C,0)))</f>
        <v>trans reduce regulated pollutants</v>
      </c>
      <c r="L14" s="177">
        <f>IF(ISBLANK(INDEX('Policy Characteristics'!F:F,MATCH($C14,'Policy Characteristics'!$C:$C,0))),"",INDEX('Policy Characteristics'!F:F,MATCH($C14,'Policy Characteristics'!$C:$C,0)))</f>
        <v>0</v>
      </c>
      <c r="M14" s="177">
        <f>IF(ISBLANK(INDEX('Policy Characteristics'!G:G,MATCH($C14,'Policy Characteristics'!$C:$C,0))),"",INDEX('Policy Characteristics'!G:G,MATCH($C14,'Policy Characteristics'!$C:$C,0)))</f>
        <v>1</v>
      </c>
      <c r="N14" s="177">
        <f>IF(ISBLANK(INDEX('Policy Characteristics'!H:H,MATCH($C14,'Policy Characteristics'!$C:$C,0))),"",INDEX('Policy Characteristics'!H:H,MATCH($C14,'Policy Characteristics'!$C:$C,0)))</f>
        <v>0.02</v>
      </c>
      <c r="O14" s="177" t="str">
        <f>IF(ISBLANK(INDEX('Policy Characteristics'!I:I,MATCH($C14,'Policy Characteristics'!$C:$C,0))),"",INDEX('Policy Characteristics'!I:I,MATCH($C14,'Policy Characteristics'!$C:$C,0)))</f>
        <v>% reduction in emissions</v>
      </c>
      <c r="P14" s="177" t="str">
        <f>IF(ISBLANK(INDEX('Policy Characteristics'!J:J,MATCH($C14,'Policy Characteristics'!$C:$C,0))),"",INDEX('Policy Characteristics'!J:J,MATCH($C14,'Policy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4" s="177" t="str">
        <f>IF(ISBLANK(INDEX('Policy Characteristics'!K:K,MATCH($C14,'Policy Characteristics'!$C:$C,0))),"",INDEX('Policy Characteristics'!K:K,MATCH($C14,'Policy Characteristics'!$C:$C,0)))</f>
        <v>transportation-sector-main.html#conv-pol-stds</v>
      </c>
      <c r="R14" s="177" t="str">
        <f>IF(ISBLANK(INDEX('Policy Characteristics'!L:L,MATCH($C14,'Policy Characteristics'!$C:$C,0))),"",INDEX('Policy Characteristics'!L:L,MATCH($C14,'Policy Characteristics'!$C:$C,0)))</f>
        <v>conventional-pollutant-standards.html</v>
      </c>
    </row>
    <row r="15" spans="1:18" s="2" customFormat="1" x14ac:dyDescent="0.35">
      <c r="A15" s="176" t="str">
        <f>IF(ISBLANK(INDEX('Policy Characteristics'!A:A,MATCH($C15,'Policy Characteristics'!$C:$C,0))),"",INDEX('Policy Characteristics'!A:A,MATCH($C15,'Policy Characteristics'!$C:$C,0)))</f>
        <v>Transportation</v>
      </c>
      <c r="B15" s="184" t="str">
        <f>IF(ISBLANK(INDEX('Policy Characteristics'!B:B,MATCH($C15,'Policy Characteristics'!$C:$C,0))),"",INDEX('Policy Characteristics'!B:B,MATCH($C15,'Policy Characteristics'!$C:$C,0)))</f>
        <v>Conventional Pollutant Standards</v>
      </c>
      <c r="C15" s="176" t="str">
        <f t="shared" si="0"/>
        <v>Percentage Reduction of Separately Regulated Pollutants</v>
      </c>
      <c r="D15" s="2" t="s">
        <v>38</v>
      </c>
      <c r="E15" s="2" t="s">
        <v>1135</v>
      </c>
      <c r="F15" s="2" t="s">
        <v>2316</v>
      </c>
      <c r="G15" s="2" t="s">
        <v>1135</v>
      </c>
      <c r="H15" s="49">
        <v>313</v>
      </c>
      <c r="I15" s="198" t="s">
        <v>43</v>
      </c>
      <c r="J15" s="177" t="str">
        <f>IF(ISBLANK(INDEX('Policy Characteristics'!D:D,MATCH($C15,'Policy Characteristics'!$C:$C,0))),"",INDEX('Policy Characteristics'!D:D,MATCH($C15,'Policy Characteristics'!$C:$C,0)))</f>
        <v>Conventional Pollutant Standard</v>
      </c>
      <c r="K15" s="177" t="str">
        <f>IF(ISBLANK(INDEX('Policy Characteristics'!E:E,MATCH($C15,'Policy Characteristics'!$C:$C,0))),"",INDEX('Policy Characteristics'!E:E,MATCH($C15,'Policy Characteristics'!$C:$C,0)))</f>
        <v>trans reduce regulated pollutants</v>
      </c>
      <c r="L15" s="177">
        <f>IF(ISBLANK(INDEX('Policy Characteristics'!F:F,MATCH($C15,'Policy Characteristics'!$C:$C,0))),"",INDEX('Policy Characteristics'!F:F,MATCH($C15,'Policy Characteristics'!$C:$C,0)))</f>
        <v>0</v>
      </c>
      <c r="M15" s="177">
        <f>IF(ISBLANK(INDEX('Policy Characteristics'!G:G,MATCH($C15,'Policy Characteristics'!$C:$C,0))),"",INDEX('Policy Characteristics'!G:G,MATCH($C15,'Policy Characteristics'!$C:$C,0)))</f>
        <v>1</v>
      </c>
      <c r="N15" s="177">
        <f>IF(ISBLANK(INDEX('Policy Characteristics'!H:H,MATCH($C15,'Policy Characteristics'!$C:$C,0))),"",INDEX('Policy Characteristics'!H:H,MATCH($C15,'Policy Characteristics'!$C:$C,0)))</f>
        <v>0.02</v>
      </c>
      <c r="O15" s="177" t="str">
        <f>IF(ISBLANK(INDEX('Policy Characteristics'!I:I,MATCH($C15,'Policy Characteristics'!$C:$C,0))),"",INDEX('Policy Characteristics'!I:I,MATCH($C15,'Policy Characteristics'!$C:$C,0)))</f>
        <v>% reduction in emissions</v>
      </c>
      <c r="P15" s="177" t="str">
        <f>IF(ISBLANK(INDEX('Policy Characteristics'!J:J,MATCH($C15,'Policy Characteristics'!$C:$C,0))),"",INDEX('Policy Characteristics'!J:J,MATCH($C15,'Policy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5" s="177" t="str">
        <f>IF(ISBLANK(INDEX('Policy Characteristics'!K:K,MATCH($C15,'Policy Characteristics'!$C:$C,0))),"",INDEX('Policy Characteristics'!K:K,MATCH($C15,'Policy Characteristics'!$C:$C,0)))</f>
        <v>transportation-sector-main.html#conv-pol-stds</v>
      </c>
      <c r="R15" s="177" t="str">
        <f>IF(ISBLANK(INDEX('Policy Characteristics'!L:L,MATCH($C15,'Policy Characteristics'!$C:$C,0))),"",INDEX('Policy Characteristics'!L:L,MATCH($C15,'Policy Characteristics'!$C:$C,0)))</f>
        <v>conventional-pollutant-standards.html</v>
      </c>
    </row>
    <row r="16" spans="1:18" s="2" customFormat="1" x14ac:dyDescent="0.35">
      <c r="A16" s="176" t="str">
        <f>IF(ISBLANK(INDEX('Policy Characteristics'!A:A,MATCH($C16,'Policy Characteristics'!$C:$C,0))),"",INDEX('Policy Characteristics'!A:A,MATCH($C16,'Policy Characteristics'!$C:$C,0)))</f>
        <v>Transportation</v>
      </c>
      <c r="B16" s="184" t="str">
        <f>IF(ISBLANK(INDEX('Policy Characteristics'!B:B,MATCH($C16,'Policy Characteristics'!$C:$C,0))),"",INDEX('Policy Characteristics'!B:B,MATCH($C16,'Policy Characteristics'!$C:$C,0)))</f>
        <v>Conventional Pollutant Standards</v>
      </c>
      <c r="C16" s="176" t="str">
        <f t="shared" si="0"/>
        <v>Percentage Reduction of Separately Regulated Pollutants</v>
      </c>
      <c r="D16" s="2" t="s">
        <v>38</v>
      </c>
      <c r="E16" s="2" t="s">
        <v>1136</v>
      </c>
      <c r="F16" s="2" t="s">
        <v>2316</v>
      </c>
      <c r="G16" s="2" t="s">
        <v>1217</v>
      </c>
      <c r="H16" s="49">
        <v>314</v>
      </c>
      <c r="I16" s="198" t="s">
        <v>43</v>
      </c>
      <c r="J16" s="177" t="str">
        <f>IF(ISBLANK(INDEX('Policy Characteristics'!D:D,MATCH($C16,'Policy Characteristics'!$C:$C,0))),"",INDEX('Policy Characteristics'!D:D,MATCH($C16,'Policy Characteristics'!$C:$C,0)))</f>
        <v>Conventional Pollutant Standard</v>
      </c>
      <c r="K16" s="177" t="str">
        <f>IF(ISBLANK(INDEX('Policy Characteristics'!E:E,MATCH($C16,'Policy Characteristics'!$C:$C,0))),"",INDEX('Policy Characteristics'!E:E,MATCH($C16,'Policy Characteristics'!$C:$C,0)))</f>
        <v>trans reduce regulated pollutants</v>
      </c>
      <c r="L16" s="177">
        <f>IF(ISBLANK(INDEX('Policy Characteristics'!F:F,MATCH($C16,'Policy Characteristics'!$C:$C,0))),"",INDEX('Policy Characteristics'!F:F,MATCH($C16,'Policy Characteristics'!$C:$C,0)))</f>
        <v>0</v>
      </c>
      <c r="M16" s="177">
        <f>IF(ISBLANK(INDEX('Policy Characteristics'!G:G,MATCH($C16,'Policy Characteristics'!$C:$C,0))),"",INDEX('Policy Characteristics'!G:G,MATCH($C16,'Policy Characteristics'!$C:$C,0)))</f>
        <v>1</v>
      </c>
      <c r="N16" s="177">
        <f>IF(ISBLANK(INDEX('Policy Characteristics'!H:H,MATCH($C16,'Policy Characteristics'!$C:$C,0))),"",INDEX('Policy Characteristics'!H:H,MATCH($C16,'Policy Characteristics'!$C:$C,0)))</f>
        <v>0.02</v>
      </c>
      <c r="O16" s="177" t="str">
        <f>IF(ISBLANK(INDEX('Policy Characteristics'!I:I,MATCH($C16,'Policy Characteristics'!$C:$C,0))),"",INDEX('Policy Characteristics'!I:I,MATCH($C16,'Policy Characteristics'!$C:$C,0)))</f>
        <v>% reduction in emissions</v>
      </c>
      <c r="P16" s="177" t="str">
        <f>IF(ISBLANK(INDEX('Policy Characteristics'!J:J,MATCH($C16,'Policy Characteristics'!$C:$C,0))),"",INDEX('Policy Characteristics'!J:J,MATCH($C16,'Policy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6" s="177" t="str">
        <f>IF(ISBLANK(INDEX('Policy Characteristics'!K:K,MATCH($C16,'Policy Characteristics'!$C:$C,0))),"",INDEX('Policy Characteristics'!K:K,MATCH($C16,'Policy Characteristics'!$C:$C,0)))</f>
        <v>transportation-sector-main.html#conv-pol-stds</v>
      </c>
      <c r="R16" s="177" t="str">
        <f>IF(ISBLANK(INDEX('Policy Characteristics'!L:L,MATCH($C16,'Policy Characteristics'!$C:$C,0))),"",INDEX('Policy Characteristics'!L:L,MATCH($C16,'Policy Characteristics'!$C:$C,0)))</f>
        <v>conventional-pollutant-standards.html</v>
      </c>
    </row>
    <row r="17" spans="1:18" s="2" customFormat="1" x14ac:dyDescent="0.35">
      <c r="A17" s="176" t="str">
        <f>IF(ISBLANK(INDEX('Policy Characteristics'!A:A,MATCH($C17,'Policy Characteristics'!$C:$C,0))),"",INDEX('Policy Characteristics'!A:A,MATCH($C17,'Policy Characteristics'!$C:$C,0)))</f>
        <v>Transportation</v>
      </c>
      <c r="B17" s="184" t="str">
        <f>IF(ISBLANK(INDEX('Policy Characteristics'!B:B,MATCH($C17,'Policy Characteristics'!$C:$C,0))),"",INDEX('Policy Characteristics'!B:B,MATCH($C17,'Policy Characteristics'!$C:$C,0)))</f>
        <v>Conventional Pollutant Standards</v>
      </c>
      <c r="C17" s="176" t="str">
        <f t="shared" si="0"/>
        <v>Percentage Reduction of Separately Regulated Pollutants</v>
      </c>
      <c r="D17" s="2" t="s">
        <v>38</v>
      </c>
      <c r="E17" s="2" t="s">
        <v>1137</v>
      </c>
      <c r="F17" s="2" t="s">
        <v>2316</v>
      </c>
      <c r="G17" s="2" t="s">
        <v>1137</v>
      </c>
      <c r="H17" s="49">
        <v>315</v>
      </c>
      <c r="I17" s="198" t="s">
        <v>43</v>
      </c>
      <c r="J17" s="177" t="str">
        <f>IF(ISBLANK(INDEX('Policy Characteristics'!D:D,MATCH($C17,'Policy Characteristics'!$C:$C,0))),"",INDEX('Policy Characteristics'!D:D,MATCH($C17,'Policy Characteristics'!$C:$C,0)))</f>
        <v>Conventional Pollutant Standard</v>
      </c>
      <c r="K17" s="177" t="str">
        <f>IF(ISBLANK(INDEX('Policy Characteristics'!E:E,MATCH($C17,'Policy Characteristics'!$C:$C,0))),"",INDEX('Policy Characteristics'!E:E,MATCH($C17,'Policy Characteristics'!$C:$C,0)))</f>
        <v>trans reduce regulated pollutants</v>
      </c>
      <c r="L17" s="177">
        <f>IF(ISBLANK(INDEX('Policy Characteristics'!F:F,MATCH($C17,'Policy Characteristics'!$C:$C,0))),"",INDEX('Policy Characteristics'!F:F,MATCH($C17,'Policy Characteristics'!$C:$C,0)))</f>
        <v>0</v>
      </c>
      <c r="M17" s="177">
        <f>IF(ISBLANK(INDEX('Policy Characteristics'!G:G,MATCH($C17,'Policy Characteristics'!$C:$C,0))),"",INDEX('Policy Characteristics'!G:G,MATCH($C17,'Policy Characteristics'!$C:$C,0)))</f>
        <v>1</v>
      </c>
      <c r="N17" s="177">
        <f>IF(ISBLANK(INDEX('Policy Characteristics'!H:H,MATCH($C17,'Policy Characteristics'!$C:$C,0))),"",INDEX('Policy Characteristics'!H:H,MATCH($C17,'Policy Characteristics'!$C:$C,0)))</f>
        <v>0.02</v>
      </c>
      <c r="O17" s="177" t="str">
        <f>IF(ISBLANK(INDEX('Policy Characteristics'!I:I,MATCH($C17,'Policy Characteristics'!$C:$C,0))),"",INDEX('Policy Characteristics'!I:I,MATCH($C17,'Policy Characteristics'!$C:$C,0)))</f>
        <v>% reduction in emissions</v>
      </c>
      <c r="P17" s="177" t="str">
        <f>IF(ISBLANK(INDEX('Policy Characteristics'!J:J,MATCH($C17,'Policy Characteristics'!$C:$C,0))),"",INDEX('Policy Characteristics'!J:J,MATCH($C17,'Policy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7" s="177" t="str">
        <f>IF(ISBLANK(INDEX('Policy Characteristics'!K:K,MATCH($C17,'Policy Characteristics'!$C:$C,0))),"",INDEX('Policy Characteristics'!K:K,MATCH($C17,'Policy Characteristics'!$C:$C,0)))</f>
        <v>transportation-sector-main.html#conv-pol-stds</v>
      </c>
      <c r="R17" s="177" t="str">
        <f>IF(ISBLANK(INDEX('Policy Characteristics'!L:L,MATCH($C17,'Policy Characteristics'!$C:$C,0))),"",INDEX('Policy Characteristics'!L:L,MATCH($C17,'Policy Characteristics'!$C:$C,0)))</f>
        <v>conventional-pollutant-standards.html</v>
      </c>
    </row>
    <row r="18" spans="1:18" s="2" customFormat="1" x14ac:dyDescent="0.35">
      <c r="A18" s="176" t="str">
        <f>IF(ISBLANK(INDEX('Policy Characteristics'!A:A,MATCH($C18,'Policy Characteristics'!$C:$C,0))),"",INDEX('Policy Characteristics'!A:A,MATCH($C18,'Policy Characteristics'!$C:$C,0)))</f>
        <v>Transportation</v>
      </c>
      <c r="B18" s="184" t="str">
        <f>IF(ISBLANK(INDEX('Policy Characteristics'!B:B,MATCH($C18,'Policy Characteristics'!$C:$C,0))),"",INDEX('Policy Characteristics'!B:B,MATCH($C18,'Policy Characteristics'!$C:$C,0)))</f>
        <v>Conventional Pollutant Standards</v>
      </c>
      <c r="C18" s="176" t="str">
        <f t="shared" si="0"/>
        <v>Percentage Reduction of Separately Regulated Pollutants</v>
      </c>
      <c r="D18" s="2" t="s">
        <v>38</v>
      </c>
      <c r="E18" s="2" t="s">
        <v>1138</v>
      </c>
      <c r="F18" s="2" t="s">
        <v>2316</v>
      </c>
      <c r="G18" s="2" t="s">
        <v>1138</v>
      </c>
      <c r="H18" s="49">
        <v>316</v>
      </c>
      <c r="I18" s="198" t="s">
        <v>43</v>
      </c>
      <c r="J18" s="177" t="str">
        <f>IF(ISBLANK(INDEX('Policy Characteristics'!D:D,MATCH($C18,'Policy Characteristics'!$C:$C,0))),"",INDEX('Policy Characteristics'!D:D,MATCH($C18,'Policy Characteristics'!$C:$C,0)))</f>
        <v>Conventional Pollutant Standard</v>
      </c>
      <c r="K18" s="177" t="str">
        <f>IF(ISBLANK(INDEX('Policy Characteristics'!E:E,MATCH($C18,'Policy Characteristics'!$C:$C,0))),"",INDEX('Policy Characteristics'!E:E,MATCH($C18,'Policy Characteristics'!$C:$C,0)))</f>
        <v>trans reduce regulated pollutants</v>
      </c>
      <c r="L18" s="177">
        <f>IF(ISBLANK(INDEX('Policy Characteristics'!F:F,MATCH($C18,'Policy Characteristics'!$C:$C,0))),"",INDEX('Policy Characteristics'!F:F,MATCH($C18,'Policy Characteristics'!$C:$C,0)))</f>
        <v>0</v>
      </c>
      <c r="M18" s="177">
        <f>IF(ISBLANK(INDEX('Policy Characteristics'!G:G,MATCH($C18,'Policy Characteristics'!$C:$C,0))),"",INDEX('Policy Characteristics'!G:G,MATCH($C18,'Policy Characteristics'!$C:$C,0)))</f>
        <v>1</v>
      </c>
      <c r="N18" s="177">
        <f>IF(ISBLANK(INDEX('Policy Characteristics'!H:H,MATCH($C18,'Policy Characteristics'!$C:$C,0))),"",INDEX('Policy Characteristics'!H:H,MATCH($C18,'Policy Characteristics'!$C:$C,0)))</f>
        <v>0.02</v>
      </c>
      <c r="O18" s="177" t="str">
        <f>IF(ISBLANK(INDEX('Policy Characteristics'!I:I,MATCH($C18,'Policy Characteristics'!$C:$C,0))),"",INDEX('Policy Characteristics'!I:I,MATCH($C18,'Policy Characteristics'!$C:$C,0)))</f>
        <v>% reduction in emissions</v>
      </c>
      <c r="P18" s="177" t="str">
        <f>IF(ISBLANK(INDEX('Policy Characteristics'!J:J,MATCH($C18,'Policy Characteristics'!$C:$C,0))),"",INDEX('Policy Characteristics'!J:J,MATCH($C18,'Policy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8" s="177" t="str">
        <f>IF(ISBLANK(INDEX('Policy Characteristics'!K:K,MATCH($C18,'Policy Characteristics'!$C:$C,0))),"",INDEX('Policy Characteristics'!K:K,MATCH($C18,'Policy Characteristics'!$C:$C,0)))</f>
        <v>transportation-sector-main.html#conv-pol-stds</v>
      </c>
      <c r="R18" s="177" t="str">
        <f>IF(ISBLANK(INDEX('Policy Characteristics'!L:L,MATCH($C18,'Policy Characteristics'!$C:$C,0))),"",INDEX('Policy Characteristics'!L:L,MATCH($C18,'Policy Characteristics'!$C:$C,0)))</f>
        <v>conventional-pollutant-standards.html</v>
      </c>
    </row>
    <row r="19" spans="1:18" s="2" customFormat="1" x14ac:dyDescent="0.35">
      <c r="A19" s="176" t="str">
        <f>IF(ISBLANK(INDEX('Policy Characteristics'!A:A,MATCH($C19,'Policy Characteristics'!$C:$C,0))),"",INDEX('Policy Characteristics'!A:A,MATCH($C19,'Policy Characteristics'!$C:$C,0)))</f>
        <v>Transportation</v>
      </c>
      <c r="B19" s="184" t="str">
        <f>IF(ISBLANK(INDEX('Policy Characteristics'!B:B,MATCH($C19,'Policy Characteristics'!$C:$C,0))),"",INDEX('Policy Characteristics'!B:B,MATCH($C19,'Policy Characteristics'!$C:$C,0)))</f>
        <v>Conventional Pollutant Standards</v>
      </c>
      <c r="C19" s="176" t="str">
        <f t="shared" si="0"/>
        <v>Percentage Reduction of Separately Regulated Pollutants</v>
      </c>
      <c r="D19" s="2" t="s">
        <v>38</v>
      </c>
      <c r="E19" s="2" t="s">
        <v>1139</v>
      </c>
      <c r="F19" s="2" t="s">
        <v>2316</v>
      </c>
      <c r="G19" s="2" t="s">
        <v>1139</v>
      </c>
      <c r="H19" s="49">
        <v>317</v>
      </c>
      <c r="I19" s="198" t="s">
        <v>43</v>
      </c>
      <c r="J19" s="177" t="str">
        <f>IF(ISBLANK(INDEX('Policy Characteristics'!D:D,MATCH($C19,'Policy Characteristics'!$C:$C,0))),"",INDEX('Policy Characteristics'!D:D,MATCH($C19,'Policy Characteristics'!$C:$C,0)))</f>
        <v>Conventional Pollutant Standard</v>
      </c>
      <c r="K19" s="177" t="str">
        <f>IF(ISBLANK(INDEX('Policy Characteristics'!E:E,MATCH($C19,'Policy Characteristics'!$C:$C,0))),"",INDEX('Policy Characteristics'!E:E,MATCH($C19,'Policy Characteristics'!$C:$C,0)))</f>
        <v>trans reduce regulated pollutants</v>
      </c>
      <c r="L19" s="177">
        <f>IF(ISBLANK(INDEX('Policy Characteristics'!F:F,MATCH($C19,'Policy Characteristics'!$C:$C,0))),"",INDEX('Policy Characteristics'!F:F,MATCH($C19,'Policy Characteristics'!$C:$C,0)))</f>
        <v>0</v>
      </c>
      <c r="M19" s="177">
        <f>IF(ISBLANK(INDEX('Policy Characteristics'!G:G,MATCH($C19,'Policy Characteristics'!$C:$C,0))),"",INDEX('Policy Characteristics'!G:G,MATCH($C19,'Policy Characteristics'!$C:$C,0)))</f>
        <v>1</v>
      </c>
      <c r="N19" s="177">
        <f>IF(ISBLANK(INDEX('Policy Characteristics'!H:H,MATCH($C19,'Policy Characteristics'!$C:$C,0))),"",INDEX('Policy Characteristics'!H:H,MATCH($C19,'Policy Characteristics'!$C:$C,0)))</f>
        <v>0.02</v>
      </c>
      <c r="O19" s="177" t="str">
        <f>IF(ISBLANK(INDEX('Policy Characteristics'!I:I,MATCH($C19,'Policy Characteristics'!$C:$C,0))),"",INDEX('Policy Characteristics'!I:I,MATCH($C19,'Policy Characteristics'!$C:$C,0)))</f>
        <v>% reduction in emissions</v>
      </c>
      <c r="P19" s="177" t="str">
        <f>IF(ISBLANK(INDEX('Policy Characteristics'!J:J,MATCH($C19,'Policy Characteristics'!$C:$C,0))),"",INDEX('Policy Characteristics'!J:J,MATCH($C19,'Policy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9" s="177" t="str">
        <f>IF(ISBLANK(INDEX('Policy Characteristics'!K:K,MATCH($C19,'Policy Characteristics'!$C:$C,0))),"",INDEX('Policy Characteristics'!K:K,MATCH($C19,'Policy Characteristics'!$C:$C,0)))</f>
        <v>transportation-sector-main.html#conv-pol-stds</v>
      </c>
      <c r="R19" s="177" t="str">
        <f>IF(ISBLANK(INDEX('Policy Characteristics'!L:L,MATCH($C19,'Policy Characteristics'!$C:$C,0))),"",INDEX('Policy Characteristics'!L:L,MATCH($C19,'Policy Characteristics'!$C:$C,0)))</f>
        <v>conventional-pollutant-standards.html</v>
      </c>
    </row>
    <row r="20" spans="1:18" s="2" customFormat="1" x14ac:dyDescent="0.35">
      <c r="A20" s="176" t="str">
        <f>IF(ISBLANK(INDEX('Policy Characteristics'!A:A,MATCH($C20,'Policy Characteristics'!$C:$C,0))),"",INDEX('Policy Characteristics'!A:A,MATCH($C20,'Policy Characteristics'!$C:$C,0)))</f>
        <v>Transportation</v>
      </c>
      <c r="B20" s="184" t="str">
        <f>IF(ISBLANK(INDEX('Policy Characteristics'!B:B,MATCH($C20,'Policy Characteristics'!$C:$C,0))),"",INDEX('Policy Characteristics'!B:B,MATCH($C20,'Policy Characteristics'!$C:$C,0)))</f>
        <v>Conventional Pollutant Standards</v>
      </c>
      <c r="C20" s="176" t="str">
        <f t="shared" si="0"/>
        <v>Percentage Reduction of Separately Regulated Pollutants</v>
      </c>
      <c r="D20" s="2" t="s">
        <v>38</v>
      </c>
      <c r="E20" s="2" t="s">
        <v>1140</v>
      </c>
      <c r="F20" s="2" t="s">
        <v>2316</v>
      </c>
      <c r="G20" s="2" t="s">
        <v>1140</v>
      </c>
      <c r="H20" s="49">
        <v>318</v>
      </c>
      <c r="I20" s="199" t="s">
        <v>44</v>
      </c>
      <c r="J20" s="177" t="str">
        <f>IF(ISBLANK(INDEX('Policy Characteristics'!D:D,MATCH($C20,'Policy Characteristics'!$C:$C,0))),"",INDEX('Policy Characteristics'!D:D,MATCH($C20,'Policy Characteristics'!$C:$C,0)))</f>
        <v>Conventional Pollutant Standard</v>
      </c>
      <c r="K20" s="177" t="str">
        <f>IF(ISBLANK(INDEX('Policy Characteristics'!E:E,MATCH($C20,'Policy Characteristics'!$C:$C,0))),"",INDEX('Policy Characteristics'!E:E,MATCH($C20,'Policy Characteristics'!$C:$C,0)))</f>
        <v>trans reduce regulated pollutants</v>
      </c>
      <c r="L20" s="177">
        <f>IF(ISBLANK(INDEX('Policy Characteristics'!F:F,MATCH($C20,'Policy Characteristics'!$C:$C,0))),"",INDEX('Policy Characteristics'!F:F,MATCH($C20,'Policy Characteristics'!$C:$C,0)))</f>
        <v>0</v>
      </c>
      <c r="M20" s="177">
        <f>IF(ISBLANK(INDEX('Policy Characteristics'!G:G,MATCH($C20,'Policy Characteristics'!$C:$C,0))),"",INDEX('Policy Characteristics'!G:G,MATCH($C20,'Policy Characteristics'!$C:$C,0)))</f>
        <v>1</v>
      </c>
      <c r="N20" s="177">
        <f>IF(ISBLANK(INDEX('Policy Characteristics'!H:H,MATCH($C20,'Policy Characteristics'!$C:$C,0))),"",INDEX('Policy Characteristics'!H:H,MATCH($C20,'Policy Characteristics'!$C:$C,0)))</f>
        <v>0.02</v>
      </c>
      <c r="O20" s="177" t="str">
        <f>IF(ISBLANK(INDEX('Policy Characteristics'!I:I,MATCH($C20,'Policy Characteristics'!$C:$C,0))),"",INDEX('Policy Characteristics'!I:I,MATCH($C20,'Policy Characteristics'!$C:$C,0)))</f>
        <v>% reduction in emissions</v>
      </c>
      <c r="P20" s="177" t="str">
        <f>IF(ISBLANK(INDEX('Policy Characteristics'!J:J,MATCH($C20,'Policy Characteristics'!$C:$C,0))),"",INDEX('Policy Characteristics'!J:J,MATCH($C20,'Policy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0" s="177" t="str">
        <f>IF(ISBLANK(INDEX('Policy Characteristics'!K:K,MATCH($C20,'Policy Characteristics'!$C:$C,0))),"",INDEX('Policy Characteristics'!K:K,MATCH($C20,'Policy Characteristics'!$C:$C,0)))</f>
        <v>transportation-sector-main.html#conv-pol-stds</v>
      </c>
      <c r="R20" s="177" t="str">
        <f>IF(ISBLANK(INDEX('Policy Characteristics'!L:L,MATCH($C20,'Policy Characteristics'!$C:$C,0))),"",INDEX('Policy Characteristics'!L:L,MATCH($C20,'Policy Characteristics'!$C:$C,0)))</f>
        <v>conventional-pollutant-standards.html</v>
      </c>
    </row>
    <row r="21" spans="1:18" s="2" customFormat="1" x14ac:dyDescent="0.35">
      <c r="A21" s="176" t="str">
        <f>IF(ISBLANK(INDEX('Policy Characteristics'!A:A,MATCH($C21,'Policy Characteristics'!$C:$C,0))),"",INDEX('Policy Characteristics'!A:A,MATCH($C21,'Policy Characteristics'!$C:$C,0)))</f>
        <v>Transportation</v>
      </c>
      <c r="B21" s="184" t="str">
        <f>IF(ISBLANK(INDEX('Policy Characteristics'!B:B,MATCH($C21,'Policy Characteristics'!$C:$C,0))),"",INDEX('Policy Characteristics'!B:B,MATCH($C21,'Policy Characteristics'!$C:$C,0)))</f>
        <v>Conventional Pollutant Standards</v>
      </c>
      <c r="C21" s="176" t="str">
        <f t="shared" si="0"/>
        <v>Percentage Reduction of Separately Regulated Pollutants</v>
      </c>
      <c r="D21" s="2" t="s">
        <v>38</v>
      </c>
      <c r="E21" s="2" t="s">
        <v>1141</v>
      </c>
      <c r="F21" s="2" t="s">
        <v>2316</v>
      </c>
      <c r="G21" s="2" t="s">
        <v>1141</v>
      </c>
      <c r="H21" s="49">
        <v>319</v>
      </c>
      <c r="I21" s="199" t="s">
        <v>44</v>
      </c>
      <c r="J21" s="177" t="str">
        <f>IF(ISBLANK(INDEX('Policy Characteristics'!D:D,MATCH($C21,'Policy Characteristics'!$C:$C,0))),"",INDEX('Policy Characteristics'!D:D,MATCH($C21,'Policy Characteristics'!$C:$C,0)))</f>
        <v>Conventional Pollutant Standard</v>
      </c>
      <c r="K21" s="177" t="str">
        <f>IF(ISBLANK(INDEX('Policy Characteristics'!E:E,MATCH($C21,'Policy Characteristics'!$C:$C,0))),"",INDEX('Policy Characteristics'!E:E,MATCH($C21,'Policy Characteristics'!$C:$C,0)))</f>
        <v>trans reduce regulated pollutants</v>
      </c>
      <c r="L21" s="177">
        <f>IF(ISBLANK(INDEX('Policy Characteristics'!F:F,MATCH($C21,'Policy Characteristics'!$C:$C,0))),"",INDEX('Policy Characteristics'!F:F,MATCH($C21,'Policy Characteristics'!$C:$C,0)))</f>
        <v>0</v>
      </c>
      <c r="M21" s="177">
        <f>IF(ISBLANK(INDEX('Policy Characteristics'!G:G,MATCH($C21,'Policy Characteristics'!$C:$C,0))),"",INDEX('Policy Characteristics'!G:G,MATCH($C21,'Policy Characteristics'!$C:$C,0)))</f>
        <v>1</v>
      </c>
      <c r="N21" s="177">
        <f>IF(ISBLANK(INDEX('Policy Characteristics'!H:H,MATCH($C21,'Policy Characteristics'!$C:$C,0))),"",INDEX('Policy Characteristics'!H:H,MATCH($C21,'Policy Characteristics'!$C:$C,0)))</f>
        <v>0.02</v>
      </c>
      <c r="O21" s="177" t="str">
        <f>IF(ISBLANK(INDEX('Policy Characteristics'!I:I,MATCH($C21,'Policy Characteristics'!$C:$C,0))),"",INDEX('Policy Characteristics'!I:I,MATCH($C21,'Policy Characteristics'!$C:$C,0)))</f>
        <v>% reduction in emissions</v>
      </c>
      <c r="P21" s="177" t="str">
        <f>IF(ISBLANK(INDEX('Policy Characteristics'!J:J,MATCH($C21,'Policy Characteristics'!$C:$C,0))),"",INDEX('Policy Characteristics'!J:J,MATCH($C21,'Policy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1" s="177" t="str">
        <f>IF(ISBLANK(INDEX('Policy Characteristics'!K:K,MATCH($C21,'Policy Characteristics'!$C:$C,0))),"",INDEX('Policy Characteristics'!K:K,MATCH($C21,'Policy Characteristics'!$C:$C,0)))</f>
        <v>transportation-sector-main.html#conv-pol-stds</v>
      </c>
      <c r="R21" s="177" t="str">
        <f>IF(ISBLANK(INDEX('Policy Characteristics'!L:L,MATCH($C21,'Policy Characteristics'!$C:$C,0))),"",INDEX('Policy Characteristics'!L:L,MATCH($C21,'Policy Characteristics'!$C:$C,0)))</f>
        <v>conventional-pollutant-standards.html</v>
      </c>
    </row>
    <row r="22" spans="1:18" s="2" customFormat="1" x14ac:dyDescent="0.35">
      <c r="A22" s="176" t="str">
        <f>IF(ISBLANK(INDEX('Policy Characteristics'!A:A,MATCH($C22,'Policy Characteristics'!$C:$C,0))),"",INDEX('Policy Characteristics'!A:A,MATCH($C22,'Policy Characteristics'!$C:$C,0)))</f>
        <v>Transportation</v>
      </c>
      <c r="B22" s="184" t="str">
        <f>IF(ISBLANK(INDEX('Policy Characteristics'!B:B,MATCH($C22,'Policy Characteristics'!$C:$C,0))),"",INDEX('Policy Characteristics'!B:B,MATCH($C22,'Policy Characteristics'!$C:$C,0)))</f>
        <v>Conventional Pollutant Standards</v>
      </c>
      <c r="C22" s="176" t="str">
        <f t="shared" si="0"/>
        <v>Percentage Reduction of Separately Regulated Pollutants</v>
      </c>
      <c r="D22" s="2" t="s">
        <v>39</v>
      </c>
      <c r="E22" s="2" t="s">
        <v>1133</v>
      </c>
      <c r="F22" s="2" t="s">
        <v>2165</v>
      </c>
      <c r="G22" s="2" t="s">
        <v>1325</v>
      </c>
      <c r="H22" s="49">
        <v>320</v>
      </c>
      <c r="I22" s="198" t="s">
        <v>43</v>
      </c>
      <c r="J22" s="177" t="str">
        <f>IF(ISBLANK(INDEX('Policy Characteristics'!D:D,MATCH($C22,'Policy Characteristics'!$C:$C,0))),"",INDEX('Policy Characteristics'!D:D,MATCH($C22,'Policy Characteristics'!$C:$C,0)))</f>
        <v>Conventional Pollutant Standard</v>
      </c>
      <c r="K22" s="177" t="str">
        <f>IF(ISBLANK(INDEX('Policy Characteristics'!E:E,MATCH($C22,'Policy Characteristics'!$C:$C,0))),"",INDEX('Policy Characteristics'!E:E,MATCH($C22,'Policy Characteristics'!$C:$C,0)))</f>
        <v>trans reduce regulated pollutants</v>
      </c>
      <c r="L22" s="177">
        <f>IF(ISBLANK(INDEX('Policy Characteristics'!F:F,MATCH($C22,'Policy Characteristics'!$C:$C,0))),"",INDEX('Policy Characteristics'!F:F,MATCH($C22,'Policy Characteristics'!$C:$C,0)))</f>
        <v>0</v>
      </c>
      <c r="M22" s="177">
        <f>IF(ISBLANK(INDEX('Policy Characteristics'!G:G,MATCH($C22,'Policy Characteristics'!$C:$C,0))),"",INDEX('Policy Characteristics'!G:G,MATCH($C22,'Policy Characteristics'!$C:$C,0)))</f>
        <v>1</v>
      </c>
      <c r="N22" s="177">
        <f>IF(ISBLANK(INDEX('Policy Characteristics'!H:H,MATCH($C22,'Policy Characteristics'!$C:$C,0))),"",INDEX('Policy Characteristics'!H:H,MATCH($C22,'Policy Characteristics'!$C:$C,0)))</f>
        <v>0.02</v>
      </c>
      <c r="O22" s="177" t="str">
        <f>IF(ISBLANK(INDEX('Policy Characteristics'!I:I,MATCH($C22,'Policy Characteristics'!$C:$C,0))),"",INDEX('Policy Characteristics'!I:I,MATCH($C22,'Policy Characteristics'!$C:$C,0)))</f>
        <v>% reduction in emissions</v>
      </c>
      <c r="P22" s="177" t="str">
        <f>IF(ISBLANK(INDEX('Policy Characteristics'!J:J,MATCH($C22,'Policy Characteristics'!$C:$C,0))),"",INDEX('Policy Characteristics'!J:J,MATCH($C22,'Policy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2" s="177" t="str">
        <f>IF(ISBLANK(INDEX('Policy Characteristics'!K:K,MATCH($C22,'Policy Characteristics'!$C:$C,0))),"",INDEX('Policy Characteristics'!K:K,MATCH($C22,'Policy Characteristics'!$C:$C,0)))</f>
        <v>transportation-sector-main.html#conv-pol-stds</v>
      </c>
      <c r="R22" s="177" t="str">
        <f>IF(ISBLANK(INDEX('Policy Characteristics'!L:L,MATCH($C22,'Policy Characteristics'!$C:$C,0))),"",INDEX('Policy Characteristics'!L:L,MATCH($C22,'Policy Characteristics'!$C:$C,0)))</f>
        <v>conventional-pollutant-standards.html</v>
      </c>
    </row>
    <row r="23" spans="1:18" s="2" customFormat="1" x14ac:dyDescent="0.35">
      <c r="A23" s="176" t="str">
        <f>IF(ISBLANK(INDEX('Policy Characteristics'!A:A,MATCH($C23,'Policy Characteristics'!$C:$C,0))),"",INDEX('Policy Characteristics'!A:A,MATCH($C23,'Policy Characteristics'!$C:$C,0)))</f>
        <v>Transportation</v>
      </c>
      <c r="B23" s="184" t="str">
        <f>IF(ISBLANK(INDEX('Policy Characteristics'!B:B,MATCH($C23,'Policy Characteristics'!$C:$C,0))),"",INDEX('Policy Characteristics'!B:B,MATCH($C23,'Policy Characteristics'!$C:$C,0)))</f>
        <v>Conventional Pollutant Standards</v>
      </c>
      <c r="C23" s="176" t="str">
        <f t="shared" ref="C23:C32" si="1">C$2</f>
        <v>Percentage Reduction of Separately Regulated Pollutants</v>
      </c>
      <c r="D23" s="2" t="s">
        <v>39</v>
      </c>
      <c r="E23" s="2" t="s">
        <v>479</v>
      </c>
      <c r="F23" s="2" t="s">
        <v>2165</v>
      </c>
      <c r="G23" s="2" t="s">
        <v>479</v>
      </c>
      <c r="H23" s="49">
        <v>321</v>
      </c>
      <c r="I23" s="199" t="s">
        <v>44</v>
      </c>
      <c r="J23" s="177" t="str">
        <f>IF(ISBLANK(INDEX('Policy Characteristics'!D:D,MATCH($C23,'Policy Characteristics'!$C:$C,0))),"",INDEX('Policy Characteristics'!D:D,MATCH($C23,'Policy Characteristics'!$C:$C,0)))</f>
        <v>Conventional Pollutant Standard</v>
      </c>
      <c r="K23" s="177" t="str">
        <f>IF(ISBLANK(INDEX('Policy Characteristics'!E:E,MATCH($C23,'Policy Characteristics'!$C:$C,0))),"",INDEX('Policy Characteristics'!E:E,MATCH($C23,'Policy Characteristics'!$C:$C,0)))</f>
        <v>trans reduce regulated pollutants</v>
      </c>
      <c r="L23" s="177">
        <f>IF(ISBLANK(INDEX('Policy Characteristics'!F:F,MATCH($C23,'Policy Characteristics'!$C:$C,0))),"",INDEX('Policy Characteristics'!F:F,MATCH($C23,'Policy Characteristics'!$C:$C,0)))</f>
        <v>0</v>
      </c>
      <c r="M23" s="177">
        <f>IF(ISBLANK(INDEX('Policy Characteristics'!G:G,MATCH($C23,'Policy Characteristics'!$C:$C,0))),"",INDEX('Policy Characteristics'!G:G,MATCH($C23,'Policy Characteristics'!$C:$C,0)))</f>
        <v>1</v>
      </c>
      <c r="N23" s="177">
        <f>IF(ISBLANK(INDEX('Policy Characteristics'!H:H,MATCH($C23,'Policy Characteristics'!$C:$C,0))),"",INDEX('Policy Characteristics'!H:H,MATCH($C23,'Policy Characteristics'!$C:$C,0)))</f>
        <v>0.02</v>
      </c>
      <c r="O23" s="177" t="str">
        <f>IF(ISBLANK(INDEX('Policy Characteristics'!I:I,MATCH($C23,'Policy Characteristics'!$C:$C,0))),"",INDEX('Policy Characteristics'!I:I,MATCH($C23,'Policy Characteristics'!$C:$C,0)))</f>
        <v>% reduction in emissions</v>
      </c>
      <c r="P23" s="177" t="str">
        <f>IF(ISBLANK(INDEX('Policy Characteristics'!J:J,MATCH($C23,'Policy Characteristics'!$C:$C,0))),"",INDEX('Policy Characteristics'!J:J,MATCH($C23,'Policy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3" s="177" t="str">
        <f>IF(ISBLANK(INDEX('Policy Characteristics'!K:K,MATCH($C23,'Policy Characteristics'!$C:$C,0))),"",INDEX('Policy Characteristics'!K:K,MATCH($C23,'Policy Characteristics'!$C:$C,0)))</f>
        <v>transportation-sector-main.html#conv-pol-stds</v>
      </c>
      <c r="R23" s="177" t="str">
        <f>IF(ISBLANK(INDEX('Policy Characteristics'!L:L,MATCH($C23,'Policy Characteristics'!$C:$C,0))),"",INDEX('Policy Characteristics'!L:L,MATCH($C23,'Policy Characteristics'!$C:$C,0)))</f>
        <v>conventional-pollutant-standards.html</v>
      </c>
    </row>
    <row r="24" spans="1:18" s="2" customFormat="1" x14ac:dyDescent="0.35">
      <c r="A24" s="176" t="str">
        <f>IF(ISBLANK(INDEX('Policy Characteristics'!A:A,MATCH($C24,'Policy Characteristics'!$C:$C,0))),"",INDEX('Policy Characteristics'!A:A,MATCH($C24,'Policy Characteristics'!$C:$C,0)))</f>
        <v>Transportation</v>
      </c>
      <c r="B24" s="184" t="str">
        <f>IF(ISBLANK(INDEX('Policy Characteristics'!B:B,MATCH($C24,'Policy Characteristics'!$C:$C,0))),"",INDEX('Policy Characteristics'!B:B,MATCH($C24,'Policy Characteristics'!$C:$C,0)))</f>
        <v>Conventional Pollutant Standards</v>
      </c>
      <c r="C24" s="176" t="str">
        <f t="shared" si="1"/>
        <v>Percentage Reduction of Separately Regulated Pollutants</v>
      </c>
      <c r="D24" s="2" t="s">
        <v>39</v>
      </c>
      <c r="E24" s="2" t="s">
        <v>1134</v>
      </c>
      <c r="F24" s="2" t="s">
        <v>2165</v>
      </c>
      <c r="G24" s="2" t="s">
        <v>1134</v>
      </c>
      <c r="H24" s="49">
        <v>322</v>
      </c>
      <c r="I24" s="198" t="s">
        <v>43</v>
      </c>
      <c r="J24" s="177" t="str">
        <f>IF(ISBLANK(INDEX('Policy Characteristics'!D:D,MATCH($C24,'Policy Characteristics'!$C:$C,0))),"",INDEX('Policy Characteristics'!D:D,MATCH($C24,'Policy Characteristics'!$C:$C,0)))</f>
        <v>Conventional Pollutant Standard</v>
      </c>
      <c r="K24" s="177" t="str">
        <f>IF(ISBLANK(INDEX('Policy Characteristics'!E:E,MATCH($C24,'Policy Characteristics'!$C:$C,0))),"",INDEX('Policy Characteristics'!E:E,MATCH($C24,'Policy Characteristics'!$C:$C,0)))</f>
        <v>trans reduce regulated pollutants</v>
      </c>
      <c r="L24" s="177">
        <f>IF(ISBLANK(INDEX('Policy Characteristics'!F:F,MATCH($C24,'Policy Characteristics'!$C:$C,0))),"",INDEX('Policy Characteristics'!F:F,MATCH($C24,'Policy Characteristics'!$C:$C,0)))</f>
        <v>0</v>
      </c>
      <c r="M24" s="177">
        <f>IF(ISBLANK(INDEX('Policy Characteristics'!G:G,MATCH($C24,'Policy Characteristics'!$C:$C,0))),"",INDEX('Policy Characteristics'!G:G,MATCH($C24,'Policy Characteristics'!$C:$C,0)))</f>
        <v>1</v>
      </c>
      <c r="N24" s="177">
        <f>IF(ISBLANK(INDEX('Policy Characteristics'!H:H,MATCH($C24,'Policy Characteristics'!$C:$C,0))),"",INDEX('Policy Characteristics'!H:H,MATCH($C24,'Policy Characteristics'!$C:$C,0)))</f>
        <v>0.02</v>
      </c>
      <c r="O24" s="177" t="str">
        <f>IF(ISBLANK(INDEX('Policy Characteristics'!I:I,MATCH($C24,'Policy Characteristics'!$C:$C,0))),"",INDEX('Policy Characteristics'!I:I,MATCH($C24,'Policy Characteristics'!$C:$C,0)))</f>
        <v>% reduction in emissions</v>
      </c>
      <c r="P24" s="177" t="str">
        <f>IF(ISBLANK(INDEX('Policy Characteristics'!J:J,MATCH($C24,'Policy Characteristics'!$C:$C,0))),"",INDEX('Policy Characteristics'!J:J,MATCH($C24,'Policy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4" s="177" t="str">
        <f>IF(ISBLANK(INDEX('Policy Characteristics'!K:K,MATCH($C24,'Policy Characteristics'!$C:$C,0))),"",INDEX('Policy Characteristics'!K:K,MATCH($C24,'Policy Characteristics'!$C:$C,0)))</f>
        <v>transportation-sector-main.html#conv-pol-stds</v>
      </c>
      <c r="R24" s="177" t="str">
        <f>IF(ISBLANK(INDEX('Policy Characteristics'!L:L,MATCH($C24,'Policy Characteristics'!$C:$C,0))),"",INDEX('Policy Characteristics'!L:L,MATCH($C24,'Policy Characteristics'!$C:$C,0)))</f>
        <v>conventional-pollutant-standards.html</v>
      </c>
    </row>
    <row r="25" spans="1:18" s="2" customFormat="1" x14ac:dyDescent="0.35">
      <c r="A25" s="176" t="str">
        <f>IF(ISBLANK(INDEX('Policy Characteristics'!A:A,MATCH($C25,'Policy Characteristics'!$C:$C,0))),"",INDEX('Policy Characteristics'!A:A,MATCH($C25,'Policy Characteristics'!$C:$C,0)))</f>
        <v>Transportation</v>
      </c>
      <c r="B25" s="184" t="str">
        <f>IF(ISBLANK(INDEX('Policy Characteristics'!B:B,MATCH($C25,'Policy Characteristics'!$C:$C,0))),"",INDEX('Policy Characteristics'!B:B,MATCH($C25,'Policy Characteristics'!$C:$C,0)))</f>
        <v>Conventional Pollutant Standards</v>
      </c>
      <c r="C25" s="176" t="str">
        <f t="shared" si="1"/>
        <v>Percentage Reduction of Separately Regulated Pollutants</v>
      </c>
      <c r="D25" s="2" t="s">
        <v>39</v>
      </c>
      <c r="E25" s="2" t="s">
        <v>1135</v>
      </c>
      <c r="F25" s="2" t="s">
        <v>2165</v>
      </c>
      <c r="G25" s="2" t="s">
        <v>1135</v>
      </c>
      <c r="H25" s="49">
        <v>323</v>
      </c>
      <c r="I25" s="199" t="s">
        <v>44</v>
      </c>
      <c r="J25" s="177" t="str">
        <f>IF(ISBLANK(INDEX('Policy Characteristics'!D:D,MATCH($C25,'Policy Characteristics'!$C:$C,0))),"",INDEX('Policy Characteristics'!D:D,MATCH($C25,'Policy Characteristics'!$C:$C,0)))</f>
        <v>Conventional Pollutant Standard</v>
      </c>
      <c r="K25" s="177" t="str">
        <f>IF(ISBLANK(INDEX('Policy Characteristics'!E:E,MATCH($C25,'Policy Characteristics'!$C:$C,0))),"",INDEX('Policy Characteristics'!E:E,MATCH($C25,'Policy Characteristics'!$C:$C,0)))</f>
        <v>trans reduce regulated pollutants</v>
      </c>
      <c r="L25" s="177">
        <f>IF(ISBLANK(INDEX('Policy Characteristics'!F:F,MATCH($C25,'Policy Characteristics'!$C:$C,0))),"",INDEX('Policy Characteristics'!F:F,MATCH($C25,'Policy Characteristics'!$C:$C,0)))</f>
        <v>0</v>
      </c>
      <c r="M25" s="177">
        <f>IF(ISBLANK(INDEX('Policy Characteristics'!G:G,MATCH($C25,'Policy Characteristics'!$C:$C,0))),"",INDEX('Policy Characteristics'!G:G,MATCH($C25,'Policy Characteristics'!$C:$C,0)))</f>
        <v>1</v>
      </c>
      <c r="N25" s="177">
        <f>IF(ISBLANK(INDEX('Policy Characteristics'!H:H,MATCH($C25,'Policy Characteristics'!$C:$C,0))),"",INDEX('Policy Characteristics'!H:H,MATCH($C25,'Policy Characteristics'!$C:$C,0)))</f>
        <v>0.02</v>
      </c>
      <c r="O25" s="177" t="str">
        <f>IF(ISBLANK(INDEX('Policy Characteristics'!I:I,MATCH($C25,'Policy Characteristics'!$C:$C,0))),"",INDEX('Policy Characteristics'!I:I,MATCH($C25,'Policy Characteristics'!$C:$C,0)))</f>
        <v>% reduction in emissions</v>
      </c>
      <c r="P25" s="177" t="str">
        <f>IF(ISBLANK(INDEX('Policy Characteristics'!J:J,MATCH($C25,'Policy Characteristics'!$C:$C,0))),"",INDEX('Policy Characteristics'!J:J,MATCH($C25,'Policy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5" s="177" t="str">
        <f>IF(ISBLANK(INDEX('Policy Characteristics'!K:K,MATCH($C25,'Policy Characteristics'!$C:$C,0))),"",INDEX('Policy Characteristics'!K:K,MATCH($C25,'Policy Characteristics'!$C:$C,0)))</f>
        <v>transportation-sector-main.html#conv-pol-stds</v>
      </c>
      <c r="R25" s="177" t="str">
        <f>IF(ISBLANK(INDEX('Policy Characteristics'!L:L,MATCH($C25,'Policy Characteristics'!$C:$C,0))),"",INDEX('Policy Characteristics'!L:L,MATCH($C25,'Policy Characteristics'!$C:$C,0)))</f>
        <v>conventional-pollutant-standards.html</v>
      </c>
    </row>
    <row r="26" spans="1:18" s="2" customFormat="1" x14ac:dyDescent="0.35">
      <c r="A26" s="176" t="str">
        <f>IF(ISBLANK(INDEX('Policy Characteristics'!A:A,MATCH($C26,'Policy Characteristics'!$C:$C,0))),"",INDEX('Policy Characteristics'!A:A,MATCH($C26,'Policy Characteristics'!$C:$C,0)))</f>
        <v>Transportation</v>
      </c>
      <c r="B26" s="184" t="str">
        <f>IF(ISBLANK(INDEX('Policy Characteristics'!B:B,MATCH($C26,'Policy Characteristics'!$C:$C,0))),"",INDEX('Policy Characteristics'!B:B,MATCH($C26,'Policy Characteristics'!$C:$C,0)))</f>
        <v>Conventional Pollutant Standards</v>
      </c>
      <c r="C26" s="176" t="str">
        <f t="shared" si="1"/>
        <v>Percentage Reduction of Separately Regulated Pollutants</v>
      </c>
      <c r="D26" s="2" t="s">
        <v>39</v>
      </c>
      <c r="E26" s="2" t="s">
        <v>1136</v>
      </c>
      <c r="F26" s="2" t="s">
        <v>2165</v>
      </c>
      <c r="G26" s="2" t="s">
        <v>1217</v>
      </c>
      <c r="H26" s="49">
        <v>324</v>
      </c>
      <c r="I26" s="199" t="s">
        <v>44</v>
      </c>
      <c r="J26" s="177" t="str">
        <f>IF(ISBLANK(INDEX('Policy Characteristics'!D:D,MATCH($C26,'Policy Characteristics'!$C:$C,0))),"",INDEX('Policy Characteristics'!D:D,MATCH($C26,'Policy Characteristics'!$C:$C,0)))</f>
        <v>Conventional Pollutant Standard</v>
      </c>
      <c r="K26" s="177" t="str">
        <f>IF(ISBLANK(INDEX('Policy Characteristics'!E:E,MATCH($C26,'Policy Characteristics'!$C:$C,0))),"",INDEX('Policy Characteristics'!E:E,MATCH($C26,'Policy Characteristics'!$C:$C,0)))</f>
        <v>trans reduce regulated pollutants</v>
      </c>
      <c r="L26" s="177">
        <f>IF(ISBLANK(INDEX('Policy Characteristics'!F:F,MATCH($C26,'Policy Characteristics'!$C:$C,0))),"",INDEX('Policy Characteristics'!F:F,MATCH($C26,'Policy Characteristics'!$C:$C,0)))</f>
        <v>0</v>
      </c>
      <c r="M26" s="177">
        <f>IF(ISBLANK(INDEX('Policy Characteristics'!G:G,MATCH($C26,'Policy Characteristics'!$C:$C,0))),"",INDEX('Policy Characteristics'!G:G,MATCH($C26,'Policy Characteristics'!$C:$C,0)))</f>
        <v>1</v>
      </c>
      <c r="N26" s="177">
        <f>IF(ISBLANK(INDEX('Policy Characteristics'!H:H,MATCH($C26,'Policy Characteristics'!$C:$C,0))),"",INDEX('Policy Characteristics'!H:H,MATCH($C26,'Policy Characteristics'!$C:$C,0)))</f>
        <v>0.02</v>
      </c>
      <c r="O26" s="177" t="str">
        <f>IF(ISBLANK(INDEX('Policy Characteristics'!I:I,MATCH($C26,'Policy Characteristics'!$C:$C,0))),"",INDEX('Policy Characteristics'!I:I,MATCH($C26,'Policy Characteristics'!$C:$C,0)))</f>
        <v>% reduction in emissions</v>
      </c>
      <c r="P26" s="177" t="str">
        <f>IF(ISBLANK(INDEX('Policy Characteristics'!J:J,MATCH($C26,'Policy Characteristics'!$C:$C,0))),"",INDEX('Policy Characteristics'!J:J,MATCH($C26,'Policy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6" s="177" t="str">
        <f>IF(ISBLANK(INDEX('Policy Characteristics'!K:K,MATCH($C26,'Policy Characteristics'!$C:$C,0))),"",INDEX('Policy Characteristics'!K:K,MATCH($C26,'Policy Characteristics'!$C:$C,0)))</f>
        <v>transportation-sector-main.html#conv-pol-stds</v>
      </c>
      <c r="R26" s="177" t="str">
        <f>IF(ISBLANK(INDEX('Policy Characteristics'!L:L,MATCH($C26,'Policy Characteristics'!$C:$C,0))),"",INDEX('Policy Characteristics'!L:L,MATCH($C26,'Policy Characteristics'!$C:$C,0)))</f>
        <v>conventional-pollutant-standards.html</v>
      </c>
    </row>
    <row r="27" spans="1:18" s="2" customFormat="1" x14ac:dyDescent="0.35">
      <c r="A27" s="176" t="str">
        <f>IF(ISBLANK(INDEX('Policy Characteristics'!A:A,MATCH($C27,'Policy Characteristics'!$C:$C,0))),"",INDEX('Policy Characteristics'!A:A,MATCH($C27,'Policy Characteristics'!$C:$C,0)))</f>
        <v>Transportation</v>
      </c>
      <c r="B27" s="184" t="str">
        <f>IF(ISBLANK(INDEX('Policy Characteristics'!B:B,MATCH($C27,'Policy Characteristics'!$C:$C,0))),"",INDEX('Policy Characteristics'!B:B,MATCH($C27,'Policy Characteristics'!$C:$C,0)))</f>
        <v>Conventional Pollutant Standards</v>
      </c>
      <c r="C27" s="176" t="str">
        <f t="shared" si="1"/>
        <v>Percentage Reduction of Separately Regulated Pollutants</v>
      </c>
      <c r="D27" s="2" t="s">
        <v>39</v>
      </c>
      <c r="E27" s="2" t="s">
        <v>1137</v>
      </c>
      <c r="F27" s="2" t="s">
        <v>2165</v>
      </c>
      <c r="G27" s="2" t="s">
        <v>1137</v>
      </c>
      <c r="H27" s="49">
        <v>325</v>
      </c>
      <c r="I27" s="199" t="s">
        <v>44</v>
      </c>
      <c r="J27" s="177" t="str">
        <f>IF(ISBLANK(INDEX('Policy Characteristics'!D:D,MATCH($C27,'Policy Characteristics'!$C:$C,0))),"",INDEX('Policy Characteristics'!D:D,MATCH($C27,'Policy Characteristics'!$C:$C,0)))</f>
        <v>Conventional Pollutant Standard</v>
      </c>
      <c r="K27" s="177" t="str">
        <f>IF(ISBLANK(INDEX('Policy Characteristics'!E:E,MATCH($C27,'Policy Characteristics'!$C:$C,0))),"",INDEX('Policy Characteristics'!E:E,MATCH($C27,'Policy Characteristics'!$C:$C,0)))</f>
        <v>trans reduce regulated pollutants</v>
      </c>
      <c r="L27" s="177">
        <f>IF(ISBLANK(INDEX('Policy Characteristics'!F:F,MATCH($C27,'Policy Characteristics'!$C:$C,0))),"",INDEX('Policy Characteristics'!F:F,MATCH($C27,'Policy Characteristics'!$C:$C,0)))</f>
        <v>0</v>
      </c>
      <c r="M27" s="177">
        <f>IF(ISBLANK(INDEX('Policy Characteristics'!G:G,MATCH($C27,'Policy Characteristics'!$C:$C,0))),"",INDEX('Policy Characteristics'!G:G,MATCH($C27,'Policy Characteristics'!$C:$C,0)))</f>
        <v>1</v>
      </c>
      <c r="N27" s="177">
        <f>IF(ISBLANK(INDEX('Policy Characteristics'!H:H,MATCH($C27,'Policy Characteristics'!$C:$C,0))),"",INDEX('Policy Characteristics'!H:H,MATCH($C27,'Policy Characteristics'!$C:$C,0)))</f>
        <v>0.02</v>
      </c>
      <c r="O27" s="177" t="str">
        <f>IF(ISBLANK(INDEX('Policy Characteristics'!I:I,MATCH($C27,'Policy Characteristics'!$C:$C,0))),"",INDEX('Policy Characteristics'!I:I,MATCH($C27,'Policy Characteristics'!$C:$C,0)))</f>
        <v>% reduction in emissions</v>
      </c>
      <c r="P27" s="177" t="str">
        <f>IF(ISBLANK(INDEX('Policy Characteristics'!J:J,MATCH($C27,'Policy Characteristics'!$C:$C,0))),"",INDEX('Policy Characteristics'!J:J,MATCH($C27,'Policy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7" s="177" t="str">
        <f>IF(ISBLANK(INDEX('Policy Characteristics'!K:K,MATCH($C27,'Policy Characteristics'!$C:$C,0))),"",INDEX('Policy Characteristics'!K:K,MATCH($C27,'Policy Characteristics'!$C:$C,0)))</f>
        <v>transportation-sector-main.html#conv-pol-stds</v>
      </c>
      <c r="R27" s="177" t="str">
        <f>IF(ISBLANK(INDEX('Policy Characteristics'!L:L,MATCH($C27,'Policy Characteristics'!$C:$C,0))),"",INDEX('Policy Characteristics'!L:L,MATCH($C27,'Policy Characteristics'!$C:$C,0)))</f>
        <v>conventional-pollutant-standards.html</v>
      </c>
    </row>
    <row r="28" spans="1:18" s="2" customFormat="1" x14ac:dyDescent="0.35">
      <c r="A28" s="176" t="str">
        <f>IF(ISBLANK(INDEX('Policy Characteristics'!A:A,MATCH($C28,'Policy Characteristics'!$C:$C,0))),"",INDEX('Policy Characteristics'!A:A,MATCH($C28,'Policy Characteristics'!$C:$C,0)))</f>
        <v>Transportation</v>
      </c>
      <c r="B28" s="184" t="str">
        <f>IF(ISBLANK(INDEX('Policy Characteristics'!B:B,MATCH($C28,'Policy Characteristics'!$C:$C,0))),"",INDEX('Policy Characteristics'!B:B,MATCH($C28,'Policy Characteristics'!$C:$C,0)))</f>
        <v>Conventional Pollutant Standards</v>
      </c>
      <c r="C28" s="176" t="str">
        <f t="shared" si="1"/>
        <v>Percentage Reduction of Separately Regulated Pollutants</v>
      </c>
      <c r="D28" s="2" t="s">
        <v>39</v>
      </c>
      <c r="E28" s="2" t="s">
        <v>1138</v>
      </c>
      <c r="F28" s="2" t="s">
        <v>2165</v>
      </c>
      <c r="G28" s="2" t="s">
        <v>1138</v>
      </c>
      <c r="H28" s="49">
        <v>326</v>
      </c>
      <c r="I28" s="199" t="s">
        <v>44</v>
      </c>
      <c r="J28" s="177" t="str">
        <f>IF(ISBLANK(INDEX('Policy Characteristics'!D:D,MATCH($C28,'Policy Characteristics'!$C:$C,0))),"",INDEX('Policy Characteristics'!D:D,MATCH($C28,'Policy Characteristics'!$C:$C,0)))</f>
        <v>Conventional Pollutant Standard</v>
      </c>
      <c r="K28" s="177" t="str">
        <f>IF(ISBLANK(INDEX('Policy Characteristics'!E:E,MATCH($C28,'Policy Characteristics'!$C:$C,0))),"",INDEX('Policy Characteristics'!E:E,MATCH($C28,'Policy Characteristics'!$C:$C,0)))</f>
        <v>trans reduce regulated pollutants</v>
      </c>
      <c r="L28" s="177">
        <f>IF(ISBLANK(INDEX('Policy Characteristics'!F:F,MATCH($C28,'Policy Characteristics'!$C:$C,0))),"",INDEX('Policy Characteristics'!F:F,MATCH($C28,'Policy Characteristics'!$C:$C,0)))</f>
        <v>0</v>
      </c>
      <c r="M28" s="177">
        <f>IF(ISBLANK(INDEX('Policy Characteristics'!G:G,MATCH($C28,'Policy Characteristics'!$C:$C,0))),"",INDEX('Policy Characteristics'!G:G,MATCH($C28,'Policy Characteristics'!$C:$C,0)))</f>
        <v>1</v>
      </c>
      <c r="N28" s="177">
        <f>IF(ISBLANK(INDEX('Policy Characteristics'!H:H,MATCH($C28,'Policy Characteristics'!$C:$C,0))),"",INDEX('Policy Characteristics'!H:H,MATCH($C28,'Policy Characteristics'!$C:$C,0)))</f>
        <v>0.02</v>
      </c>
      <c r="O28" s="177" t="str">
        <f>IF(ISBLANK(INDEX('Policy Characteristics'!I:I,MATCH($C28,'Policy Characteristics'!$C:$C,0))),"",INDEX('Policy Characteristics'!I:I,MATCH($C28,'Policy Characteristics'!$C:$C,0)))</f>
        <v>% reduction in emissions</v>
      </c>
      <c r="P28" s="177" t="str">
        <f>IF(ISBLANK(INDEX('Policy Characteristics'!J:J,MATCH($C28,'Policy Characteristics'!$C:$C,0))),"",INDEX('Policy Characteristics'!J:J,MATCH($C28,'Policy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8" s="177" t="str">
        <f>IF(ISBLANK(INDEX('Policy Characteristics'!K:K,MATCH($C28,'Policy Characteristics'!$C:$C,0))),"",INDEX('Policy Characteristics'!K:K,MATCH($C28,'Policy Characteristics'!$C:$C,0)))</f>
        <v>transportation-sector-main.html#conv-pol-stds</v>
      </c>
      <c r="R28" s="177" t="str">
        <f>IF(ISBLANK(INDEX('Policy Characteristics'!L:L,MATCH($C28,'Policy Characteristics'!$C:$C,0))),"",INDEX('Policy Characteristics'!L:L,MATCH($C28,'Policy Characteristics'!$C:$C,0)))</f>
        <v>conventional-pollutant-standards.html</v>
      </c>
    </row>
    <row r="29" spans="1:18" s="2" customFormat="1" x14ac:dyDescent="0.35">
      <c r="A29" s="176" t="str">
        <f>IF(ISBLANK(INDEX('Policy Characteristics'!A:A,MATCH($C29,'Policy Characteristics'!$C:$C,0))),"",INDEX('Policy Characteristics'!A:A,MATCH($C29,'Policy Characteristics'!$C:$C,0)))</f>
        <v>Transportation</v>
      </c>
      <c r="B29" s="184" t="str">
        <f>IF(ISBLANK(INDEX('Policy Characteristics'!B:B,MATCH($C29,'Policy Characteristics'!$C:$C,0))),"",INDEX('Policy Characteristics'!B:B,MATCH($C29,'Policy Characteristics'!$C:$C,0)))</f>
        <v>Conventional Pollutant Standards</v>
      </c>
      <c r="C29" s="176" t="str">
        <f t="shared" si="1"/>
        <v>Percentage Reduction of Separately Regulated Pollutants</v>
      </c>
      <c r="D29" s="2" t="s">
        <v>39</v>
      </c>
      <c r="E29" s="2" t="s">
        <v>1139</v>
      </c>
      <c r="F29" s="2" t="s">
        <v>2165</v>
      </c>
      <c r="G29" s="2" t="s">
        <v>1139</v>
      </c>
      <c r="H29" s="49">
        <v>327</v>
      </c>
      <c r="I29" s="199" t="s">
        <v>44</v>
      </c>
      <c r="J29" s="177" t="str">
        <f>IF(ISBLANK(INDEX('Policy Characteristics'!D:D,MATCH($C29,'Policy Characteristics'!$C:$C,0))),"",INDEX('Policy Characteristics'!D:D,MATCH($C29,'Policy Characteristics'!$C:$C,0)))</f>
        <v>Conventional Pollutant Standard</v>
      </c>
      <c r="K29" s="177" t="str">
        <f>IF(ISBLANK(INDEX('Policy Characteristics'!E:E,MATCH($C29,'Policy Characteristics'!$C:$C,0))),"",INDEX('Policy Characteristics'!E:E,MATCH($C29,'Policy Characteristics'!$C:$C,0)))</f>
        <v>trans reduce regulated pollutants</v>
      </c>
      <c r="L29" s="177">
        <f>IF(ISBLANK(INDEX('Policy Characteristics'!F:F,MATCH($C29,'Policy Characteristics'!$C:$C,0))),"",INDEX('Policy Characteristics'!F:F,MATCH($C29,'Policy Characteristics'!$C:$C,0)))</f>
        <v>0</v>
      </c>
      <c r="M29" s="177">
        <f>IF(ISBLANK(INDEX('Policy Characteristics'!G:G,MATCH($C29,'Policy Characteristics'!$C:$C,0))),"",INDEX('Policy Characteristics'!G:G,MATCH($C29,'Policy Characteristics'!$C:$C,0)))</f>
        <v>1</v>
      </c>
      <c r="N29" s="177">
        <f>IF(ISBLANK(INDEX('Policy Characteristics'!H:H,MATCH($C29,'Policy Characteristics'!$C:$C,0))),"",INDEX('Policy Characteristics'!H:H,MATCH($C29,'Policy Characteristics'!$C:$C,0)))</f>
        <v>0.02</v>
      </c>
      <c r="O29" s="177" t="str">
        <f>IF(ISBLANK(INDEX('Policy Characteristics'!I:I,MATCH($C29,'Policy Characteristics'!$C:$C,0))),"",INDEX('Policy Characteristics'!I:I,MATCH($C29,'Policy Characteristics'!$C:$C,0)))</f>
        <v>% reduction in emissions</v>
      </c>
      <c r="P29" s="177" t="str">
        <f>IF(ISBLANK(INDEX('Policy Characteristics'!J:J,MATCH($C29,'Policy Characteristics'!$C:$C,0))),"",INDEX('Policy Characteristics'!J:J,MATCH($C29,'Policy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9" s="177" t="str">
        <f>IF(ISBLANK(INDEX('Policy Characteristics'!K:K,MATCH($C29,'Policy Characteristics'!$C:$C,0))),"",INDEX('Policy Characteristics'!K:K,MATCH($C29,'Policy Characteristics'!$C:$C,0)))</f>
        <v>transportation-sector-main.html#conv-pol-stds</v>
      </c>
      <c r="R29" s="177" t="str">
        <f>IF(ISBLANK(INDEX('Policy Characteristics'!L:L,MATCH($C29,'Policy Characteristics'!$C:$C,0))),"",INDEX('Policy Characteristics'!L:L,MATCH($C29,'Policy Characteristics'!$C:$C,0)))</f>
        <v>conventional-pollutant-standards.html</v>
      </c>
    </row>
    <row r="30" spans="1:18" s="2" customFormat="1" x14ac:dyDescent="0.35">
      <c r="A30" s="176" t="str">
        <f>IF(ISBLANK(INDEX('Policy Characteristics'!A:A,MATCH($C30,'Policy Characteristics'!$C:$C,0))),"",INDEX('Policy Characteristics'!A:A,MATCH($C30,'Policy Characteristics'!$C:$C,0)))</f>
        <v>Transportation</v>
      </c>
      <c r="B30" s="184" t="str">
        <f>IF(ISBLANK(INDEX('Policy Characteristics'!B:B,MATCH($C30,'Policy Characteristics'!$C:$C,0))),"",INDEX('Policy Characteristics'!B:B,MATCH($C30,'Policy Characteristics'!$C:$C,0)))</f>
        <v>Conventional Pollutant Standards</v>
      </c>
      <c r="C30" s="176" t="str">
        <f t="shared" si="1"/>
        <v>Percentage Reduction of Separately Regulated Pollutants</v>
      </c>
      <c r="D30" s="2" t="s">
        <v>39</v>
      </c>
      <c r="E30" s="2" t="s">
        <v>1140</v>
      </c>
      <c r="F30" s="2" t="s">
        <v>2165</v>
      </c>
      <c r="G30" s="2" t="s">
        <v>1140</v>
      </c>
      <c r="H30" s="49">
        <v>328</v>
      </c>
      <c r="I30" s="199" t="s">
        <v>44</v>
      </c>
      <c r="J30" s="177" t="str">
        <f>IF(ISBLANK(INDEX('Policy Characteristics'!D:D,MATCH($C30,'Policy Characteristics'!$C:$C,0))),"",INDEX('Policy Characteristics'!D:D,MATCH($C30,'Policy Characteristics'!$C:$C,0)))</f>
        <v>Conventional Pollutant Standard</v>
      </c>
      <c r="K30" s="177" t="str">
        <f>IF(ISBLANK(INDEX('Policy Characteristics'!E:E,MATCH($C30,'Policy Characteristics'!$C:$C,0))),"",INDEX('Policy Characteristics'!E:E,MATCH($C30,'Policy Characteristics'!$C:$C,0)))</f>
        <v>trans reduce regulated pollutants</v>
      </c>
      <c r="L30" s="177">
        <f>IF(ISBLANK(INDEX('Policy Characteristics'!F:F,MATCH($C30,'Policy Characteristics'!$C:$C,0))),"",INDEX('Policy Characteristics'!F:F,MATCH($C30,'Policy Characteristics'!$C:$C,0)))</f>
        <v>0</v>
      </c>
      <c r="M30" s="177">
        <f>IF(ISBLANK(INDEX('Policy Characteristics'!G:G,MATCH($C30,'Policy Characteristics'!$C:$C,0))),"",INDEX('Policy Characteristics'!G:G,MATCH($C30,'Policy Characteristics'!$C:$C,0)))</f>
        <v>1</v>
      </c>
      <c r="N30" s="177">
        <f>IF(ISBLANK(INDEX('Policy Characteristics'!H:H,MATCH($C30,'Policy Characteristics'!$C:$C,0))),"",INDEX('Policy Characteristics'!H:H,MATCH($C30,'Policy Characteristics'!$C:$C,0)))</f>
        <v>0.02</v>
      </c>
      <c r="O30" s="177" t="str">
        <f>IF(ISBLANK(INDEX('Policy Characteristics'!I:I,MATCH($C30,'Policy Characteristics'!$C:$C,0))),"",INDEX('Policy Characteristics'!I:I,MATCH($C30,'Policy Characteristics'!$C:$C,0)))</f>
        <v>% reduction in emissions</v>
      </c>
      <c r="P30" s="177" t="str">
        <f>IF(ISBLANK(INDEX('Policy Characteristics'!J:J,MATCH($C30,'Policy Characteristics'!$C:$C,0))),"",INDEX('Policy Characteristics'!J:J,MATCH($C30,'Policy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0" s="177" t="str">
        <f>IF(ISBLANK(INDEX('Policy Characteristics'!K:K,MATCH($C30,'Policy Characteristics'!$C:$C,0))),"",INDEX('Policy Characteristics'!K:K,MATCH($C30,'Policy Characteristics'!$C:$C,0)))</f>
        <v>transportation-sector-main.html#conv-pol-stds</v>
      </c>
      <c r="R30" s="177" t="str">
        <f>IF(ISBLANK(INDEX('Policy Characteristics'!L:L,MATCH($C30,'Policy Characteristics'!$C:$C,0))),"",INDEX('Policy Characteristics'!L:L,MATCH($C30,'Policy Characteristics'!$C:$C,0)))</f>
        <v>conventional-pollutant-standards.html</v>
      </c>
    </row>
    <row r="31" spans="1:18" s="2" customFormat="1" x14ac:dyDescent="0.35">
      <c r="A31" s="176" t="str">
        <f>IF(ISBLANK(INDEX('Policy Characteristics'!A:A,MATCH($C31,'Policy Characteristics'!$C:$C,0))),"",INDEX('Policy Characteristics'!A:A,MATCH($C31,'Policy Characteristics'!$C:$C,0)))</f>
        <v>Transportation</v>
      </c>
      <c r="B31" s="184" t="str">
        <f>IF(ISBLANK(INDEX('Policy Characteristics'!B:B,MATCH($C31,'Policy Characteristics'!$C:$C,0))),"",INDEX('Policy Characteristics'!B:B,MATCH($C31,'Policy Characteristics'!$C:$C,0)))</f>
        <v>Conventional Pollutant Standards</v>
      </c>
      <c r="C31" s="176" t="str">
        <f t="shared" si="1"/>
        <v>Percentage Reduction of Separately Regulated Pollutants</v>
      </c>
      <c r="D31" s="2" t="s">
        <v>39</v>
      </c>
      <c r="E31" s="2" t="s">
        <v>1141</v>
      </c>
      <c r="F31" s="2" t="s">
        <v>2165</v>
      </c>
      <c r="G31" s="2" t="s">
        <v>1141</v>
      </c>
      <c r="H31" s="49">
        <v>329</v>
      </c>
      <c r="I31" s="199" t="s">
        <v>44</v>
      </c>
      <c r="J31" s="177" t="str">
        <f>IF(ISBLANK(INDEX('Policy Characteristics'!D:D,MATCH($C31,'Policy Characteristics'!$C:$C,0))),"",INDEX('Policy Characteristics'!D:D,MATCH($C31,'Policy Characteristics'!$C:$C,0)))</f>
        <v>Conventional Pollutant Standard</v>
      </c>
      <c r="K31" s="177" t="str">
        <f>IF(ISBLANK(INDEX('Policy Characteristics'!E:E,MATCH($C31,'Policy Characteristics'!$C:$C,0))),"",INDEX('Policy Characteristics'!E:E,MATCH($C31,'Policy Characteristics'!$C:$C,0)))</f>
        <v>trans reduce regulated pollutants</v>
      </c>
      <c r="L31" s="177">
        <f>IF(ISBLANK(INDEX('Policy Characteristics'!F:F,MATCH($C31,'Policy Characteristics'!$C:$C,0))),"",INDEX('Policy Characteristics'!F:F,MATCH($C31,'Policy Characteristics'!$C:$C,0)))</f>
        <v>0</v>
      </c>
      <c r="M31" s="177">
        <f>IF(ISBLANK(INDEX('Policy Characteristics'!G:G,MATCH($C31,'Policy Characteristics'!$C:$C,0))),"",INDEX('Policy Characteristics'!G:G,MATCH($C31,'Policy Characteristics'!$C:$C,0)))</f>
        <v>1</v>
      </c>
      <c r="N31" s="177">
        <f>IF(ISBLANK(INDEX('Policy Characteristics'!H:H,MATCH($C31,'Policy Characteristics'!$C:$C,0))),"",INDEX('Policy Characteristics'!H:H,MATCH($C31,'Policy Characteristics'!$C:$C,0)))</f>
        <v>0.02</v>
      </c>
      <c r="O31" s="177" t="str">
        <f>IF(ISBLANK(INDEX('Policy Characteristics'!I:I,MATCH($C31,'Policy Characteristics'!$C:$C,0))),"",INDEX('Policy Characteristics'!I:I,MATCH($C31,'Policy Characteristics'!$C:$C,0)))</f>
        <v>% reduction in emissions</v>
      </c>
      <c r="P31" s="177" t="str">
        <f>IF(ISBLANK(INDEX('Policy Characteristics'!J:J,MATCH($C31,'Policy Characteristics'!$C:$C,0))),"",INDEX('Policy Characteristics'!J:J,MATCH($C31,'Policy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1" s="177" t="str">
        <f>IF(ISBLANK(INDEX('Policy Characteristics'!K:K,MATCH($C31,'Policy Characteristics'!$C:$C,0))),"",INDEX('Policy Characteristics'!K:K,MATCH($C31,'Policy Characteristics'!$C:$C,0)))</f>
        <v>transportation-sector-main.html#conv-pol-stds</v>
      </c>
      <c r="R31" s="177" t="str">
        <f>IF(ISBLANK(INDEX('Policy Characteristics'!L:L,MATCH($C31,'Policy Characteristics'!$C:$C,0))),"",INDEX('Policy Characteristics'!L:L,MATCH($C31,'Policy Characteristics'!$C:$C,0)))</f>
        <v>conventional-pollutant-standards.html</v>
      </c>
    </row>
    <row r="32" spans="1:18" s="2" customFormat="1" x14ac:dyDescent="0.35">
      <c r="A32" s="176" t="str">
        <f>IF(ISBLANK(INDEX('Policy Characteristics'!A:A,MATCH($C32,'Policy Characteristics'!$C:$C,0))),"",INDEX('Policy Characteristics'!A:A,MATCH($C32,'Policy Characteristics'!$C:$C,0)))</f>
        <v>Transportation</v>
      </c>
      <c r="B32" s="184" t="str">
        <f>IF(ISBLANK(INDEX('Policy Characteristics'!B:B,MATCH($C32,'Policy Characteristics'!$C:$C,0))),"",INDEX('Policy Characteristics'!B:B,MATCH($C32,'Policy Characteristics'!$C:$C,0)))</f>
        <v>Conventional Pollutant Standards</v>
      </c>
      <c r="C32" s="176" t="str">
        <f t="shared" si="1"/>
        <v>Percentage Reduction of Separately Regulated Pollutants</v>
      </c>
      <c r="D32" s="2" t="s">
        <v>40</v>
      </c>
      <c r="E32" s="2" t="s">
        <v>1133</v>
      </c>
      <c r="F32" s="2" t="s">
        <v>2166</v>
      </c>
      <c r="G32" s="2" t="s">
        <v>1325</v>
      </c>
      <c r="H32" s="49">
        <v>330</v>
      </c>
      <c r="I32" s="198" t="s">
        <v>43</v>
      </c>
      <c r="J32" s="177" t="str">
        <f>IF(ISBLANK(INDEX('Policy Characteristics'!D:D,MATCH($C32,'Policy Characteristics'!$C:$C,0))),"",INDEX('Policy Characteristics'!D:D,MATCH($C32,'Policy Characteristics'!$C:$C,0)))</f>
        <v>Conventional Pollutant Standard</v>
      </c>
      <c r="K32" s="177" t="str">
        <f>IF(ISBLANK(INDEX('Policy Characteristics'!E:E,MATCH($C32,'Policy Characteristics'!$C:$C,0))),"",INDEX('Policy Characteristics'!E:E,MATCH($C32,'Policy Characteristics'!$C:$C,0)))</f>
        <v>trans reduce regulated pollutants</v>
      </c>
      <c r="L32" s="177">
        <f>IF(ISBLANK(INDEX('Policy Characteristics'!F:F,MATCH($C32,'Policy Characteristics'!$C:$C,0))),"",INDEX('Policy Characteristics'!F:F,MATCH($C32,'Policy Characteristics'!$C:$C,0)))</f>
        <v>0</v>
      </c>
      <c r="M32" s="177">
        <f>IF(ISBLANK(INDEX('Policy Characteristics'!G:G,MATCH($C32,'Policy Characteristics'!$C:$C,0))),"",INDEX('Policy Characteristics'!G:G,MATCH($C32,'Policy Characteristics'!$C:$C,0)))</f>
        <v>1</v>
      </c>
      <c r="N32" s="177">
        <f>IF(ISBLANK(INDEX('Policy Characteristics'!H:H,MATCH($C32,'Policy Characteristics'!$C:$C,0))),"",INDEX('Policy Characteristics'!H:H,MATCH($C32,'Policy Characteristics'!$C:$C,0)))</f>
        <v>0.02</v>
      </c>
      <c r="O32" s="177" t="str">
        <f>IF(ISBLANK(INDEX('Policy Characteristics'!I:I,MATCH($C32,'Policy Characteristics'!$C:$C,0))),"",INDEX('Policy Characteristics'!I:I,MATCH($C32,'Policy Characteristics'!$C:$C,0)))</f>
        <v>% reduction in emissions</v>
      </c>
      <c r="P32" s="177" t="str">
        <f>IF(ISBLANK(INDEX('Policy Characteristics'!J:J,MATCH($C32,'Policy Characteristics'!$C:$C,0))),"",INDEX('Policy Characteristics'!J:J,MATCH($C32,'Policy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2" s="177" t="str">
        <f>IF(ISBLANK(INDEX('Policy Characteristics'!K:K,MATCH($C32,'Policy Characteristics'!$C:$C,0))),"",INDEX('Policy Characteristics'!K:K,MATCH($C32,'Policy Characteristics'!$C:$C,0)))</f>
        <v>transportation-sector-main.html#conv-pol-stds</v>
      </c>
      <c r="R32" s="177" t="str">
        <f>IF(ISBLANK(INDEX('Policy Characteristics'!L:L,MATCH($C32,'Policy Characteristics'!$C:$C,0))),"",INDEX('Policy Characteristics'!L:L,MATCH($C32,'Policy Characteristics'!$C:$C,0)))</f>
        <v>conventional-pollutant-standards.html</v>
      </c>
    </row>
    <row r="33" spans="1:18" s="2" customFormat="1" x14ac:dyDescent="0.35">
      <c r="A33" s="176" t="str">
        <f>IF(ISBLANK(INDEX('Policy Characteristics'!A:A,MATCH($C33,'Policy Characteristics'!$C:$C,0))),"",INDEX('Policy Characteristics'!A:A,MATCH($C33,'Policy Characteristics'!$C:$C,0)))</f>
        <v>Transportation</v>
      </c>
      <c r="B33" s="184" t="str">
        <f>IF(ISBLANK(INDEX('Policy Characteristics'!B:B,MATCH($C33,'Policy Characteristics'!$C:$C,0))),"",INDEX('Policy Characteristics'!B:B,MATCH($C33,'Policy Characteristics'!$C:$C,0)))</f>
        <v>Conventional Pollutant Standards</v>
      </c>
      <c r="C33" s="176" t="str">
        <f t="shared" ref="C33:C61" si="2">C$2</f>
        <v>Percentage Reduction of Separately Regulated Pollutants</v>
      </c>
      <c r="D33" s="2" t="s">
        <v>40</v>
      </c>
      <c r="E33" s="2" t="s">
        <v>479</v>
      </c>
      <c r="F33" s="2" t="s">
        <v>2166</v>
      </c>
      <c r="G33" s="2" t="s">
        <v>479</v>
      </c>
      <c r="H33" s="49">
        <v>331</v>
      </c>
      <c r="I33" s="198" t="s">
        <v>43</v>
      </c>
      <c r="J33" s="177" t="str">
        <f>IF(ISBLANK(INDEX('Policy Characteristics'!D:D,MATCH($C33,'Policy Characteristics'!$C:$C,0))),"",INDEX('Policy Characteristics'!D:D,MATCH($C33,'Policy Characteristics'!$C:$C,0)))</f>
        <v>Conventional Pollutant Standard</v>
      </c>
      <c r="K33" s="177" t="str">
        <f>IF(ISBLANK(INDEX('Policy Characteristics'!E:E,MATCH($C33,'Policy Characteristics'!$C:$C,0))),"",INDEX('Policy Characteristics'!E:E,MATCH($C33,'Policy Characteristics'!$C:$C,0)))</f>
        <v>trans reduce regulated pollutants</v>
      </c>
      <c r="L33" s="177">
        <f>IF(ISBLANK(INDEX('Policy Characteristics'!F:F,MATCH($C33,'Policy Characteristics'!$C:$C,0))),"",INDEX('Policy Characteristics'!F:F,MATCH($C33,'Policy Characteristics'!$C:$C,0)))</f>
        <v>0</v>
      </c>
      <c r="M33" s="177">
        <f>IF(ISBLANK(INDEX('Policy Characteristics'!G:G,MATCH($C33,'Policy Characteristics'!$C:$C,0))),"",INDEX('Policy Characteristics'!G:G,MATCH($C33,'Policy Characteristics'!$C:$C,0)))</f>
        <v>1</v>
      </c>
      <c r="N33" s="177">
        <f>IF(ISBLANK(INDEX('Policy Characteristics'!H:H,MATCH($C33,'Policy Characteristics'!$C:$C,0))),"",INDEX('Policy Characteristics'!H:H,MATCH($C33,'Policy Characteristics'!$C:$C,0)))</f>
        <v>0.02</v>
      </c>
      <c r="O33" s="177" t="str">
        <f>IF(ISBLANK(INDEX('Policy Characteristics'!I:I,MATCH($C33,'Policy Characteristics'!$C:$C,0))),"",INDEX('Policy Characteristics'!I:I,MATCH($C33,'Policy Characteristics'!$C:$C,0)))</f>
        <v>% reduction in emissions</v>
      </c>
      <c r="P33" s="177" t="str">
        <f>IF(ISBLANK(INDEX('Policy Characteristics'!J:J,MATCH($C33,'Policy Characteristics'!$C:$C,0))),"",INDEX('Policy Characteristics'!J:J,MATCH($C33,'Policy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3" s="177" t="str">
        <f>IF(ISBLANK(INDEX('Policy Characteristics'!K:K,MATCH($C33,'Policy Characteristics'!$C:$C,0))),"",INDEX('Policy Characteristics'!K:K,MATCH($C33,'Policy Characteristics'!$C:$C,0)))</f>
        <v>transportation-sector-main.html#conv-pol-stds</v>
      </c>
      <c r="R33" s="177" t="str">
        <f>IF(ISBLANK(INDEX('Policy Characteristics'!L:L,MATCH($C33,'Policy Characteristics'!$C:$C,0))),"",INDEX('Policy Characteristics'!L:L,MATCH($C33,'Policy Characteristics'!$C:$C,0)))</f>
        <v>conventional-pollutant-standards.html</v>
      </c>
    </row>
    <row r="34" spans="1:18" s="2" customFormat="1" x14ac:dyDescent="0.35">
      <c r="A34" s="176" t="str">
        <f>IF(ISBLANK(INDEX('Policy Characteristics'!A:A,MATCH($C34,'Policy Characteristics'!$C:$C,0))),"",INDEX('Policy Characteristics'!A:A,MATCH($C34,'Policy Characteristics'!$C:$C,0)))</f>
        <v>Transportation</v>
      </c>
      <c r="B34" s="184" t="str">
        <f>IF(ISBLANK(INDEX('Policy Characteristics'!B:B,MATCH($C34,'Policy Characteristics'!$C:$C,0))),"",INDEX('Policy Characteristics'!B:B,MATCH($C34,'Policy Characteristics'!$C:$C,0)))</f>
        <v>Conventional Pollutant Standards</v>
      </c>
      <c r="C34" s="176" t="str">
        <f t="shared" si="2"/>
        <v>Percentage Reduction of Separately Regulated Pollutants</v>
      </c>
      <c r="D34" s="2" t="s">
        <v>40</v>
      </c>
      <c r="E34" s="2" t="s">
        <v>1134</v>
      </c>
      <c r="F34" s="2" t="s">
        <v>2166</v>
      </c>
      <c r="G34" s="2" t="s">
        <v>1134</v>
      </c>
      <c r="H34" s="49">
        <v>332</v>
      </c>
      <c r="I34" s="198" t="s">
        <v>43</v>
      </c>
      <c r="J34" s="177" t="str">
        <f>IF(ISBLANK(INDEX('Policy Characteristics'!D:D,MATCH($C34,'Policy Characteristics'!$C:$C,0))),"",INDEX('Policy Characteristics'!D:D,MATCH($C34,'Policy Characteristics'!$C:$C,0)))</f>
        <v>Conventional Pollutant Standard</v>
      </c>
      <c r="K34" s="177" t="str">
        <f>IF(ISBLANK(INDEX('Policy Characteristics'!E:E,MATCH($C34,'Policy Characteristics'!$C:$C,0))),"",INDEX('Policy Characteristics'!E:E,MATCH($C34,'Policy Characteristics'!$C:$C,0)))</f>
        <v>trans reduce regulated pollutants</v>
      </c>
      <c r="L34" s="177">
        <f>IF(ISBLANK(INDEX('Policy Characteristics'!F:F,MATCH($C34,'Policy Characteristics'!$C:$C,0))),"",INDEX('Policy Characteristics'!F:F,MATCH($C34,'Policy Characteristics'!$C:$C,0)))</f>
        <v>0</v>
      </c>
      <c r="M34" s="177">
        <f>IF(ISBLANK(INDEX('Policy Characteristics'!G:G,MATCH($C34,'Policy Characteristics'!$C:$C,0))),"",INDEX('Policy Characteristics'!G:G,MATCH($C34,'Policy Characteristics'!$C:$C,0)))</f>
        <v>1</v>
      </c>
      <c r="N34" s="177">
        <f>IF(ISBLANK(INDEX('Policy Characteristics'!H:H,MATCH($C34,'Policy Characteristics'!$C:$C,0))),"",INDEX('Policy Characteristics'!H:H,MATCH($C34,'Policy Characteristics'!$C:$C,0)))</f>
        <v>0.02</v>
      </c>
      <c r="O34" s="177" t="str">
        <f>IF(ISBLANK(INDEX('Policy Characteristics'!I:I,MATCH($C34,'Policy Characteristics'!$C:$C,0))),"",INDEX('Policy Characteristics'!I:I,MATCH($C34,'Policy Characteristics'!$C:$C,0)))</f>
        <v>% reduction in emissions</v>
      </c>
      <c r="P34" s="177" t="str">
        <f>IF(ISBLANK(INDEX('Policy Characteristics'!J:J,MATCH($C34,'Policy Characteristics'!$C:$C,0))),"",INDEX('Policy Characteristics'!J:J,MATCH($C34,'Policy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4" s="177" t="str">
        <f>IF(ISBLANK(INDEX('Policy Characteristics'!K:K,MATCH($C34,'Policy Characteristics'!$C:$C,0))),"",INDEX('Policy Characteristics'!K:K,MATCH($C34,'Policy Characteristics'!$C:$C,0)))</f>
        <v>transportation-sector-main.html#conv-pol-stds</v>
      </c>
      <c r="R34" s="177" t="str">
        <f>IF(ISBLANK(INDEX('Policy Characteristics'!L:L,MATCH($C34,'Policy Characteristics'!$C:$C,0))),"",INDEX('Policy Characteristics'!L:L,MATCH($C34,'Policy Characteristics'!$C:$C,0)))</f>
        <v>conventional-pollutant-standards.html</v>
      </c>
    </row>
    <row r="35" spans="1:18" s="2" customFormat="1" x14ac:dyDescent="0.35">
      <c r="A35" s="176" t="str">
        <f>IF(ISBLANK(INDEX('Policy Characteristics'!A:A,MATCH($C35,'Policy Characteristics'!$C:$C,0))),"",INDEX('Policy Characteristics'!A:A,MATCH($C35,'Policy Characteristics'!$C:$C,0)))</f>
        <v>Transportation</v>
      </c>
      <c r="B35" s="184" t="str">
        <f>IF(ISBLANK(INDEX('Policy Characteristics'!B:B,MATCH($C35,'Policy Characteristics'!$C:$C,0))),"",INDEX('Policy Characteristics'!B:B,MATCH($C35,'Policy Characteristics'!$C:$C,0)))</f>
        <v>Conventional Pollutant Standards</v>
      </c>
      <c r="C35" s="176" t="str">
        <f t="shared" si="2"/>
        <v>Percentage Reduction of Separately Regulated Pollutants</v>
      </c>
      <c r="D35" s="2" t="s">
        <v>40</v>
      </c>
      <c r="E35" s="2" t="s">
        <v>1135</v>
      </c>
      <c r="F35" s="2" t="s">
        <v>2166</v>
      </c>
      <c r="G35" s="2" t="s">
        <v>1135</v>
      </c>
      <c r="H35" s="49">
        <v>333</v>
      </c>
      <c r="I35" s="198" t="s">
        <v>43</v>
      </c>
      <c r="J35" s="177" t="str">
        <f>IF(ISBLANK(INDEX('Policy Characteristics'!D:D,MATCH($C35,'Policy Characteristics'!$C:$C,0))),"",INDEX('Policy Characteristics'!D:D,MATCH($C35,'Policy Characteristics'!$C:$C,0)))</f>
        <v>Conventional Pollutant Standard</v>
      </c>
      <c r="K35" s="177" t="str">
        <f>IF(ISBLANK(INDEX('Policy Characteristics'!E:E,MATCH($C35,'Policy Characteristics'!$C:$C,0))),"",INDEX('Policy Characteristics'!E:E,MATCH($C35,'Policy Characteristics'!$C:$C,0)))</f>
        <v>trans reduce regulated pollutants</v>
      </c>
      <c r="L35" s="177">
        <f>IF(ISBLANK(INDEX('Policy Characteristics'!F:F,MATCH($C35,'Policy Characteristics'!$C:$C,0))),"",INDEX('Policy Characteristics'!F:F,MATCH($C35,'Policy Characteristics'!$C:$C,0)))</f>
        <v>0</v>
      </c>
      <c r="M35" s="177">
        <f>IF(ISBLANK(INDEX('Policy Characteristics'!G:G,MATCH($C35,'Policy Characteristics'!$C:$C,0))),"",INDEX('Policy Characteristics'!G:G,MATCH($C35,'Policy Characteristics'!$C:$C,0)))</f>
        <v>1</v>
      </c>
      <c r="N35" s="177">
        <f>IF(ISBLANK(INDEX('Policy Characteristics'!H:H,MATCH($C35,'Policy Characteristics'!$C:$C,0))),"",INDEX('Policy Characteristics'!H:H,MATCH($C35,'Policy Characteristics'!$C:$C,0)))</f>
        <v>0.02</v>
      </c>
      <c r="O35" s="177" t="str">
        <f>IF(ISBLANK(INDEX('Policy Characteristics'!I:I,MATCH($C35,'Policy Characteristics'!$C:$C,0))),"",INDEX('Policy Characteristics'!I:I,MATCH($C35,'Policy Characteristics'!$C:$C,0)))</f>
        <v>% reduction in emissions</v>
      </c>
      <c r="P35" s="177" t="str">
        <f>IF(ISBLANK(INDEX('Policy Characteristics'!J:J,MATCH($C35,'Policy Characteristics'!$C:$C,0))),"",INDEX('Policy Characteristics'!J:J,MATCH($C35,'Policy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5" s="177" t="str">
        <f>IF(ISBLANK(INDEX('Policy Characteristics'!K:K,MATCH($C35,'Policy Characteristics'!$C:$C,0))),"",INDEX('Policy Characteristics'!K:K,MATCH($C35,'Policy Characteristics'!$C:$C,0)))</f>
        <v>transportation-sector-main.html#conv-pol-stds</v>
      </c>
      <c r="R35" s="177" t="str">
        <f>IF(ISBLANK(INDEX('Policy Characteristics'!L:L,MATCH($C35,'Policy Characteristics'!$C:$C,0))),"",INDEX('Policy Characteristics'!L:L,MATCH($C35,'Policy Characteristics'!$C:$C,0)))</f>
        <v>conventional-pollutant-standards.html</v>
      </c>
    </row>
    <row r="36" spans="1:18" s="2" customFormat="1" x14ac:dyDescent="0.35">
      <c r="A36" s="176" t="str">
        <f>IF(ISBLANK(INDEX('Policy Characteristics'!A:A,MATCH($C36,'Policy Characteristics'!$C:$C,0))),"",INDEX('Policy Characteristics'!A:A,MATCH($C36,'Policy Characteristics'!$C:$C,0)))</f>
        <v>Transportation</v>
      </c>
      <c r="B36" s="184" t="str">
        <f>IF(ISBLANK(INDEX('Policy Characteristics'!B:B,MATCH($C36,'Policy Characteristics'!$C:$C,0))),"",INDEX('Policy Characteristics'!B:B,MATCH($C36,'Policy Characteristics'!$C:$C,0)))</f>
        <v>Conventional Pollutant Standards</v>
      </c>
      <c r="C36" s="176" t="str">
        <f t="shared" si="2"/>
        <v>Percentage Reduction of Separately Regulated Pollutants</v>
      </c>
      <c r="D36" s="2" t="s">
        <v>40</v>
      </c>
      <c r="E36" s="2" t="s">
        <v>1136</v>
      </c>
      <c r="F36" s="2" t="s">
        <v>2166</v>
      </c>
      <c r="G36" s="2" t="s">
        <v>1217</v>
      </c>
      <c r="H36" s="49">
        <v>334</v>
      </c>
      <c r="I36" s="198" t="s">
        <v>43</v>
      </c>
      <c r="J36" s="177" t="str">
        <f>IF(ISBLANK(INDEX('Policy Characteristics'!D:D,MATCH($C36,'Policy Characteristics'!$C:$C,0))),"",INDEX('Policy Characteristics'!D:D,MATCH($C36,'Policy Characteristics'!$C:$C,0)))</f>
        <v>Conventional Pollutant Standard</v>
      </c>
      <c r="K36" s="177" t="str">
        <f>IF(ISBLANK(INDEX('Policy Characteristics'!E:E,MATCH($C36,'Policy Characteristics'!$C:$C,0))),"",INDEX('Policy Characteristics'!E:E,MATCH($C36,'Policy Characteristics'!$C:$C,0)))</f>
        <v>trans reduce regulated pollutants</v>
      </c>
      <c r="L36" s="177">
        <f>IF(ISBLANK(INDEX('Policy Characteristics'!F:F,MATCH($C36,'Policy Characteristics'!$C:$C,0))),"",INDEX('Policy Characteristics'!F:F,MATCH($C36,'Policy Characteristics'!$C:$C,0)))</f>
        <v>0</v>
      </c>
      <c r="M36" s="177">
        <f>IF(ISBLANK(INDEX('Policy Characteristics'!G:G,MATCH($C36,'Policy Characteristics'!$C:$C,0))),"",INDEX('Policy Characteristics'!G:G,MATCH($C36,'Policy Characteristics'!$C:$C,0)))</f>
        <v>1</v>
      </c>
      <c r="N36" s="177">
        <f>IF(ISBLANK(INDEX('Policy Characteristics'!H:H,MATCH($C36,'Policy Characteristics'!$C:$C,0))),"",INDEX('Policy Characteristics'!H:H,MATCH($C36,'Policy Characteristics'!$C:$C,0)))</f>
        <v>0.02</v>
      </c>
      <c r="O36" s="177" t="str">
        <f>IF(ISBLANK(INDEX('Policy Characteristics'!I:I,MATCH($C36,'Policy Characteristics'!$C:$C,0))),"",INDEX('Policy Characteristics'!I:I,MATCH($C36,'Policy Characteristics'!$C:$C,0)))</f>
        <v>% reduction in emissions</v>
      </c>
      <c r="P36" s="177" t="str">
        <f>IF(ISBLANK(INDEX('Policy Characteristics'!J:J,MATCH($C36,'Policy Characteristics'!$C:$C,0))),"",INDEX('Policy Characteristics'!J:J,MATCH($C36,'Policy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6" s="177" t="str">
        <f>IF(ISBLANK(INDEX('Policy Characteristics'!K:K,MATCH($C36,'Policy Characteristics'!$C:$C,0))),"",INDEX('Policy Characteristics'!K:K,MATCH($C36,'Policy Characteristics'!$C:$C,0)))</f>
        <v>transportation-sector-main.html#conv-pol-stds</v>
      </c>
      <c r="R36" s="177" t="str">
        <f>IF(ISBLANK(INDEX('Policy Characteristics'!L:L,MATCH($C36,'Policy Characteristics'!$C:$C,0))),"",INDEX('Policy Characteristics'!L:L,MATCH($C36,'Policy Characteristics'!$C:$C,0)))</f>
        <v>conventional-pollutant-standards.html</v>
      </c>
    </row>
    <row r="37" spans="1:18" s="2" customFormat="1" x14ac:dyDescent="0.35">
      <c r="A37" s="176" t="str">
        <f>IF(ISBLANK(INDEX('Policy Characteristics'!A:A,MATCH($C37,'Policy Characteristics'!$C:$C,0))),"",INDEX('Policy Characteristics'!A:A,MATCH($C37,'Policy Characteristics'!$C:$C,0)))</f>
        <v>Transportation</v>
      </c>
      <c r="B37" s="184" t="str">
        <f>IF(ISBLANK(INDEX('Policy Characteristics'!B:B,MATCH($C37,'Policy Characteristics'!$C:$C,0))),"",INDEX('Policy Characteristics'!B:B,MATCH($C37,'Policy Characteristics'!$C:$C,0)))</f>
        <v>Conventional Pollutant Standards</v>
      </c>
      <c r="C37" s="176" t="str">
        <f t="shared" si="2"/>
        <v>Percentage Reduction of Separately Regulated Pollutants</v>
      </c>
      <c r="D37" s="2" t="s">
        <v>40</v>
      </c>
      <c r="E37" s="2" t="s">
        <v>1137</v>
      </c>
      <c r="F37" s="2" t="s">
        <v>2166</v>
      </c>
      <c r="G37" s="2" t="s">
        <v>1137</v>
      </c>
      <c r="H37" s="49">
        <v>335</v>
      </c>
      <c r="I37" s="199" t="s">
        <v>44</v>
      </c>
      <c r="J37" s="177" t="str">
        <f>IF(ISBLANK(INDEX('Policy Characteristics'!D:D,MATCH($C37,'Policy Characteristics'!$C:$C,0))),"",INDEX('Policy Characteristics'!D:D,MATCH($C37,'Policy Characteristics'!$C:$C,0)))</f>
        <v>Conventional Pollutant Standard</v>
      </c>
      <c r="K37" s="177" t="str">
        <f>IF(ISBLANK(INDEX('Policy Characteristics'!E:E,MATCH($C37,'Policy Characteristics'!$C:$C,0))),"",INDEX('Policy Characteristics'!E:E,MATCH($C37,'Policy Characteristics'!$C:$C,0)))</f>
        <v>trans reduce regulated pollutants</v>
      </c>
      <c r="L37" s="177">
        <f>IF(ISBLANK(INDEX('Policy Characteristics'!F:F,MATCH($C37,'Policy Characteristics'!$C:$C,0))),"",INDEX('Policy Characteristics'!F:F,MATCH($C37,'Policy Characteristics'!$C:$C,0)))</f>
        <v>0</v>
      </c>
      <c r="M37" s="177">
        <f>IF(ISBLANK(INDEX('Policy Characteristics'!G:G,MATCH($C37,'Policy Characteristics'!$C:$C,0))),"",INDEX('Policy Characteristics'!G:G,MATCH($C37,'Policy Characteristics'!$C:$C,0)))</f>
        <v>1</v>
      </c>
      <c r="N37" s="177">
        <f>IF(ISBLANK(INDEX('Policy Characteristics'!H:H,MATCH($C37,'Policy Characteristics'!$C:$C,0))),"",INDEX('Policy Characteristics'!H:H,MATCH($C37,'Policy Characteristics'!$C:$C,0)))</f>
        <v>0.02</v>
      </c>
      <c r="O37" s="177" t="str">
        <f>IF(ISBLANK(INDEX('Policy Characteristics'!I:I,MATCH($C37,'Policy Characteristics'!$C:$C,0))),"",INDEX('Policy Characteristics'!I:I,MATCH($C37,'Policy Characteristics'!$C:$C,0)))</f>
        <v>% reduction in emissions</v>
      </c>
      <c r="P37" s="177" t="str">
        <f>IF(ISBLANK(INDEX('Policy Characteristics'!J:J,MATCH($C37,'Policy Characteristics'!$C:$C,0))),"",INDEX('Policy Characteristics'!J:J,MATCH($C37,'Policy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7" s="177" t="str">
        <f>IF(ISBLANK(INDEX('Policy Characteristics'!K:K,MATCH($C37,'Policy Characteristics'!$C:$C,0))),"",INDEX('Policy Characteristics'!K:K,MATCH($C37,'Policy Characteristics'!$C:$C,0)))</f>
        <v>transportation-sector-main.html#conv-pol-stds</v>
      </c>
      <c r="R37" s="177" t="str">
        <f>IF(ISBLANK(INDEX('Policy Characteristics'!L:L,MATCH($C37,'Policy Characteristics'!$C:$C,0))),"",INDEX('Policy Characteristics'!L:L,MATCH($C37,'Policy Characteristics'!$C:$C,0)))</f>
        <v>conventional-pollutant-standards.html</v>
      </c>
    </row>
    <row r="38" spans="1:18" s="2" customFormat="1" x14ac:dyDescent="0.35">
      <c r="A38" s="176" t="str">
        <f>IF(ISBLANK(INDEX('Policy Characteristics'!A:A,MATCH($C38,'Policy Characteristics'!$C:$C,0))),"",INDEX('Policy Characteristics'!A:A,MATCH($C38,'Policy Characteristics'!$C:$C,0)))</f>
        <v>Transportation</v>
      </c>
      <c r="B38" s="184" t="str">
        <f>IF(ISBLANK(INDEX('Policy Characteristics'!B:B,MATCH($C38,'Policy Characteristics'!$C:$C,0))),"",INDEX('Policy Characteristics'!B:B,MATCH($C38,'Policy Characteristics'!$C:$C,0)))</f>
        <v>Conventional Pollutant Standards</v>
      </c>
      <c r="C38" s="176" t="str">
        <f t="shared" si="2"/>
        <v>Percentage Reduction of Separately Regulated Pollutants</v>
      </c>
      <c r="D38" s="2" t="s">
        <v>40</v>
      </c>
      <c r="E38" s="2" t="s">
        <v>1138</v>
      </c>
      <c r="F38" s="2" t="s">
        <v>2166</v>
      </c>
      <c r="G38" s="2" t="s">
        <v>1138</v>
      </c>
      <c r="H38" s="49">
        <v>336</v>
      </c>
      <c r="I38" s="198" t="s">
        <v>43</v>
      </c>
      <c r="J38" s="177" t="str">
        <f>IF(ISBLANK(INDEX('Policy Characteristics'!D:D,MATCH($C38,'Policy Characteristics'!$C:$C,0))),"",INDEX('Policy Characteristics'!D:D,MATCH($C38,'Policy Characteristics'!$C:$C,0)))</f>
        <v>Conventional Pollutant Standard</v>
      </c>
      <c r="K38" s="177" t="str">
        <f>IF(ISBLANK(INDEX('Policy Characteristics'!E:E,MATCH($C38,'Policy Characteristics'!$C:$C,0))),"",INDEX('Policy Characteristics'!E:E,MATCH($C38,'Policy Characteristics'!$C:$C,0)))</f>
        <v>trans reduce regulated pollutants</v>
      </c>
      <c r="L38" s="177">
        <f>IF(ISBLANK(INDEX('Policy Characteristics'!F:F,MATCH($C38,'Policy Characteristics'!$C:$C,0))),"",INDEX('Policy Characteristics'!F:F,MATCH($C38,'Policy Characteristics'!$C:$C,0)))</f>
        <v>0</v>
      </c>
      <c r="M38" s="177">
        <f>IF(ISBLANK(INDEX('Policy Characteristics'!G:G,MATCH($C38,'Policy Characteristics'!$C:$C,0))),"",INDEX('Policy Characteristics'!G:G,MATCH($C38,'Policy Characteristics'!$C:$C,0)))</f>
        <v>1</v>
      </c>
      <c r="N38" s="177">
        <f>IF(ISBLANK(INDEX('Policy Characteristics'!H:H,MATCH($C38,'Policy Characteristics'!$C:$C,0))),"",INDEX('Policy Characteristics'!H:H,MATCH($C38,'Policy Characteristics'!$C:$C,0)))</f>
        <v>0.02</v>
      </c>
      <c r="O38" s="177" t="str">
        <f>IF(ISBLANK(INDEX('Policy Characteristics'!I:I,MATCH($C38,'Policy Characteristics'!$C:$C,0))),"",INDEX('Policy Characteristics'!I:I,MATCH($C38,'Policy Characteristics'!$C:$C,0)))</f>
        <v>% reduction in emissions</v>
      </c>
      <c r="P38" s="177" t="str">
        <f>IF(ISBLANK(INDEX('Policy Characteristics'!J:J,MATCH($C38,'Policy Characteristics'!$C:$C,0))),"",INDEX('Policy Characteristics'!J:J,MATCH($C38,'Policy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8" s="177" t="str">
        <f>IF(ISBLANK(INDEX('Policy Characteristics'!K:K,MATCH($C38,'Policy Characteristics'!$C:$C,0))),"",INDEX('Policy Characteristics'!K:K,MATCH($C38,'Policy Characteristics'!$C:$C,0)))</f>
        <v>transportation-sector-main.html#conv-pol-stds</v>
      </c>
      <c r="R38" s="177" t="str">
        <f>IF(ISBLANK(INDEX('Policy Characteristics'!L:L,MATCH($C38,'Policy Characteristics'!$C:$C,0))),"",INDEX('Policy Characteristics'!L:L,MATCH($C38,'Policy Characteristics'!$C:$C,0)))</f>
        <v>conventional-pollutant-standards.html</v>
      </c>
    </row>
    <row r="39" spans="1:18" s="2" customFormat="1" x14ac:dyDescent="0.35">
      <c r="A39" s="176" t="str">
        <f>IF(ISBLANK(INDEX('Policy Characteristics'!A:A,MATCH($C39,'Policy Characteristics'!$C:$C,0))),"",INDEX('Policy Characteristics'!A:A,MATCH($C39,'Policy Characteristics'!$C:$C,0)))</f>
        <v>Transportation</v>
      </c>
      <c r="B39" s="184" t="str">
        <f>IF(ISBLANK(INDEX('Policy Characteristics'!B:B,MATCH($C39,'Policy Characteristics'!$C:$C,0))),"",INDEX('Policy Characteristics'!B:B,MATCH($C39,'Policy Characteristics'!$C:$C,0)))</f>
        <v>Conventional Pollutant Standards</v>
      </c>
      <c r="C39" s="176" t="str">
        <f t="shared" si="2"/>
        <v>Percentage Reduction of Separately Regulated Pollutants</v>
      </c>
      <c r="D39" s="2" t="s">
        <v>40</v>
      </c>
      <c r="E39" s="2" t="s">
        <v>1139</v>
      </c>
      <c r="F39" s="2" t="s">
        <v>2166</v>
      </c>
      <c r="G39" s="2" t="s">
        <v>1139</v>
      </c>
      <c r="H39" s="49">
        <v>337</v>
      </c>
      <c r="I39" s="198" t="s">
        <v>43</v>
      </c>
      <c r="J39" s="177" t="str">
        <f>IF(ISBLANK(INDEX('Policy Characteristics'!D:D,MATCH($C39,'Policy Characteristics'!$C:$C,0))),"",INDEX('Policy Characteristics'!D:D,MATCH($C39,'Policy Characteristics'!$C:$C,0)))</f>
        <v>Conventional Pollutant Standard</v>
      </c>
      <c r="K39" s="177" t="str">
        <f>IF(ISBLANK(INDEX('Policy Characteristics'!E:E,MATCH($C39,'Policy Characteristics'!$C:$C,0))),"",INDEX('Policy Characteristics'!E:E,MATCH($C39,'Policy Characteristics'!$C:$C,0)))</f>
        <v>trans reduce regulated pollutants</v>
      </c>
      <c r="L39" s="177">
        <f>IF(ISBLANK(INDEX('Policy Characteristics'!F:F,MATCH($C39,'Policy Characteristics'!$C:$C,0))),"",INDEX('Policy Characteristics'!F:F,MATCH($C39,'Policy Characteristics'!$C:$C,0)))</f>
        <v>0</v>
      </c>
      <c r="M39" s="177">
        <f>IF(ISBLANK(INDEX('Policy Characteristics'!G:G,MATCH($C39,'Policy Characteristics'!$C:$C,0))),"",INDEX('Policy Characteristics'!G:G,MATCH($C39,'Policy Characteristics'!$C:$C,0)))</f>
        <v>1</v>
      </c>
      <c r="N39" s="177">
        <f>IF(ISBLANK(INDEX('Policy Characteristics'!H:H,MATCH($C39,'Policy Characteristics'!$C:$C,0))),"",INDEX('Policy Characteristics'!H:H,MATCH($C39,'Policy Characteristics'!$C:$C,0)))</f>
        <v>0.02</v>
      </c>
      <c r="O39" s="177" t="str">
        <f>IF(ISBLANK(INDEX('Policy Characteristics'!I:I,MATCH($C39,'Policy Characteristics'!$C:$C,0))),"",INDEX('Policy Characteristics'!I:I,MATCH($C39,'Policy Characteristics'!$C:$C,0)))</f>
        <v>% reduction in emissions</v>
      </c>
      <c r="P39" s="177" t="str">
        <f>IF(ISBLANK(INDEX('Policy Characteristics'!J:J,MATCH($C39,'Policy Characteristics'!$C:$C,0))),"",INDEX('Policy Characteristics'!J:J,MATCH($C39,'Policy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9" s="177" t="str">
        <f>IF(ISBLANK(INDEX('Policy Characteristics'!K:K,MATCH($C39,'Policy Characteristics'!$C:$C,0))),"",INDEX('Policy Characteristics'!K:K,MATCH($C39,'Policy Characteristics'!$C:$C,0)))</f>
        <v>transportation-sector-main.html#conv-pol-stds</v>
      </c>
      <c r="R39" s="177" t="str">
        <f>IF(ISBLANK(INDEX('Policy Characteristics'!L:L,MATCH($C39,'Policy Characteristics'!$C:$C,0))),"",INDEX('Policy Characteristics'!L:L,MATCH($C39,'Policy Characteristics'!$C:$C,0)))</f>
        <v>conventional-pollutant-standards.html</v>
      </c>
    </row>
    <row r="40" spans="1:18" s="2" customFormat="1" x14ac:dyDescent="0.35">
      <c r="A40" s="176" t="str">
        <f>IF(ISBLANK(INDEX('Policy Characteristics'!A:A,MATCH($C40,'Policy Characteristics'!$C:$C,0))),"",INDEX('Policy Characteristics'!A:A,MATCH($C40,'Policy Characteristics'!$C:$C,0)))</f>
        <v>Transportation</v>
      </c>
      <c r="B40" s="184" t="str">
        <f>IF(ISBLANK(INDEX('Policy Characteristics'!B:B,MATCH($C40,'Policy Characteristics'!$C:$C,0))),"",INDEX('Policy Characteristics'!B:B,MATCH($C40,'Policy Characteristics'!$C:$C,0)))</f>
        <v>Conventional Pollutant Standards</v>
      </c>
      <c r="C40" s="176" t="str">
        <f t="shared" si="2"/>
        <v>Percentage Reduction of Separately Regulated Pollutants</v>
      </c>
      <c r="D40" s="2" t="s">
        <v>40</v>
      </c>
      <c r="E40" s="2" t="s">
        <v>1140</v>
      </c>
      <c r="F40" s="2" t="s">
        <v>2166</v>
      </c>
      <c r="G40" s="2" t="s">
        <v>1140</v>
      </c>
      <c r="H40" s="49">
        <v>338</v>
      </c>
      <c r="I40" s="199" t="s">
        <v>44</v>
      </c>
      <c r="J40" s="177" t="str">
        <f>IF(ISBLANK(INDEX('Policy Characteristics'!D:D,MATCH($C40,'Policy Characteristics'!$C:$C,0))),"",INDEX('Policy Characteristics'!D:D,MATCH($C40,'Policy Characteristics'!$C:$C,0)))</f>
        <v>Conventional Pollutant Standard</v>
      </c>
      <c r="K40" s="177" t="str">
        <f>IF(ISBLANK(INDEX('Policy Characteristics'!E:E,MATCH($C40,'Policy Characteristics'!$C:$C,0))),"",INDEX('Policy Characteristics'!E:E,MATCH($C40,'Policy Characteristics'!$C:$C,0)))</f>
        <v>trans reduce regulated pollutants</v>
      </c>
      <c r="L40" s="177">
        <f>IF(ISBLANK(INDEX('Policy Characteristics'!F:F,MATCH($C40,'Policy Characteristics'!$C:$C,0))),"",INDEX('Policy Characteristics'!F:F,MATCH($C40,'Policy Characteristics'!$C:$C,0)))</f>
        <v>0</v>
      </c>
      <c r="M40" s="177">
        <f>IF(ISBLANK(INDEX('Policy Characteristics'!G:G,MATCH($C40,'Policy Characteristics'!$C:$C,0))),"",INDEX('Policy Characteristics'!G:G,MATCH($C40,'Policy Characteristics'!$C:$C,0)))</f>
        <v>1</v>
      </c>
      <c r="N40" s="177">
        <f>IF(ISBLANK(INDEX('Policy Characteristics'!H:H,MATCH($C40,'Policy Characteristics'!$C:$C,0))),"",INDEX('Policy Characteristics'!H:H,MATCH($C40,'Policy Characteristics'!$C:$C,0)))</f>
        <v>0.02</v>
      </c>
      <c r="O40" s="177" t="str">
        <f>IF(ISBLANK(INDEX('Policy Characteristics'!I:I,MATCH($C40,'Policy Characteristics'!$C:$C,0))),"",INDEX('Policy Characteristics'!I:I,MATCH($C40,'Policy Characteristics'!$C:$C,0)))</f>
        <v>% reduction in emissions</v>
      </c>
      <c r="P40" s="177" t="str">
        <f>IF(ISBLANK(INDEX('Policy Characteristics'!J:J,MATCH($C40,'Policy Characteristics'!$C:$C,0))),"",INDEX('Policy Characteristics'!J:J,MATCH($C40,'Policy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0" s="177" t="str">
        <f>IF(ISBLANK(INDEX('Policy Characteristics'!K:K,MATCH($C40,'Policy Characteristics'!$C:$C,0))),"",INDEX('Policy Characteristics'!K:K,MATCH($C40,'Policy Characteristics'!$C:$C,0)))</f>
        <v>transportation-sector-main.html#conv-pol-stds</v>
      </c>
      <c r="R40" s="177" t="str">
        <f>IF(ISBLANK(INDEX('Policy Characteristics'!L:L,MATCH($C40,'Policy Characteristics'!$C:$C,0))),"",INDEX('Policy Characteristics'!L:L,MATCH($C40,'Policy Characteristics'!$C:$C,0)))</f>
        <v>conventional-pollutant-standards.html</v>
      </c>
    </row>
    <row r="41" spans="1:18" s="2" customFormat="1" x14ac:dyDescent="0.35">
      <c r="A41" s="176" t="str">
        <f>IF(ISBLANK(INDEX('Policy Characteristics'!A:A,MATCH($C41,'Policy Characteristics'!$C:$C,0))),"",INDEX('Policy Characteristics'!A:A,MATCH($C41,'Policy Characteristics'!$C:$C,0)))</f>
        <v>Transportation</v>
      </c>
      <c r="B41" s="184" t="str">
        <f>IF(ISBLANK(INDEX('Policy Characteristics'!B:B,MATCH($C41,'Policy Characteristics'!$C:$C,0))),"",INDEX('Policy Characteristics'!B:B,MATCH($C41,'Policy Characteristics'!$C:$C,0)))</f>
        <v>Conventional Pollutant Standards</v>
      </c>
      <c r="C41" s="176" t="str">
        <f t="shared" si="2"/>
        <v>Percentage Reduction of Separately Regulated Pollutants</v>
      </c>
      <c r="D41" s="2" t="s">
        <v>40</v>
      </c>
      <c r="E41" s="2" t="s">
        <v>1141</v>
      </c>
      <c r="F41" s="2" t="s">
        <v>2166</v>
      </c>
      <c r="G41" s="2" t="s">
        <v>1141</v>
      </c>
      <c r="H41" s="49">
        <v>339</v>
      </c>
      <c r="I41" s="199" t="s">
        <v>44</v>
      </c>
      <c r="J41" s="177" t="str">
        <f>IF(ISBLANK(INDEX('Policy Characteristics'!D:D,MATCH($C41,'Policy Characteristics'!$C:$C,0))),"",INDEX('Policy Characteristics'!D:D,MATCH($C41,'Policy Characteristics'!$C:$C,0)))</f>
        <v>Conventional Pollutant Standard</v>
      </c>
      <c r="K41" s="177" t="str">
        <f>IF(ISBLANK(INDEX('Policy Characteristics'!E:E,MATCH($C41,'Policy Characteristics'!$C:$C,0))),"",INDEX('Policy Characteristics'!E:E,MATCH($C41,'Policy Characteristics'!$C:$C,0)))</f>
        <v>trans reduce regulated pollutants</v>
      </c>
      <c r="L41" s="177">
        <f>IF(ISBLANK(INDEX('Policy Characteristics'!F:F,MATCH($C41,'Policy Characteristics'!$C:$C,0))),"",INDEX('Policy Characteristics'!F:F,MATCH($C41,'Policy Characteristics'!$C:$C,0)))</f>
        <v>0</v>
      </c>
      <c r="M41" s="177">
        <f>IF(ISBLANK(INDEX('Policy Characteristics'!G:G,MATCH($C41,'Policy Characteristics'!$C:$C,0))),"",INDEX('Policy Characteristics'!G:G,MATCH($C41,'Policy Characteristics'!$C:$C,0)))</f>
        <v>1</v>
      </c>
      <c r="N41" s="177">
        <f>IF(ISBLANK(INDEX('Policy Characteristics'!H:H,MATCH($C41,'Policy Characteristics'!$C:$C,0))),"",INDEX('Policy Characteristics'!H:H,MATCH($C41,'Policy Characteristics'!$C:$C,0)))</f>
        <v>0.02</v>
      </c>
      <c r="O41" s="177" t="str">
        <f>IF(ISBLANK(INDEX('Policy Characteristics'!I:I,MATCH($C41,'Policy Characteristics'!$C:$C,0))),"",INDEX('Policy Characteristics'!I:I,MATCH($C41,'Policy Characteristics'!$C:$C,0)))</f>
        <v>% reduction in emissions</v>
      </c>
      <c r="P41" s="177" t="str">
        <f>IF(ISBLANK(INDEX('Policy Characteristics'!J:J,MATCH($C41,'Policy Characteristics'!$C:$C,0))),"",INDEX('Policy Characteristics'!J:J,MATCH($C41,'Policy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1" s="177" t="str">
        <f>IF(ISBLANK(INDEX('Policy Characteristics'!K:K,MATCH($C41,'Policy Characteristics'!$C:$C,0))),"",INDEX('Policy Characteristics'!K:K,MATCH($C41,'Policy Characteristics'!$C:$C,0)))</f>
        <v>transportation-sector-main.html#conv-pol-stds</v>
      </c>
      <c r="R41" s="177" t="str">
        <f>IF(ISBLANK(INDEX('Policy Characteristics'!L:L,MATCH($C41,'Policy Characteristics'!$C:$C,0))),"",INDEX('Policy Characteristics'!L:L,MATCH($C41,'Policy Characteristics'!$C:$C,0)))</f>
        <v>conventional-pollutant-standards.html</v>
      </c>
    </row>
    <row r="42" spans="1:18" s="2" customFormat="1" x14ac:dyDescent="0.35">
      <c r="A42" s="176" t="str">
        <f>IF(ISBLANK(INDEX('Policy Characteristics'!A:A,MATCH($C42,'Policy Characteristics'!$C:$C,0))),"",INDEX('Policy Characteristics'!A:A,MATCH($C42,'Policy Characteristics'!$C:$C,0)))</f>
        <v>Transportation</v>
      </c>
      <c r="B42" s="184" t="str">
        <f>IF(ISBLANK(INDEX('Policy Characteristics'!B:B,MATCH($C42,'Policy Characteristics'!$C:$C,0))),"",INDEX('Policy Characteristics'!B:B,MATCH($C42,'Policy Characteristics'!$C:$C,0)))</f>
        <v>Conventional Pollutant Standards</v>
      </c>
      <c r="C42" s="176" t="str">
        <f t="shared" si="2"/>
        <v>Percentage Reduction of Separately Regulated Pollutants</v>
      </c>
      <c r="D42" s="2" t="s">
        <v>41</v>
      </c>
      <c r="E42" s="2" t="s">
        <v>1133</v>
      </c>
      <c r="F42" s="2" t="s">
        <v>2167</v>
      </c>
      <c r="G42" s="2" t="s">
        <v>1325</v>
      </c>
      <c r="H42" s="49">
        <v>340</v>
      </c>
      <c r="I42" s="198" t="s">
        <v>43</v>
      </c>
      <c r="J42" s="177" t="str">
        <f>IF(ISBLANK(INDEX('Policy Characteristics'!D:D,MATCH($C42,'Policy Characteristics'!$C:$C,0))),"",INDEX('Policy Characteristics'!D:D,MATCH($C42,'Policy Characteristics'!$C:$C,0)))</f>
        <v>Conventional Pollutant Standard</v>
      </c>
      <c r="K42" s="177" t="str">
        <f>IF(ISBLANK(INDEX('Policy Characteristics'!E:E,MATCH($C42,'Policy Characteristics'!$C:$C,0))),"",INDEX('Policy Characteristics'!E:E,MATCH($C42,'Policy Characteristics'!$C:$C,0)))</f>
        <v>trans reduce regulated pollutants</v>
      </c>
      <c r="L42" s="177">
        <f>IF(ISBLANK(INDEX('Policy Characteristics'!F:F,MATCH($C42,'Policy Characteristics'!$C:$C,0))),"",INDEX('Policy Characteristics'!F:F,MATCH($C42,'Policy Characteristics'!$C:$C,0)))</f>
        <v>0</v>
      </c>
      <c r="M42" s="177">
        <f>IF(ISBLANK(INDEX('Policy Characteristics'!G:G,MATCH($C42,'Policy Characteristics'!$C:$C,0))),"",INDEX('Policy Characteristics'!G:G,MATCH($C42,'Policy Characteristics'!$C:$C,0)))</f>
        <v>1</v>
      </c>
      <c r="N42" s="177">
        <f>IF(ISBLANK(INDEX('Policy Characteristics'!H:H,MATCH($C42,'Policy Characteristics'!$C:$C,0))),"",INDEX('Policy Characteristics'!H:H,MATCH($C42,'Policy Characteristics'!$C:$C,0)))</f>
        <v>0.02</v>
      </c>
      <c r="O42" s="177" t="str">
        <f>IF(ISBLANK(INDEX('Policy Characteristics'!I:I,MATCH($C42,'Policy Characteristics'!$C:$C,0))),"",INDEX('Policy Characteristics'!I:I,MATCH($C42,'Policy Characteristics'!$C:$C,0)))</f>
        <v>% reduction in emissions</v>
      </c>
      <c r="P42" s="177" t="str">
        <f>IF(ISBLANK(INDEX('Policy Characteristics'!J:J,MATCH($C42,'Policy Characteristics'!$C:$C,0))),"",INDEX('Policy Characteristics'!J:J,MATCH($C42,'Policy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2" s="177" t="str">
        <f>IF(ISBLANK(INDEX('Policy Characteristics'!K:K,MATCH($C42,'Policy Characteristics'!$C:$C,0))),"",INDEX('Policy Characteristics'!K:K,MATCH($C42,'Policy Characteristics'!$C:$C,0)))</f>
        <v>transportation-sector-main.html#conv-pol-stds</v>
      </c>
      <c r="R42" s="177" t="str">
        <f>IF(ISBLANK(INDEX('Policy Characteristics'!L:L,MATCH($C42,'Policy Characteristics'!$C:$C,0))),"",INDEX('Policy Characteristics'!L:L,MATCH($C42,'Policy Characteristics'!$C:$C,0)))</f>
        <v>conventional-pollutant-standards.html</v>
      </c>
    </row>
    <row r="43" spans="1:18" s="2" customFormat="1" x14ac:dyDescent="0.35">
      <c r="A43" s="176" t="str">
        <f>IF(ISBLANK(INDEX('Policy Characteristics'!A:A,MATCH($C43,'Policy Characteristics'!$C:$C,0))),"",INDEX('Policy Characteristics'!A:A,MATCH($C43,'Policy Characteristics'!$C:$C,0)))</f>
        <v>Transportation</v>
      </c>
      <c r="B43" s="184" t="str">
        <f>IF(ISBLANK(INDEX('Policy Characteristics'!B:B,MATCH($C43,'Policy Characteristics'!$C:$C,0))),"",INDEX('Policy Characteristics'!B:B,MATCH($C43,'Policy Characteristics'!$C:$C,0)))</f>
        <v>Conventional Pollutant Standards</v>
      </c>
      <c r="C43" s="176" t="str">
        <f t="shared" si="2"/>
        <v>Percentage Reduction of Separately Regulated Pollutants</v>
      </c>
      <c r="D43" s="2" t="s">
        <v>41</v>
      </c>
      <c r="E43" s="2" t="s">
        <v>479</v>
      </c>
      <c r="F43" s="2" t="s">
        <v>2167</v>
      </c>
      <c r="G43" s="2" t="s">
        <v>479</v>
      </c>
      <c r="H43" s="49">
        <v>341</v>
      </c>
      <c r="I43" s="198" t="s">
        <v>43</v>
      </c>
      <c r="J43" s="177" t="str">
        <f>IF(ISBLANK(INDEX('Policy Characteristics'!D:D,MATCH($C43,'Policy Characteristics'!$C:$C,0))),"",INDEX('Policy Characteristics'!D:D,MATCH($C43,'Policy Characteristics'!$C:$C,0)))</f>
        <v>Conventional Pollutant Standard</v>
      </c>
      <c r="K43" s="177" t="str">
        <f>IF(ISBLANK(INDEX('Policy Characteristics'!E:E,MATCH($C43,'Policy Characteristics'!$C:$C,0))),"",INDEX('Policy Characteristics'!E:E,MATCH($C43,'Policy Characteristics'!$C:$C,0)))</f>
        <v>trans reduce regulated pollutants</v>
      </c>
      <c r="L43" s="177">
        <f>IF(ISBLANK(INDEX('Policy Characteristics'!F:F,MATCH($C43,'Policy Characteristics'!$C:$C,0))),"",INDEX('Policy Characteristics'!F:F,MATCH($C43,'Policy Characteristics'!$C:$C,0)))</f>
        <v>0</v>
      </c>
      <c r="M43" s="177">
        <f>IF(ISBLANK(INDEX('Policy Characteristics'!G:G,MATCH($C43,'Policy Characteristics'!$C:$C,0))),"",INDEX('Policy Characteristics'!G:G,MATCH($C43,'Policy Characteristics'!$C:$C,0)))</f>
        <v>1</v>
      </c>
      <c r="N43" s="177">
        <f>IF(ISBLANK(INDEX('Policy Characteristics'!H:H,MATCH($C43,'Policy Characteristics'!$C:$C,0))),"",INDEX('Policy Characteristics'!H:H,MATCH($C43,'Policy Characteristics'!$C:$C,0)))</f>
        <v>0.02</v>
      </c>
      <c r="O43" s="177" t="str">
        <f>IF(ISBLANK(INDEX('Policy Characteristics'!I:I,MATCH($C43,'Policy Characteristics'!$C:$C,0))),"",INDEX('Policy Characteristics'!I:I,MATCH($C43,'Policy Characteristics'!$C:$C,0)))</f>
        <v>% reduction in emissions</v>
      </c>
      <c r="P43" s="177" t="str">
        <f>IF(ISBLANK(INDEX('Policy Characteristics'!J:J,MATCH($C43,'Policy Characteristics'!$C:$C,0))),"",INDEX('Policy Characteristics'!J:J,MATCH($C43,'Policy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3" s="177" t="str">
        <f>IF(ISBLANK(INDEX('Policy Characteristics'!K:K,MATCH($C43,'Policy Characteristics'!$C:$C,0))),"",INDEX('Policy Characteristics'!K:K,MATCH($C43,'Policy Characteristics'!$C:$C,0)))</f>
        <v>transportation-sector-main.html#conv-pol-stds</v>
      </c>
      <c r="R43" s="177" t="str">
        <f>IF(ISBLANK(INDEX('Policy Characteristics'!L:L,MATCH($C43,'Policy Characteristics'!$C:$C,0))),"",INDEX('Policy Characteristics'!L:L,MATCH($C43,'Policy Characteristics'!$C:$C,0)))</f>
        <v>conventional-pollutant-standards.html</v>
      </c>
    </row>
    <row r="44" spans="1:18" s="2" customFormat="1" x14ac:dyDescent="0.35">
      <c r="A44" s="176" t="str">
        <f>IF(ISBLANK(INDEX('Policy Characteristics'!A:A,MATCH($C44,'Policy Characteristics'!$C:$C,0))),"",INDEX('Policy Characteristics'!A:A,MATCH($C44,'Policy Characteristics'!$C:$C,0)))</f>
        <v>Transportation</v>
      </c>
      <c r="B44" s="184" t="str">
        <f>IF(ISBLANK(INDEX('Policy Characteristics'!B:B,MATCH($C44,'Policy Characteristics'!$C:$C,0))),"",INDEX('Policy Characteristics'!B:B,MATCH($C44,'Policy Characteristics'!$C:$C,0)))</f>
        <v>Conventional Pollutant Standards</v>
      </c>
      <c r="C44" s="176" t="str">
        <f t="shared" si="2"/>
        <v>Percentage Reduction of Separately Regulated Pollutants</v>
      </c>
      <c r="D44" s="2" t="s">
        <v>41</v>
      </c>
      <c r="E44" s="2" t="s">
        <v>1134</v>
      </c>
      <c r="F44" s="2" t="s">
        <v>2167</v>
      </c>
      <c r="G44" s="2" t="s">
        <v>1134</v>
      </c>
      <c r="H44" s="49">
        <v>342</v>
      </c>
      <c r="I44" s="198" t="s">
        <v>43</v>
      </c>
      <c r="J44" s="177" t="str">
        <f>IF(ISBLANK(INDEX('Policy Characteristics'!D:D,MATCH($C44,'Policy Characteristics'!$C:$C,0))),"",INDEX('Policy Characteristics'!D:D,MATCH($C44,'Policy Characteristics'!$C:$C,0)))</f>
        <v>Conventional Pollutant Standard</v>
      </c>
      <c r="K44" s="177" t="str">
        <f>IF(ISBLANK(INDEX('Policy Characteristics'!E:E,MATCH($C44,'Policy Characteristics'!$C:$C,0))),"",INDEX('Policy Characteristics'!E:E,MATCH($C44,'Policy Characteristics'!$C:$C,0)))</f>
        <v>trans reduce regulated pollutants</v>
      </c>
      <c r="L44" s="177">
        <f>IF(ISBLANK(INDEX('Policy Characteristics'!F:F,MATCH($C44,'Policy Characteristics'!$C:$C,0))),"",INDEX('Policy Characteristics'!F:F,MATCH($C44,'Policy Characteristics'!$C:$C,0)))</f>
        <v>0</v>
      </c>
      <c r="M44" s="177">
        <f>IF(ISBLANK(INDEX('Policy Characteristics'!G:G,MATCH($C44,'Policy Characteristics'!$C:$C,0))),"",INDEX('Policy Characteristics'!G:G,MATCH($C44,'Policy Characteristics'!$C:$C,0)))</f>
        <v>1</v>
      </c>
      <c r="N44" s="177">
        <f>IF(ISBLANK(INDEX('Policy Characteristics'!H:H,MATCH($C44,'Policy Characteristics'!$C:$C,0))),"",INDEX('Policy Characteristics'!H:H,MATCH($C44,'Policy Characteristics'!$C:$C,0)))</f>
        <v>0.02</v>
      </c>
      <c r="O44" s="177" t="str">
        <f>IF(ISBLANK(INDEX('Policy Characteristics'!I:I,MATCH($C44,'Policy Characteristics'!$C:$C,0))),"",INDEX('Policy Characteristics'!I:I,MATCH($C44,'Policy Characteristics'!$C:$C,0)))</f>
        <v>% reduction in emissions</v>
      </c>
      <c r="P44" s="177" t="str">
        <f>IF(ISBLANK(INDEX('Policy Characteristics'!J:J,MATCH($C44,'Policy Characteristics'!$C:$C,0))),"",INDEX('Policy Characteristics'!J:J,MATCH($C44,'Policy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4" s="177" t="str">
        <f>IF(ISBLANK(INDEX('Policy Characteristics'!K:K,MATCH($C44,'Policy Characteristics'!$C:$C,0))),"",INDEX('Policy Characteristics'!K:K,MATCH($C44,'Policy Characteristics'!$C:$C,0)))</f>
        <v>transportation-sector-main.html#conv-pol-stds</v>
      </c>
      <c r="R44" s="177" t="str">
        <f>IF(ISBLANK(INDEX('Policy Characteristics'!L:L,MATCH($C44,'Policy Characteristics'!$C:$C,0))),"",INDEX('Policy Characteristics'!L:L,MATCH($C44,'Policy Characteristics'!$C:$C,0)))</f>
        <v>conventional-pollutant-standards.html</v>
      </c>
    </row>
    <row r="45" spans="1:18" s="2" customFormat="1" x14ac:dyDescent="0.35">
      <c r="A45" s="176" t="str">
        <f>IF(ISBLANK(INDEX('Policy Characteristics'!A:A,MATCH($C45,'Policy Characteristics'!$C:$C,0))),"",INDEX('Policy Characteristics'!A:A,MATCH($C45,'Policy Characteristics'!$C:$C,0)))</f>
        <v>Transportation</v>
      </c>
      <c r="B45" s="184" t="str">
        <f>IF(ISBLANK(INDEX('Policy Characteristics'!B:B,MATCH($C45,'Policy Characteristics'!$C:$C,0))),"",INDEX('Policy Characteristics'!B:B,MATCH($C45,'Policy Characteristics'!$C:$C,0)))</f>
        <v>Conventional Pollutant Standards</v>
      </c>
      <c r="C45" s="176" t="str">
        <f t="shared" si="2"/>
        <v>Percentage Reduction of Separately Regulated Pollutants</v>
      </c>
      <c r="D45" s="2" t="s">
        <v>41</v>
      </c>
      <c r="E45" s="2" t="s">
        <v>1135</v>
      </c>
      <c r="F45" s="2" t="s">
        <v>2167</v>
      </c>
      <c r="G45" s="2" t="s">
        <v>1135</v>
      </c>
      <c r="H45" s="49">
        <v>343</v>
      </c>
      <c r="I45" s="198" t="s">
        <v>43</v>
      </c>
      <c r="J45" s="177" t="str">
        <f>IF(ISBLANK(INDEX('Policy Characteristics'!D:D,MATCH($C45,'Policy Characteristics'!$C:$C,0))),"",INDEX('Policy Characteristics'!D:D,MATCH($C45,'Policy Characteristics'!$C:$C,0)))</f>
        <v>Conventional Pollutant Standard</v>
      </c>
      <c r="K45" s="177" t="str">
        <f>IF(ISBLANK(INDEX('Policy Characteristics'!E:E,MATCH($C45,'Policy Characteristics'!$C:$C,0))),"",INDEX('Policy Characteristics'!E:E,MATCH($C45,'Policy Characteristics'!$C:$C,0)))</f>
        <v>trans reduce regulated pollutants</v>
      </c>
      <c r="L45" s="177">
        <f>IF(ISBLANK(INDEX('Policy Characteristics'!F:F,MATCH($C45,'Policy Characteristics'!$C:$C,0))),"",INDEX('Policy Characteristics'!F:F,MATCH($C45,'Policy Characteristics'!$C:$C,0)))</f>
        <v>0</v>
      </c>
      <c r="M45" s="177">
        <f>IF(ISBLANK(INDEX('Policy Characteristics'!G:G,MATCH($C45,'Policy Characteristics'!$C:$C,0))),"",INDEX('Policy Characteristics'!G:G,MATCH($C45,'Policy Characteristics'!$C:$C,0)))</f>
        <v>1</v>
      </c>
      <c r="N45" s="177">
        <f>IF(ISBLANK(INDEX('Policy Characteristics'!H:H,MATCH($C45,'Policy Characteristics'!$C:$C,0))),"",INDEX('Policy Characteristics'!H:H,MATCH($C45,'Policy Characteristics'!$C:$C,0)))</f>
        <v>0.02</v>
      </c>
      <c r="O45" s="177" t="str">
        <f>IF(ISBLANK(INDEX('Policy Characteristics'!I:I,MATCH($C45,'Policy Characteristics'!$C:$C,0))),"",INDEX('Policy Characteristics'!I:I,MATCH($C45,'Policy Characteristics'!$C:$C,0)))</f>
        <v>% reduction in emissions</v>
      </c>
      <c r="P45" s="177" t="str">
        <f>IF(ISBLANK(INDEX('Policy Characteristics'!J:J,MATCH($C45,'Policy Characteristics'!$C:$C,0))),"",INDEX('Policy Characteristics'!J:J,MATCH($C45,'Policy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5" s="177" t="str">
        <f>IF(ISBLANK(INDEX('Policy Characteristics'!K:K,MATCH($C45,'Policy Characteristics'!$C:$C,0))),"",INDEX('Policy Characteristics'!K:K,MATCH($C45,'Policy Characteristics'!$C:$C,0)))</f>
        <v>transportation-sector-main.html#conv-pol-stds</v>
      </c>
      <c r="R45" s="177" t="str">
        <f>IF(ISBLANK(INDEX('Policy Characteristics'!L:L,MATCH($C45,'Policy Characteristics'!$C:$C,0))),"",INDEX('Policy Characteristics'!L:L,MATCH($C45,'Policy Characteristics'!$C:$C,0)))</f>
        <v>conventional-pollutant-standards.html</v>
      </c>
    </row>
    <row r="46" spans="1:18" s="2" customFormat="1" x14ac:dyDescent="0.35">
      <c r="A46" s="176" t="str">
        <f>IF(ISBLANK(INDEX('Policy Characteristics'!A:A,MATCH($C46,'Policy Characteristics'!$C:$C,0))),"",INDEX('Policy Characteristics'!A:A,MATCH($C46,'Policy Characteristics'!$C:$C,0)))</f>
        <v>Transportation</v>
      </c>
      <c r="B46" s="184" t="str">
        <f>IF(ISBLANK(INDEX('Policy Characteristics'!B:B,MATCH($C46,'Policy Characteristics'!$C:$C,0))),"",INDEX('Policy Characteristics'!B:B,MATCH($C46,'Policy Characteristics'!$C:$C,0)))</f>
        <v>Conventional Pollutant Standards</v>
      </c>
      <c r="C46" s="176" t="str">
        <f t="shared" si="2"/>
        <v>Percentage Reduction of Separately Regulated Pollutants</v>
      </c>
      <c r="D46" s="2" t="s">
        <v>41</v>
      </c>
      <c r="E46" s="2" t="s">
        <v>1136</v>
      </c>
      <c r="F46" s="2" t="s">
        <v>2167</v>
      </c>
      <c r="G46" s="2" t="s">
        <v>1217</v>
      </c>
      <c r="H46" s="49">
        <v>344</v>
      </c>
      <c r="I46" s="198" t="s">
        <v>43</v>
      </c>
      <c r="J46" s="177" t="str">
        <f>IF(ISBLANK(INDEX('Policy Characteristics'!D:D,MATCH($C46,'Policy Characteristics'!$C:$C,0))),"",INDEX('Policy Characteristics'!D:D,MATCH($C46,'Policy Characteristics'!$C:$C,0)))</f>
        <v>Conventional Pollutant Standard</v>
      </c>
      <c r="K46" s="177" t="str">
        <f>IF(ISBLANK(INDEX('Policy Characteristics'!E:E,MATCH($C46,'Policy Characteristics'!$C:$C,0))),"",INDEX('Policy Characteristics'!E:E,MATCH($C46,'Policy Characteristics'!$C:$C,0)))</f>
        <v>trans reduce regulated pollutants</v>
      </c>
      <c r="L46" s="177">
        <f>IF(ISBLANK(INDEX('Policy Characteristics'!F:F,MATCH($C46,'Policy Characteristics'!$C:$C,0))),"",INDEX('Policy Characteristics'!F:F,MATCH($C46,'Policy Characteristics'!$C:$C,0)))</f>
        <v>0</v>
      </c>
      <c r="M46" s="177">
        <f>IF(ISBLANK(INDEX('Policy Characteristics'!G:G,MATCH($C46,'Policy Characteristics'!$C:$C,0))),"",INDEX('Policy Characteristics'!G:G,MATCH($C46,'Policy Characteristics'!$C:$C,0)))</f>
        <v>1</v>
      </c>
      <c r="N46" s="177">
        <f>IF(ISBLANK(INDEX('Policy Characteristics'!H:H,MATCH($C46,'Policy Characteristics'!$C:$C,0))),"",INDEX('Policy Characteristics'!H:H,MATCH($C46,'Policy Characteristics'!$C:$C,0)))</f>
        <v>0.02</v>
      </c>
      <c r="O46" s="177" t="str">
        <f>IF(ISBLANK(INDEX('Policy Characteristics'!I:I,MATCH($C46,'Policy Characteristics'!$C:$C,0))),"",INDEX('Policy Characteristics'!I:I,MATCH($C46,'Policy Characteristics'!$C:$C,0)))</f>
        <v>% reduction in emissions</v>
      </c>
      <c r="P46" s="177" t="str">
        <f>IF(ISBLANK(INDEX('Policy Characteristics'!J:J,MATCH($C46,'Policy Characteristics'!$C:$C,0))),"",INDEX('Policy Characteristics'!J:J,MATCH($C46,'Policy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6" s="177" t="str">
        <f>IF(ISBLANK(INDEX('Policy Characteristics'!K:K,MATCH($C46,'Policy Characteristics'!$C:$C,0))),"",INDEX('Policy Characteristics'!K:K,MATCH($C46,'Policy Characteristics'!$C:$C,0)))</f>
        <v>transportation-sector-main.html#conv-pol-stds</v>
      </c>
      <c r="R46" s="177" t="str">
        <f>IF(ISBLANK(INDEX('Policy Characteristics'!L:L,MATCH($C46,'Policy Characteristics'!$C:$C,0))),"",INDEX('Policy Characteristics'!L:L,MATCH($C46,'Policy Characteristics'!$C:$C,0)))</f>
        <v>conventional-pollutant-standards.html</v>
      </c>
    </row>
    <row r="47" spans="1:18" s="2" customFormat="1" x14ac:dyDescent="0.35">
      <c r="A47" s="176" t="str">
        <f>IF(ISBLANK(INDEX('Policy Characteristics'!A:A,MATCH($C47,'Policy Characteristics'!$C:$C,0))),"",INDEX('Policy Characteristics'!A:A,MATCH($C47,'Policy Characteristics'!$C:$C,0)))</f>
        <v>Transportation</v>
      </c>
      <c r="B47" s="184" t="str">
        <f>IF(ISBLANK(INDEX('Policy Characteristics'!B:B,MATCH($C47,'Policy Characteristics'!$C:$C,0))),"",INDEX('Policy Characteristics'!B:B,MATCH($C47,'Policy Characteristics'!$C:$C,0)))</f>
        <v>Conventional Pollutant Standards</v>
      </c>
      <c r="C47" s="176" t="str">
        <f t="shared" si="2"/>
        <v>Percentage Reduction of Separately Regulated Pollutants</v>
      </c>
      <c r="D47" s="2" t="s">
        <v>41</v>
      </c>
      <c r="E47" s="2" t="s">
        <v>1137</v>
      </c>
      <c r="F47" s="2" t="s">
        <v>2167</v>
      </c>
      <c r="G47" s="2" t="s">
        <v>1137</v>
      </c>
      <c r="H47" s="49">
        <v>345</v>
      </c>
      <c r="I47" s="199" t="s">
        <v>44</v>
      </c>
      <c r="J47" s="177" t="str">
        <f>IF(ISBLANK(INDEX('Policy Characteristics'!D:D,MATCH($C47,'Policy Characteristics'!$C:$C,0))),"",INDEX('Policy Characteristics'!D:D,MATCH($C47,'Policy Characteristics'!$C:$C,0)))</f>
        <v>Conventional Pollutant Standard</v>
      </c>
      <c r="K47" s="177" t="str">
        <f>IF(ISBLANK(INDEX('Policy Characteristics'!E:E,MATCH($C47,'Policy Characteristics'!$C:$C,0))),"",INDEX('Policy Characteristics'!E:E,MATCH($C47,'Policy Characteristics'!$C:$C,0)))</f>
        <v>trans reduce regulated pollutants</v>
      </c>
      <c r="L47" s="177">
        <f>IF(ISBLANK(INDEX('Policy Characteristics'!F:F,MATCH($C47,'Policy Characteristics'!$C:$C,0))),"",INDEX('Policy Characteristics'!F:F,MATCH($C47,'Policy Characteristics'!$C:$C,0)))</f>
        <v>0</v>
      </c>
      <c r="M47" s="177">
        <f>IF(ISBLANK(INDEX('Policy Characteristics'!G:G,MATCH($C47,'Policy Characteristics'!$C:$C,0))),"",INDEX('Policy Characteristics'!G:G,MATCH($C47,'Policy Characteristics'!$C:$C,0)))</f>
        <v>1</v>
      </c>
      <c r="N47" s="177">
        <f>IF(ISBLANK(INDEX('Policy Characteristics'!H:H,MATCH($C47,'Policy Characteristics'!$C:$C,0))),"",INDEX('Policy Characteristics'!H:H,MATCH($C47,'Policy Characteristics'!$C:$C,0)))</f>
        <v>0.02</v>
      </c>
      <c r="O47" s="177" t="str">
        <f>IF(ISBLANK(INDEX('Policy Characteristics'!I:I,MATCH($C47,'Policy Characteristics'!$C:$C,0))),"",INDEX('Policy Characteristics'!I:I,MATCH($C47,'Policy Characteristics'!$C:$C,0)))</f>
        <v>% reduction in emissions</v>
      </c>
      <c r="P47" s="177" t="str">
        <f>IF(ISBLANK(INDEX('Policy Characteristics'!J:J,MATCH($C47,'Policy Characteristics'!$C:$C,0))),"",INDEX('Policy Characteristics'!J:J,MATCH($C47,'Policy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7" s="177" t="str">
        <f>IF(ISBLANK(INDEX('Policy Characteristics'!K:K,MATCH($C47,'Policy Characteristics'!$C:$C,0))),"",INDEX('Policy Characteristics'!K:K,MATCH($C47,'Policy Characteristics'!$C:$C,0)))</f>
        <v>transportation-sector-main.html#conv-pol-stds</v>
      </c>
      <c r="R47" s="177" t="str">
        <f>IF(ISBLANK(INDEX('Policy Characteristics'!L:L,MATCH($C47,'Policy Characteristics'!$C:$C,0))),"",INDEX('Policy Characteristics'!L:L,MATCH($C47,'Policy Characteristics'!$C:$C,0)))</f>
        <v>conventional-pollutant-standards.html</v>
      </c>
    </row>
    <row r="48" spans="1:18" s="2" customFormat="1" x14ac:dyDescent="0.35">
      <c r="A48" s="176" t="str">
        <f>IF(ISBLANK(INDEX('Policy Characteristics'!A:A,MATCH($C48,'Policy Characteristics'!$C:$C,0))),"",INDEX('Policy Characteristics'!A:A,MATCH($C48,'Policy Characteristics'!$C:$C,0)))</f>
        <v>Transportation</v>
      </c>
      <c r="B48" s="184" t="str">
        <f>IF(ISBLANK(INDEX('Policy Characteristics'!B:B,MATCH($C48,'Policy Characteristics'!$C:$C,0))),"",INDEX('Policy Characteristics'!B:B,MATCH($C48,'Policy Characteristics'!$C:$C,0)))</f>
        <v>Conventional Pollutant Standards</v>
      </c>
      <c r="C48" s="176" t="str">
        <f t="shared" si="2"/>
        <v>Percentage Reduction of Separately Regulated Pollutants</v>
      </c>
      <c r="D48" s="2" t="s">
        <v>41</v>
      </c>
      <c r="E48" s="2" t="s">
        <v>1138</v>
      </c>
      <c r="F48" s="2" t="s">
        <v>2167</v>
      </c>
      <c r="G48" s="2" t="s">
        <v>1138</v>
      </c>
      <c r="H48" s="49">
        <v>346</v>
      </c>
      <c r="I48" s="198" t="s">
        <v>43</v>
      </c>
      <c r="J48" s="177" t="str">
        <f>IF(ISBLANK(INDEX('Policy Characteristics'!D:D,MATCH($C48,'Policy Characteristics'!$C:$C,0))),"",INDEX('Policy Characteristics'!D:D,MATCH($C48,'Policy Characteristics'!$C:$C,0)))</f>
        <v>Conventional Pollutant Standard</v>
      </c>
      <c r="K48" s="177" t="str">
        <f>IF(ISBLANK(INDEX('Policy Characteristics'!E:E,MATCH($C48,'Policy Characteristics'!$C:$C,0))),"",INDEX('Policy Characteristics'!E:E,MATCH($C48,'Policy Characteristics'!$C:$C,0)))</f>
        <v>trans reduce regulated pollutants</v>
      </c>
      <c r="L48" s="177">
        <f>IF(ISBLANK(INDEX('Policy Characteristics'!F:F,MATCH($C48,'Policy Characteristics'!$C:$C,0))),"",INDEX('Policy Characteristics'!F:F,MATCH($C48,'Policy Characteristics'!$C:$C,0)))</f>
        <v>0</v>
      </c>
      <c r="M48" s="177">
        <f>IF(ISBLANK(INDEX('Policy Characteristics'!G:G,MATCH($C48,'Policy Characteristics'!$C:$C,0))),"",INDEX('Policy Characteristics'!G:G,MATCH($C48,'Policy Characteristics'!$C:$C,0)))</f>
        <v>1</v>
      </c>
      <c r="N48" s="177">
        <f>IF(ISBLANK(INDEX('Policy Characteristics'!H:H,MATCH($C48,'Policy Characteristics'!$C:$C,0))),"",INDEX('Policy Characteristics'!H:H,MATCH($C48,'Policy Characteristics'!$C:$C,0)))</f>
        <v>0.02</v>
      </c>
      <c r="O48" s="177" t="str">
        <f>IF(ISBLANK(INDEX('Policy Characteristics'!I:I,MATCH($C48,'Policy Characteristics'!$C:$C,0))),"",INDEX('Policy Characteristics'!I:I,MATCH($C48,'Policy Characteristics'!$C:$C,0)))</f>
        <v>% reduction in emissions</v>
      </c>
      <c r="P48" s="177" t="str">
        <f>IF(ISBLANK(INDEX('Policy Characteristics'!J:J,MATCH($C48,'Policy Characteristics'!$C:$C,0))),"",INDEX('Policy Characteristics'!J:J,MATCH($C48,'Policy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8" s="177" t="str">
        <f>IF(ISBLANK(INDEX('Policy Characteristics'!K:K,MATCH($C48,'Policy Characteristics'!$C:$C,0))),"",INDEX('Policy Characteristics'!K:K,MATCH($C48,'Policy Characteristics'!$C:$C,0)))</f>
        <v>transportation-sector-main.html#conv-pol-stds</v>
      </c>
      <c r="R48" s="177" t="str">
        <f>IF(ISBLANK(INDEX('Policy Characteristics'!L:L,MATCH($C48,'Policy Characteristics'!$C:$C,0))),"",INDEX('Policy Characteristics'!L:L,MATCH($C48,'Policy Characteristics'!$C:$C,0)))</f>
        <v>conventional-pollutant-standards.html</v>
      </c>
    </row>
    <row r="49" spans="1:18" s="2" customFormat="1" x14ac:dyDescent="0.35">
      <c r="A49" s="176" t="str">
        <f>IF(ISBLANK(INDEX('Policy Characteristics'!A:A,MATCH($C49,'Policy Characteristics'!$C:$C,0))),"",INDEX('Policy Characteristics'!A:A,MATCH($C49,'Policy Characteristics'!$C:$C,0)))</f>
        <v>Transportation</v>
      </c>
      <c r="B49" s="184" t="str">
        <f>IF(ISBLANK(INDEX('Policy Characteristics'!B:B,MATCH($C49,'Policy Characteristics'!$C:$C,0))),"",INDEX('Policy Characteristics'!B:B,MATCH($C49,'Policy Characteristics'!$C:$C,0)))</f>
        <v>Conventional Pollutant Standards</v>
      </c>
      <c r="C49" s="176" t="str">
        <f t="shared" si="2"/>
        <v>Percentage Reduction of Separately Regulated Pollutants</v>
      </c>
      <c r="D49" s="2" t="s">
        <v>41</v>
      </c>
      <c r="E49" s="2" t="s">
        <v>1139</v>
      </c>
      <c r="F49" s="2" t="s">
        <v>2167</v>
      </c>
      <c r="G49" s="2" t="s">
        <v>1139</v>
      </c>
      <c r="H49" s="49">
        <v>347</v>
      </c>
      <c r="I49" s="198" t="s">
        <v>43</v>
      </c>
      <c r="J49" s="177" t="str">
        <f>IF(ISBLANK(INDEX('Policy Characteristics'!D:D,MATCH($C49,'Policy Characteristics'!$C:$C,0))),"",INDEX('Policy Characteristics'!D:D,MATCH($C49,'Policy Characteristics'!$C:$C,0)))</f>
        <v>Conventional Pollutant Standard</v>
      </c>
      <c r="K49" s="177" t="str">
        <f>IF(ISBLANK(INDEX('Policy Characteristics'!E:E,MATCH($C49,'Policy Characteristics'!$C:$C,0))),"",INDEX('Policy Characteristics'!E:E,MATCH($C49,'Policy Characteristics'!$C:$C,0)))</f>
        <v>trans reduce regulated pollutants</v>
      </c>
      <c r="L49" s="177">
        <f>IF(ISBLANK(INDEX('Policy Characteristics'!F:F,MATCH($C49,'Policy Characteristics'!$C:$C,0))),"",INDEX('Policy Characteristics'!F:F,MATCH($C49,'Policy Characteristics'!$C:$C,0)))</f>
        <v>0</v>
      </c>
      <c r="M49" s="177">
        <f>IF(ISBLANK(INDEX('Policy Characteristics'!G:G,MATCH($C49,'Policy Characteristics'!$C:$C,0))),"",INDEX('Policy Characteristics'!G:G,MATCH($C49,'Policy Characteristics'!$C:$C,0)))</f>
        <v>1</v>
      </c>
      <c r="N49" s="177">
        <f>IF(ISBLANK(INDEX('Policy Characteristics'!H:H,MATCH($C49,'Policy Characteristics'!$C:$C,0))),"",INDEX('Policy Characteristics'!H:H,MATCH($C49,'Policy Characteristics'!$C:$C,0)))</f>
        <v>0.02</v>
      </c>
      <c r="O49" s="177" t="str">
        <f>IF(ISBLANK(INDEX('Policy Characteristics'!I:I,MATCH($C49,'Policy Characteristics'!$C:$C,0))),"",INDEX('Policy Characteristics'!I:I,MATCH($C49,'Policy Characteristics'!$C:$C,0)))</f>
        <v>% reduction in emissions</v>
      </c>
      <c r="P49" s="177" t="str">
        <f>IF(ISBLANK(INDEX('Policy Characteristics'!J:J,MATCH($C49,'Policy Characteristics'!$C:$C,0))),"",INDEX('Policy Characteristics'!J:J,MATCH($C49,'Policy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9" s="177" t="str">
        <f>IF(ISBLANK(INDEX('Policy Characteristics'!K:K,MATCH($C49,'Policy Characteristics'!$C:$C,0))),"",INDEX('Policy Characteristics'!K:K,MATCH($C49,'Policy Characteristics'!$C:$C,0)))</f>
        <v>transportation-sector-main.html#conv-pol-stds</v>
      </c>
      <c r="R49" s="177" t="str">
        <f>IF(ISBLANK(INDEX('Policy Characteristics'!L:L,MATCH($C49,'Policy Characteristics'!$C:$C,0))),"",INDEX('Policy Characteristics'!L:L,MATCH($C49,'Policy Characteristics'!$C:$C,0)))</f>
        <v>conventional-pollutant-standards.html</v>
      </c>
    </row>
    <row r="50" spans="1:18" s="2" customFormat="1" x14ac:dyDescent="0.35">
      <c r="A50" s="176" t="str">
        <f>IF(ISBLANK(INDEX('Policy Characteristics'!A:A,MATCH($C50,'Policy Characteristics'!$C:$C,0))),"",INDEX('Policy Characteristics'!A:A,MATCH($C50,'Policy Characteristics'!$C:$C,0)))</f>
        <v>Transportation</v>
      </c>
      <c r="B50" s="184" t="str">
        <f>IF(ISBLANK(INDEX('Policy Characteristics'!B:B,MATCH($C50,'Policy Characteristics'!$C:$C,0))),"",INDEX('Policy Characteristics'!B:B,MATCH($C50,'Policy Characteristics'!$C:$C,0)))</f>
        <v>Conventional Pollutant Standards</v>
      </c>
      <c r="C50" s="176" t="str">
        <f t="shared" si="2"/>
        <v>Percentage Reduction of Separately Regulated Pollutants</v>
      </c>
      <c r="D50" s="2" t="s">
        <v>41</v>
      </c>
      <c r="E50" s="2" t="s">
        <v>1140</v>
      </c>
      <c r="F50" s="2" t="s">
        <v>2167</v>
      </c>
      <c r="G50" s="2" t="s">
        <v>1140</v>
      </c>
      <c r="H50" s="49">
        <v>348</v>
      </c>
      <c r="I50" s="199" t="s">
        <v>44</v>
      </c>
      <c r="J50" s="177" t="str">
        <f>IF(ISBLANK(INDEX('Policy Characteristics'!D:D,MATCH($C50,'Policy Characteristics'!$C:$C,0))),"",INDEX('Policy Characteristics'!D:D,MATCH($C50,'Policy Characteristics'!$C:$C,0)))</f>
        <v>Conventional Pollutant Standard</v>
      </c>
      <c r="K50" s="177" t="str">
        <f>IF(ISBLANK(INDEX('Policy Characteristics'!E:E,MATCH($C50,'Policy Characteristics'!$C:$C,0))),"",INDEX('Policy Characteristics'!E:E,MATCH($C50,'Policy Characteristics'!$C:$C,0)))</f>
        <v>trans reduce regulated pollutants</v>
      </c>
      <c r="L50" s="177">
        <f>IF(ISBLANK(INDEX('Policy Characteristics'!F:F,MATCH($C50,'Policy Characteristics'!$C:$C,0))),"",INDEX('Policy Characteristics'!F:F,MATCH($C50,'Policy Characteristics'!$C:$C,0)))</f>
        <v>0</v>
      </c>
      <c r="M50" s="177">
        <f>IF(ISBLANK(INDEX('Policy Characteristics'!G:G,MATCH($C50,'Policy Characteristics'!$C:$C,0))),"",INDEX('Policy Characteristics'!G:G,MATCH($C50,'Policy Characteristics'!$C:$C,0)))</f>
        <v>1</v>
      </c>
      <c r="N50" s="177">
        <f>IF(ISBLANK(INDEX('Policy Characteristics'!H:H,MATCH($C50,'Policy Characteristics'!$C:$C,0))),"",INDEX('Policy Characteristics'!H:H,MATCH($C50,'Policy Characteristics'!$C:$C,0)))</f>
        <v>0.02</v>
      </c>
      <c r="O50" s="177" t="str">
        <f>IF(ISBLANK(INDEX('Policy Characteristics'!I:I,MATCH($C50,'Policy Characteristics'!$C:$C,0))),"",INDEX('Policy Characteristics'!I:I,MATCH($C50,'Policy Characteristics'!$C:$C,0)))</f>
        <v>% reduction in emissions</v>
      </c>
      <c r="P50" s="177" t="str">
        <f>IF(ISBLANK(INDEX('Policy Characteristics'!J:J,MATCH($C50,'Policy Characteristics'!$C:$C,0))),"",INDEX('Policy Characteristics'!J:J,MATCH($C50,'Policy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0" s="177" t="str">
        <f>IF(ISBLANK(INDEX('Policy Characteristics'!K:K,MATCH($C50,'Policy Characteristics'!$C:$C,0))),"",INDEX('Policy Characteristics'!K:K,MATCH($C50,'Policy Characteristics'!$C:$C,0)))</f>
        <v>transportation-sector-main.html#conv-pol-stds</v>
      </c>
      <c r="R50" s="177" t="str">
        <f>IF(ISBLANK(INDEX('Policy Characteristics'!L:L,MATCH($C50,'Policy Characteristics'!$C:$C,0))),"",INDEX('Policy Characteristics'!L:L,MATCH($C50,'Policy Characteristics'!$C:$C,0)))</f>
        <v>conventional-pollutant-standards.html</v>
      </c>
    </row>
    <row r="51" spans="1:18" s="2" customFormat="1" x14ac:dyDescent="0.35">
      <c r="A51" s="176" t="str">
        <f>IF(ISBLANK(INDEX('Policy Characteristics'!A:A,MATCH($C51,'Policy Characteristics'!$C:$C,0))),"",INDEX('Policy Characteristics'!A:A,MATCH($C51,'Policy Characteristics'!$C:$C,0)))</f>
        <v>Transportation</v>
      </c>
      <c r="B51" s="184" t="str">
        <f>IF(ISBLANK(INDEX('Policy Characteristics'!B:B,MATCH($C51,'Policy Characteristics'!$C:$C,0))),"",INDEX('Policy Characteristics'!B:B,MATCH($C51,'Policy Characteristics'!$C:$C,0)))</f>
        <v>Conventional Pollutant Standards</v>
      </c>
      <c r="C51" s="176" t="str">
        <f t="shared" si="2"/>
        <v>Percentage Reduction of Separately Regulated Pollutants</v>
      </c>
      <c r="D51" s="2" t="s">
        <v>41</v>
      </c>
      <c r="E51" s="2" t="s">
        <v>1141</v>
      </c>
      <c r="F51" s="2" t="s">
        <v>2167</v>
      </c>
      <c r="G51" s="2" t="s">
        <v>1141</v>
      </c>
      <c r="H51" s="49">
        <v>349</v>
      </c>
      <c r="I51" s="199" t="s">
        <v>44</v>
      </c>
      <c r="J51" s="177" t="str">
        <f>IF(ISBLANK(INDEX('Policy Characteristics'!D:D,MATCH($C51,'Policy Characteristics'!$C:$C,0))),"",INDEX('Policy Characteristics'!D:D,MATCH($C51,'Policy Characteristics'!$C:$C,0)))</f>
        <v>Conventional Pollutant Standard</v>
      </c>
      <c r="K51" s="177" t="str">
        <f>IF(ISBLANK(INDEX('Policy Characteristics'!E:E,MATCH($C51,'Policy Characteristics'!$C:$C,0))),"",INDEX('Policy Characteristics'!E:E,MATCH($C51,'Policy Characteristics'!$C:$C,0)))</f>
        <v>trans reduce regulated pollutants</v>
      </c>
      <c r="L51" s="177">
        <f>IF(ISBLANK(INDEX('Policy Characteristics'!F:F,MATCH($C51,'Policy Characteristics'!$C:$C,0))),"",INDEX('Policy Characteristics'!F:F,MATCH($C51,'Policy Characteristics'!$C:$C,0)))</f>
        <v>0</v>
      </c>
      <c r="M51" s="177">
        <f>IF(ISBLANK(INDEX('Policy Characteristics'!G:G,MATCH($C51,'Policy Characteristics'!$C:$C,0))),"",INDEX('Policy Characteristics'!G:G,MATCH($C51,'Policy Characteristics'!$C:$C,0)))</f>
        <v>1</v>
      </c>
      <c r="N51" s="177">
        <f>IF(ISBLANK(INDEX('Policy Characteristics'!H:H,MATCH($C51,'Policy Characteristics'!$C:$C,0))),"",INDEX('Policy Characteristics'!H:H,MATCH($C51,'Policy Characteristics'!$C:$C,0)))</f>
        <v>0.02</v>
      </c>
      <c r="O51" s="177" t="str">
        <f>IF(ISBLANK(INDEX('Policy Characteristics'!I:I,MATCH($C51,'Policy Characteristics'!$C:$C,0))),"",INDEX('Policy Characteristics'!I:I,MATCH($C51,'Policy Characteristics'!$C:$C,0)))</f>
        <v>% reduction in emissions</v>
      </c>
      <c r="P51" s="177" t="str">
        <f>IF(ISBLANK(INDEX('Policy Characteristics'!J:J,MATCH($C51,'Policy Characteristics'!$C:$C,0))),"",INDEX('Policy Characteristics'!J:J,MATCH($C51,'Policy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1" s="177" t="str">
        <f>IF(ISBLANK(INDEX('Policy Characteristics'!K:K,MATCH($C51,'Policy Characteristics'!$C:$C,0))),"",INDEX('Policy Characteristics'!K:K,MATCH($C51,'Policy Characteristics'!$C:$C,0)))</f>
        <v>transportation-sector-main.html#conv-pol-stds</v>
      </c>
      <c r="R51" s="177" t="str">
        <f>IF(ISBLANK(INDEX('Policy Characteristics'!L:L,MATCH($C51,'Policy Characteristics'!$C:$C,0))),"",INDEX('Policy Characteristics'!L:L,MATCH($C51,'Policy Characteristics'!$C:$C,0)))</f>
        <v>conventional-pollutant-standards.html</v>
      </c>
    </row>
    <row r="52" spans="1:18" s="2" customFormat="1" x14ac:dyDescent="0.35">
      <c r="A52" s="176" t="str">
        <f>IF(ISBLANK(INDEX('Policy Characteristics'!A:A,MATCH($C52,'Policy Characteristics'!$C:$C,0))),"",INDEX('Policy Characteristics'!A:A,MATCH($C52,'Policy Characteristics'!$C:$C,0)))</f>
        <v>Transportation</v>
      </c>
      <c r="B52" s="184" t="str">
        <f>IF(ISBLANK(INDEX('Policy Characteristics'!B:B,MATCH($C52,'Policy Characteristics'!$C:$C,0))),"",INDEX('Policy Characteristics'!B:B,MATCH($C52,'Policy Characteristics'!$C:$C,0)))</f>
        <v>Conventional Pollutant Standards</v>
      </c>
      <c r="C52" s="176" t="str">
        <f t="shared" si="2"/>
        <v>Percentage Reduction of Separately Regulated Pollutants</v>
      </c>
      <c r="D52" s="2" t="s">
        <v>112</v>
      </c>
      <c r="E52" s="2" t="s">
        <v>1133</v>
      </c>
      <c r="F52" s="2" t="s">
        <v>2168</v>
      </c>
      <c r="G52" s="2" t="s">
        <v>1325</v>
      </c>
      <c r="H52" s="49">
        <v>350</v>
      </c>
      <c r="I52" s="198" t="s">
        <v>43</v>
      </c>
      <c r="J52" s="177" t="str">
        <f>IF(ISBLANK(INDEX('Policy Characteristics'!D:D,MATCH($C52,'Policy Characteristics'!$C:$C,0))),"",INDEX('Policy Characteristics'!D:D,MATCH($C52,'Policy Characteristics'!$C:$C,0)))</f>
        <v>Conventional Pollutant Standard</v>
      </c>
      <c r="K52" s="177" t="str">
        <f>IF(ISBLANK(INDEX('Policy Characteristics'!E:E,MATCH($C52,'Policy Characteristics'!$C:$C,0))),"",INDEX('Policy Characteristics'!E:E,MATCH($C52,'Policy Characteristics'!$C:$C,0)))</f>
        <v>trans reduce regulated pollutants</v>
      </c>
      <c r="L52" s="177">
        <f>IF(ISBLANK(INDEX('Policy Characteristics'!F:F,MATCH($C52,'Policy Characteristics'!$C:$C,0))),"",INDEX('Policy Characteristics'!F:F,MATCH($C52,'Policy Characteristics'!$C:$C,0)))</f>
        <v>0</v>
      </c>
      <c r="M52" s="177">
        <f>IF(ISBLANK(INDEX('Policy Characteristics'!G:G,MATCH($C52,'Policy Characteristics'!$C:$C,0))),"",INDEX('Policy Characteristics'!G:G,MATCH($C52,'Policy Characteristics'!$C:$C,0)))</f>
        <v>1</v>
      </c>
      <c r="N52" s="177">
        <f>IF(ISBLANK(INDEX('Policy Characteristics'!H:H,MATCH($C52,'Policy Characteristics'!$C:$C,0))),"",INDEX('Policy Characteristics'!H:H,MATCH($C52,'Policy Characteristics'!$C:$C,0)))</f>
        <v>0.02</v>
      </c>
      <c r="O52" s="177" t="str">
        <f>IF(ISBLANK(INDEX('Policy Characteristics'!I:I,MATCH($C52,'Policy Characteristics'!$C:$C,0))),"",INDEX('Policy Characteristics'!I:I,MATCH($C52,'Policy Characteristics'!$C:$C,0)))</f>
        <v>% reduction in emissions</v>
      </c>
      <c r="P52" s="177" t="str">
        <f>IF(ISBLANK(INDEX('Policy Characteristics'!J:J,MATCH($C52,'Policy Characteristics'!$C:$C,0))),"",INDEX('Policy Characteristics'!J:J,MATCH($C52,'Policy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2" s="177" t="str">
        <f>IF(ISBLANK(INDEX('Policy Characteristics'!K:K,MATCH($C52,'Policy Characteristics'!$C:$C,0))),"",INDEX('Policy Characteristics'!K:K,MATCH($C52,'Policy Characteristics'!$C:$C,0)))</f>
        <v>transportation-sector-main.html#conv-pol-stds</v>
      </c>
      <c r="R52" s="177" t="str">
        <f>IF(ISBLANK(INDEX('Policy Characteristics'!L:L,MATCH($C52,'Policy Characteristics'!$C:$C,0))),"",INDEX('Policy Characteristics'!L:L,MATCH($C52,'Policy Characteristics'!$C:$C,0)))</f>
        <v>conventional-pollutant-standards.html</v>
      </c>
    </row>
    <row r="53" spans="1:18" s="2" customFormat="1" x14ac:dyDescent="0.35">
      <c r="A53" s="176" t="str">
        <f>IF(ISBLANK(INDEX('Policy Characteristics'!A:A,MATCH($C53,'Policy Characteristics'!$C:$C,0))),"",INDEX('Policy Characteristics'!A:A,MATCH($C53,'Policy Characteristics'!$C:$C,0)))</f>
        <v>Transportation</v>
      </c>
      <c r="B53" s="184" t="str">
        <f>IF(ISBLANK(INDEX('Policy Characteristics'!B:B,MATCH($C53,'Policy Characteristics'!$C:$C,0))),"",INDEX('Policy Characteristics'!B:B,MATCH($C53,'Policy Characteristics'!$C:$C,0)))</f>
        <v>Conventional Pollutant Standards</v>
      </c>
      <c r="C53" s="176" t="str">
        <f t="shared" si="2"/>
        <v>Percentage Reduction of Separately Regulated Pollutants</v>
      </c>
      <c r="D53" s="2" t="s">
        <v>112</v>
      </c>
      <c r="E53" s="2" t="s">
        <v>479</v>
      </c>
      <c r="F53" s="2" t="s">
        <v>2168</v>
      </c>
      <c r="G53" s="2" t="s">
        <v>479</v>
      </c>
      <c r="H53" s="49">
        <v>351</v>
      </c>
      <c r="I53" s="198" t="s">
        <v>43</v>
      </c>
      <c r="J53" s="177" t="str">
        <f>IF(ISBLANK(INDEX('Policy Characteristics'!D:D,MATCH($C53,'Policy Characteristics'!$C:$C,0))),"",INDEX('Policy Characteristics'!D:D,MATCH($C53,'Policy Characteristics'!$C:$C,0)))</f>
        <v>Conventional Pollutant Standard</v>
      </c>
      <c r="K53" s="177" t="str">
        <f>IF(ISBLANK(INDEX('Policy Characteristics'!E:E,MATCH($C53,'Policy Characteristics'!$C:$C,0))),"",INDEX('Policy Characteristics'!E:E,MATCH($C53,'Policy Characteristics'!$C:$C,0)))</f>
        <v>trans reduce regulated pollutants</v>
      </c>
      <c r="L53" s="177">
        <f>IF(ISBLANK(INDEX('Policy Characteristics'!F:F,MATCH($C53,'Policy Characteristics'!$C:$C,0))),"",INDEX('Policy Characteristics'!F:F,MATCH($C53,'Policy Characteristics'!$C:$C,0)))</f>
        <v>0</v>
      </c>
      <c r="M53" s="177">
        <f>IF(ISBLANK(INDEX('Policy Characteristics'!G:G,MATCH($C53,'Policy Characteristics'!$C:$C,0))),"",INDEX('Policy Characteristics'!G:G,MATCH($C53,'Policy Characteristics'!$C:$C,0)))</f>
        <v>1</v>
      </c>
      <c r="N53" s="177">
        <f>IF(ISBLANK(INDEX('Policy Characteristics'!H:H,MATCH($C53,'Policy Characteristics'!$C:$C,0))),"",INDEX('Policy Characteristics'!H:H,MATCH($C53,'Policy Characteristics'!$C:$C,0)))</f>
        <v>0.02</v>
      </c>
      <c r="O53" s="177" t="str">
        <f>IF(ISBLANK(INDEX('Policy Characteristics'!I:I,MATCH($C53,'Policy Characteristics'!$C:$C,0))),"",INDEX('Policy Characteristics'!I:I,MATCH($C53,'Policy Characteristics'!$C:$C,0)))</f>
        <v>% reduction in emissions</v>
      </c>
      <c r="P53" s="177" t="str">
        <f>IF(ISBLANK(INDEX('Policy Characteristics'!J:J,MATCH($C53,'Policy Characteristics'!$C:$C,0))),"",INDEX('Policy Characteristics'!J:J,MATCH($C53,'Policy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3" s="177" t="str">
        <f>IF(ISBLANK(INDEX('Policy Characteristics'!K:K,MATCH($C53,'Policy Characteristics'!$C:$C,0))),"",INDEX('Policy Characteristics'!K:K,MATCH($C53,'Policy Characteristics'!$C:$C,0)))</f>
        <v>transportation-sector-main.html#conv-pol-stds</v>
      </c>
      <c r="R53" s="177" t="str">
        <f>IF(ISBLANK(INDEX('Policy Characteristics'!L:L,MATCH($C53,'Policy Characteristics'!$C:$C,0))),"",INDEX('Policy Characteristics'!L:L,MATCH($C53,'Policy Characteristics'!$C:$C,0)))</f>
        <v>conventional-pollutant-standards.html</v>
      </c>
    </row>
    <row r="54" spans="1:18" s="2" customFormat="1" x14ac:dyDescent="0.35">
      <c r="A54" s="176" t="str">
        <f>IF(ISBLANK(INDEX('Policy Characteristics'!A:A,MATCH($C54,'Policy Characteristics'!$C:$C,0))),"",INDEX('Policy Characteristics'!A:A,MATCH($C54,'Policy Characteristics'!$C:$C,0)))</f>
        <v>Transportation</v>
      </c>
      <c r="B54" s="184" t="str">
        <f>IF(ISBLANK(INDEX('Policy Characteristics'!B:B,MATCH($C54,'Policy Characteristics'!$C:$C,0))),"",INDEX('Policy Characteristics'!B:B,MATCH($C54,'Policy Characteristics'!$C:$C,0)))</f>
        <v>Conventional Pollutant Standards</v>
      </c>
      <c r="C54" s="176" t="str">
        <f t="shared" si="2"/>
        <v>Percentage Reduction of Separately Regulated Pollutants</v>
      </c>
      <c r="D54" s="2" t="s">
        <v>112</v>
      </c>
      <c r="E54" s="2" t="s">
        <v>1134</v>
      </c>
      <c r="F54" s="2" t="s">
        <v>2168</v>
      </c>
      <c r="G54" s="2" t="s">
        <v>1134</v>
      </c>
      <c r="H54" s="49">
        <v>352</v>
      </c>
      <c r="I54" s="198" t="s">
        <v>43</v>
      </c>
      <c r="J54" s="177" t="str">
        <f>IF(ISBLANK(INDEX('Policy Characteristics'!D:D,MATCH($C54,'Policy Characteristics'!$C:$C,0))),"",INDEX('Policy Characteristics'!D:D,MATCH($C54,'Policy Characteristics'!$C:$C,0)))</f>
        <v>Conventional Pollutant Standard</v>
      </c>
      <c r="K54" s="177" t="str">
        <f>IF(ISBLANK(INDEX('Policy Characteristics'!E:E,MATCH($C54,'Policy Characteristics'!$C:$C,0))),"",INDEX('Policy Characteristics'!E:E,MATCH($C54,'Policy Characteristics'!$C:$C,0)))</f>
        <v>trans reduce regulated pollutants</v>
      </c>
      <c r="L54" s="177">
        <f>IF(ISBLANK(INDEX('Policy Characteristics'!F:F,MATCH($C54,'Policy Characteristics'!$C:$C,0))),"",INDEX('Policy Characteristics'!F:F,MATCH($C54,'Policy Characteristics'!$C:$C,0)))</f>
        <v>0</v>
      </c>
      <c r="M54" s="177">
        <f>IF(ISBLANK(INDEX('Policy Characteristics'!G:G,MATCH($C54,'Policy Characteristics'!$C:$C,0))),"",INDEX('Policy Characteristics'!G:G,MATCH($C54,'Policy Characteristics'!$C:$C,0)))</f>
        <v>1</v>
      </c>
      <c r="N54" s="177">
        <f>IF(ISBLANK(INDEX('Policy Characteristics'!H:H,MATCH($C54,'Policy Characteristics'!$C:$C,0))),"",INDEX('Policy Characteristics'!H:H,MATCH($C54,'Policy Characteristics'!$C:$C,0)))</f>
        <v>0.02</v>
      </c>
      <c r="O54" s="177" t="str">
        <f>IF(ISBLANK(INDEX('Policy Characteristics'!I:I,MATCH($C54,'Policy Characteristics'!$C:$C,0))),"",INDEX('Policy Characteristics'!I:I,MATCH($C54,'Policy Characteristics'!$C:$C,0)))</f>
        <v>% reduction in emissions</v>
      </c>
      <c r="P54" s="177" t="str">
        <f>IF(ISBLANK(INDEX('Policy Characteristics'!J:J,MATCH($C54,'Policy Characteristics'!$C:$C,0))),"",INDEX('Policy Characteristics'!J:J,MATCH($C54,'Policy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4" s="177" t="str">
        <f>IF(ISBLANK(INDEX('Policy Characteristics'!K:K,MATCH($C54,'Policy Characteristics'!$C:$C,0))),"",INDEX('Policy Characteristics'!K:K,MATCH($C54,'Policy Characteristics'!$C:$C,0)))</f>
        <v>transportation-sector-main.html#conv-pol-stds</v>
      </c>
      <c r="R54" s="177" t="str">
        <f>IF(ISBLANK(INDEX('Policy Characteristics'!L:L,MATCH($C54,'Policy Characteristics'!$C:$C,0))),"",INDEX('Policy Characteristics'!L:L,MATCH($C54,'Policy Characteristics'!$C:$C,0)))</f>
        <v>conventional-pollutant-standards.html</v>
      </c>
    </row>
    <row r="55" spans="1:18" s="2" customFormat="1" x14ac:dyDescent="0.35">
      <c r="A55" s="176" t="str">
        <f>IF(ISBLANK(INDEX('Policy Characteristics'!A:A,MATCH($C55,'Policy Characteristics'!$C:$C,0))),"",INDEX('Policy Characteristics'!A:A,MATCH($C55,'Policy Characteristics'!$C:$C,0)))</f>
        <v>Transportation</v>
      </c>
      <c r="B55" s="184" t="str">
        <f>IF(ISBLANK(INDEX('Policy Characteristics'!B:B,MATCH($C55,'Policy Characteristics'!$C:$C,0))),"",INDEX('Policy Characteristics'!B:B,MATCH($C55,'Policy Characteristics'!$C:$C,0)))</f>
        <v>Conventional Pollutant Standards</v>
      </c>
      <c r="C55" s="176" t="str">
        <f t="shared" si="2"/>
        <v>Percentage Reduction of Separately Regulated Pollutants</v>
      </c>
      <c r="D55" s="2" t="s">
        <v>112</v>
      </c>
      <c r="E55" s="2" t="s">
        <v>1135</v>
      </c>
      <c r="F55" s="2" t="s">
        <v>2168</v>
      </c>
      <c r="G55" s="2" t="s">
        <v>1135</v>
      </c>
      <c r="H55" s="49">
        <v>353</v>
      </c>
      <c r="I55" s="198" t="s">
        <v>43</v>
      </c>
      <c r="J55" s="177" t="str">
        <f>IF(ISBLANK(INDEX('Policy Characteristics'!D:D,MATCH($C55,'Policy Characteristics'!$C:$C,0))),"",INDEX('Policy Characteristics'!D:D,MATCH($C55,'Policy Characteristics'!$C:$C,0)))</f>
        <v>Conventional Pollutant Standard</v>
      </c>
      <c r="K55" s="177" t="str">
        <f>IF(ISBLANK(INDEX('Policy Characteristics'!E:E,MATCH($C55,'Policy Characteristics'!$C:$C,0))),"",INDEX('Policy Characteristics'!E:E,MATCH($C55,'Policy Characteristics'!$C:$C,0)))</f>
        <v>trans reduce regulated pollutants</v>
      </c>
      <c r="L55" s="177">
        <f>IF(ISBLANK(INDEX('Policy Characteristics'!F:F,MATCH($C55,'Policy Characteristics'!$C:$C,0))),"",INDEX('Policy Characteristics'!F:F,MATCH($C55,'Policy Characteristics'!$C:$C,0)))</f>
        <v>0</v>
      </c>
      <c r="M55" s="177">
        <f>IF(ISBLANK(INDEX('Policy Characteristics'!G:G,MATCH($C55,'Policy Characteristics'!$C:$C,0))),"",INDEX('Policy Characteristics'!G:G,MATCH($C55,'Policy Characteristics'!$C:$C,0)))</f>
        <v>1</v>
      </c>
      <c r="N55" s="177">
        <f>IF(ISBLANK(INDEX('Policy Characteristics'!H:H,MATCH($C55,'Policy Characteristics'!$C:$C,0))),"",INDEX('Policy Characteristics'!H:H,MATCH($C55,'Policy Characteristics'!$C:$C,0)))</f>
        <v>0.02</v>
      </c>
      <c r="O55" s="177" t="str">
        <f>IF(ISBLANK(INDEX('Policy Characteristics'!I:I,MATCH($C55,'Policy Characteristics'!$C:$C,0))),"",INDEX('Policy Characteristics'!I:I,MATCH($C55,'Policy Characteristics'!$C:$C,0)))</f>
        <v>% reduction in emissions</v>
      </c>
      <c r="P55" s="177" t="str">
        <f>IF(ISBLANK(INDEX('Policy Characteristics'!J:J,MATCH($C55,'Policy Characteristics'!$C:$C,0))),"",INDEX('Policy Characteristics'!J:J,MATCH($C55,'Policy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5" s="177" t="str">
        <f>IF(ISBLANK(INDEX('Policy Characteristics'!K:K,MATCH($C55,'Policy Characteristics'!$C:$C,0))),"",INDEX('Policy Characteristics'!K:K,MATCH($C55,'Policy Characteristics'!$C:$C,0)))</f>
        <v>transportation-sector-main.html#conv-pol-stds</v>
      </c>
      <c r="R55" s="177" t="str">
        <f>IF(ISBLANK(INDEX('Policy Characteristics'!L:L,MATCH($C55,'Policy Characteristics'!$C:$C,0))),"",INDEX('Policy Characteristics'!L:L,MATCH($C55,'Policy Characteristics'!$C:$C,0)))</f>
        <v>conventional-pollutant-standards.html</v>
      </c>
    </row>
    <row r="56" spans="1:18" s="2" customFormat="1" x14ac:dyDescent="0.35">
      <c r="A56" s="176" t="str">
        <f>IF(ISBLANK(INDEX('Policy Characteristics'!A:A,MATCH($C56,'Policy Characteristics'!$C:$C,0))),"",INDEX('Policy Characteristics'!A:A,MATCH($C56,'Policy Characteristics'!$C:$C,0)))</f>
        <v>Transportation</v>
      </c>
      <c r="B56" s="184" t="str">
        <f>IF(ISBLANK(INDEX('Policy Characteristics'!B:B,MATCH($C56,'Policy Characteristics'!$C:$C,0))),"",INDEX('Policy Characteristics'!B:B,MATCH($C56,'Policy Characteristics'!$C:$C,0)))</f>
        <v>Conventional Pollutant Standards</v>
      </c>
      <c r="C56" s="176" t="str">
        <f t="shared" si="2"/>
        <v>Percentage Reduction of Separately Regulated Pollutants</v>
      </c>
      <c r="D56" s="2" t="s">
        <v>112</v>
      </c>
      <c r="E56" s="2" t="s">
        <v>1136</v>
      </c>
      <c r="F56" s="2" t="s">
        <v>2168</v>
      </c>
      <c r="G56" s="2" t="s">
        <v>1217</v>
      </c>
      <c r="H56" s="49">
        <v>354</v>
      </c>
      <c r="I56" s="198" t="s">
        <v>43</v>
      </c>
      <c r="J56" s="177" t="str">
        <f>IF(ISBLANK(INDEX('Policy Characteristics'!D:D,MATCH($C56,'Policy Characteristics'!$C:$C,0))),"",INDEX('Policy Characteristics'!D:D,MATCH($C56,'Policy Characteristics'!$C:$C,0)))</f>
        <v>Conventional Pollutant Standard</v>
      </c>
      <c r="K56" s="177" t="str">
        <f>IF(ISBLANK(INDEX('Policy Characteristics'!E:E,MATCH($C56,'Policy Characteristics'!$C:$C,0))),"",INDEX('Policy Characteristics'!E:E,MATCH($C56,'Policy Characteristics'!$C:$C,0)))</f>
        <v>trans reduce regulated pollutants</v>
      </c>
      <c r="L56" s="177">
        <f>IF(ISBLANK(INDEX('Policy Characteristics'!F:F,MATCH($C56,'Policy Characteristics'!$C:$C,0))),"",INDEX('Policy Characteristics'!F:F,MATCH($C56,'Policy Characteristics'!$C:$C,0)))</f>
        <v>0</v>
      </c>
      <c r="M56" s="177">
        <f>IF(ISBLANK(INDEX('Policy Characteristics'!G:G,MATCH($C56,'Policy Characteristics'!$C:$C,0))),"",INDEX('Policy Characteristics'!G:G,MATCH($C56,'Policy Characteristics'!$C:$C,0)))</f>
        <v>1</v>
      </c>
      <c r="N56" s="177">
        <f>IF(ISBLANK(INDEX('Policy Characteristics'!H:H,MATCH($C56,'Policy Characteristics'!$C:$C,0))),"",INDEX('Policy Characteristics'!H:H,MATCH($C56,'Policy Characteristics'!$C:$C,0)))</f>
        <v>0.02</v>
      </c>
      <c r="O56" s="177" t="str">
        <f>IF(ISBLANK(INDEX('Policy Characteristics'!I:I,MATCH($C56,'Policy Characteristics'!$C:$C,0))),"",INDEX('Policy Characteristics'!I:I,MATCH($C56,'Policy Characteristics'!$C:$C,0)))</f>
        <v>% reduction in emissions</v>
      </c>
      <c r="P56" s="177" t="str">
        <f>IF(ISBLANK(INDEX('Policy Characteristics'!J:J,MATCH($C56,'Policy Characteristics'!$C:$C,0))),"",INDEX('Policy Characteristics'!J:J,MATCH($C56,'Policy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6" s="177" t="str">
        <f>IF(ISBLANK(INDEX('Policy Characteristics'!K:K,MATCH($C56,'Policy Characteristics'!$C:$C,0))),"",INDEX('Policy Characteristics'!K:K,MATCH($C56,'Policy Characteristics'!$C:$C,0)))</f>
        <v>transportation-sector-main.html#conv-pol-stds</v>
      </c>
      <c r="R56" s="177" t="str">
        <f>IF(ISBLANK(INDEX('Policy Characteristics'!L:L,MATCH($C56,'Policy Characteristics'!$C:$C,0))),"",INDEX('Policy Characteristics'!L:L,MATCH($C56,'Policy Characteristics'!$C:$C,0)))</f>
        <v>conventional-pollutant-standards.html</v>
      </c>
    </row>
    <row r="57" spans="1:18" s="2" customFormat="1" x14ac:dyDescent="0.35">
      <c r="A57" s="176" t="str">
        <f>IF(ISBLANK(INDEX('Policy Characteristics'!A:A,MATCH($C57,'Policy Characteristics'!$C:$C,0))),"",INDEX('Policy Characteristics'!A:A,MATCH($C57,'Policy Characteristics'!$C:$C,0)))</f>
        <v>Transportation</v>
      </c>
      <c r="B57" s="184" t="str">
        <f>IF(ISBLANK(INDEX('Policy Characteristics'!B:B,MATCH($C57,'Policy Characteristics'!$C:$C,0))),"",INDEX('Policy Characteristics'!B:B,MATCH($C57,'Policy Characteristics'!$C:$C,0)))</f>
        <v>Conventional Pollutant Standards</v>
      </c>
      <c r="C57" s="176" t="str">
        <f t="shared" si="2"/>
        <v>Percentage Reduction of Separately Regulated Pollutants</v>
      </c>
      <c r="D57" s="2" t="s">
        <v>112</v>
      </c>
      <c r="E57" s="2" t="s">
        <v>1137</v>
      </c>
      <c r="F57" s="2" t="s">
        <v>2168</v>
      </c>
      <c r="G57" s="2" t="s">
        <v>1137</v>
      </c>
      <c r="H57" s="49">
        <v>355</v>
      </c>
      <c r="I57" s="198" t="s">
        <v>43</v>
      </c>
      <c r="J57" s="177" t="str">
        <f>IF(ISBLANK(INDEX('Policy Characteristics'!D:D,MATCH($C57,'Policy Characteristics'!$C:$C,0))),"",INDEX('Policy Characteristics'!D:D,MATCH($C57,'Policy Characteristics'!$C:$C,0)))</f>
        <v>Conventional Pollutant Standard</v>
      </c>
      <c r="K57" s="177" t="str">
        <f>IF(ISBLANK(INDEX('Policy Characteristics'!E:E,MATCH($C57,'Policy Characteristics'!$C:$C,0))),"",INDEX('Policy Characteristics'!E:E,MATCH($C57,'Policy Characteristics'!$C:$C,0)))</f>
        <v>trans reduce regulated pollutants</v>
      </c>
      <c r="L57" s="177">
        <f>IF(ISBLANK(INDEX('Policy Characteristics'!F:F,MATCH($C57,'Policy Characteristics'!$C:$C,0))),"",INDEX('Policy Characteristics'!F:F,MATCH($C57,'Policy Characteristics'!$C:$C,0)))</f>
        <v>0</v>
      </c>
      <c r="M57" s="177">
        <f>IF(ISBLANK(INDEX('Policy Characteristics'!G:G,MATCH($C57,'Policy Characteristics'!$C:$C,0))),"",INDEX('Policy Characteristics'!G:G,MATCH($C57,'Policy Characteristics'!$C:$C,0)))</f>
        <v>1</v>
      </c>
      <c r="N57" s="177">
        <f>IF(ISBLANK(INDEX('Policy Characteristics'!H:H,MATCH($C57,'Policy Characteristics'!$C:$C,0))),"",INDEX('Policy Characteristics'!H:H,MATCH($C57,'Policy Characteristics'!$C:$C,0)))</f>
        <v>0.02</v>
      </c>
      <c r="O57" s="177" t="str">
        <f>IF(ISBLANK(INDEX('Policy Characteristics'!I:I,MATCH($C57,'Policy Characteristics'!$C:$C,0))),"",INDEX('Policy Characteristics'!I:I,MATCH($C57,'Policy Characteristics'!$C:$C,0)))</f>
        <v>% reduction in emissions</v>
      </c>
      <c r="P57" s="177" t="str">
        <f>IF(ISBLANK(INDEX('Policy Characteristics'!J:J,MATCH($C57,'Policy Characteristics'!$C:$C,0))),"",INDEX('Policy Characteristics'!J:J,MATCH($C57,'Policy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7" s="177" t="str">
        <f>IF(ISBLANK(INDEX('Policy Characteristics'!K:K,MATCH($C57,'Policy Characteristics'!$C:$C,0))),"",INDEX('Policy Characteristics'!K:K,MATCH($C57,'Policy Characteristics'!$C:$C,0)))</f>
        <v>transportation-sector-main.html#conv-pol-stds</v>
      </c>
      <c r="R57" s="177" t="str">
        <f>IF(ISBLANK(INDEX('Policy Characteristics'!L:L,MATCH($C57,'Policy Characteristics'!$C:$C,0))),"",INDEX('Policy Characteristics'!L:L,MATCH($C57,'Policy Characteristics'!$C:$C,0)))</f>
        <v>conventional-pollutant-standards.html</v>
      </c>
    </row>
    <row r="58" spans="1:18" s="2" customFormat="1" x14ac:dyDescent="0.35">
      <c r="A58" s="176" t="str">
        <f>IF(ISBLANK(INDEX('Policy Characteristics'!A:A,MATCH($C58,'Policy Characteristics'!$C:$C,0))),"",INDEX('Policy Characteristics'!A:A,MATCH($C58,'Policy Characteristics'!$C:$C,0)))</f>
        <v>Transportation</v>
      </c>
      <c r="B58" s="184" t="str">
        <f>IF(ISBLANK(INDEX('Policy Characteristics'!B:B,MATCH($C58,'Policy Characteristics'!$C:$C,0))),"",INDEX('Policy Characteristics'!B:B,MATCH($C58,'Policy Characteristics'!$C:$C,0)))</f>
        <v>Conventional Pollutant Standards</v>
      </c>
      <c r="C58" s="176" t="str">
        <f t="shared" si="2"/>
        <v>Percentage Reduction of Separately Regulated Pollutants</v>
      </c>
      <c r="D58" s="2" t="s">
        <v>112</v>
      </c>
      <c r="E58" s="2" t="s">
        <v>1138</v>
      </c>
      <c r="F58" s="2" t="s">
        <v>2168</v>
      </c>
      <c r="G58" s="2" t="s">
        <v>1138</v>
      </c>
      <c r="H58" s="49">
        <v>356</v>
      </c>
      <c r="I58" s="198" t="s">
        <v>43</v>
      </c>
      <c r="J58" s="177" t="str">
        <f>IF(ISBLANK(INDEX('Policy Characteristics'!D:D,MATCH($C58,'Policy Characteristics'!$C:$C,0))),"",INDEX('Policy Characteristics'!D:D,MATCH($C58,'Policy Characteristics'!$C:$C,0)))</f>
        <v>Conventional Pollutant Standard</v>
      </c>
      <c r="K58" s="177" t="str">
        <f>IF(ISBLANK(INDEX('Policy Characteristics'!E:E,MATCH($C58,'Policy Characteristics'!$C:$C,0))),"",INDEX('Policy Characteristics'!E:E,MATCH($C58,'Policy Characteristics'!$C:$C,0)))</f>
        <v>trans reduce regulated pollutants</v>
      </c>
      <c r="L58" s="177">
        <f>IF(ISBLANK(INDEX('Policy Characteristics'!F:F,MATCH($C58,'Policy Characteristics'!$C:$C,0))),"",INDEX('Policy Characteristics'!F:F,MATCH($C58,'Policy Characteristics'!$C:$C,0)))</f>
        <v>0</v>
      </c>
      <c r="M58" s="177">
        <f>IF(ISBLANK(INDEX('Policy Characteristics'!G:G,MATCH($C58,'Policy Characteristics'!$C:$C,0))),"",INDEX('Policy Characteristics'!G:G,MATCH($C58,'Policy Characteristics'!$C:$C,0)))</f>
        <v>1</v>
      </c>
      <c r="N58" s="177">
        <f>IF(ISBLANK(INDEX('Policy Characteristics'!H:H,MATCH($C58,'Policy Characteristics'!$C:$C,0))),"",INDEX('Policy Characteristics'!H:H,MATCH($C58,'Policy Characteristics'!$C:$C,0)))</f>
        <v>0.02</v>
      </c>
      <c r="O58" s="177" t="str">
        <f>IF(ISBLANK(INDEX('Policy Characteristics'!I:I,MATCH($C58,'Policy Characteristics'!$C:$C,0))),"",INDEX('Policy Characteristics'!I:I,MATCH($C58,'Policy Characteristics'!$C:$C,0)))</f>
        <v>% reduction in emissions</v>
      </c>
      <c r="P58" s="177" t="str">
        <f>IF(ISBLANK(INDEX('Policy Characteristics'!J:J,MATCH($C58,'Policy Characteristics'!$C:$C,0))),"",INDEX('Policy Characteristics'!J:J,MATCH($C58,'Policy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8" s="177" t="str">
        <f>IF(ISBLANK(INDEX('Policy Characteristics'!K:K,MATCH($C58,'Policy Characteristics'!$C:$C,0))),"",INDEX('Policy Characteristics'!K:K,MATCH($C58,'Policy Characteristics'!$C:$C,0)))</f>
        <v>transportation-sector-main.html#conv-pol-stds</v>
      </c>
      <c r="R58" s="177" t="str">
        <f>IF(ISBLANK(INDEX('Policy Characteristics'!L:L,MATCH($C58,'Policy Characteristics'!$C:$C,0))),"",INDEX('Policy Characteristics'!L:L,MATCH($C58,'Policy Characteristics'!$C:$C,0)))</f>
        <v>conventional-pollutant-standards.html</v>
      </c>
    </row>
    <row r="59" spans="1:18" s="2" customFormat="1" x14ac:dyDescent="0.35">
      <c r="A59" s="176" t="str">
        <f>IF(ISBLANK(INDEX('Policy Characteristics'!A:A,MATCH($C59,'Policy Characteristics'!$C:$C,0))),"",INDEX('Policy Characteristics'!A:A,MATCH($C59,'Policy Characteristics'!$C:$C,0)))</f>
        <v>Transportation</v>
      </c>
      <c r="B59" s="184" t="str">
        <f>IF(ISBLANK(INDEX('Policy Characteristics'!B:B,MATCH($C59,'Policy Characteristics'!$C:$C,0))),"",INDEX('Policy Characteristics'!B:B,MATCH($C59,'Policy Characteristics'!$C:$C,0)))</f>
        <v>Conventional Pollutant Standards</v>
      </c>
      <c r="C59" s="176" t="str">
        <f t="shared" si="2"/>
        <v>Percentage Reduction of Separately Regulated Pollutants</v>
      </c>
      <c r="D59" s="2" t="s">
        <v>112</v>
      </c>
      <c r="E59" s="2" t="s">
        <v>1139</v>
      </c>
      <c r="F59" s="2" t="s">
        <v>2168</v>
      </c>
      <c r="G59" s="2" t="s">
        <v>1139</v>
      </c>
      <c r="H59" s="49">
        <v>357</v>
      </c>
      <c r="I59" s="198" t="s">
        <v>43</v>
      </c>
      <c r="J59" s="177" t="str">
        <f>IF(ISBLANK(INDEX('Policy Characteristics'!D:D,MATCH($C59,'Policy Characteristics'!$C:$C,0))),"",INDEX('Policy Characteristics'!D:D,MATCH($C59,'Policy Characteristics'!$C:$C,0)))</f>
        <v>Conventional Pollutant Standard</v>
      </c>
      <c r="K59" s="177" t="str">
        <f>IF(ISBLANK(INDEX('Policy Characteristics'!E:E,MATCH($C59,'Policy Characteristics'!$C:$C,0))),"",INDEX('Policy Characteristics'!E:E,MATCH($C59,'Policy Characteristics'!$C:$C,0)))</f>
        <v>trans reduce regulated pollutants</v>
      </c>
      <c r="L59" s="177">
        <f>IF(ISBLANK(INDEX('Policy Characteristics'!F:F,MATCH($C59,'Policy Characteristics'!$C:$C,0))),"",INDEX('Policy Characteristics'!F:F,MATCH($C59,'Policy Characteristics'!$C:$C,0)))</f>
        <v>0</v>
      </c>
      <c r="M59" s="177">
        <f>IF(ISBLANK(INDEX('Policy Characteristics'!G:G,MATCH($C59,'Policy Characteristics'!$C:$C,0))),"",INDEX('Policy Characteristics'!G:G,MATCH($C59,'Policy Characteristics'!$C:$C,0)))</f>
        <v>1</v>
      </c>
      <c r="N59" s="177">
        <f>IF(ISBLANK(INDEX('Policy Characteristics'!H:H,MATCH($C59,'Policy Characteristics'!$C:$C,0))),"",INDEX('Policy Characteristics'!H:H,MATCH($C59,'Policy Characteristics'!$C:$C,0)))</f>
        <v>0.02</v>
      </c>
      <c r="O59" s="177" t="str">
        <f>IF(ISBLANK(INDEX('Policy Characteristics'!I:I,MATCH($C59,'Policy Characteristics'!$C:$C,0))),"",INDEX('Policy Characteristics'!I:I,MATCH($C59,'Policy Characteristics'!$C:$C,0)))</f>
        <v>% reduction in emissions</v>
      </c>
      <c r="P59" s="177" t="str">
        <f>IF(ISBLANK(INDEX('Policy Characteristics'!J:J,MATCH($C59,'Policy Characteristics'!$C:$C,0))),"",INDEX('Policy Characteristics'!J:J,MATCH($C59,'Policy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9" s="177" t="str">
        <f>IF(ISBLANK(INDEX('Policy Characteristics'!K:K,MATCH($C59,'Policy Characteristics'!$C:$C,0))),"",INDEX('Policy Characteristics'!K:K,MATCH($C59,'Policy Characteristics'!$C:$C,0)))</f>
        <v>transportation-sector-main.html#conv-pol-stds</v>
      </c>
      <c r="R59" s="177" t="str">
        <f>IF(ISBLANK(INDEX('Policy Characteristics'!L:L,MATCH($C59,'Policy Characteristics'!$C:$C,0))),"",INDEX('Policy Characteristics'!L:L,MATCH($C59,'Policy Characteristics'!$C:$C,0)))</f>
        <v>conventional-pollutant-standards.html</v>
      </c>
    </row>
    <row r="60" spans="1:18" s="2" customFormat="1" x14ac:dyDescent="0.35">
      <c r="A60" s="176" t="str">
        <f>IF(ISBLANK(INDEX('Policy Characteristics'!A:A,MATCH($C60,'Policy Characteristics'!$C:$C,0))),"",INDEX('Policy Characteristics'!A:A,MATCH($C60,'Policy Characteristics'!$C:$C,0)))</f>
        <v>Transportation</v>
      </c>
      <c r="B60" s="184" t="str">
        <f>IF(ISBLANK(INDEX('Policy Characteristics'!B:B,MATCH($C60,'Policy Characteristics'!$C:$C,0))),"",INDEX('Policy Characteristics'!B:B,MATCH($C60,'Policy Characteristics'!$C:$C,0)))</f>
        <v>Conventional Pollutant Standards</v>
      </c>
      <c r="C60" s="176" t="str">
        <f t="shared" si="2"/>
        <v>Percentage Reduction of Separately Regulated Pollutants</v>
      </c>
      <c r="D60" s="2" t="s">
        <v>112</v>
      </c>
      <c r="E60" s="2" t="s">
        <v>1140</v>
      </c>
      <c r="F60" s="2" t="s">
        <v>2168</v>
      </c>
      <c r="G60" s="2" t="s">
        <v>1140</v>
      </c>
      <c r="H60" s="49">
        <v>358</v>
      </c>
      <c r="I60" s="199" t="s">
        <v>44</v>
      </c>
      <c r="J60" s="177" t="str">
        <f>IF(ISBLANK(INDEX('Policy Characteristics'!D:D,MATCH($C60,'Policy Characteristics'!$C:$C,0))),"",INDEX('Policy Characteristics'!D:D,MATCH($C60,'Policy Characteristics'!$C:$C,0)))</f>
        <v>Conventional Pollutant Standard</v>
      </c>
      <c r="K60" s="177" t="str">
        <f>IF(ISBLANK(INDEX('Policy Characteristics'!E:E,MATCH($C60,'Policy Characteristics'!$C:$C,0))),"",INDEX('Policy Characteristics'!E:E,MATCH($C60,'Policy Characteristics'!$C:$C,0)))</f>
        <v>trans reduce regulated pollutants</v>
      </c>
      <c r="L60" s="177">
        <f>IF(ISBLANK(INDEX('Policy Characteristics'!F:F,MATCH($C60,'Policy Characteristics'!$C:$C,0))),"",INDEX('Policy Characteristics'!F:F,MATCH($C60,'Policy Characteristics'!$C:$C,0)))</f>
        <v>0</v>
      </c>
      <c r="M60" s="177">
        <f>IF(ISBLANK(INDEX('Policy Characteristics'!G:G,MATCH($C60,'Policy Characteristics'!$C:$C,0))),"",INDEX('Policy Characteristics'!G:G,MATCH($C60,'Policy Characteristics'!$C:$C,0)))</f>
        <v>1</v>
      </c>
      <c r="N60" s="177">
        <f>IF(ISBLANK(INDEX('Policy Characteristics'!H:H,MATCH($C60,'Policy Characteristics'!$C:$C,0))),"",INDEX('Policy Characteristics'!H:H,MATCH($C60,'Policy Characteristics'!$C:$C,0)))</f>
        <v>0.02</v>
      </c>
      <c r="O60" s="177" t="str">
        <f>IF(ISBLANK(INDEX('Policy Characteristics'!I:I,MATCH($C60,'Policy Characteristics'!$C:$C,0))),"",INDEX('Policy Characteristics'!I:I,MATCH($C60,'Policy Characteristics'!$C:$C,0)))</f>
        <v>% reduction in emissions</v>
      </c>
      <c r="P60" s="177" t="str">
        <f>IF(ISBLANK(INDEX('Policy Characteristics'!J:J,MATCH($C60,'Policy Characteristics'!$C:$C,0))),"",INDEX('Policy Characteristics'!J:J,MATCH($C60,'Policy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0" s="177" t="str">
        <f>IF(ISBLANK(INDEX('Policy Characteristics'!K:K,MATCH($C60,'Policy Characteristics'!$C:$C,0))),"",INDEX('Policy Characteristics'!K:K,MATCH($C60,'Policy Characteristics'!$C:$C,0)))</f>
        <v>transportation-sector-main.html#conv-pol-stds</v>
      </c>
      <c r="R60" s="177" t="str">
        <f>IF(ISBLANK(INDEX('Policy Characteristics'!L:L,MATCH($C60,'Policy Characteristics'!$C:$C,0))),"",INDEX('Policy Characteristics'!L:L,MATCH($C60,'Policy Characteristics'!$C:$C,0)))</f>
        <v>conventional-pollutant-standards.html</v>
      </c>
    </row>
    <row r="61" spans="1:18" s="2" customFormat="1" x14ac:dyDescent="0.35">
      <c r="A61" s="176" t="str">
        <f>IF(ISBLANK(INDEX('Policy Characteristics'!A:A,MATCH($C61,'Policy Characteristics'!$C:$C,0))),"",INDEX('Policy Characteristics'!A:A,MATCH($C61,'Policy Characteristics'!$C:$C,0)))</f>
        <v>Transportation</v>
      </c>
      <c r="B61" s="184" t="str">
        <f>IF(ISBLANK(INDEX('Policy Characteristics'!B:B,MATCH($C61,'Policy Characteristics'!$C:$C,0))),"",INDEX('Policy Characteristics'!B:B,MATCH($C61,'Policy Characteristics'!$C:$C,0)))</f>
        <v>Conventional Pollutant Standards</v>
      </c>
      <c r="C61" s="176" t="str">
        <f t="shared" si="2"/>
        <v>Percentage Reduction of Separately Regulated Pollutants</v>
      </c>
      <c r="D61" s="2" t="s">
        <v>112</v>
      </c>
      <c r="E61" s="2" t="s">
        <v>1141</v>
      </c>
      <c r="F61" s="2" t="s">
        <v>2168</v>
      </c>
      <c r="G61" s="2" t="s">
        <v>1141</v>
      </c>
      <c r="H61" s="49">
        <v>359</v>
      </c>
      <c r="I61" s="199" t="s">
        <v>44</v>
      </c>
      <c r="J61" s="177" t="str">
        <f>IF(ISBLANK(INDEX('Policy Characteristics'!D:D,MATCH($C61,'Policy Characteristics'!$C:$C,0))),"",INDEX('Policy Characteristics'!D:D,MATCH($C61,'Policy Characteristics'!$C:$C,0)))</f>
        <v>Conventional Pollutant Standard</v>
      </c>
      <c r="K61" s="177" t="str">
        <f>IF(ISBLANK(INDEX('Policy Characteristics'!E:E,MATCH($C61,'Policy Characteristics'!$C:$C,0))),"",INDEX('Policy Characteristics'!E:E,MATCH($C61,'Policy Characteristics'!$C:$C,0)))</f>
        <v>trans reduce regulated pollutants</v>
      </c>
      <c r="L61" s="177">
        <f>IF(ISBLANK(INDEX('Policy Characteristics'!F:F,MATCH($C61,'Policy Characteristics'!$C:$C,0))),"",INDEX('Policy Characteristics'!F:F,MATCH($C61,'Policy Characteristics'!$C:$C,0)))</f>
        <v>0</v>
      </c>
      <c r="M61" s="177">
        <f>IF(ISBLANK(INDEX('Policy Characteristics'!G:G,MATCH($C61,'Policy Characteristics'!$C:$C,0))),"",INDEX('Policy Characteristics'!G:G,MATCH($C61,'Policy Characteristics'!$C:$C,0)))</f>
        <v>1</v>
      </c>
      <c r="N61" s="177">
        <f>IF(ISBLANK(INDEX('Policy Characteristics'!H:H,MATCH($C61,'Policy Characteristics'!$C:$C,0))),"",INDEX('Policy Characteristics'!H:H,MATCH($C61,'Policy Characteristics'!$C:$C,0)))</f>
        <v>0.02</v>
      </c>
      <c r="O61" s="177" t="str">
        <f>IF(ISBLANK(INDEX('Policy Characteristics'!I:I,MATCH($C61,'Policy Characteristics'!$C:$C,0))),"",INDEX('Policy Characteristics'!I:I,MATCH($C61,'Policy Characteristics'!$C:$C,0)))</f>
        <v>% reduction in emissions</v>
      </c>
      <c r="P61" s="177" t="str">
        <f>IF(ISBLANK(INDEX('Policy Characteristics'!J:J,MATCH($C61,'Policy Characteristics'!$C:$C,0))),"",INDEX('Policy Characteristics'!J:J,MATCH($C61,'Policy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1" s="177" t="str">
        <f>IF(ISBLANK(INDEX('Policy Characteristics'!K:K,MATCH($C61,'Policy Characteristics'!$C:$C,0))),"",INDEX('Policy Characteristics'!K:K,MATCH($C61,'Policy Characteristics'!$C:$C,0)))</f>
        <v>transportation-sector-main.html#conv-pol-stds</v>
      </c>
      <c r="R61" s="177" t="str">
        <f>IF(ISBLANK(INDEX('Policy Characteristics'!L:L,MATCH($C61,'Policy Characteristics'!$C:$C,0))),"",INDEX('Policy Characteristics'!L:L,MATCH($C61,'Policy Characteristics'!$C:$C,0)))</f>
        <v>conventional-pollutant-standards.html</v>
      </c>
    </row>
    <row r="62" spans="1:18" s="2" customFormat="1" x14ac:dyDescent="0.35">
      <c r="A62" s="176" t="str">
        <f>IF(ISBLANK(INDEX('Policy Characteristics'!A:A,MATCH($C62,'Policy Characteristics'!$C:$C,0))),"",INDEX('Policy Characteristics'!A:A,MATCH($C62,'Policy Characteristics'!$C:$C,0)))</f>
        <v>Transportation</v>
      </c>
      <c r="B62" s="184" t="str">
        <f>IF(ISBLANK(INDEX('Policy Characteristics'!B:B,MATCH($C62,'Policy Characteristics'!$C:$C,0))),"",INDEX('Policy Characteristics'!B:B,MATCH($C62,'Policy Characteristics'!$C:$C,0)))</f>
        <v>Electric Vehicle Charger Deployment</v>
      </c>
      <c r="C62" s="1" t="s">
        <v>2327</v>
      </c>
      <c r="H62" s="49">
        <v>360</v>
      </c>
      <c r="I62" s="199" t="s">
        <v>43</v>
      </c>
      <c r="J62" s="177" t="str">
        <f>IF(ISBLANK(INDEX('Policy Characteristics'!D:D,MATCH($C62,'Policy Characteristics'!$C:$C,0))),"",INDEX('Policy Characteristics'!D:D,MATCH($C62,'Policy Characteristics'!$C:$C,0)))</f>
        <v>EV Charger Deployment</v>
      </c>
      <c r="K62" s="177" t="str">
        <f>IF(ISBLANK(INDEX('Policy Characteristics'!E:E,MATCH($C62,'Policy Characteristics'!$C:$C,0))),"",INDEX('Policy Characteristics'!E:E,MATCH($C62,'Policy Characteristics'!$C:$C,0)))</f>
        <v>trans EV charger deployment</v>
      </c>
      <c r="L62" s="177">
        <f>IF(ISBLANK(INDEX('Policy Characteristics'!F:F,MATCH($C62,'Policy Characteristics'!$C:$C,0))),"",INDEX('Policy Characteristics'!F:F,MATCH($C62,'Policy Characteristics'!$C:$C,0)))</f>
        <v>0</v>
      </c>
      <c r="M62" s="177">
        <f>IF(ISBLANK(INDEX('Policy Characteristics'!G:G,MATCH($C62,'Policy Characteristics'!$C:$C,0))),"",INDEX('Policy Characteristics'!G:G,MATCH($C62,'Policy Characteristics'!$C:$C,0)))</f>
        <v>3</v>
      </c>
      <c r="N62" s="177">
        <f>IF(ISBLANK(INDEX('Policy Characteristics'!H:H,MATCH($C62,'Policy Characteristics'!$C:$C,0))),"",INDEX('Policy Characteristics'!H:H,MATCH($C62,'Policy Characteristics'!$C:$C,0)))</f>
        <v>0.1</v>
      </c>
      <c r="O62" s="177" t="str">
        <f>IF(ISBLANK(INDEX('Policy Characteristics'!I:I,MATCH($C62,'Policy Characteristics'!$C:$C,0))),"",INDEX('Policy Characteristics'!I:I,MATCH($C62,'Policy Characteristics'!$C:$C,0)))</f>
        <v>% increase</v>
      </c>
      <c r="P62" s="177" t="str">
        <f>IF(ISBLANK(INDEX('Policy Characteristics'!J:J,MATCH($C62,'Policy Characteristics'!$C:$C,0))),"",INDEX('Policy Characteristics'!J:J,MATCH($C62,'Policy Characteristics'!$C:$C,0)))</f>
        <v>**Description:** This policy represents increasing the deployment of EV charging stations, including DC Fast and Level 2 charging stations.   // **Guidance for setting values:** This policy affects vehicle deployment by lowering the perceived charging availability penalty for EVs, insofar as it increases the ratio of EV chargers to gasoline pumps. In the United States, we find the charging availability penalty already reaches zero by roughly 2030. Beyond that point, this policy lever will have noadditional effect on EV deployment.</v>
      </c>
      <c r="Q62" s="177" t="str">
        <f>IF(ISBLANK(INDEX('Policy Characteristics'!K:K,MATCH($C62,'Policy Characteristics'!$C:$C,0))),"",INDEX('Policy Characteristics'!K:K,MATCH($C62,'Policy Characteristics'!$C:$C,0)))</f>
        <v/>
      </c>
      <c r="R62" s="177" t="str">
        <f>IF(ISBLANK(INDEX('Policy Characteristics'!L:L,MATCH($C62,'Policy Characteristics'!$C:$C,0))),"",INDEX('Policy Characteristics'!L:L,MATCH($C62,'Policy Characteristics'!$C:$C,0)))</f>
        <v>ev-charger-deployment.html</v>
      </c>
    </row>
    <row r="63" spans="1:18" s="2" customFormat="1" x14ac:dyDescent="0.35">
      <c r="A63" s="176" t="str">
        <f>IF(ISBLANK(INDEX('Policy Characteristics'!A:A,MATCH($C63,'Policy Characteristics'!$C:$C,0))),"",INDEX('Policy Characteristics'!A:A,MATCH($C63,'Policy Characteristics'!$C:$C,0)))</f>
        <v>Transportation</v>
      </c>
      <c r="B63" s="184" t="str">
        <f>IF(ISBLANK(INDEX('Policy Characteristics'!B:B,MATCH($C63,'Policy Characteristics'!$C:$C,0))),"",INDEX('Policy Characteristics'!B:B,MATCH($C63,'Policy Characteristics'!$C:$C,0)))</f>
        <v>Passenger Vehicle Subsidy</v>
      </c>
      <c r="C63" s="1" t="s">
        <v>2302</v>
      </c>
      <c r="D63" s="47" t="s">
        <v>37</v>
      </c>
      <c r="E63" s="47" t="s">
        <v>1144</v>
      </c>
      <c r="F63" s="2" t="s">
        <v>2172</v>
      </c>
      <c r="G63" s="47" t="s">
        <v>2309</v>
      </c>
      <c r="H63" s="49">
        <v>189</v>
      </c>
      <c r="I63" s="198" t="s">
        <v>43</v>
      </c>
      <c r="J63" s="177" t="str">
        <f>IF(ISBLANK(INDEX('Policy Characteristics'!D:D,MATCH($C63,'Policy Characteristics'!$C:$C,0))),"",INDEX('Policy Characteristics'!D:D,MATCH($C63,'Policy Characteristics'!$C:$C,0)))</f>
        <v>Vehicle Subsidy</v>
      </c>
      <c r="K63" s="177" t="str">
        <f>IF(ISBLANK(INDEX('Policy Characteristics'!E:E,MATCH($C63,'Policy Characteristics'!$C:$C,0))),"",INDEX('Policy Characteristics'!E:E,MATCH($C63,'Policy Characteristics'!$C:$C,0)))</f>
        <v>trans psgr subsidy</v>
      </c>
      <c r="L63" s="177">
        <f>IF(ISBLANK(INDEX('Policy Characteristics'!F:F,MATCH($C63,'Policy Characteristics'!$C:$C,0))),"",INDEX('Policy Characteristics'!F:F,MATCH($C63,'Policy Characteristics'!$C:$C,0)))</f>
        <v>0</v>
      </c>
      <c r="M63" s="177">
        <f>IF(ISBLANK(INDEX('Policy Characteristics'!G:G,MATCH($C63,'Policy Characteristics'!$C:$C,0))),"",INDEX('Policy Characteristics'!G:G,MATCH($C63,'Policy Characteristics'!$C:$C,0)))</f>
        <v>50000</v>
      </c>
      <c r="N63" s="177">
        <f>IF(ISBLANK(INDEX('Policy Characteristics'!H:H,MATCH($C63,'Policy Characteristics'!$C:$C,0))),"",INDEX('Policy Characteristics'!H:H,MATCH($C63,'Policy Characteristics'!$C:$C,0)))</f>
        <v>100</v>
      </c>
      <c r="O63" s="177" t="str">
        <f>IF(ISBLANK(INDEX('Policy Characteristics'!I:I,MATCH($C63,'Policy Characteristics'!$C:$C,0))),"",INDEX('Policy Characteristics'!I:I,MATCH($C63,'Policy Characteristics'!$C:$C,0)))</f>
        <v>€ / vehicle</v>
      </c>
      <c r="P63" s="177" t="str">
        <f>IF(ISBLANK(INDEX('Policy Characteristics'!J:J,MATCH($C63,'Policy Characteristics'!$C:$C,0))),"",INDEX('Policy Characteristics'!J:J,MATCH($C63,'Policy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3" s="177" t="str">
        <f>IF(ISBLANK(INDEX('Policy Characteristics'!K:K,MATCH($C63,'Policy Characteristics'!$C:$C,0))),"",INDEX('Policy Characteristics'!K:K,MATCH($C63,'Policy Characteristics'!$C:$C,0)))</f>
        <v>transportation-sector-main.html#ev-subsidy</v>
      </c>
      <c r="R63" s="177" t="str">
        <f>IF(ISBLANK(INDEX('Policy Characteristics'!L:L,MATCH($C63,'Policy Characteristics'!$C:$C,0))),"",INDEX('Policy Characteristics'!L:L,MATCH($C63,'Policy Characteristics'!$C:$C,0)))</f>
        <v>ev-subsidy.html</v>
      </c>
    </row>
    <row r="64" spans="1:18" ht="14.5" customHeight="1" x14ac:dyDescent="0.35">
      <c r="A64" s="176" t="str">
        <f>IF(ISBLANK(INDEX('Policy Characteristics'!A:A,MATCH($C64,'Policy Characteristics'!$C:$C,0))),"",INDEX('Policy Characteristics'!A:A,MATCH($C64,'Policy Characteristics'!$C:$C,0)))</f>
        <v>Transportation</v>
      </c>
      <c r="B64" s="184" t="str">
        <f>IF(ISBLANK(INDEX('Policy Characteristics'!B:B,MATCH($C64,'Policy Characteristics'!$C:$C,0))),"",INDEX('Policy Characteristics'!B:B,MATCH($C64,'Policy Characteristics'!$C:$C,0)))</f>
        <v>Passenger Vehicle Subsidy</v>
      </c>
      <c r="C64" s="176" t="str">
        <f t="shared" ref="C64:C104" si="3">C$63</f>
        <v>Additional Passenger Vehicle Subsidy</v>
      </c>
      <c r="D64" s="47" t="s">
        <v>37</v>
      </c>
      <c r="E64" s="2" t="s">
        <v>1145</v>
      </c>
      <c r="F64" s="2" t="s">
        <v>2172</v>
      </c>
      <c r="G64" s="2" t="s">
        <v>2310</v>
      </c>
      <c r="H64" s="44">
        <v>592</v>
      </c>
      <c r="I64" s="199" t="s">
        <v>44</v>
      </c>
      <c r="J64" s="177" t="str">
        <f>IF(ISBLANK(INDEX('Policy Characteristics'!D:D,MATCH($C64,'Policy Characteristics'!$C:$C,0))),"",INDEX('Policy Characteristics'!D:D,MATCH($C64,'Policy Characteristics'!$C:$C,0)))</f>
        <v>Vehicle Subsidy</v>
      </c>
      <c r="K64" s="177" t="str">
        <f>IF(ISBLANK(INDEX('Policy Characteristics'!E:E,MATCH($C64,'Policy Characteristics'!$C:$C,0))),"",INDEX('Policy Characteristics'!E:E,MATCH($C64,'Policy Characteristics'!$C:$C,0)))</f>
        <v>trans psgr subsidy</v>
      </c>
      <c r="L64" s="177">
        <f>IF(ISBLANK(INDEX('Policy Characteristics'!F:F,MATCH($C64,'Policy Characteristics'!$C:$C,0))),"",INDEX('Policy Characteristics'!F:F,MATCH($C64,'Policy Characteristics'!$C:$C,0)))</f>
        <v>0</v>
      </c>
      <c r="M64" s="177">
        <f>IF(ISBLANK(INDEX('Policy Characteristics'!G:G,MATCH($C64,'Policy Characteristics'!$C:$C,0))),"",INDEX('Policy Characteristics'!G:G,MATCH($C64,'Policy Characteristics'!$C:$C,0)))</f>
        <v>50000</v>
      </c>
      <c r="N64" s="177">
        <f>IF(ISBLANK(INDEX('Policy Characteristics'!H:H,MATCH($C64,'Policy Characteristics'!$C:$C,0))),"",INDEX('Policy Characteristics'!H:H,MATCH($C64,'Policy Characteristics'!$C:$C,0)))</f>
        <v>100</v>
      </c>
      <c r="O64" s="177" t="str">
        <f>IF(ISBLANK(INDEX('Policy Characteristics'!I:I,MATCH($C64,'Policy Characteristics'!$C:$C,0))),"",INDEX('Policy Characteristics'!I:I,MATCH($C64,'Policy Characteristics'!$C:$C,0)))</f>
        <v>€ / vehicle</v>
      </c>
      <c r="P64" s="177" t="str">
        <f>IF(ISBLANK(INDEX('Policy Characteristics'!J:J,MATCH($C64,'Policy Characteristics'!$C:$C,0))),"",INDEX('Policy Characteristics'!J:J,MATCH($C64,'Policy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4" s="177" t="str">
        <f>IF(ISBLANK(INDEX('Policy Characteristics'!K:K,MATCH($C64,'Policy Characteristics'!$C:$C,0))),"",INDEX('Policy Characteristics'!K:K,MATCH($C64,'Policy Characteristics'!$C:$C,0)))</f>
        <v>transportation-sector-main.html#ev-subsidy</v>
      </c>
      <c r="R64" s="177" t="str">
        <f>IF(ISBLANK(INDEX('Policy Characteristics'!L:L,MATCH($C64,'Policy Characteristics'!$C:$C,0))),"",INDEX('Policy Characteristics'!L:L,MATCH($C64,'Policy Characteristics'!$C:$C,0)))</f>
        <v>ev-subsidy.html</v>
      </c>
    </row>
    <row r="65" spans="1:18" x14ac:dyDescent="0.35">
      <c r="A65" s="176" t="str">
        <f>IF(ISBLANK(INDEX('Policy Characteristics'!A:A,MATCH($C65,'Policy Characteristics'!$C:$C,0))),"",INDEX('Policy Characteristics'!A:A,MATCH($C65,'Policy Characteristics'!$C:$C,0)))</f>
        <v>Transportation</v>
      </c>
      <c r="B65" s="184" t="str">
        <f>IF(ISBLANK(INDEX('Policy Characteristics'!B:B,MATCH($C65,'Policy Characteristics'!$C:$C,0))),"",INDEX('Policy Characteristics'!B:B,MATCH($C65,'Policy Characteristics'!$C:$C,0)))</f>
        <v>Passenger Vehicle Subsidy</v>
      </c>
      <c r="C65" s="176" t="str">
        <f t="shared" si="3"/>
        <v>Additional Passenger Vehicle Subsidy</v>
      </c>
      <c r="D65" s="47" t="s">
        <v>37</v>
      </c>
      <c r="E65" s="2" t="s">
        <v>1146</v>
      </c>
      <c r="F65" s="2" t="s">
        <v>2172</v>
      </c>
      <c r="G65" s="2" t="s">
        <v>2311</v>
      </c>
      <c r="H65" s="44">
        <v>593</v>
      </c>
      <c r="I65" s="199" t="s">
        <v>44</v>
      </c>
      <c r="J65" s="177" t="str">
        <f>IF(ISBLANK(INDEX('Policy Characteristics'!D:D,MATCH($C65,'Policy Characteristics'!$C:$C,0))),"",INDEX('Policy Characteristics'!D:D,MATCH($C65,'Policy Characteristics'!$C:$C,0)))</f>
        <v>Vehicle Subsidy</v>
      </c>
      <c r="K65" s="177" t="str">
        <f>IF(ISBLANK(INDEX('Policy Characteristics'!E:E,MATCH($C65,'Policy Characteristics'!$C:$C,0))),"",INDEX('Policy Characteristics'!E:E,MATCH($C65,'Policy Characteristics'!$C:$C,0)))</f>
        <v>trans psgr subsidy</v>
      </c>
      <c r="L65" s="177">
        <f>IF(ISBLANK(INDEX('Policy Characteristics'!F:F,MATCH($C65,'Policy Characteristics'!$C:$C,0))),"",INDEX('Policy Characteristics'!F:F,MATCH($C65,'Policy Characteristics'!$C:$C,0)))</f>
        <v>0</v>
      </c>
      <c r="M65" s="177">
        <f>IF(ISBLANK(INDEX('Policy Characteristics'!G:G,MATCH($C65,'Policy Characteristics'!$C:$C,0))),"",INDEX('Policy Characteristics'!G:G,MATCH($C65,'Policy Characteristics'!$C:$C,0)))</f>
        <v>50000</v>
      </c>
      <c r="N65" s="177">
        <f>IF(ISBLANK(INDEX('Policy Characteristics'!H:H,MATCH($C65,'Policy Characteristics'!$C:$C,0))),"",INDEX('Policy Characteristics'!H:H,MATCH($C65,'Policy Characteristics'!$C:$C,0)))</f>
        <v>100</v>
      </c>
      <c r="O65" s="177" t="str">
        <f>IF(ISBLANK(INDEX('Policy Characteristics'!I:I,MATCH($C65,'Policy Characteristics'!$C:$C,0))),"",INDEX('Policy Characteristics'!I:I,MATCH($C65,'Policy Characteristics'!$C:$C,0)))</f>
        <v>€ / vehicle</v>
      </c>
      <c r="P65" s="177" t="str">
        <f>IF(ISBLANK(INDEX('Policy Characteristics'!J:J,MATCH($C65,'Policy Characteristics'!$C:$C,0))),"",INDEX('Policy Characteristics'!J:J,MATCH($C65,'Policy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5" s="177" t="str">
        <f>IF(ISBLANK(INDEX('Policy Characteristics'!K:K,MATCH($C65,'Policy Characteristics'!$C:$C,0))),"",INDEX('Policy Characteristics'!K:K,MATCH($C65,'Policy Characteristics'!$C:$C,0)))</f>
        <v>transportation-sector-main.html#ev-subsidy</v>
      </c>
      <c r="R65" s="177" t="str">
        <f>IF(ISBLANK(INDEX('Policy Characteristics'!L:L,MATCH($C65,'Policy Characteristics'!$C:$C,0))),"",INDEX('Policy Characteristics'!L:L,MATCH($C65,'Policy Characteristics'!$C:$C,0)))</f>
        <v>ev-subsidy.html</v>
      </c>
    </row>
    <row r="66" spans="1:18" x14ac:dyDescent="0.35">
      <c r="A66" s="176" t="str">
        <f>IF(ISBLANK(INDEX('Policy Characteristics'!A:A,MATCH($C66,'Policy Characteristics'!$C:$C,0))),"",INDEX('Policy Characteristics'!A:A,MATCH($C66,'Policy Characteristics'!$C:$C,0)))</f>
        <v>Transportation</v>
      </c>
      <c r="B66" s="184" t="str">
        <f>IF(ISBLANK(INDEX('Policy Characteristics'!B:B,MATCH($C66,'Policy Characteristics'!$C:$C,0))),"",INDEX('Policy Characteristics'!B:B,MATCH($C66,'Policy Characteristics'!$C:$C,0)))</f>
        <v>Passenger Vehicle Subsidy</v>
      </c>
      <c r="C66" s="176" t="str">
        <f t="shared" si="3"/>
        <v>Additional Passenger Vehicle Subsidy</v>
      </c>
      <c r="D66" s="47" t="s">
        <v>37</v>
      </c>
      <c r="E66" s="2" t="s">
        <v>1147</v>
      </c>
      <c r="F66" s="2" t="s">
        <v>2172</v>
      </c>
      <c r="G66" s="2" t="s">
        <v>2312</v>
      </c>
      <c r="H66" s="44">
        <v>594</v>
      </c>
      <c r="I66" s="199" t="s">
        <v>44</v>
      </c>
      <c r="J66" s="177" t="str">
        <f>IF(ISBLANK(INDEX('Policy Characteristics'!D:D,MATCH($C66,'Policy Characteristics'!$C:$C,0))),"",INDEX('Policy Characteristics'!D:D,MATCH($C66,'Policy Characteristics'!$C:$C,0)))</f>
        <v>Vehicle Subsidy</v>
      </c>
      <c r="K66" s="177" t="str">
        <f>IF(ISBLANK(INDEX('Policy Characteristics'!E:E,MATCH($C66,'Policy Characteristics'!$C:$C,0))),"",INDEX('Policy Characteristics'!E:E,MATCH($C66,'Policy Characteristics'!$C:$C,0)))</f>
        <v>trans psgr subsidy</v>
      </c>
      <c r="L66" s="177">
        <f>IF(ISBLANK(INDEX('Policy Characteristics'!F:F,MATCH($C66,'Policy Characteristics'!$C:$C,0))),"",INDEX('Policy Characteristics'!F:F,MATCH($C66,'Policy Characteristics'!$C:$C,0)))</f>
        <v>0</v>
      </c>
      <c r="M66" s="177">
        <f>IF(ISBLANK(INDEX('Policy Characteristics'!G:G,MATCH($C66,'Policy Characteristics'!$C:$C,0))),"",INDEX('Policy Characteristics'!G:G,MATCH($C66,'Policy Characteristics'!$C:$C,0)))</f>
        <v>50000</v>
      </c>
      <c r="N66" s="177">
        <f>IF(ISBLANK(INDEX('Policy Characteristics'!H:H,MATCH($C66,'Policy Characteristics'!$C:$C,0))),"",INDEX('Policy Characteristics'!H:H,MATCH($C66,'Policy Characteristics'!$C:$C,0)))</f>
        <v>100</v>
      </c>
      <c r="O66" s="177" t="str">
        <f>IF(ISBLANK(INDEX('Policy Characteristics'!I:I,MATCH($C66,'Policy Characteristics'!$C:$C,0))),"",INDEX('Policy Characteristics'!I:I,MATCH($C66,'Policy Characteristics'!$C:$C,0)))</f>
        <v>€ / vehicle</v>
      </c>
      <c r="P66" s="177" t="str">
        <f>IF(ISBLANK(INDEX('Policy Characteristics'!J:J,MATCH($C66,'Policy Characteristics'!$C:$C,0))),"",INDEX('Policy Characteristics'!J:J,MATCH($C66,'Policy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6" s="177" t="str">
        <f>IF(ISBLANK(INDEX('Policy Characteristics'!K:K,MATCH($C66,'Policy Characteristics'!$C:$C,0))),"",INDEX('Policy Characteristics'!K:K,MATCH($C66,'Policy Characteristics'!$C:$C,0)))</f>
        <v>transportation-sector-main.html#ev-subsidy</v>
      </c>
      <c r="R66" s="177" t="str">
        <f>IF(ISBLANK(INDEX('Policy Characteristics'!L:L,MATCH($C66,'Policy Characteristics'!$C:$C,0))),"",INDEX('Policy Characteristics'!L:L,MATCH($C66,'Policy Characteristics'!$C:$C,0)))</f>
        <v>ev-subsidy.html</v>
      </c>
    </row>
    <row r="67" spans="1:18" x14ac:dyDescent="0.35">
      <c r="A67" s="176" t="str">
        <f>IF(ISBLANK(INDEX('Policy Characteristics'!A:A,MATCH($C67,'Policy Characteristics'!$C:$C,0))),"",INDEX('Policy Characteristics'!A:A,MATCH($C67,'Policy Characteristics'!$C:$C,0)))</f>
        <v>Transportation</v>
      </c>
      <c r="B67" s="184" t="str">
        <f>IF(ISBLANK(INDEX('Policy Characteristics'!B:B,MATCH($C67,'Policy Characteristics'!$C:$C,0))),"",INDEX('Policy Characteristics'!B:B,MATCH($C67,'Policy Characteristics'!$C:$C,0)))</f>
        <v>Passenger Vehicle Subsidy</v>
      </c>
      <c r="C67" s="176" t="str">
        <f t="shared" si="3"/>
        <v>Additional Passenger Vehicle Subsidy</v>
      </c>
      <c r="D67" s="47" t="s">
        <v>37</v>
      </c>
      <c r="E67" s="2" t="s">
        <v>1148</v>
      </c>
      <c r="F67" s="2" t="s">
        <v>2172</v>
      </c>
      <c r="G67" s="2" t="s">
        <v>2313</v>
      </c>
      <c r="H67" s="44">
        <v>595</v>
      </c>
      <c r="I67" s="198" t="s">
        <v>43</v>
      </c>
      <c r="J67" s="177" t="str">
        <f>IF(ISBLANK(INDEX('Policy Characteristics'!D:D,MATCH($C67,'Policy Characteristics'!$C:$C,0))),"",INDEX('Policy Characteristics'!D:D,MATCH($C67,'Policy Characteristics'!$C:$C,0)))</f>
        <v>Vehicle Subsidy</v>
      </c>
      <c r="K67" s="177" t="str">
        <f>IF(ISBLANK(INDEX('Policy Characteristics'!E:E,MATCH($C67,'Policy Characteristics'!$C:$C,0))),"",INDEX('Policy Characteristics'!E:E,MATCH($C67,'Policy Characteristics'!$C:$C,0)))</f>
        <v>trans psgr subsidy</v>
      </c>
      <c r="L67" s="177">
        <f>IF(ISBLANK(INDEX('Policy Characteristics'!F:F,MATCH($C67,'Policy Characteristics'!$C:$C,0))),"",INDEX('Policy Characteristics'!F:F,MATCH($C67,'Policy Characteristics'!$C:$C,0)))</f>
        <v>0</v>
      </c>
      <c r="M67" s="177">
        <f>IF(ISBLANK(INDEX('Policy Characteristics'!G:G,MATCH($C67,'Policy Characteristics'!$C:$C,0))),"",INDEX('Policy Characteristics'!G:G,MATCH($C67,'Policy Characteristics'!$C:$C,0)))</f>
        <v>50000</v>
      </c>
      <c r="N67" s="177">
        <f>IF(ISBLANK(INDEX('Policy Characteristics'!H:H,MATCH($C67,'Policy Characteristics'!$C:$C,0))),"",INDEX('Policy Characteristics'!H:H,MATCH($C67,'Policy Characteristics'!$C:$C,0)))</f>
        <v>100</v>
      </c>
      <c r="O67" s="177" t="str">
        <f>IF(ISBLANK(INDEX('Policy Characteristics'!I:I,MATCH($C67,'Policy Characteristics'!$C:$C,0))),"",INDEX('Policy Characteristics'!I:I,MATCH($C67,'Policy Characteristics'!$C:$C,0)))</f>
        <v>€ / vehicle</v>
      </c>
      <c r="P67" s="177" t="str">
        <f>IF(ISBLANK(INDEX('Policy Characteristics'!J:J,MATCH($C67,'Policy Characteristics'!$C:$C,0))),"",INDEX('Policy Characteristics'!J:J,MATCH($C67,'Policy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7" s="177" t="str">
        <f>IF(ISBLANK(INDEX('Policy Characteristics'!K:K,MATCH($C67,'Policy Characteristics'!$C:$C,0))),"",INDEX('Policy Characteristics'!K:K,MATCH($C67,'Policy Characteristics'!$C:$C,0)))</f>
        <v>transportation-sector-main.html#ev-subsidy</v>
      </c>
      <c r="R67" s="177" t="str">
        <f>IF(ISBLANK(INDEX('Policy Characteristics'!L:L,MATCH($C67,'Policy Characteristics'!$C:$C,0))),"",INDEX('Policy Characteristics'!L:L,MATCH($C67,'Policy Characteristics'!$C:$C,0)))</f>
        <v>ev-subsidy.html</v>
      </c>
    </row>
    <row r="68" spans="1:18" x14ac:dyDescent="0.35">
      <c r="A68" s="176" t="str">
        <f>IF(ISBLANK(INDEX('Policy Characteristics'!A:A,MATCH($C68,'Policy Characteristics'!$C:$C,0))),"",INDEX('Policy Characteristics'!A:A,MATCH($C68,'Policy Characteristics'!$C:$C,0)))</f>
        <v>Transportation</v>
      </c>
      <c r="B68" s="184" t="str">
        <f>IF(ISBLANK(INDEX('Policy Characteristics'!B:B,MATCH($C68,'Policy Characteristics'!$C:$C,0))),"",INDEX('Policy Characteristics'!B:B,MATCH($C68,'Policy Characteristics'!$C:$C,0)))</f>
        <v>Passenger Vehicle Subsidy</v>
      </c>
      <c r="C68" s="176" t="str">
        <f t="shared" si="3"/>
        <v>Additional Passenger Vehicle Subsidy</v>
      </c>
      <c r="D68" s="47" t="s">
        <v>37</v>
      </c>
      <c r="E68" s="2" t="s">
        <v>1408</v>
      </c>
      <c r="F68" s="2" t="s">
        <v>2172</v>
      </c>
      <c r="G68" s="2" t="s">
        <v>1408</v>
      </c>
      <c r="H68" s="44">
        <v>596</v>
      </c>
      <c r="I68" s="199" t="s">
        <v>44</v>
      </c>
      <c r="J68" s="177" t="str">
        <f>IF(ISBLANK(INDEX('Policy Characteristics'!D:D,MATCH($C68,'Policy Characteristics'!$C:$C,0))),"",INDEX('Policy Characteristics'!D:D,MATCH($C68,'Policy Characteristics'!$C:$C,0)))</f>
        <v>Vehicle Subsidy</v>
      </c>
      <c r="K68" s="177" t="str">
        <f>IF(ISBLANK(INDEX('Policy Characteristics'!E:E,MATCH($C68,'Policy Characteristics'!$C:$C,0))),"",INDEX('Policy Characteristics'!E:E,MATCH($C68,'Policy Characteristics'!$C:$C,0)))</f>
        <v>trans psgr subsidy</v>
      </c>
      <c r="L68" s="177">
        <f>IF(ISBLANK(INDEX('Policy Characteristics'!F:F,MATCH($C68,'Policy Characteristics'!$C:$C,0))),"",INDEX('Policy Characteristics'!F:F,MATCH($C68,'Policy Characteristics'!$C:$C,0)))</f>
        <v>0</v>
      </c>
      <c r="M68" s="177">
        <f>IF(ISBLANK(INDEX('Policy Characteristics'!G:G,MATCH($C68,'Policy Characteristics'!$C:$C,0))),"",INDEX('Policy Characteristics'!G:G,MATCH($C68,'Policy Characteristics'!$C:$C,0)))</f>
        <v>50000</v>
      </c>
      <c r="N68" s="177">
        <f>IF(ISBLANK(INDEX('Policy Characteristics'!H:H,MATCH($C68,'Policy Characteristics'!$C:$C,0))),"",INDEX('Policy Characteristics'!H:H,MATCH($C68,'Policy Characteristics'!$C:$C,0)))</f>
        <v>100</v>
      </c>
      <c r="O68" s="177" t="str">
        <f>IF(ISBLANK(INDEX('Policy Characteristics'!I:I,MATCH($C68,'Policy Characteristics'!$C:$C,0))),"",INDEX('Policy Characteristics'!I:I,MATCH($C68,'Policy Characteristics'!$C:$C,0)))</f>
        <v>€ / vehicle</v>
      </c>
      <c r="P68" s="177" t="str">
        <f>IF(ISBLANK(INDEX('Policy Characteristics'!J:J,MATCH($C68,'Policy Characteristics'!$C:$C,0))),"",INDEX('Policy Characteristics'!J:J,MATCH($C68,'Policy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8" s="177" t="str">
        <f>IF(ISBLANK(INDEX('Policy Characteristics'!K:K,MATCH($C68,'Policy Characteristics'!$C:$C,0))),"",INDEX('Policy Characteristics'!K:K,MATCH($C68,'Policy Characteristics'!$C:$C,0)))</f>
        <v>transportation-sector-main.html#ev-subsidy</v>
      </c>
      <c r="R68" s="177" t="str">
        <f>IF(ISBLANK(INDEX('Policy Characteristics'!L:L,MATCH($C68,'Policy Characteristics'!$C:$C,0))),"",INDEX('Policy Characteristics'!L:L,MATCH($C68,'Policy Characteristics'!$C:$C,0)))</f>
        <v>ev-subsidy.html</v>
      </c>
    </row>
    <row r="69" spans="1:18" x14ac:dyDescent="0.35">
      <c r="A69" s="176" t="str">
        <f>IF(ISBLANK(INDEX('Policy Characteristics'!A:A,MATCH($C69,'Policy Characteristics'!$C:$C,0))),"",INDEX('Policy Characteristics'!A:A,MATCH($C69,'Policy Characteristics'!$C:$C,0)))</f>
        <v>Transportation</v>
      </c>
      <c r="B69" s="184" t="str">
        <f>IF(ISBLANK(INDEX('Policy Characteristics'!B:B,MATCH($C69,'Policy Characteristics'!$C:$C,0))),"",INDEX('Policy Characteristics'!B:B,MATCH($C69,'Policy Characteristics'!$C:$C,0)))</f>
        <v>Passenger Vehicle Subsidy</v>
      </c>
      <c r="C69" s="176" t="str">
        <f t="shared" si="3"/>
        <v>Additional Passenger Vehicle Subsidy</v>
      </c>
      <c r="D69" s="47" t="s">
        <v>37</v>
      </c>
      <c r="E69" s="2" t="s">
        <v>1407</v>
      </c>
      <c r="F69" s="2" t="s">
        <v>2172</v>
      </c>
      <c r="G69" s="2" t="s">
        <v>2314</v>
      </c>
      <c r="H69" s="44">
        <v>597</v>
      </c>
      <c r="I69" s="198" t="s">
        <v>43</v>
      </c>
      <c r="J69" s="177" t="str">
        <f>IF(ISBLANK(INDEX('Policy Characteristics'!D:D,MATCH($C69,'Policy Characteristics'!$C:$C,0))),"",INDEX('Policy Characteristics'!D:D,MATCH($C69,'Policy Characteristics'!$C:$C,0)))</f>
        <v>Vehicle Subsidy</v>
      </c>
      <c r="K69" s="177" t="str">
        <f>IF(ISBLANK(INDEX('Policy Characteristics'!E:E,MATCH($C69,'Policy Characteristics'!$C:$C,0))),"",INDEX('Policy Characteristics'!E:E,MATCH($C69,'Policy Characteristics'!$C:$C,0)))</f>
        <v>trans psgr subsidy</v>
      </c>
      <c r="L69" s="177">
        <f>IF(ISBLANK(INDEX('Policy Characteristics'!F:F,MATCH($C69,'Policy Characteristics'!$C:$C,0))),"",INDEX('Policy Characteristics'!F:F,MATCH($C69,'Policy Characteristics'!$C:$C,0)))</f>
        <v>0</v>
      </c>
      <c r="M69" s="177">
        <f>IF(ISBLANK(INDEX('Policy Characteristics'!G:G,MATCH($C69,'Policy Characteristics'!$C:$C,0))),"",INDEX('Policy Characteristics'!G:G,MATCH($C69,'Policy Characteristics'!$C:$C,0)))</f>
        <v>50000</v>
      </c>
      <c r="N69" s="177">
        <f>IF(ISBLANK(INDEX('Policy Characteristics'!H:H,MATCH($C69,'Policy Characteristics'!$C:$C,0))),"",INDEX('Policy Characteristics'!H:H,MATCH($C69,'Policy Characteristics'!$C:$C,0)))</f>
        <v>100</v>
      </c>
      <c r="O69" s="177" t="str">
        <f>IF(ISBLANK(INDEX('Policy Characteristics'!I:I,MATCH($C69,'Policy Characteristics'!$C:$C,0))),"",INDEX('Policy Characteristics'!I:I,MATCH($C69,'Policy Characteristics'!$C:$C,0)))</f>
        <v>€ / vehicle</v>
      </c>
      <c r="P69" s="177" t="str">
        <f>IF(ISBLANK(INDEX('Policy Characteristics'!J:J,MATCH($C69,'Policy Characteristics'!$C:$C,0))),"",INDEX('Policy Characteristics'!J:J,MATCH($C69,'Policy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9" s="177" t="str">
        <f>IF(ISBLANK(INDEX('Policy Characteristics'!K:K,MATCH($C69,'Policy Characteristics'!$C:$C,0))),"",INDEX('Policy Characteristics'!K:K,MATCH($C69,'Policy Characteristics'!$C:$C,0)))</f>
        <v>transportation-sector-main.html#ev-subsidy</v>
      </c>
      <c r="R69" s="177" t="str">
        <f>IF(ISBLANK(INDEX('Policy Characteristics'!L:L,MATCH($C69,'Policy Characteristics'!$C:$C,0))),"",INDEX('Policy Characteristics'!L:L,MATCH($C69,'Policy Characteristics'!$C:$C,0)))</f>
        <v>ev-subsidy.html</v>
      </c>
    </row>
    <row r="70" spans="1:18" x14ac:dyDescent="0.35">
      <c r="A70" s="176" t="str">
        <f>IF(ISBLANK(INDEX('Policy Characteristics'!A:A,MATCH($C70,'Policy Characteristics'!$C:$C,0))),"",INDEX('Policy Characteristics'!A:A,MATCH($C70,'Policy Characteristics'!$C:$C,0)))</f>
        <v>Transportation</v>
      </c>
      <c r="B70" s="184" t="str">
        <f>IF(ISBLANK(INDEX('Policy Characteristics'!B:B,MATCH($C70,'Policy Characteristics'!$C:$C,0))),"",INDEX('Policy Characteristics'!B:B,MATCH($C70,'Policy Characteristics'!$C:$C,0)))</f>
        <v>Passenger Vehicle Subsidy</v>
      </c>
      <c r="C70" s="176" t="str">
        <f t="shared" si="3"/>
        <v>Additional Passenger Vehicle Subsidy</v>
      </c>
      <c r="D70" s="47" t="s">
        <v>38</v>
      </c>
      <c r="E70" s="47" t="s">
        <v>1144</v>
      </c>
      <c r="F70" s="2" t="s">
        <v>1243</v>
      </c>
      <c r="G70" s="47" t="s">
        <v>2309</v>
      </c>
      <c r="H70" s="44">
        <v>598</v>
      </c>
      <c r="I70" s="198" t="s">
        <v>43</v>
      </c>
      <c r="J70" s="177" t="str">
        <f>IF(ISBLANK(INDEX('Policy Characteristics'!D:D,MATCH($C70,'Policy Characteristics'!$C:$C,0))),"",INDEX('Policy Characteristics'!D:D,MATCH($C70,'Policy Characteristics'!$C:$C,0)))</f>
        <v>Vehicle Subsidy</v>
      </c>
      <c r="K70" s="177" t="str">
        <f>IF(ISBLANK(INDEX('Policy Characteristics'!E:E,MATCH($C70,'Policy Characteristics'!$C:$C,0))),"",INDEX('Policy Characteristics'!E:E,MATCH($C70,'Policy Characteristics'!$C:$C,0)))</f>
        <v>trans psgr subsidy</v>
      </c>
      <c r="L70" s="177">
        <f>IF(ISBLANK(INDEX('Policy Characteristics'!F:F,MATCH($C70,'Policy Characteristics'!$C:$C,0))),"",INDEX('Policy Characteristics'!F:F,MATCH($C70,'Policy Characteristics'!$C:$C,0)))</f>
        <v>0</v>
      </c>
      <c r="M70" s="177">
        <f>IF(ISBLANK(INDEX('Policy Characteristics'!G:G,MATCH($C70,'Policy Characteristics'!$C:$C,0))),"",INDEX('Policy Characteristics'!G:G,MATCH($C70,'Policy Characteristics'!$C:$C,0)))</f>
        <v>50000</v>
      </c>
      <c r="N70" s="177">
        <f>IF(ISBLANK(INDEX('Policy Characteristics'!H:H,MATCH($C70,'Policy Characteristics'!$C:$C,0))),"",INDEX('Policy Characteristics'!H:H,MATCH($C70,'Policy Characteristics'!$C:$C,0)))</f>
        <v>100</v>
      </c>
      <c r="O70" s="177" t="str">
        <f>IF(ISBLANK(INDEX('Policy Characteristics'!I:I,MATCH($C70,'Policy Characteristics'!$C:$C,0))),"",INDEX('Policy Characteristics'!I:I,MATCH($C70,'Policy Characteristics'!$C:$C,0)))</f>
        <v>€ / vehicle</v>
      </c>
      <c r="P70" s="177" t="str">
        <f>IF(ISBLANK(INDEX('Policy Characteristics'!J:J,MATCH($C70,'Policy Characteristics'!$C:$C,0))),"",INDEX('Policy Characteristics'!J:J,MATCH($C70,'Policy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0" s="177" t="str">
        <f>IF(ISBLANK(INDEX('Policy Characteristics'!K:K,MATCH($C70,'Policy Characteristics'!$C:$C,0))),"",INDEX('Policy Characteristics'!K:K,MATCH($C70,'Policy Characteristics'!$C:$C,0)))</f>
        <v>transportation-sector-main.html#ev-subsidy</v>
      </c>
      <c r="R70" s="177" t="str">
        <f>IF(ISBLANK(INDEX('Policy Characteristics'!L:L,MATCH($C70,'Policy Characteristics'!$C:$C,0))),"",INDEX('Policy Characteristics'!L:L,MATCH($C70,'Policy Characteristics'!$C:$C,0)))</f>
        <v>ev-subsidy.html</v>
      </c>
    </row>
    <row r="71" spans="1:18" x14ac:dyDescent="0.35">
      <c r="A71" s="176" t="str">
        <f>IF(ISBLANK(INDEX('Policy Characteristics'!A:A,MATCH($C71,'Policy Characteristics'!$C:$C,0))),"",INDEX('Policy Characteristics'!A:A,MATCH($C71,'Policy Characteristics'!$C:$C,0)))</f>
        <v>Transportation</v>
      </c>
      <c r="B71" s="184" t="str">
        <f>IF(ISBLANK(INDEX('Policy Characteristics'!B:B,MATCH($C71,'Policy Characteristics'!$C:$C,0))),"",INDEX('Policy Characteristics'!B:B,MATCH($C71,'Policy Characteristics'!$C:$C,0)))</f>
        <v>Passenger Vehicle Subsidy</v>
      </c>
      <c r="C71" s="176" t="str">
        <f t="shared" si="3"/>
        <v>Additional Passenger Vehicle Subsidy</v>
      </c>
      <c r="D71" s="47" t="s">
        <v>38</v>
      </c>
      <c r="E71" s="2" t="s">
        <v>1145</v>
      </c>
      <c r="F71" s="2" t="s">
        <v>1243</v>
      </c>
      <c r="G71" s="2" t="s">
        <v>2310</v>
      </c>
      <c r="H71" s="44">
        <v>599</v>
      </c>
      <c r="I71" s="199" t="s">
        <v>44</v>
      </c>
      <c r="J71" s="177" t="str">
        <f>IF(ISBLANK(INDEX('Policy Characteristics'!D:D,MATCH($C71,'Policy Characteristics'!$C:$C,0))),"",INDEX('Policy Characteristics'!D:D,MATCH($C71,'Policy Characteristics'!$C:$C,0)))</f>
        <v>Vehicle Subsidy</v>
      </c>
      <c r="K71" s="177" t="str">
        <f>IF(ISBLANK(INDEX('Policy Characteristics'!E:E,MATCH($C71,'Policy Characteristics'!$C:$C,0))),"",INDEX('Policy Characteristics'!E:E,MATCH($C71,'Policy Characteristics'!$C:$C,0)))</f>
        <v>trans psgr subsidy</v>
      </c>
      <c r="L71" s="177">
        <f>IF(ISBLANK(INDEX('Policy Characteristics'!F:F,MATCH($C71,'Policy Characteristics'!$C:$C,0))),"",INDEX('Policy Characteristics'!F:F,MATCH($C71,'Policy Characteristics'!$C:$C,0)))</f>
        <v>0</v>
      </c>
      <c r="M71" s="177">
        <f>IF(ISBLANK(INDEX('Policy Characteristics'!G:G,MATCH($C71,'Policy Characteristics'!$C:$C,0))),"",INDEX('Policy Characteristics'!G:G,MATCH($C71,'Policy Characteristics'!$C:$C,0)))</f>
        <v>50000</v>
      </c>
      <c r="N71" s="177">
        <f>IF(ISBLANK(INDEX('Policy Characteristics'!H:H,MATCH($C71,'Policy Characteristics'!$C:$C,0))),"",INDEX('Policy Characteristics'!H:H,MATCH($C71,'Policy Characteristics'!$C:$C,0)))</f>
        <v>100</v>
      </c>
      <c r="O71" s="177" t="str">
        <f>IF(ISBLANK(INDEX('Policy Characteristics'!I:I,MATCH($C71,'Policy Characteristics'!$C:$C,0))),"",INDEX('Policy Characteristics'!I:I,MATCH($C71,'Policy Characteristics'!$C:$C,0)))</f>
        <v>€ / vehicle</v>
      </c>
      <c r="P71" s="177" t="str">
        <f>IF(ISBLANK(INDEX('Policy Characteristics'!J:J,MATCH($C71,'Policy Characteristics'!$C:$C,0))),"",INDEX('Policy Characteristics'!J:J,MATCH($C71,'Policy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1" s="177" t="str">
        <f>IF(ISBLANK(INDEX('Policy Characteristics'!K:K,MATCH($C71,'Policy Characteristics'!$C:$C,0))),"",INDEX('Policy Characteristics'!K:K,MATCH($C71,'Policy Characteristics'!$C:$C,0)))</f>
        <v>transportation-sector-main.html#ev-subsidy</v>
      </c>
      <c r="R71" s="177" t="str">
        <f>IF(ISBLANK(INDEX('Policy Characteristics'!L:L,MATCH($C71,'Policy Characteristics'!$C:$C,0))),"",INDEX('Policy Characteristics'!L:L,MATCH($C71,'Policy Characteristics'!$C:$C,0)))</f>
        <v>ev-subsidy.html</v>
      </c>
    </row>
    <row r="72" spans="1:18" x14ac:dyDescent="0.35">
      <c r="A72" s="176" t="str">
        <f>IF(ISBLANK(INDEX('Policy Characteristics'!A:A,MATCH($C72,'Policy Characteristics'!$C:$C,0))),"",INDEX('Policy Characteristics'!A:A,MATCH($C72,'Policy Characteristics'!$C:$C,0)))</f>
        <v>Transportation</v>
      </c>
      <c r="B72" s="184" t="str">
        <f>IF(ISBLANK(INDEX('Policy Characteristics'!B:B,MATCH($C72,'Policy Characteristics'!$C:$C,0))),"",INDEX('Policy Characteristics'!B:B,MATCH($C72,'Policy Characteristics'!$C:$C,0)))</f>
        <v>Passenger Vehicle Subsidy</v>
      </c>
      <c r="C72" s="176" t="str">
        <f t="shared" si="3"/>
        <v>Additional Passenger Vehicle Subsidy</v>
      </c>
      <c r="D72" s="47" t="s">
        <v>38</v>
      </c>
      <c r="E72" s="2" t="s">
        <v>1146</v>
      </c>
      <c r="F72" s="2" t="s">
        <v>1243</v>
      </c>
      <c r="G72" s="2" t="s">
        <v>2311</v>
      </c>
      <c r="H72" s="44">
        <v>600</v>
      </c>
      <c r="I72" s="199" t="s">
        <v>44</v>
      </c>
      <c r="J72" s="177" t="str">
        <f>IF(ISBLANK(INDEX('Policy Characteristics'!D:D,MATCH($C72,'Policy Characteristics'!$C:$C,0))),"",INDEX('Policy Characteristics'!D:D,MATCH($C72,'Policy Characteristics'!$C:$C,0)))</f>
        <v>Vehicle Subsidy</v>
      </c>
      <c r="K72" s="177" t="str">
        <f>IF(ISBLANK(INDEX('Policy Characteristics'!E:E,MATCH($C72,'Policy Characteristics'!$C:$C,0))),"",INDEX('Policy Characteristics'!E:E,MATCH($C72,'Policy Characteristics'!$C:$C,0)))</f>
        <v>trans psgr subsidy</v>
      </c>
      <c r="L72" s="177">
        <f>IF(ISBLANK(INDEX('Policy Characteristics'!F:F,MATCH($C72,'Policy Characteristics'!$C:$C,0))),"",INDEX('Policy Characteristics'!F:F,MATCH($C72,'Policy Characteristics'!$C:$C,0)))</f>
        <v>0</v>
      </c>
      <c r="M72" s="177">
        <f>IF(ISBLANK(INDEX('Policy Characteristics'!G:G,MATCH($C72,'Policy Characteristics'!$C:$C,0))),"",INDEX('Policy Characteristics'!G:G,MATCH($C72,'Policy Characteristics'!$C:$C,0)))</f>
        <v>50000</v>
      </c>
      <c r="N72" s="177">
        <f>IF(ISBLANK(INDEX('Policy Characteristics'!H:H,MATCH($C72,'Policy Characteristics'!$C:$C,0))),"",INDEX('Policy Characteristics'!H:H,MATCH($C72,'Policy Characteristics'!$C:$C,0)))</f>
        <v>100</v>
      </c>
      <c r="O72" s="177" t="str">
        <f>IF(ISBLANK(INDEX('Policy Characteristics'!I:I,MATCH($C72,'Policy Characteristics'!$C:$C,0))),"",INDEX('Policy Characteristics'!I:I,MATCH($C72,'Policy Characteristics'!$C:$C,0)))</f>
        <v>€ / vehicle</v>
      </c>
      <c r="P72" s="177" t="str">
        <f>IF(ISBLANK(INDEX('Policy Characteristics'!J:J,MATCH($C72,'Policy Characteristics'!$C:$C,0))),"",INDEX('Policy Characteristics'!J:J,MATCH($C72,'Policy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2" s="177" t="str">
        <f>IF(ISBLANK(INDEX('Policy Characteristics'!K:K,MATCH($C72,'Policy Characteristics'!$C:$C,0))),"",INDEX('Policy Characteristics'!K:K,MATCH($C72,'Policy Characteristics'!$C:$C,0)))</f>
        <v>transportation-sector-main.html#ev-subsidy</v>
      </c>
      <c r="R72" s="177" t="str">
        <f>IF(ISBLANK(INDEX('Policy Characteristics'!L:L,MATCH($C72,'Policy Characteristics'!$C:$C,0))),"",INDEX('Policy Characteristics'!L:L,MATCH($C72,'Policy Characteristics'!$C:$C,0)))</f>
        <v>ev-subsidy.html</v>
      </c>
    </row>
    <row r="73" spans="1:18" x14ac:dyDescent="0.35">
      <c r="A73" s="176" t="str">
        <f>IF(ISBLANK(INDEX('Policy Characteristics'!A:A,MATCH($C73,'Policy Characteristics'!$C:$C,0))),"",INDEX('Policy Characteristics'!A:A,MATCH($C73,'Policy Characteristics'!$C:$C,0)))</f>
        <v>Transportation</v>
      </c>
      <c r="B73" s="184" t="str">
        <f>IF(ISBLANK(INDEX('Policy Characteristics'!B:B,MATCH($C73,'Policy Characteristics'!$C:$C,0))),"",INDEX('Policy Characteristics'!B:B,MATCH($C73,'Policy Characteristics'!$C:$C,0)))</f>
        <v>Passenger Vehicle Subsidy</v>
      </c>
      <c r="C73" s="176" t="str">
        <f t="shared" si="3"/>
        <v>Additional Passenger Vehicle Subsidy</v>
      </c>
      <c r="D73" s="47" t="s">
        <v>38</v>
      </c>
      <c r="E73" s="2" t="s">
        <v>1147</v>
      </c>
      <c r="F73" s="2" t="s">
        <v>1243</v>
      </c>
      <c r="G73" s="2" t="s">
        <v>2312</v>
      </c>
      <c r="H73" s="44">
        <v>601</v>
      </c>
      <c r="I73" s="199" t="s">
        <v>44</v>
      </c>
      <c r="J73" s="177" t="str">
        <f>IF(ISBLANK(INDEX('Policy Characteristics'!D:D,MATCH($C73,'Policy Characteristics'!$C:$C,0))),"",INDEX('Policy Characteristics'!D:D,MATCH($C73,'Policy Characteristics'!$C:$C,0)))</f>
        <v>Vehicle Subsidy</v>
      </c>
      <c r="K73" s="177" t="str">
        <f>IF(ISBLANK(INDEX('Policy Characteristics'!E:E,MATCH($C73,'Policy Characteristics'!$C:$C,0))),"",INDEX('Policy Characteristics'!E:E,MATCH($C73,'Policy Characteristics'!$C:$C,0)))</f>
        <v>trans psgr subsidy</v>
      </c>
      <c r="L73" s="177">
        <f>IF(ISBLANK(INDEX('Policy Characteristics'!F:F,MATCH($C73,'Policy Characteristics'!$C:$C,0))),"",INDEX('Policy Characteristics'!F:F,MATCH($C73,'Policy Characteristics'!$C:$C,0)))</f>
        <v>0</v>
      </c>
      <c r="M73" s="177">
        <f>IF(ISBLANK(INDEX('Policy Characteristics'!G:G,MATCH($C73,'Policy Characteristics'!$C:$C,0))),"",INDEX('Policy Characteristics'!G:G,MATCH($C73,'Policy Characteristics'!$C:$C,0)))</f>
        <v>50000</v>
      </c>
      <c r="N73" s="177">
        <f>IF(ISBLANK(INDEX('Policy Characteristics'!H:H,MATCH($C73,'Policy Characteristics'!$C:$C,0))),"",INDEX('Policy Characteristics'!H:H,MATCH($C73,'Policy Characteristics'!$C:$C,0)))</f>
        <v>100</v>
      </c>
      <c r="O73" s="177" t="str">
        <f>IF(ISBLANK(INDEX('Policy Characteristics'!I:I,MATCH($C73,'Policy Characteristics'!$C:$C,0))),"",INDEX('Policy Characteristics'!I:I,MATCH($C73,'Policy Characteristics'!$C:$C,0)))</f>
        <v>€ / vehicle</v>
      </c>
      <c r="P73" s="177" t="str">
        <f>IF(ISBLANK(INDEX('Policy Characteristics'!J:J,MATCH($C73,'Policy Characteristics'!$C:$C,0))),"",INDEX('Policy Characteristics'!J:J,MATCH($C73,'Policy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3" s="177" t="str">
        <f>IF(ISBLANK(INDEX('Policy Characteristics'!K:K,MATCH($C73,'Policy Characteristics'!$C:$C,0))),"",INDEX('Policy Characteristics'!K:K,MATCH($C73,'Policy Characteristics'!$C:$C,0)))</f>
        <v>transportation-sector-main.html#ev-subsidy</v>
      </c>
      <c r="R73" s="177" t="str">
        <f>IF(ISBLANK(INDEX('Policy Characteristics'!L:L,MATCH($C73,'Policy Characteristics'!$C:$C,0))),"",INDEX('Policy Characteristics'!L:L,MATCH($C73,'Policy Characteristics'!$C:$C,0)))</f>
        <v>ev-subsidy.html</v>
      </c>
    </row>
    <row r="74" spans="1:18" x14ac:dyDescent="0.35">
      <c r="A74" s="176" t="str">
        <f>IF(ISBLANK(INDEX('Policy Characteristics'!A:A,MATCH($C74,'Policy Characteristics'!$C:$C,0))),"",INDEX('Policy Characteristics'!A:A,MATCH($C74,'Policy Characteristics'!$C:$C,0)))</f>
        <v>Transportation</v>
      </c>
      <c r="B74" s="184" t="str">
        <f>IF(ISBLANK(INDEX('Policy Characteristics'!B:B,MATCH($C74,'Policy Characteristics'!$C:$C,0))),"",INDEX('Policy Characteristics'!B:B,MATCH($C74,'Policy Characteristics'!$C:$C,0)))</f>
        <v>Passenger Vehicle Subsidy</v>
      </c>
      <c r="C74" s="176" t="str">
        <f t="shared" si="3"/>
        <v>Additional Passenger Vehicle Subsidy</v>
      </c>
      <c r="D74" s="47" t="s">
        <v>38</v>
      </c>
      <c r="E74" s="2" t="s">
        <v>1148</v>
      </c>
      <c r="F74" s="2" t="s">
        <v>1243</v>
      </c>
      <c r="G74" s="2" t="s">
        <v>2313</v>
      </c>
      <c r="H74" s="44">
        <v>602</v>
      </c>
      <c r="I74" s="198" t="s">
        <v>43</v>
      </c>
      <c r="J74" s="177" t="str">
        <f>IF(ISBLANK(INDEX('Policy Characteristics'!D:D,MATCH($C74,'Policy Characteristics'!$C:$C,0))),"",INDEX('Policy Characteristics'!D:D,MATCH($C74,'Policy Characteristics'!$C:$C,0)))</f>
        <v>Vehicle Subsidy</v>
      </c>
      <c r="K74" s="177" t="str">
        <f>IF(ISBLANK(INDEX('Policy Characteristics'!E:E,MATCH($C74,'Policy Characteristics'!$C:$C,0))),"",INDEX('Policy Characteristics'!E:E,MATCH($C74,'Policy Characteristics'!$C:$C,0)))</f>
        <v>trans psgr subsidy</v>
      </c>
      <c r="L74" s="177">
        <f>IF(ISBLANK(INDEX('Policy Characteristics'!F:F,MATCH($C74,'Policy Characteristics'!$C:$C,0))),"",INDEX('Policy Characteristics'!F:F,MATCH($C74,'Policy Characteristics'!$C:$C,0)))</f>
        <v>0</v>
      </c>
      <c r="M74" s="177">
        <f>IF(ISBLANK(INDEX('Policy Characteristics'!G:G,MATCH($C74,'Policy Characteristics'!$C:$C,0))),"",INDEX('Policy Characteristics'!G:G,MATCH($C74,'Policy Characteristics'!$C:$C,0)))</f>
        <v>50000</v>
      </c>
      <c r="N74" s="177">
        <f>IF(ISBLANK(INDEX('Policy Characteristics'!H:H,MATCH($C74,'Policy Characteristics'!$C:$C,0))),"",INDEX('Policy Characteristics'!H:H,MATCH($C74,'Policy Characteristics'!$C:$C,0)))</f>
        <v>100</v>
      </c>
      <c r="O74" s="177" t="str">
        <f>IF(ISBLANK(INDEX('Policy Characteristics'!I:I,MATCH($C74,'Policy Characteristics'!$C:$C,0))),"",INDEX('Policy Characteristics'!I:I,MATCH($C74,'Policy Characteristics'!$C:$C,0)))</f>
        <v>€ / vehicle</v>
      </c>
      <c r="P74" s="177" t="str">
        <f>IF(ISBLANK(INDEX('Policy Characteristics'!J:J,MATCH($C74,'Policy Characteristics'!$C:$C,0))),"",INDEX('Policy Characteristics'!J:J,MATCH($C74,'Policy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4" s="177" t="str">
        <f>IF(ISBLANK(INDEX('Policy Characteristics'!K:K,MATCH($C74,'Policy Characteristics'!$C:$C,0))),"",INDEX('Policy Characteristics'!K:K,MATCH($C74,'Policy Characteristics'!$C:$C,0)))</f>
        <v>transportation-sector-main.html#ev-subsidy</v>
      </c>
      <c r="R74" s="177" t="str">
        <f>IF(ISBLANK(INDEX('Policy Characteristics'!L:L,MATCH($C74,'Policy Characteristics'!$C:$C,0))),"",INDEX('Policy Characteristics'!L:L,MATCH($C74,'Policy Characteristics'!$C:$C,0)))</f>
        <v>ev-subsidy.html</v>
      </c>
    </row>
    <row r="75" spans="1:18" x14ac:dyDescent="0.35">
      <c r="A75" s="176" t="str">
        <f>IF(ISBLANK(INDEX('Policy Characteristics'!A:A,MATCH($C75,'Policy Characteristics'!$C:$C,0))),"",INDEX('Policy Characteristics'!A:A,MATCH($C75,'Policy Characteristics'!$C:$C,0)))</f>
        <v>Transportation</v>
      </c>
      <c r="B75" s="184" t="str">
        <f>IF(ISBLANK(INDEX('Policy Characteristics'!B:B,MATCH($C75,'Policy Characteristics'!$C:$C,0))),"",INDEX('Policy Characteristics'!B:B,MATCH($C75,'Policy Characteristics'!$C:$C,0)))</f>
        <v>Passenger Vehicle Subsidy</v>
      </c>
      <c r="C75" s="176" t="str">
        <f t="shared" si="3"/>
        <v>Additional Passenger Vehicle Subsidy</v>
      </c>
      <c r="D75" s="47" t="s">
        <v>38</v>
      </c>
      <c r="E75" s="2" t="s">
        <v>1408</v>
      </c>
      <c r="F75" s="2" t="s">
        <v>1243</v>
      </c>
      <c r="G75" s="2" t="s">
        <v>1408</v>
      </c>
      <c r="H75" s="44">
        <v>1656</v>
      </c>
      <c r="I75" s="199" t="s">
        <v>44</v>
      </c>
      <c r="J75" s="177" t="str">
        <f>IF(ISBLANK(INDEX('Policy Characteristics'!D:D,MATCH($C75,'Policy Characteristics'!$C:$C,0))),"",INDEX('Policy Characteristics'!D:D,MATCH($C75,'Policy Characteristics'!$C:$C,0)))</f>
        <v>Vehicle Subsidy</v>
      </c>
      <c r="K75" s="177" t="str">
        <f>IF(ISBLANK(INDEX('Policy Characteristics'!E:E,MATCH($C75,'Policy Characteristics'!$C:$C,0))),"",INDEX('Policy Characteristics'!E:E,MATCH($C75,'Policy Characteristics'!$C:$C,0)))</f>
        <v>trans psgr subsidy</v>
      </c>
      <c r="L75" s="177">
        <f>IF(ISBLANK(INDEX('Policy Characteristics'!F:F,MATCH($C75,'Policy Characteristics'!$C:$C,0))),"",INDEX('Policy Characteristics'!F:F,MATCH($C75,'Policy Characteristics'!$C:$C,0)))</f>
        <v>0</v>
      </c>
      <c r="M75" s="177">
        <f>IF(ISBLANK(INDEX('Policy Characteristics'!G:G,MATCH($C75,'Policy Characteristics'!$C:$C,0))),"",INDEX('Policy Characteristics'!G:G,MATCH($C75,'Policy Characteristics'!$C:$C,0)))</f>
        <v>50000</v>
      </c>
      <c r="N75" s="177">
        <f>IF(ISBLANK(INDEX('Policy Characteristics'!H:H,MATCH($C75,'Policy Characteristics'!$C:$C,0))),"",INDEX('Policy Characteristics'!H:H,MATCH($C75,'Policy Characteristics'!$C:$C,0)))</f>
        <v>100</v>
      </c>
      <c r="O75" s="177" t="str">
        <f>IF(ISBLANK(INDEX('Policy Characteristics'!I:I,MATCH($C75,'Policy Characteristics'!$C:$C,0))),"",INDEX('Policy Characteristics'!I:I,MATCH($C75,'Policy Characteristics'!$C:$C,0)))</f>
        <v>€ / vehicle</v>
      </c>
      <c r="P75" s="177" t="str">
        <f>IF(ISBLANK(INDEX('Policy Characteristics'!J:J,MATCH($C75,'Policy Characteristics'!$C:$C,0))),"",INDEX('Policy Characteristics'!J:J,MATCH($C75,'Policy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5" s="177" t="str">
        <f>IF(ISBLANK(INDEX('Policy Characteristics'!K:K,MATCH($C75,'Policy Characteristics'!$C:$C,0))),"",INDEX('Policy Characteristics'!K:K,MATCH($C75,'Policy Characteristics'!$C:$C,0)))</f>
        <v>transportation-sector-main.html#ev-subsidy</v>
      </c>
      <c r="R75" s="177" t="str">
        <f>IF(ISBLANK(INDEX('Policy Characteristics'!L:L,MATCH($C75,'Policy Characteristics'!$C:$C,0))),"",INDEX('Policy Characteristics'!L:L,MATCH($C75,'Policy Characteristics'!$C:$C,0)))</f>
        <v>ev-subsidy.html</v>
      </c>
    </row>
    <row r="76" spans="1:18" x14ac:dyDescent="0.35">
      <c r="A76" s="176" t="str">
        <f>IF(ISBLANK(INDEX('Policy Characteristics'!A:A,MATCH($C76,'Policy Characteristics'!$C:$C,0))),"",INDEX('Policy Characteristics'!A:A,MATCH($C76,'Policy Characteristics'!$C:$C,0)))</f>
        <v>Transportation</v>
      </c>
      <c r="B76" s="184" t="str">
        <f>IF(ISBLANK(INDEX('Policy Characteristics'!B:B,MATCH($C76,'Policy Characteristics'!$C:$C,0))),"",INDEX('Policy Characteristics'!B:B,MATCH($C76,'Policy Characteristics'!$C:$C,0)))</f>
        <v>Passenger Vehicle Subsidy</v>
      </c>
      <c r="C76" s="176" t="str">
        <f t="shared" si="3"/>
        <v>Additional Passenger Vehicle Subsidy</v>
      </c>
      <c r="D76" s="47" t="s">
        <v>38</v>
      </c>
      <c r="E76" s="2" t="s">
        <v>1407</v>
      </c>
      <c r="F76" s="2" t="s">
        <v>1243</v>
      </c>
      <c r="G76" s="2" t="s">
        <v>2314</v>
      </c>
      <c r="H76" s="44">
        <v>1657</v>
      </c>
      <c r="I76" s="198" t="s">
        <v>43</v>
      </c>
      <c r="J76" s="177" t="str">
        <f>IF(ISBLANK(INDEX('Policy Characteristics'!D:D,MATCH($C76,'Policy Characteristics'!$C:$C,0))),"",INDEX('Policy Characteristics'!D:D,MATCH($C76,'Policy Characteristics'!$C:$C,0)))</f>
        <v>Vehicle Subsidy</v>
      </c>
      <c r="K76" s="177" t="str">
        <f>IF(ISBLANK(INDEX('Policy Characteristics'!E:E,MATCH($C76,'Policy Characteristics'!$C:$C,0))),"",INDEX('Policy Characteristics'!E:E,MATCH($C76,'Policy Characteristics'!$C:$C,0)))</f>
        <v>trans psgr subsidy</v>
      </c>
      <c r="L76" s="177">
        <f>IF(ISBLANK(INDEX('Policy Characteristics'!F:F,MATCH($C76,'Policy Characteristics'!$C:$C,0))),"",INDEX('Policy Characteristics'!F:F,MATCH($C76,'Policy Characteristics'!$C:$C,0)))</f>
        <v>0</v>
      </c>
      <c r="M76" s="177">
        <f>IF(ISBLANK(INDEX('Policy Characteristics'!G:G,MATCH($C76,'Policy Characteristics'!$C:$C,0))),"",INDEX('Policy Characteristics'!G:G,MATCH($C76,'Policy Characteristics'!$C:$C,0)))</f>
        <v>50000</v>
      </c>
      <c r="N76" s="177">
        <f>IF(ISBLANK(INDEX('Policy Characteristics'!H:H,MATCH($C76,'Policy Characteristics'!$C:$C,0))),"",INDEX('Policy Characteristics'!H:H,MATCH($C76,'Policy Characteristics'!$C:$C,0)))</f>
        <v>100</v>
      </c>
      <c r="O76" s="177" t="str">
        <f>IF(ISBLANK(INDEX('Policy Characteristics'!I:I,MATCH($C76,'Policy Characteristics'!$C:$C,0))),"",INDEX('Policy Characteristics'!I:I,MATCH($C76,'Policy Characteristics'!$C:$C,0)))</f>
        <v>€ / vehicle</v>
      </c>
      <c r="P76" s="177" t="str">
        <f>IF(ISBLANK(INDEX('Policy Characteristics'!J:J,MATCH($C76,'Policy Characteristics'!$C:$C,0))),"",INDEX('Policy Characteristics'!J:J,MATCH($C76,'Policy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6" s="177" t="str">
        <f>IF(ISBLANK(INDEX('Policy Characteristics'!K:K,MATCH($C76,'Policy Characteristics'!$C:$C,0))),"",INDEX('Policy Characteristics'!K:K,MATCH($C76,'Policy Characteristics'!$C:$C,0)))</f>
        <v>transportation-sector-main.html#ev-subsidy</v>
      </c>
      <c r="R76" s="177" t="str">
        <f>IF(ISBLANK(INDEX('Policy Characteristics'!L:L,MATCH($C76,'Policy Characteristics'!$C:$C,0))),"",INDEX('Policy Characteristics'!L:L,MATCH($C76,'Policy Characteristics'!$C:$C,0)))</f>
        <v>ev-subsidy.html</v>
      </c>
    </row>
    <row r="77" spans="1:18" x14ac:dyDescent="0.35">
      <c r="A77" s="176" t="str">
        <f>IF(ISBLANK(INDEX('Policy Characteristics'!A:A,MATCH($C77,'Policy Characteristics'!$C:$C,0))),"",INDEX('Policy Characteristics'!A:A,MATCH($C77,'Policy Characteristics'!$C:$C,0)))</f>
        <v>Transportation</v>
      </c>
      <c r="B77" s="184" t="str">
        <f>IF(ISBLANK(INDEX('Policy Characteristics'!B:B,MATCH($C77,'Policy Characteristics'!$C:$C,0))),"",INDEX('Policy Characteristics'!B:B,MATCH($C77,'Policy Characteristics'!$C:$C,0)))</f>
        <v>Passenger Vehicle Subsidy</v>
      </c>
      <c r="C77" s="176" t="str">
        <f t="shared" si="3"/>
        <v>Additional Passenger Vehicle Subsidy</v>
      </c>
      <c r="D77" s="2" t="s">
        <v>39</v>
      </c>
      <c r="E77" s="47" t="s">
        <v>1144</v>
      </c>
      <c r="F77" s="2" t="s">
        <v>2169</v>
      </c>
      <c r="G77" s="47" t="s">
        <v>2309</v>
      </c>
      <c r="H77" s="44">
        <v>1658</v>
      </c>
      <c r="I77" s="199" t="s">
        <v>44</v>
      </c>
      <c r="J77" s="177" t="str">
        <f>IF(ISBLANK(INDEX('Policy Characteristics'!D:D,MATCH($C77,'Policy Characteristics'!$C:$C,0))),"",INDEX('Policy Characteristics'!D:D,MATCH($C77,'Policy Characteristics'!$C:$C,0)))</f>
        <v>Vehicle Subsidy</v>
      </c>
      <c r="K77" s="177" t="str">
        <f>IF(ISBLANK(INDEX('Policy Characteristics'!E:E,MATCH($C77,'Policy Characteristics'!$C:$C,0))),"",INDEX('Policy Characteristics'!E:E,MATCH($C77,'Policy Characteristics'!$C:$C,0)))</f>
        <v>trans psgr subsidy</v>
      </c>
      <c r="L77" s="177">
        <f>IF(ISBLANK(INDEX('Policy Characteristics'!F:F,MATCH($C77,'Policy Characteristics'!$C:$C,0))),"",INDEX('Policy Characteristics'!F:F,MATCH($C77,'Policy Characteristics'!$C:$C,0)))</f>
        <v>0</v>
      </c>
      <c r="M77" s="177">
        <f>IF(ISBLANK(INDEX('Policy Characteristics'!G:G,MATCH($C77,'Policy Characteristics'!$C:$C,0))),"",INDEX('Policy Characteristics'!G:G,MATCH($C77,'Policy Characteristics'!$C:$C,0)))</f>
        <v>50000</v>
      </c>
      <c r="N77" s="177">
        <f>IF(ISBLANK(INDEX('Policy Characteristics'!H:H,MATCH($C77,'Policy Characteristics'!$C:$C,0))),"",INDEX('Policy Characteristics'!H:H,MATCH($C77,'Policy Characteristics'!$C:$C,0)))</f>
        <v>100</v>
      </c>
      <c r="O77" s="177" t="str">
        <f>IF(ISBLANK(INDEX('Policy Characteristics'!I:I,MATCH($C77,'Policy Characteristics'!$C:$C,0))),"",INDEX('Policy Characteristics'!I:I,MATCH($C77,'Policy Characteristics'!$C:$C,0)))</f>
        <v>€ / vehicle</v>
      </c>
      <c r="P77" s="177" t="str">
        <f>IF(ISBLANK(INDEX('Policy Characteristics'!J:J,MATCH($C77,'Policy Characteristics'!$C:$C,0))),"",INDEX('Policy Characteristics'!J:J,MATCH($C77,'Policy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7" s="177" t="str">
        <f>IF(ISBLANK(INDEX('Policy Characteristics'!K:K,MATCH($C77,'Policy Characteristics'!$C:$C,0))),"",INDEX('Policy Characteristics'!K:K,MATCH($C77,'Policy Characteristics'!$C:$C,0)))</f>
        <v>transportation-sector-main.html#ev-subsidy</v>
      </c>
      <c r="R77" s="177" t="str">
        <f>IF(ISBLANK(INDEX('Policy Characteristics'!L:L,MATCH($C77,'Policy Characteristics'!$C:$C,0))),"",INDEX('Policy Characteristics'!L:L,MATCH($C77,'Policy Characteristics'!$C:$C,0)))</f>
        <v>ev-subsidy.html</v>
      </c>
    </row>
    <row r="78" spans="1:18" x14ac:dyDescent="0.35">
      <c r="A78" s="176" t="str">
        <f>IF(ISBLANK(INDEX('Policy Characteristics'!A:A,MATCH($C78,'Policy Characteristics'!$C:$C,0))),"",INDEX('Policy Characteristics'!A:A,MATCH($C78,'Policy Characteristics'!$C:$C,0)))</f>
        <v>Transportation</v>
      </c>
      <c r="B78" s="184" t="str">
        <f>IF(ISBLANK(INDEX('Policy Characteristics'!B:B,MATCH($C78,'Policy Characteristics'!$C:$C,0))),"",INDEX('Policy Characteristics'!B:B,MATCH($C78,'Policy Characteristics'!$C:$C,0)))</f>
        <v>Passenger Vehicle Subsidy</v>
      </c>
      <c r="C78" s="176" t="str">
        <f t="shared" si="3"/>
        <v>Additional Passenger Vehicle Subsidy</v>
      </c>
      <c r="D78" s="2" t="s">
        <v>39</v>
      </c>
      <c r="E78" s="2" t="s">
        <v>1145</v>
      </c>
      <c r="F78" s="2" t="s">
        <v>2169</v>
      </c>
      <c r="G78" s="2" t="s">
        <v>2310</v>
      </c>
      <c r="H78" s="44">
        <v>1659</v>
      </c>
      <c r="I78" s="199" t="s">
        <v>44</v>
      </c>
      <c r="J78" s="177" t="str">
        <f>IF(ISBLANK(INDEX('Policy Characteristics'!D:D,MATCH($C78,'Policy Characteristics'!$C:$C,0))),"",INDEX('Policy Characteristics'!D:D,MATCH($C78,'Policy Characteristics'!$C:$C,0)))</f>
        <v>Vehicle Subsidy</v>
      </c>
      <c r="K78" s="177" t="str">
        <f>IF(ISBLANK(INDEX('Policy Characteristics'!E:E,MATCH($C78,'Policy Characteristics'!$C:$C,0))),"",INDEX('Policy Characteristics'!E:E,MATCH($C78,'Policy Characteristics'!$C:$C,0)))</f>
        <v>trans psgr subsidy</v>
      </c>
      <c r="L78" s="177">
        <f>IF(ISBLANK(INDEX('Policy Characteristics'!F:F,MATCH($C78,'Policy Characteristics'!$C:$C,0))),"",INDEX('Policy Characteristics'!F:F,MATCH($C78,'Policy Characteristics'!$C:$C,0)))</f>
        <v>0</v>
      </c>
      <c r="M78" s="177">
        <f>IF(ISBLANK(INDEX('Policy Characteristics'!G:G,MATCH($C78,'Policy Characteristics'!$C:$C,0))),"",INDEX('Policy Characteristics'!G:G,MATCH($C78,'Policy Characteristics'!$C:$C,0)))</f>
        <v>50000</v>
      </c>
      <c r="N78" s="177">
        <f>IF(ISBLANK(INDEX('Policy Characteristics'!H:H,MATCH($C78,'Policy Characteristics'!$C:$C,0))),"",INDEX('Policy Characteristics'!H:H,MATCH($C78,'Policy Characteristics'!$C:$C,0)))</f>
        <v>100</v>
      </c>
      <c r="O78" s="177" t="str">
        <f>IF(ISBLANK(INDEX('Policy Characteristics'!I:I,MATCH($C78,'Policy Characteristics'!$C:$C,0))),"",INDEX('Policy Characteristics'!I:I,MATCH($C78,'Policy Characteristics'!$C:$C,0)))</f>
        <v>€ / vehicle</v>
      </c>
      <c r="P78" s="177" t="str">
        <f>IF(ISBLANK(INDEX('Policy Characteristics'!J:J,MATCH($C78,'Policy Characteristics'!$C:$C,0))),"",INDEX('Policy Characteristics'!J:J,MATCH($C78,'Policy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8" s="177" t="str">
        <f>IF(ISBLANK(INDEX('Policy Characteristics'!K:K,MATCH($C78,'Policy Characteristics'!$C:$C,0))),"",INDEX('Policy Characteristics'!K:K,MATCH($C78,'Policy Characteristics'!$C:$C,0)))</f>
        <v>transportation-sector-main.html#ev-subsidy</v>
      </c>
      <c r="R78" s="177" t="str">
        <f>IF(ISBLANK(INDEX('Policy Characteristics'!L:L,MATCH($C78,'Policy Characteristics'!$C:$C,0))),"",INDEX('Policy Characteristics'!L:L,MATCH($C78,'Policy Characteristics'!$C:$C,0)))</f>
        <v>ev-subsidy.html</v>
      </c>
    </row>
    <row r="79" spans="1:18" x14ac:dyDescent="0.35">
      <c r="A79" s="176" t="str">
        <f>IF(ISBLANK(INDEX('Policy Characteristics'!A:A,MATCH($C79,'Policy Characteristics'!$C:$C,0))),"",INDEX('Policy Characteristics'!A:A,MATCH($C79,'Policy Characteristics'!$C:$C,0)))</f>
        <v>Transportation</v>
      </c>
      <c r="B79" s="184" t="str">
        <f>IF(ISBLANK(INDEX('Policy Characteristics'!B:B,MATCH($C79,'Policy Characteristics'!$C:$C,0))),"",INDEX('Policy Characteristics'!B:B,MATCH($C79,'Policy Characteristics'!$C:$C,0)))</f>
        <v>Passenger Vehicle Subsidy</v>
      </c>
      <c r="C79" s="176" t="str">
        <f t="shared" si="3"/>
        <v>Additional Passenger Vehicle Subsidy</v>
      </c>
      <c r="D79" s="2" t="s">
        <v>39</v>
      </c>
      <c r="E79" s="2" t="s">
        <v>1146</v>
      </c>
      <c r="F79" s="2" t="s">
        <v>2169</v>
      </c>
      <c r="G79" s="2" t="s">
        <v>2311</v>
      </c>
      <c r="H79" s="44">
        <v>1660</v>
      </c>
      <c r="I79" s="199" t="s">
        <v>44</v>
      </c>
      <c r="J79" s="177" t="str">
        <f>IF(ISBLANK(INDEX('Policy Characteristics'!D:D,MATCH($C79,'Policy Characteristics'!$C:$C,0))),"",INDEX('Policy Characteristics'!D:D,MATCH($C79,'Policy Characteristics'!$C:$C,0)))</f>
        <v>Vehicle Subsidy</v>
      </c>
      <c r="K79" s="177" t="str">
        <f>IF(ISBLANK(INDEX('Policy Characteristics'!E:E,MATCH($C79,'Policy Characteristics'!$C:$C,0))),"",INDEX('Policy Characteristics'!E:E,MATCH($C79,'Policy Characteristics'!$C:$C,0)))</f>
        <v>trans psgr subsidy</v>
      </c>
      <c r="L79" s="177">
        <f>IF(ISBLANK(INDEX('Policy Characteristics'!F:F,MATCH($C79,'Policy Characteristics'!$C:$C,0))),"",INDEX('Policy Characteristics'!F:F,MATCH($C79,'Policy Characteristics'!$C:$C,0)))</f>
        <v>0</v>
      </c>
      <c r="M79" s="177">
        <f>IF(ISBLANK(INDEX('Policy Characteristics'!G:G,MATCH($C79,'Policy Characteristics'!$C:$C,0))),"",INDEX('Policy Characteristics'!G:G,MATCH($C79,'Policy Characteristics'!$C:$C,0)))</f>
        <v>50000</v>
      </c>
      <c r="N79" s="177">
        <f>IF(ISBLANK(INDEX('Policy Characteristics'!H:H,MATCH($C79,'Policy Characteristics'!$C:$C,0))),"",INDEX('Policy Characteristics'!H:H,MATCH($C79,'Policy Characteristics'!$C:$C,0)))</f>
        <v>100</v>
      </c>
      <c r="O79" s="177" t="str">
        <f>IF(ISBLANK(INDEX('Policy Characteristics'!I:I,MATCH($C79,'Policy Characteristics'!$C:$C,0))),"",INDEX('Policy Characteristics'!I:I,MATCH($C79,'Policy Characteristics'!$C:$C,0)))</f>
        <v>€ / vehicle</v>
      </c>
      <c r="P79" s="177" t="str">
        <f>IF(ISBLANK(INDEX('Policy Characteristics'!J:J,MATCH($C79,'Policy Characteristics'!$C:$C,0))),"",INDEX('Policy Characteristics'!J:J,MATCH($C79,'Policy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9" s="177" t="str">
        <f>IF(ISBLANK(INDEX('Policy Characteristics'!K:K,MATCH($C79,'Policy Characteristics'!$C:$C,0))),"",INDEX('Policy Characteristics'!K:K,MATCH($C79,'Policy Characteristics'!$C:$C,0)))</f>
        <v>transportation-sector-main.html#ev-subsidy</v>
      </c>
      <c r="R79" s="177" t="str">
        <f>IF(ISBLANK(INDEX('Policy Characteristics'!L:L,MATCH($C79,'Policy Characteristics'!$C:$C,0))),"",INDEX('Policy Characteristics'!L:L,MATCH($C79,'Policy Characteristics'!$C:$C,0)))</f>
        <v>ev-subsidy.html</v>
      </c>
    </row>
    <row r="80" spans="1:18" x14ac:dyDescent="0.35">
      <c r="A80" s="176" t="str">
        <f>IF(ISBLANK(INDEX('Policy Characteristics'!A:A,MATCH($C80,'Policy Characteristics'!$C:$C,0))),"",INDEX('Policy Characteristics'!A:A,MATCH($C80,'Policy Characteristics'!$C:$C,0)))</f>
        <v>Transportation</v>
      </c>
      <c r="B80" s="184" t="str">
        <f>IF(ISBLANK(INDEX('Policy Characteristics'!B:B,MATCH($C80,'Policy Characteristics'!$C:$C,0))),"",INDEX('Policy Characteristics'!B:B,MATCH($C80,'Policy Characteristics'!$C:$C,0)))</f>
        <v>Passenger Vehicle Subsidy</v>
      </c>
      <c r="C80" s="176" t="str">
        <f t="shared" si="3"/>
        <v>Additional Passenger Vehicle Subsidy</v>
      </c>
      <c r="D80" s="2" t="s">
        <v>39</v>
      </c>
      <c r="E80" s="2" t="s">
        <v>1147</v>
      </c>
      <c r="F80" s="2" t="s">
        <v>2169</v>
      </c>
      <c r="G80" s="2" t="s">
        <v>2312</v>
      </c>
      <c r="H80" s="44">
        <v>1661</v>
      </c>
      <c r="I80" s="199" t="s">
        <v>44</v>
      </c>
      <c r="J80" s="177" t="str">
        <f>IF(ISBLANK(INDEX('Policy Characteristics'!D:D,MATCH($C80,'Policy Characteristics'!$C:$C,0))),"",INDEX('Policy Characteristics'!D:D,MATCH($C80,'Policy Characteristics'!$C:$C,0)))</f>
        <v>Vehicle Subsidy</v>
      </c>
      <c r="K80" s="177" t="str">
        <f>IF(ISBLANK(INDEX('Policy Characteristics'!E:E,MATCH($C80,'Policy Characteristics'!$C:$C,0))),"",INDEX('Policy Characteristics'!E:E,MATCH($C80,'Policy Characteristics'!$C:$C,0)))</f>
        <v>trans psgr subsidy</v>
      </c>
      <c r="L80" s="177">
        <f>IF(ISBLANK(INDEX('Policy Characteristics'!F:F,MATCH($C80,'Policy Characteristics'!$C:$C,0))),"",INDEX('Policy Characteristics'!F:F,MATCH($C80,'Policy Characteristics'!$C:$C,0)))</f>
        <v>0</v>
      </c>
      <c r="M80" s="177">
        <f>IF(ISBLANK(INDEX('Policy Characteristics'!G:G,MATCH($C80,'Policy Characteristics'!$C:$C,0))),"",INDEX('Policy Characteristics'!G:G,MATCH($C80,'Policy Characteristics'!$C:$C,0)))</f>
        <v>50000</v>
      </c>
      <c r="N80" s="177">
        <f>IF(ISBLANK(INDEX('Policy Characteristics'!H:H,MATCH($C80,'Policy Characteristics'!$C:$C,0))),"",INDEX('Policy Characteristics'!H:H,MATCH($C80,'Policy Characteristics'!$C:$C,0)))</f>
        <v>100</v>
      </c>
      <c r="O80" s="177" t="str">
        <f>IF(ISBLANK(INDEX('Policy Characteristics'!I:I,MATCH($C80,'Policy Characteristics'!$C:$C,0))),"",INDEX('Policy Characteristics'!I:I,MATCH($C80,'Policy Characteristics'!$C:$C,0)))</f>
        <v>€ / vehicle</v>
      </c>
      <c r="P80" s="177" t="str">
        <f>IF(ISBLANK(INDEX('Policy Characteristics'!J:J,MATCH($C80,'Policy Characteristics'!$C:$C,0))),"",INDEX('Policy Characteristics'!J:J,MATCH($C80,'Policy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0" s="177" t="str">
        <f>IF(ISBLANK(INDEX('Policy Characteristics'!K:K,MATCH($C80,'Policy Characteristics'!$C:$C,0))),"",INDEX('Policy Characteristics'!K:K,MATCH($C80,'Policy Characteristics'!$C:$C,0)))</f>
        <v>transportation-sector-main.html#ev-subsidy</v>
      </c>
      <c r="R80" s="177" t="str">
        <f>IF(ISBLANK(INDEX('Policy Characteristics'!L:L,MATCH($C80,'Policy Characteristics'!$C:$C,0))),"",INDEX('Policy Characteristics'!L:L,MATCH($C80,'Policy Characteristics'!$C:$C,0)))</f>
        <v>ev-subsidy.html</v>
      </c>
    </row>
    <row r="81" spans="1:18" x14ac:dyDescent="0.35">
      <c r="A81" s="176" t="str">
        <f>IF(ISBLANK(INDEX('Policy Characteristics'!A:A,MATCH($C81,'Policy Characteristics'!$C:$C,0))),"",INDEX('Policy Characteristics'!A:A,MATCH($C81,'Policy Characteristics'!$C:$C,0)))</f>
        <v>Transportation</v>
      </c>
      <c r="B81" s="184" t="str">
        <f>IF(ISBLANK(INDEX('Policy Characteristics'!B:B,MATCH($C81,'Policy Characteristics'!$C:$C,0))),"",INDEX('Policy Characteristics'!B:B,MATCH($C81,'Policy Characteristics'!$C:$C,0)))</f>
        <v>Passenger Vehicle Subsidy</v>
      </c>
      <c r="C81" s="176" t="str">
        <f t="shared" si="3"/>
        <v>Additional Passenger Vehicle Subsidy</v>
      </c>
      <c r="D81" s="2" t="s">
        <v>39</v>
      </c>
      <c r="E81" s="2" t="s">
        <v>1148</v>
      </c>
      <c r="F81" s="2" t="s">
        <v>2169</v>
      </c>
      <c r="G81" s="2" t="s">
        <v>2313</v>
      </c>
      <c r="H81" s="44">
        <v>1662</v>
      </c>
      <c r="I81" s="199" t="s">
        <v>44</v>
      </c>
      <c r="J81" s="177" t="str">
        <f>IF(ISBLANK(INDEX('Policy Characteristics'!D:D,MATCH($C81,'Policy Characteristics'!$C:$C,0))),"",INDEX('Policy Characteristics'!D:D,MATCH($C81,'Policy Characteristics'!$C:$C,0)))</f>
        <v>Vehicle Subsidy</v>
      </c>
      <c r="K81" s="177" t="str">
        <f>IF(ISBLANK(INDEX('Policy Characteristics'!E:E,MATCH($C81,'Policy Characteristics'!$C:$C,0))),"",INDEX('Policy Characteristics'!E:E,MATCH($C81,'Policy Characteristics'!$C:$C,0)))</f>
        <v>trans psgr subsidy</v>
      </c>
      <c r="L81" s="177">
        <f>IF(ISBLANK(INDEX('Policy Characteristics'!F:F,MATCH($C81,'Policy Characteristics'!$C:$C,0))),"",INDEX('Policy Characteristics'!F:F,MATCH($C81,'Policy Characteristics'!$C:$C,0)))</f>
        <v>0</v>
      </c>
      <c r="M81" s="177">
        <f>IF(ISBLANK(INDEX('Policy Characteristics'!G:G,MATCH($C81,'Policy Characteristics'!$C:$C,0))),"",INDEX('Policy Characteristics'!G:G,MATCH($C81,'Policy Characteristics'!$C:$C,0)))</f>
        <v>50000</v>
      </c>
      <c r="N81" s="177">
        <f>IF(ISBLANK(INDEX('Policy Characteristics'!H:H,MATCH($C81,'Policy Characteristics'!$C:$C,0))),"",INDEX('Policy Characteristics'!H:H,MATCH($C81,'Policy Characteristics'!$C:$C,0)))</f>
        <v>100</v>
      </c>
      <c r="O81" s="177" t="str">
        <f>IF(ISBLANK(INDEX('Policy Characteristics'!I:I,MATCH($C81,'Policy Characteristics'!$C:$C,0))),"",INDEX('Policy Characteristics'!I:I,MATCH($C81,'Policy Characteristics'!$C:$C,0)))</f>
        <v>€ / vehicle</v>
      </c>
      <c r="P81" s="177" t="str">
        <f>IF(ISBLANK(INDEX('Policy Characteristics'!J:J,MATCH($C81,'Policy Characteristics'!$C:$C,0))),"",INDEX('Policy Characteristics'!J:J,MATCH($C81,'Policy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1" s="177" t="str">
        <f>IF(ISBLANK(INDEX('Policy Characteristics'!K:K,MATCH($C81,'Policy Characteristics'!$C:$C,0))),"",INDEX('Policy Characteristics'!K:K,MATCH($C81,'Policy Characteristics'!$C:$C,0)))</f>
        <v>transportation-sector-main.html#ev-subsidy</v>
      </c>
      <c r="R81" s="177" t="str">
        <f>IF(ISBLANK(INDEX('Policy Characteristics'!L:L,MATCH($C81,'Policy Characteristics'!$C:$C,0))),"",INDEX('Policy Characteristics'!L:L,MATCH($C81,'Policy Characteristics'!$C:$C,0)))</f>
        <v>ev-subsidy.html</v>
      </c>
    </row>
    <row r="82" spans="1:18" x14ac:dyDescent="0.35">
      <c r="A82" s="176" t="str">
        <f>IF(ISBLANK(INDEX('Policy Characteristics'!A:A,MATCH($C82,'Policy Characteristics'!$C:$C,0))),"",INDEX('Policy Characteristics'!A:A,MATCH($C82,'Policy Characteristics'!$C:$C,0)))</f>
        <v>Transportation</v>
      </c>
      <c r="B82" s="184" t="str">
        <f>IF(ISBLANK(INDEX('Policy Characteristics'!B:B,MATCH($C82,'Policy Characteristics'!$C:$C,0))),"",INDEX('Policy Characteristics'!B:B,MATCH($C82,'Policy Characteristics'!$C:$C,0)))</f>
        <v>Passenger Vehicle Subsidy</v>
      </c>
      <c r="C82" s="176" t="str">
        <f t="shared" si="3"/>
        <v>Additional Passenger Vehicle Subsidy</v>
      </c>
      <c r="D82" s="2" t="s">
        <v>39</v>
      </c>
      <c r="E82" s="2" t="s">
        <v>1408</v>
      </c>
      <c r="F82" s="2" t="s">
        <v>2169</v>
      </c>
      <c r="G82" s="2" t="s">
        <v>1408</v>
      </c>
      <c r="H82" s="44">
        <v>1663</v>
      </c>
      <c r="I82" s="199" t="s">
        <v>44</v>
      </c>
      <c r="J82" s="177" t="str">
        <f>IF(ISBLANK(INDEX('Policy Characteristics'!D:D,MATCH($C82,'Policy Characteristics'!$C:$C,0))),"",INDEX('Policy Characteristics'!D:D,MATCH($C82,'Policy Characteristics'!$C:$C,0)))</f>
        <v>Vehicle Subsidy</v>
      </c>
      <c r="K82" s="177" t="str">
        <f>IF(ISBLANK(INDEX('Policy Characteristics'!E:E,MATCH($C82,'Policy Characteristics'!$C:$C,0))),"",INDEX('Policy Characteristics'!E:E,MATCH($C82,'Policy Characteristics'!$C:$C,0)))</f>
        <v>trans psgr subsidy</v>
      </c>
      <c r="L82" s="177">
        <f>IF(ISBLANK(INDEX('Policy Characteristics'!F:F,MATCH($C82,'Policy Characteristics'!$C:$C,0))),"",INDEX('Policy Characteristics'!F:F,MATCH($C82,'Policy Characteristics'!$C:$C,0)))</f>
        <v>0</v>
      </c>
      <c r="M82" s="177">
        <f>IF(ISBLANK(INDEX('Policy Characteristics'!G:G,MATCH($C82,'Policy Characteristics'!$C:$C,0))),"",INDEX('Policy Characteristics'!G:G,MATCH($C82,'Policy Characteristics'!$C:$C,0)))</f>
        <v>50000</v>
      </c>
      <c r="N82" s="177">
        <f>IF(ISBLANK(INDEX('Policy Characteristics'!H:H,MATCH($C82,'Policy Characteristics'!$C:$C,0))),"",INDEX('Policy Characteristics'!H:H,MATCH($C82,'Policy Characteristics'!$C:$C,0)))</f>
        <v>100</v>
      </c>
      <c r="O82" s="177" t="str">
        <f>IF(ISBLANK(INDEX('Policy Characteristics'!I:I,MATCH($C82,'Policy Characteristics'!$C:$C,0))),"",INDEX('Policy Characteristics'!I:I,MATCH($C82,'Policy Characteristics'!$C:$C,0)))</f>
        <v>€ / vehicle</v>
      </c>
      <c r="P82" s="177" t="str">
        <f>IF(ISBLANK(INDEX('Policy Characteristics'!J:J,MATCH($C82,'Policy Characteristics'!$C:$C,0))),"",INDEX('Policy Characteristics'!J:J,MATCH($C82,'Policy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2" s="177" t="str">
        <f>IF(ISBLANK(INDEX('Policy Characteristics'!K:K,MATCH($C82,'Policy Characteristics'!$C:$C,0))),"",INDEX('Policy Characteristics'!K:K,MATCH($C82,'Policy Characteristics'!$C:$C,0)))</f>
        <v>transportation-sector-main.html#ev-subsidy</v>
      </c>
      <c r="R82" s="177" t="str">
        <f>IF(ISBLANK(INDEX('Policy Characteristics'!L:L,MATCH($C82,'Policy Characteristics'!$C:$C,0))),"",INDEX('Policy Characteristics'!L:L,MATCH($C82,'Policy Characteristics'!$C:$C,0)))</f>
        <v>ev-subsidy.html</v>
      </c>
    </row>
    <row r="83" spans="1:18" x14ac:dyDescent="0.35">
      <c r="A83" s="176" t="str">
        <f>IF(ISBLANK(INDEX('Policy Characteristics'!A:A,MATCH($C83,'Policy Characteristics'!$C:$C,0))),"",INDEX('Policy Characteristics'!A:A,MATCH($C83,'Policy Characteristics'!$C:$C,0)))</f>
        <v>Transportation</v>
      </c>
      <c r="B83" s="184" t="str">
        <f>IF(ISBLANK(INDEX('Policy Characteristics'!B:B,MATCH($C83,'Policy Characteristics'!$C:$C,0))),"",INDEX('Policy Characteristics'!B:B,MATCH($C83,'Policy Characteristics'!$C:$C,0)))</f>
        <v>Passenger Vehicle Subsidy</v>
      </c>
      <c r="C83" s="176" t="str">
        <f t="shared" si="3"/>
        <v>Additional Passenger Vehicle Subsidy</v>
      </c>
      <c r="D83" s="2" t="s">
        <v>39</v>
      </c>
      <c r="E83" s="2" t="s">
        <v>1407</v>
      </c>
      <c r="F83" s="2" t="s">
        <v>2169</v>
      </c>
      <c r="G83" s="2" t="s">
        <v>2314</v>
      </c>
      <c r="H83" s="44">
        <v>1664</v>
      </c>
      <c r="I83" s="199" t="s">
        <v>44</v>
      </c>
      <c r="J83" s="177" t="str">
        <f>IF(ISBLANK(INDEX('Policy Characteristics'!D:D,MATCH($C83,'Policy Characteristics'!$C:$C,0))),"",INDEX('Policy Characteristics'!D:D,MATCH($C83,'Policy Characteristics'!$C:$C,0)))</f>
        <v>Vehicle Subsidy</v>
      </c>
      <c r="K83" s="177" t="str">
        <f>IF(ISBLANK(INDEX('Policy Characteristics'!E:E,MATCH($C83,'Policy Characteristics'!$C:$C,0))),"",INDEX('Policy Characteristics'!E:E,MATCH($C83,'Policy Characteristics'!$C:$C,0)))</f>
        <v>trans psgr subsidy</v>
      </c>
      <c r="L83" s="177">
        <f>IF(ISBLANK(INDEX('Policy Characteristics'!F:F,MATCH($C83,'Policy Characteristics'!$C:$C,0))),"",INDEX('Policy Characteristics'!F:F,MATCH($C83,'Policy Characteristics'!$C:$C,0)))</f>
        <v>0</v>
      </c>
      <c r="M83" s="177">
        <f>IF(ISBLANK(INDEX('Policy Characteristics'!G:G,MATCH($C83,'Policy Characteristics'!$C:$C,0))),"",INDEX('Policy Characteristics'!G:G,MATCH($C83,'Policy Characteristics'!$C:$C,0)))</f>
        <v>50000</v>
      </c>
      <c r="N83" s="177">
        <f>IF(ISBLANK(INDEX('Policy Characteristics'!H:H,MATCH($C83,'Policy Characteristics'!$C:$C,0))),"",INDEX('Policy Characteristics'!H:H,MATCH($C83,'Policy Characteristics'!$C:$C,0)))</f>
        <v>100</v>
      </c>
      <c r="O83" s="177" t="str">
        <f>IF(ISBLANK(INDEX('Policy Characteristics'!I:I,MATCH($C83,'Policy Characteristics'!$C:$C,0))),"",INDEX('Policy Characteristics'!I:I,MATCH($C83,'Policy Characteristics'!$C:$C,0)))</f>
        <v>€ / vehicle</v>
      </c>
      <c r="P83" s="177" t="str">
        <f>IF(ISBLANK(INDEX('Policy Characteristics'!J:J,MATCH($C83,'Policy Characteristics'!$C:$C,0))),"",INDEX('Policy Characteristics'!J:J,MATCH($C83,'Policy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3" s="177" t="str">
        <f>IF(ISBLANK(INDEX('Policy Characteristics'!K:K,MATCH($C83,'Policy Characteristics'!$C:$C,0))),"",INDEX('Policy Characteristics'!K:K,MATCH($C83,'Policy Characteristics'!$C:$C,0)))</f>
        <v>transportation-sector-main.html#ev-subsidy</v>
      </c>
      <c r="R83" s="177" t="str">
        <f>IF(ISBLANK(INDEX('Policy Characteristics'!L:L,MATCH($C83,'Policy Characteristics'!$C:$C,0))),"",INDEX('Policy Characteristics'!L:L,MATCH($C83,'Policy Characteristics'!$C:$C,0)))</f>
        <v>ev-subsidy.html</v>
      </c>
    </row>
    <row r="84" spans="1:18" x14ac:dyDescent="0.35">
      <c r="A84" s="176" t="str">
        <f>IF(ISBLANK(INDEX('Policy Characteristics'!A:A,MATCH($C84,'Policy Characteristics'!$C:$C,0))),"",INDEX('Policy Characteristics'!A:A,MATCH($C84,'Policy Characteristics'!$C:$C,0)))</f>
        <v>Transportation</v>
      </c>
      <c r="B84" s="184" t="str">
        <f>IF(ISBLANK(INDEX('Policy Characteristics'!B:B,MATCH($C84,'Policy Characteristics'!$C:$C,0))),"",INDEX('Policy Characteristics'!B:B,MATCH($C84,'Policy Characteristics'!$C:$C,0)))</f>
        <v>Passenger Vehicle Subsidy</v>
      </c>
      <c r="C84" s="176" t="str">
        <f t="shared" si="3"/>
        <v>Additional Passenger Vehicle Subsidy</v>
      </c>
      <c r="D84" s="47" t="s">
        <v>40</v>
      </c>
      <c r="E84" s="47" t="s">
        <v>1144</v>
      </c>
      <c r="F84" s="2" t="s">
        <v>85</v>
      </c>
      <c r="G84" s="47" t="s">
        <v>2309</v>
      </c>
      <c r="H84" s="44">
        <v>1665</v>
      </c>
      <c r="I84" s="199" t="s">
        <v>44</v>
      </c>
      <c r="J84" s="177" t="str">
        <f>IF(ISBLANK(INDEX('Policy Characteristics'!D:D,MATCH($C84,'Policy Characteristics'!$C:$C,0))),"",INDEX('Policy Characteristics'!D:D,MATCH($C84,'Policy Characteristics'!$C:$C,0)))</f>
        <v>Vehicle Subsidy</v>
      </c>
      <c r="K84" s="177" t="str">
        <f>IF(ISBLANK(INDEX('Policy Characteristics'!E:E,MATCH($C84,'Policy Characteristics'!$C:$C,0))),"",INDEX('Policy Characteristics'!E:E,MATCH($C84,'Policy Characteristics'!$C:$C,0)))</f>
        <v>trans psgr subsidy</v>
      </c>
      <c r="L84" s="177">
        <f>IF(ISBLANK(INDEX('Policy Characteristics'!F:F,MATCH($C84,'Policy Characteristics'!$C:$C,0))),"",INDEX('Policy Characteristics'!F:F,MATCH($C84,'Policy Characteristics'!$C:$C,0)))</f>
        <v>0</v>
      </c>
      <c r="M84" s="177">
        <f>IF(ISBLANK(INDEX('Policy Characteristics'!G:G,MATCH($C84,'Policy Characteristics'!$C:$C,0))),"",INDEX('Policy Characteristics'!G:G,MATCH($C84,'Policy Characteristics'!$C:$C,0)))</f>
        <v>50000</v>
      </c>
      <c r="N84" s="177">
        <f>IF(ISBLANK(INDEX('Policy Characteristics'!H:H,MATCH($C84,'Policy Characteristics'!$C:$C,0))),"",INDEX('Policy Characteristics'!H:H,MATCH($C84,'Policy Characteristics'!$C:$C,0)))</f>
        <v>100</v>
      </c>
      <c r="O84" s="177" t="str">
        <f>IF(ISBLANK(INDEX('Policy Characteristics'!I:I,MATCH($C84,'Policy Characteristics'!$C:$C,0))),"",INDEX('Policy Characteristics'!I:I,MATCH($C84,'Policy Characteristics'!$C:$C,0)))</f>
        <v>€ / vehicle</v>
      </c>
      <c r="P84" s="177" t="str">
        <f>IF(ISBLANK(INDEX('Policy Characteristics'!J:J,MATCH($C84,'Policy Characteristics'!$C:$C,0))),"",INDEX('Policy Characteristics'!J:J,MATCH($C84,'Policy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4" s="177" t="str">
        <f>IF(ISBLANK(INDEX('Policy Characteristics'!K:K,MATCH($C84,'Policy Characteristics'!$C:$C,0))),"",INDEX('Policy Characteristics'!K:K,MATCH($C84,'Policy Characteristics'!$C:$C,0)))</f>
        <v>transportation-sector-main.html#ev-subsidy</v>
      </c>
      <c r="R84" s="177" t="str">
        <f>IF(ISBLANK(INDEX('Policy Characteristics'!L:L,MATCH($C84,'Policy Characteristics'!$C:$C,0))),"",INDEX('Policy Characteristics'!L:L,MATCH($C84,'Policy Characteristics'!$C:$C,0)))</f>
        <v>ev-subsidy.html</v>
      </c>
    </row>
    <row r="85" spans="1:18" x14ac:dyDescent="0.35">
      <c r="A85" s="176" t="str">
        <f>IF(ISBLANK(INDEX('Policy Characteristics'!A:A,MATCH($C85,'Policy Characteristics'!$C:$C,0))),"",INDEX('Policy Characteristics'!A:A,MATCH($C85,'Policy Characteristics'!$C:$C,0)))</f>
        <v>Transportation</v>
      </c>
      <c r="B85" s="184" t="str">
        <f>IF(ISBLANK(INDEX('Policy Characteristics'!B:B,MATCH($C85,'Policy Characteristics'!$C:$C,0))),"",INDEX('Policy Characteristics'!B:B,MATCH($C85,'Policy Characteristics'!$C:$C,0)))</f>
        <v>Passenger Vehicle Subsidy</v>
      </c>
      <c r="C85" s="176" t="str">
        <f t="shared" si="3"/>
        <v>Additional Passenger Vehicle Subsidy</v>
      </c>
      <c r="D85" s="47" t="s">
        <v>40</v>
      </c>
      <c r="E85" s="2" t="s">
        <v>1145</v>
      </c>
      <c r="F85" s="2" t="s">
        <v>85</v>
      </c>
      <c r="G85" s="2" t="s">
        <v>2310</v>
      </c>
      <c r="H85" s="44">
        <v>1666</v>
      </c>
      <c r="I85" s="199" t="s">
        <v>44</v>
      </c>
      <c r="J85" s="177" t="str">
        <f>IF(ISBLANK(INDEX('Policy Characteristics'!D:D,MATCH($C85,'Policy Characteristics'!$C:$C,0))),"",INDEX('Policy Characteristics'!D:D,MATCH($C85,'Policy Characteristics'!$C:$C,0)))</f>
        <v>Vehicle Subsidy</v>
      </c>
      <c r="K85" s="177" t="str">
        <f>IF(ISBLANK(INDEX('Policy Characteristics'!E:E,MATCH($C85,'Policy Characteristics'!$C:$C,0))),"",INDEX('Policy Characteristics'!E:E,MATCH($C85,'Policy Characteristics'!$C:$C,0)))</f>
        <v>trans psgr subsidy</v>
      </c>
      <c r="L85" s="177">
        <f>IF(ISBLANK(INDEX('Policy Characteristics'!F:F,MATCH($C85,'Policy Characteristics'!$C:$C,0))),"",INDEX('Policy Characteristics'!F:F,MATCH($C85,'Policy Characteristics'!$C:$C,0)))</f>
        <v>0</v>
      </c>
      <c r="M85" s="177">
        <f>IF(ISBLANK(INDEX('Policy Characteristics'!G:G,MATCH($C85,'Policy Characteristics'!$C:$C,0))),"",INDEX('Policy Characteristics'!G:G,MATCH($C85,'Policy Characteristics'!$C:$C,0)))</f>
        <v>50000</v>
      </c>
      <c r="N85" s="177">
        <f>IF(ISBLANK(INDEX('Policy Characteristics'!H:H,MATCH($C85,'Policy Characteristics'!$C:$C,0))),"",INDEX('Policy Characteristics'!H:H,MATCH($C85,'Policy Characteristics'!$C:$C,0)))</f>
        <v>100</v>
      </c>
      <c r="O85" s="177" t="str">
        <f>IF(ISBLANK(INDEX('Policy Characteristics'!I:I,MATCH($C85,'Policy Characteristics'!$C:$C,0))),"",INDEX('Policy Characteristics'!I:I,MATCH($C85,'Policy Characteristics'!$C:$C,0)))</f>
        <v>€ / vehicle</v>
      </c>
      <c r="P85" s="177" t="str">
        <f>IF(ISBLANK(INDEX('Policy Characteristics'!J:J,MATCH($C85,'Policy Characteristics'!$C:$C,0))),"",INDEX('Policy Characteristics'!J:J,MATCH($C85,'Policy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5" s="177" t="str">
        <f>IF(ISBLANK(INDEX('Policy Characteristics'!K:K,MATCH($C85,'Policy Characteristics'!$C:$C,0))),"",INDEX('Policy Characteristics'!K:K,MATCH($C85,'Policy Characteristics'!$C:$C,0)))</f>
        <v>transportation-sector-main.html#ev-subsidy</v>
      </c>
      <c r="R85" s="177" t="str">
        <f>IF(ISBLANK(INDEX('Policy Characteristics'!L:L,MATCH($C85,'Policy Characteristics'!$C:$C,0))),"",INDEX('Policy Characteristics'!L:L,MATCH($C85,'Policy Characteristics'!$C:$C,0)))</f>
        <v>ev-subsidy.html</v>
      </c>
    </row>
    <row r="86" spans="1:18" x14ac:dyDescent="0.35">
      <c r="A86" s="176" t="str">
        <f>IF(ISBLANK(INDEX('Policy Characteristics'!A:A,MATCH($C86,'Policy Characteristics'!$C:$C,0))),"",INDEX('Policy Characteristics'!A:A,MATCH($C86,'Policy Characteristics'!$C:$C,0)))</f>
        <v>Transportation</v>
      </c>
      <c r="B86" s="184" t="str">
        <f>IF(ISBLANK(INDEX('Policy Characteristics'!B:B,MATCH($C86,'Policy Characteristics'!$C:$C,0))),"",INDEX('Policy Characteristics'!B:B,MATCH($C86,'Policy Characteristics'!$C:$C,0)))</f>
        <v>Passenger Vehicle Subsidy</v>
      </c>
      <c r="C86" s="176" t="str">
        <f t="shared" si="3"/>
        <v>Additional Passenger Vehicle Subsidy</v>
      </c>
      <c r="D86" s="47" t="s">
        <v>40</v>
      </c>
      <c r="E86" s="2" t="s">
        <v>1146</v>
      </c>
      <c r="F86" s="2" t="s">
        <v>85</v>
      </c>
      <c r="G86" s="2" t="s">
        <v>2311</v>
      </c>
      <c r="H86" s="44">
        <v>1667</v>
      </c>
      <c r="I86" s="199" t="s">
        <v>44</v>
      </c>
      <c r="J86" s="177" t="str">
        <f>IF(ISBLANK(INDEX('Policy Characteristics'!D:D,MATCH($C86,'Policy Characteristics'!$C:$C,0))),"",INDEX('Policy Characteristics'!D:D,MATCH($C86,'Policy Characteristics'!$C:$C,0)))</f>
        <v>Vehicle Subsidy</v>
      </c>
      <c r="K86" s="177" t="str">
        <f>IF(ISBLANK(INDEX('Policy Characteristics'!E:E,MATCH($C86,'Policy Characteristics'!$C:$C,0))),"",INDEX('Policy Characteristics'!E:E,MATCH($C86,'Policy Characteristics'!$C:$C,0)))</f>
        <v>trans psgr subsidy</v>
      </c>
      <c r="L86" s="177">
        <f>IF(ISBLANK(INDEX('Policy Characteristics'!F:F,MATCH($C86,'Policy Characteristics'!$C:$C,0))),"",INDEX('Policy Characteristics'!F:F,MATCH($C86,'Policy Characteristics'!$C:$C,0)))</f>
        <v>0</v>
      </c>
      <c r="M86" s="177">
        <f>IF(ISBLANK(INDEX('Policy Characteristics'!G:G,MATCH($C86,'Policy Characteristics'!$C:$C,0))),"",INDEX('Policy Characteristics'!G:G,MATCH($C86,'Policy Characteristics'!$C:$C,0)))</f>
        <v>50000</v>
      </c>
      <c r="N86" s="177">
        <f>IF(ISBLANK(INDEX('Policy Characteristics'!H:H,MATCH($C86,'Policy Characteristics'!$C:$C,0))),"",INDEX('Policy Characteristics'!H:H,MATCH($C86,'Policy Characteristics'!$C:$C,0)))</f>
        <v>100</v>
      </c>
      <c r="O86" s="177" t="str">
        <f>IF(ISBLANK(INDEX('Policy Characteristics'!I:I,MATCH($C86,'Policy Characteristics'!$C:$C,0))),"",INDEX('Policy Characteristics'!I:I,MATCH($C86,'Policy Characteristics'!$C:$C,0)))</f>
        <v>€ / vehicle</v>
      </c>
      <c r="P86" s="177" t="str">
        <f>IF(ISBLANK(INDEX('Policy Characteristics'!J:J,MATCH($C86,'Policy Characteristics'!$C:$C,0))),"",INDEX('Policy Characteristics'!J:J,MATCH($C86,'Policy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6" s="177" t="str">
        <f>IF(ISBLANK(INDEX('Policy Characteristics'!K:K,MATCH($C86,'Policy Characteristics'!$C:$C,0))),"",INDEX('Policy Characteristics'!K:K,MATCH($C86,'Policy Characteristics'!$C:$C,0)))</f>
        <v>transportation-sector-main.html#ev-subsidy</v>
      </c>
      <c r="R86" s="177" t="str">
        <f>IF(ISBLANK(INDEX('Policy Characteristics'!L:L,MATCH($C86,'Policy Characteristics'!$C:$C,0))),"",INDEX('Policy Characteristics'!L:L,MATCH($C86,'Policy Characteristics'!$C:$C,0)))</f>
        <v>ev-subsidy.html</v>
      </c>
    </row>
    <row r="87" spans="1:18" x14ac:dyDescent="0.35">
      <c r="A87" s="176" t="str">
        <f>IF(ISBLANK(INDEX('Policy Characteristics'!A:A,MATCH($C87,'Policy Characteristics'!$C:$C,0))),"",INDEX('Policy Characteristics'!A:A,MATCH($C87,'Policy Characteristics'!$C:$C,0)))</f>
        <v>Transportation</v>
      </c>
      <c r="B87" s="184" t="str">
        <f>IF(ISBLANK(INDEX('Policy Characteristics'!B:B,MATCH($C87,'Policy Characteristics'!$C:$C,0))),"",INDEX('Policy Characteristics'!B:B,MATCH($C87,'Policy Characteristics'!$C:$C,0)))</f>
        <v>Passenger Vehicle Subsidy</v>
      </c>
      <c r="C87" s="176" t="str">
        <f t="shared" si="3"/>
        <v>Additional Passenger Vehicle Subsidy</v>
      </c>
      <c r="D87" s="47" t="s">
        <v>40</v>
      </c>
      <c r="E87" s="2" t="s">
        <v>1147</v>
      </c>
      <c r="F87" s="2" t="s">
        <v>85</v>
      </c>
      <c r="G87" s="2" t="s">
        <v>2312</v>
      </c>
      <c r="H87" s="44">
        <v>1668</v>
      </c>
      <c r="I87" s="199" t="s">
        <v>44</v>
      </c>
      <c r="J87" s="177" t="str">
        <f>IF(ISBLANK(INDEX('Policy Characteristics'!D:D,MATCH($C87,'Policy Characteristics'!$C:$C,0))),"",INDEX('Policy Characteristics'!D:D,MATCH($C87,'Policy Characteristics'!$C:$C,0)))</f>
        <v>Vehicle Subsidy</v>
      </c>
      <c r="K87" s="177" t="str">
        <f>IF(ISBLANK(INDEX('Policy Characteristics'!E:E,MATCH($C87,'Policy Characteristics'!$C:$C,0))),"",INDEX('Policy Characteristics'!E:E,MATCH($C87,'Policy Characteristics'!$C:$C,0)))</f>
        <v>trans psgr subsidy</v>
      </c>
      <c r="L87" s="177">
        <f>IF(ISBLANK(INDEX('Policy Characteristics'!F:F,MATCH($C87,'Policy Characteristics'!$C:$C,0))),"",INDEX('Policy Characteristics'!F:F,MATCH($C87,'Policy Characteristics'!$C:$C,0)))</f>
        <v>0</v>
      </c>
      <c r="M87" s="177">
        <f>IF(ISBLANK(INDEX('Policy Characteristics'!G:G,MATCH($C87,'Policy Characteristics'!$C:$C,0))),"",INDEX('Policy Characteristics'!G:G,MATCH($C87,'Policy Characteristics'!$C:$C,0)))</f>
        <v>50000</v>
      </c>
      <c r="N87" s="177">
        <f>IF(ISBLANK(INDEX('Policy Characteristics'!H:H,MATCH($C87,'Policy Characteristics'!$C:$C,0))),"",INDEX('Policy Characteristics'!H:H,MATCH($C87,'Policy Characteristics'!$C:$C,0)))</f>
        <v>100</v>
      </c>
      <c r="O87" s="177" t="str">
        <f>IF(ISBLANK(INDEX('Policy Characteristics'!I:I,MATCH($C87,'Policy Characteristics'!$C:$C,0))),"",INDEX('Policy Characteristics'!I:I,MATCH($C87,'Policy Characteristics'!$C:$C,0)))</f>
        <v>€ / vehicle</v>
      </c>
      <c r="P87" s="177" t="str">
        <f>IF(ISBLANK(INDEX('Policy Characteristics'!J:J,MATCH($C87,'Policy Characteristics'!$C:$C,0))),"",INDEX('Policy Characteristics'!J:J,MATCH($C87,'Policy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7" s="177" t="str">
        <f>IF(ISBLANK(INDEX('Policy Characteristics'!K:K,MATCH($C87,'Policy Characteristics'!$C:$C,0))),"",INDEX('Policy Characteristics'!K:K,MATCH($C87,'Policy Characteristics'!$C:$C,0)))</f>
        <v>transportation-sector-main.html#ev-subsidy</v>
      </c>
      <c r="R87" s="177" t="str">
        <f>IF(ISBLANK(INDEX('Policy Characteristics'!L:L,MATCH($C87,'Policy Characteristics'!$C:$C,0))),"",INDEX('Policy Characteristics'!L:L,MATCH($C87,'Policy Characteristics'!$C:$C,0)))</f>
        <v>ev-subsidy.html</v>
      </c>
    </row>
    <row r="88" spans="1:18" x14ac:dyDescent="0.35">
      <c r="A88" s="176" t="str">
        <f>IF(ISBLANK(INDEX('Policy Characteristics'!A:A,MATCH($C88,'Policy Characteristics'!$C:$C,0))),"",INDEX('Policy Characteristics'!A:A,MATCH($C88,'Policy Characteristics'!$C:$C,0)))</f>
        <v>Transportation</v>
      </c>
      <c r="B88" s="184" t="str">
        <f>IF(ISBLANK(INDEX('Policy Characteristics'!B:B,MATCH($C88,'Policy Characteristics'!$C:$C,0))),"",INDEX('Policy Characteristics'!B:B,MATCH($C88,'Policy Characteristics'!$C:$C,0)))</f>
        <v>Passenger Vehicle Subsidy</v>
      </c>
      <c r="C88" s="176" t="str">
        <f t="shared" si="3"/>
        <v>Additional Passenger Vehicle Subsidy</v>
      </c>
      <c r="D88" s="47" t="s">
        <v>40</v>
      </c>
      <c r="E88" s="2" t="s">
        <v>1148</v>
      </c>
      <c r="F88" s="2" t="s">
        <v>85</v>
      </c>
      <c r="G88" s="2" t="s">
        <v>2313</v>
      </c>
      <c r="H88" s="44">
        <v>1669</v>
      </c>
      <c r="I88" s="199" t="s">
        <v>44</v>
      </c>
      <c r="J88" s="177" t="str">
        <f>IF(ISBLANK(INDEX('Policy Characteristics'!D:D,MATCH($C88,'Policy Characteristics'!$C:$C,0))),"",INDEX('Policy Characteristics'!D:D,MATCH($C88,'Policy Characteristics'!$C:$C,0)))</f>
        <v>Vehicle Subsidy</v>
      </c>
      <c r="K88" s="177" t="str">
        <f>IF(ISBLANK(INDEX('Policy Characteristics'!E:E,MATCH($C88,'Policy Characteristics'!$C:$C,0))),"",INDEX('Policy Characteristics'!E:E,MATCH($C88,'Policy Characteristics'!$C:$C,0)))</f>
        <v>trans psgr subsidy</v>
      </c>
      <c r="L88" s="177">
        <f>IF(ISBLANK(INDEX('Policy Characteristics'!F:F,MATCH($C88,'Policy Characteristics'!$C:$C,0))),"",INDEX('Policy Characteristics'!F:F,MATCH($C88,'Policy Characteristics'!$C:$C,0)))</f>
        <v>0</v>
      </c>
      <c r="M88" s="177">
        <f>IF(ISBLANK(INDEX('Policy Characteristics'!G:G,MATCH($C88,'Policy Characteristics'!$C:$C,0))),"",INDEX('Policy Characteristics'!G:G,MATCH($C88,'Policy Characteristics'!$C:$C,0)))</f>
        <v>50000</v>
      </c>
      <c r="N88" s="177">
        <f>IF(ISBLANK(INDEX('Policy Characteristics'!H:H,MATCH($C88,'Policy Characteristics'!$C:$C,0))),"",INDEX('Policy Characteristics'!H:H,MATCH($C88,'Policy Characteristics'!$C:$C,0)))</f>
        <v>100</v>
      </c>
      <c r="O88" s="177" t="str">
        <f>IF(ISBLANK(INDEX('Policy Characteristics'!I:I,MATCH($C88,'Policy Characteristics'!$C:$C,0))),"",INDEX('Policy Characteristics'!I:I,MATCH($C88,'Policy Characteristics'!$C:$C,0)))</f>
        <v>€ / vehicle</v>
      </c>
      <c r="P88" s="177" t="str">
        <f>IF(ISBLANK(INDEX('Policy Characteristics'!J:J,MATCH($C88,'Policy Characteristics'!$C:$C,0))),"",INDEX('Policy Characteristics'!J:J,MATCH($C88,'Policy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8" s="177" t="str">
        <f>IF(ISBLANK(INDEX('Policy Characteristics'!K:K,MATCH($C88,'Policy Characteristics'!$C:$C,0))),"",INDEX('Policy Characteristics'!K:K,MATCH($C88,'Policy Characteristics'!$C:$C,0)))</f>
        <v>transportation-sector-main.html#ev-subsidy</v>
      </c>
      <c r="R88" s="177" t="str">
        <f>IF(ISBLANK(INDEX('Policy Characteristics'!L:L,MATCH($C88,'Policy Characteristics'!$C:$C,0))),"",INDEX('Policy Characteristics'!L:L,MATCH($C88,'Policy Characteristics'!$C:$C,0)))</f>
        <v>ev-subsidy.html</v>
      </c>
    </row>
    <row r="89" spans="1:18" x14ac:dyDescent="0.35">
      <c r="A89" s="176" t="str">
        <f>IF(ISBLANK(INDEX('Policy Characteristics'!A:A,MATCH($C89,'Policy Characteristics'!$C:$C,0))),"",INDEX('Policy Characteristics'!A:A,MATCH($C89,'Policy Characteristics'!$C:$C,0)))</f>
        <v>Transportation</v>
      </c>
      <c r="B89" s="184" t="str">
        <f>IF(ISBLANK(INDEX('Policy Characteristics'!B:B,MATCH($C89,'Policy Characteristics'!$C:$C,0))),"",INDEX('Policy Characteristics'!B:B,MATCH($C89,'Policy Characteristics'!$C:$C,0)))</f>
        <v>Passenger Vehicle Subsidy</v>
      </c>
      <c r="C89" s="176" t="str">
        <f t="shared" si="3"/>
        <v>Additional Passenger Vehicle Subsidy</v>
      </c>
      <c r="D89" s="47" t="s">
        <v>40</v>
      </c>
      <c r="E89" s="2" t="s">
        <v>1408</v>
      </c>
      <c r="F89" s="2" t="s">
        <v>85</v>
      </c>
      <c r="G89" s="2" t="s">
        <v>1408</v>
      </c>
      <c r="H89" s="44">
        <v>1670</v>
      </c>
      <c r="I89" s="199" t="s">
        <v>44</v>
      </c>
      <c r="J89" s="177" t="str">
        <f>IF(ISBLANK(INDEX('Policy Characteristics'!D:D,MATCH($C89,'Policy Characteristics'!$C:$C,0))),"",INDEX('Policy Characteristics'!D:D,MATCH($C89,'Policy Characteristics'!$C:$C,0)))</f>
        <v>Vehicle Subsidy</v>
      </c>
      <c r="K89" s="177" t="str">
        <f>IF(ISBLANK(INDEX('Policy Characteristics'!E:E,MATCH($C89,'Policy Characteristics'!$C:$C,0))),"",INDEX('Policy Characteristics'!E:E,MATCH($C89,'Policy Characteristics'!$C:$C,0)))</f>
        <v>trans psgr subsidy</v>
      </c>
      <c r="L89" s="177">
        <f>IF(ISBLANK(INDEX('Policy Characteristics'!F:F,MATCH($C89,'Policy Characteristics'!$C:$C,0))),"",INDEX('Policy Characteristics'!F:F,MATCH($C89,'Policy Characteristics'!$C:$C,0)))</f>
        <v>0</v>
      </c>
      <c r="M89" s="177">
        <f>IF(ISBLANK(INDEX('Policy Characteristics'!G:G,MATCH($C89,'Policy Characteristics'!$C:$C,0))),"",INDEX('Policy Characteristics'!G:G,MATCH($C89,'Policy Characteristics'!$C:$C,0)))</f>
        <v>50000</v>
      </c>
      <c r="N89" s="177">
        <f>IF(ISBLANK(INDEX('Policy Characteristics'!H:H,MATCH($C89,'Policy Characteristics'!$C:$C,0))),"",INDEX('Policy Characteristics'!H:H,MATCH($C89,'Policy Characteristics'!$C:$C,0)))</f>
        <v>100</v>
      </c>
      <c r="O89" s="177" t="str">
        <f>IF(ISBLANK(INDEX('Policy Characteristics'!I:I,MATCH($C89,'Policy Characteristics'!$C:$C,0))),"",INDEX('Policy Characteristics'!I:I,MATCH($C89,'Policy Characteristics'!$C:$C,0)))</f>
        <v>€ / vehicle</v>
      </c>
      <c r="P89" s="177" t="str">
        <f>IF(ISBLANK(INDEX('Policy Characteristics'!J:J,MATCH($C89,'Policy Characteristics'!$C:$C,0))),"",INDEX('Policy Characteristics'!J:J,MATCH($C89,'Policy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9" s="177" t="str">
        <f>IF(ISBLANK(INDEX('Policy Characteristics'!K:K,MATCH($C89,'Policy Characteristics'!$C:$C,0))),"",INDEX('Policy Characteristics'!K:K,MATCH($C89,'Policy Characteristics'!$C:$C,0)))</f>
        <v>transportation-sector-main.html#ev-subsidy</v>
      </c>
      <c r="R89" s="177" t="str">
        <f>IF(ISBLANK(INDEX('Policy Characteristics'!L:L,MATCH($C89,'Policy Characteristics'!$C:$C,0))),"",INDEX('Policy Characteristics'!L:L,MATCH($C89,'Policy Characteristics'!$C:$C,0)))</f>
        <v>ev-subsidy.html</v>
      </c>
    </row>
    <row r="90" spans="1:18" x14ac:dyDescent="0.35">
      <c r="A90" s="176" t="str">
        <f>IF(ISBLANK(INDEX('Policy Characteristics'!A:A,MATCH($C90,'Policy Characteristics'!$C:$C,0))),"",INDEX('Policy Characteristics'!A:A,MATCH($C90,'Policy Characteristics'!$C:$C,0)))</f>
        <v>Transportation</v>
      </c>
      <c r="B90" s="184" t="str">
        <f>IF(ISBLANK(INDEX('Policy Characteristics'!B:B,MATCH($C90,'Policy Characteristics'!$C:$C,0))),"",INDEX('Policy Characteristics'!B:B,MATCH($C90,'Policy Characteristics'!$C:$C,0)))</f>
        <v>Passenger Vehicle Subsidy</v>
      </c>
      <c r="C90" s="176" t="str">
        <f t="shared" si="3"/>
        <v>Additional Passenger Vehicle Subsidy</v>
      </c>
      <c r="D90" s="47" t="s">
        <v>40</v>
      </c>
      <c r="E90" s="2" t="s">
        <v>1407</v>
      </c>
      <c r="F90" s="2" t="s">
        <v>85</v>
      </c>
      <c r="G90" s="2" t="s">
        <v>2314</v>
      </c>
      <c r="H90" s="44">
        <v>1671</v>
      </c>
      <c r="I90" s="199" t="s">
        <v>44</v>
      </c>
      <c r="J90" s="177" t="str">
        <f>IF(ISBLANK(INDEX('Policy Characteristics'!D:D,MATCH($C90,'Policy Characteristics'!$C:$C,0))),"",INDEX('Policy Characteristics'!D:D,MATCH($C90,'Policy Characteristics'!$C:$C,0)))</f>
        <v>Vehicle Subsidy</v>
      </c>
      <c r="K90" s="177" t="str">
        <f>IF(ISBLANK(INDEX('Policy Characteristics'!E:E,MATCH($C90,'Policy Characteristics'!$C:$C,0))),"",INDEX('Policy Characteristics'!E:E,MATCH($C90,'Policy Characteristics'!$C:$C,0)))</f>
        <v>trans psgr subsidy</v>
      </c>
      <c r="L90" s="177">
        <f>IF(ISBLANK(INDEX('Policy Characteristics'!F:F,MATCH($C90,'Policy Characteristics'!$C:$C,0))),"",INDEX('Policy Characteristics'!F:F,MATCH($C90,'Policy Characteristics'!$C:$C,0)))</f>
        <v>0</v>
      </c>
      <c r="M90" s="177">
        <f>IF(ISBLANK(INDEX('Policy Characteristics'!G:G,MATCH($C90,'Policy Characteristics'!$C:$C,0))),"",INDEX('Policy Characteristics'!G:G,MATCH($C90,'Policy Characteristics'!$C:$C,0)))</f>
        <v>50000</v>
      </c>
      <c r="N90" s="177">
        <f>IF(ISBLANK(INDEX('Policy Characteristics'!H:H,MATCH($C90,'Policy Characteristics'!$C:$C,0))),"",INDEX('Policy Characteristics'!H:H,MATCH($C90,'Policy Characteristics'!$C:$C,0)))</f>
        <v>100</v>
      </c>
      <c r="O90" s="177" t="str">
        <f>IF(ISBLANK(INDEX('Policy Characteristics'!I:I,MATCH($C90,'Policy Characteristics'!$C:$C,0))),"",INDEX('Policy Characteristics'!I:I,MATCH($C90,'Policy Characteristics'!$C:$C,0)))</f>
        <v>€ / vehicle</v>
      </c>
      <c r="P90" s="177" t="str">
        <f>IF(ISBLANK(INDEX('Policy Characteristics'!J:J,MATCH($C90,'Policy Characteristics'!$C:$C,0))),"",INDEX('Policy Characteristics'!J:J,MATCH($C90,'Policy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0" s="177" t="str">
        <f>IF(ISBLANK(INDEX('Policy Characteristics'!K:K,MATCH($C90,'Policy Characteristics'!$C:$C,0))),"",INDEX('Policy Characteristics'!K:K,MATCH($C90,'Policy Characteristics'!$C:$C,0)))</f>
        <v>transportation-sector-main.html#ev-subsidy</v>
      </c>
      <c r="R90" s="177" t="str">
        <f>IF(ISBLANK(INDEX('Policy Characteristics'!L:L,MATCH($C90,'Policy Characteristics'!$C:$C,0))),"",INDEX('Policy Characteristics'!L:L,MATCH($C90,'Policy Characteristics'!$C:$C,0)))</f>
        <v>ev-subsidy.html</v>
      </c>
    </row>
    <row r="91" spans="1:18" x14ac:dyDescent="0.35">
      <c r="A91" s="176" t="str">
        <f>IF(ISBLANK(INDEX('Policy Characteristics'!A:A,MATCH($C91,'Policy Characteristics'!$C:$C,0))),"",INDEX('Policy Characteristics'!A:A,MATCH($C91,'Policy Characteristics'!$C:$C,0)))</f>
        <v>Transportation</v>
      </c>
      <c r="B91" s="184" t="str">
        <f>IF(ISBLANK(INDEX('Policy Characteristics'!B:B,MATCH($C91,'Policy Characteristics'!$C:$C,0))),"",INDEX('Policy Characteristics'!B:B,MATCH($C91,'Policy Characteristics'!$C:$C,0)))</f>
        <v>Passenger Vehicle Subsidy</v>
      </c>
      <c r="C91" s="176" t="str">
        <f t="shared" si="3"/>
        <v>Additional Passenger Vehicle Subsidy</v>
      </c>
      <c r="D91" s="47" t="s">
        <v>41</v>
      </c>
      <c r="E91" s="47" t="s">
        <v>1144</v>
      </c>
      <c r="F91" s="2" t="s">
        <v>2170</v>
      </c>
      <c r="G91" s="47" t="s">
        <v>2309</v>
      </c>
      <c r="H91" s="44">
        <v>1672</v>
      </c>
      <c r="I91" s="199" t="s">
        <v>44</v>
      </c>
      <c r="J91" s="177" t="str">
        <f>IF(ISBLANK(INDEX('Policy Characteristics'!D:D,MATCH($C91,'Policy Characteristics'!$C:$C,0))),"",INDEX('Policy Characteristics'!D:D,MATCH($C91,'Policy Characteristics'!$C:$C,0)))</f>
        <v>Vehicle Subsidy</v>
      </c>
      <c r="K91" s="177" t="str">
        <f>IF(ISBLANK(INDEX('Policy Characteristics'!E:E,MATCH($C91,'Policy Characteristics'!$C:$C,0))),"",INDEX('Policy Characteristics'!E:E,MATCH($C91,'Policy Characteristics'!$C:$C,0)))</f>
        <v>trans psgr subsidy</v>
      </c>
      <c r="L91" s="177">
        <f>IF(ISBLANK(INDEX('Policy Characteristics'!F:F,MATCH($C91,'Policy Characteristics'!$C:$C,0))),"",INDEX('Policy Characteristics'!F:F,MATCH($C91,'Policy Characteristics'!$C:$C,0)))</f>
        <v>0</v>
      </c>
      <c r="M91" s="177">
        <f>IF(ISBLANK(INDEX('Policy Characteristics'!G:G,MATCH($C91,'Policy Characteristics'!$C:$C,0))),"",INDEX('Policy Characteristics'!G:G,MATCH($C91,'Policy Characteristics'!$C:$C,0)))</f>
        <v>50000</v>
      </c>
      <c r="N91" s="177">
        <f>IF(ISBLANK(INDEX('Policy Characteristics'!H:H,MATCH($C91,'Policy Characteristics'!$C:$C,0))),"",INDEX('Policy Characteristics'!H:H,MATCH($C91,'Policy Characteristics'!$C:$C,0)))</f>
        <v>100</v>
      </c>
      <c r="O91" s="177" t="str">
        <f>IF(ISBLANK(INDEX('Policy Characteristics'!I:I,MATCH($C91,'Policy Characteristics'!$C:$C,0))),"",INDEX('Policy Characteristics'!I:I,MATCH($C91,'Policy Characteristics'!$C:$C,0)))</f>
        <v>€ / vehicle</v>
      </c>
      <c r="P91" s="177" t="str">
        <f>IF(ISBLANK(INDEX('Policy Characteristics'!J:J,MATCH($C91,'Policy Characteristics'!$C:$C,0))),"",INDEX('Policy Characteristics'!J:J,MATCH($C91,'Policy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1" s="177" t="str">
        <f>IF(ISBLANK(INDEX('Policy Characteristics'!K:K,MATCH($C91,'Policy Characteristics'!$C:$C,0))),"",INDEX('Policy Characteristics'!K:K,MATCH($C91,'Policy Characteristics'!$C:$C,0)))</f>
        <v>transportation-sector-main.html#ev-subsidy</v>
      </c>
      <c r="R91" s="177" t="str">
        <f>IF(ISBLANK(INDEX('Policy Characteristics'!L:L,MATCH($C91,'Policy Characteristics'!$C:$C,0))),"",INDEX('Policy Characteristics'!L:L,MATCH($C91,'Policy Characteristics'!$C:$C,0)))</f>
        <v>ev-subsidy.html</v>
      </c>
    </row>
    <row r="92" spans="1:18" x14ac:dyDescent="0.35">
      <c r="A92" s="176" t="str">
        <f>IF(ISBLANK(INDEX('Policy Characteristics'!A:A,MATCH($C92,'Policy Characteristics'!$C:$C,0))),"",INDEX('Policy Characteristics'!A:A,MATCH($C92,'Policy Characteristics'!$C:$C,0)))</f>
        <v>Transportation</v>
      </c>
      <c r="B92" s="184" t="str">
        <f>IF(ISBLANK(INDEX('Policy Characteristics'!B:B,MATCH($C92,'Policy Characteristics'!$C:$C,0))),"",INDEX('Policy Characteristics'!B:B,MATCH($C92,'Policy Characteristics'!$C:$C,0)))</f>
        <v>Passenger Vehicle Subsidy</v>
      </c>
      <c r="C92" s="176" t="str">
        <f t="shared" si="3"/>
        <v>Additional Passenger Vehicle Subsidy</v>
      </c>
      <c r="D92" s="47" t="s">
        <v>41</v>
      </c>
      <c r="E92" s="2" t="s">
        <v>1145</v>
      </c>
      <c r="F92" s="2" t="s">
        <v>2170</v>
      </c>
      <c r="G92" s="2" t="s">
        <v>2310</v>
      </c>
      <c r="H92" s="44">
        <v>1673</v>
      </c>
      <c r="I92" s="199" t="s">
        <v>44</v>
      </c>
      <c r="J92" s="177" t="str">
        <f>IF(ISBLANK(INDEX('Policy Characteristics'!D:D,MATCH($C92,'Policy Characteristics'!$C:$C,0))),"",INDEX('Policy Characteristics'!D:D,MATCH($C92,'Policy Characteristics'!$C:$C,0)))</f>
        <v>Vehicle Subsidy</v>
      </c>
      <c r="K92" s="177" t="str">
        <f>IF(ISBLANK(INDEX('Policy Characteristics'!E:E,MATCH($C92,'Policy Characteristics'!$C:$C,0))),"",INDEX('Policy Characteristics'!E:E,MATCH($C92,'Policy Characteristics'!$C:$C,0)))</f>
        <v>trans psgr subsidy</v>
      </c>
      <c r="L92" s="177">
        <f>IF(ISBLANK(INDEX('Policy Characteristics'!F:F,MATCH($C92,'Policy Characteristics'!$C:$C,0))),"",INDEX('Policy Characteristics'!F:F,MATCH($C92,'Policy Characteristics'!$C:$C,0)))</f>
        <v>0</v>
      </c>
      <c r="M92" s="177">
        <f>IF(ISBLANK(INDEX('Policy Characteristics'!G:G,MATCH($C92,'Policy Characteristics'!$C:$C,0))),"",INDEX('Policy Characteristics'!G:G,MATCH($C92,'Policy Characteristics'!$C:$C,0)))</f>
        <v>50000</v>
      </c>
      <c r="N92" s="177">
        <f>IF(ISBLANK(INDEX('Policy Characteristics'!H:H,MATCH($C92,'Policy Characteristics'!$C:$C,0))),"",INDEX('Policy Characteristics'!H:H,MATCH($C92,'Policy Characteristics'!$C:$C,0)))</f>
        <v>100</v>
      </c>
      <c r="O92" s="177" t="str">
        <f>IF(ISBLANK(INDEX('Policy Characteristics'!I:I,MATCH($C92,'Policy Characteristics'!$C:$C,0))),"",INDEX('Policy Characteristics'!I:I,MATCH($C92,'Policy Characteristics'!$C:$C,0)))</f>
        <v>€ / vehicle</v>
      </c>
      <c r="P92" s="177" t="str">
        <f>IF(ISBLANK(INDEX('Policy Characteristics'!J:J,MATCH($C92,'Policy Characteristics'!$C:$C,0))),"",INDEX('Policy Characteristics'!J:J,MATCH($C92,'Policy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2" s="177" t="str">
        <f>IF(ISBLANK(INDEX('Policy Characteristics'!K:K,MATCH($C92,'Policy Characteristics'!$C:$C,0))),"",INDEX('Policy Characteristics'!K:K,MATCH($C92,'Policy Characteristics'!$C:$C,0)))</f>
        <v>transportation-sector-main.html#ev-subsidy</v>
      </c>
      <c r="R92" s="177" t="str">
        <f>IF(ISBLANK(INDEX('Policy Characteristics'!L:L,MATCH($C92,'Policy Characteristics'!$C:$C,0))),"",INDEX('Policy Characteristics'!L:L,MATCH($C92,'Policy Characteristics'!$C:$C,0)))</f>
        <v>ev-subsidy.html</v>
      </c>
    </row>
    <row r="93" spans="1:18" x14ac:dyDescent="0.35">
      <c r="A93" s="176" t="str">
        <f>IF(ISBLANK(INDEX('Policy Characteristics'!A:A,MATCH($C93,'Policy Characteristics'!$C:$C,0))),"",INDEX('Policy Characteristics'!A:A,MATCH($C93,'Policy Characteristics'!$C:$C,0)))</f>
        <v>Transportation</v>
      </c>
      <c r="B93" s="184" t="str">
        <f>IF(ISBLANK(INDEX('Policy Characteristics'!B:B,MATCH($C93,'Policy Characteristics'!$C:$C,0))),"",INDEX('Policy Characteristics'!B:B,MATCH($C93,'Policy Characteristics'!$C:$C,0)))</f>
        <v>Passenger Vehicle Subsidy</v>
      </c>
      <c r="C93" s="176" t="str">
        <f t="shared" si="3"/>
        <v>Additional Passenger Vehicle Subsidy</v>
      </c>
      <c r="D93" s="47" t="s">
        <v>41</v>
      </c>
      <c r="E93" s="2" t="s">
        <v>1146</v>
      </c>
      <c r="F93" s="2" t="s">
        <v>2170</v>
      </c>
      <c r="G93" s="2" t="s">
        <v>2311</v>
      </c>
      <c r="H93" s="44">
        <v>1674</v>
      </c>
      <c r="I93" s="199" t="s">
        <v>44</v>
      </c>
      <c r="J93" s="177" t="str">
        <f>IF(ISBLANK(INDEX('Policy Characteristics'!D:D,MATCH($C93,'Policy Characteristics'!$C:$C,0))),"",INDEX('Policy Characteristics'!D:D,MATCH($C93,'Policy Characteristics'!$C:$C,0)))</f>
        <v>Vehicle Subsidy</v>
      </c>
      <c r="K93" s="177" t="str">
        <f>IF(ISBLANK(INDEX('Policy Characteristics'!E:E,MATCH($C93,'Policy Characteristics'!$C:$C,0))),"",INDEX('Policy Characteristics'!E:E,MATCH($C93,'Policy Characteristics'!$C:$C,0)))</f>
        <v>trans psgr subsidy</v>
      </c>
      <c r="L93" s="177">
        <f>IF(ISBLANK(INDEX('Policy Characteristics'!F:F,MATCH($C93,'Policy Characteristics'!$C:$C,0))),"",INDEX('Policy Characteristics'!F:F,MATCH($C93,'Policy Characteristics'!$C:$C,0)))</f>
        <v>0</v>
      </c>
      <c r="M93" s="177">
        <f>IF(ISBLANK(INDEX('Policy Characteristics'!G:G,MATCH($C93,'Policy Characteristics'!$C:$C,0))),"",INDEX('Policy Characteristics'!G:G,MATCH($C93,'Policy Characteristics'!$C:$C,0)))</f>
        <v>50000</v>
      </c>
      <c r="N93" s="177">
        <f>IF(ISBLANK(INDEX('Policy Characteristics'!H:H,MATCH($C93,'Policy Characteristics'!$C:$C,0))),"",INDEX('Policy Characteristics'!H:H,MATCH($C93,'Policy Characteristics'!$C:$C,0)))</f>
        <v>100</v>
      </c>
      <c r="O93" s="177" t="str">
        <f>IF(ISBLANK(INDEX('Policy Characteristics'!I:I,MATCH($C93,'Policy Characteristics'!$C:$C,0))),"",INDEX('Policy Characteristics'!I:I,MATCH($C93,'Policy Characteristics'!$C:$C,0)))</f>
        <v>€ / vehicle</v>
      </c>
      <c r="P93" s="177" t="str">
        <f>IF(ISBLANK(INDEX('Policy Characteristics'!J:J,MATCH($C93,'Policy Characteristics'!$C:$C,0))),"",INDEX('Policy Characteristics'!J:J,MATCH($C93,'Policy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3" s="177" t="str">
        <f>IF(ISBLANK(INDEX('Policy Characteristics'!K:K,MATCH($C93,'Policy Characteristics'!$C:$C,0))),"",INDEX('Policy Characteristics'!K:K,MATCH($C93,'Policy Characteristics'!$C:$C,0)))</f>
        <v>transportation-sector-main.html#ev-subsidy</v>
      </c>
      <c r="R93" s="177" t="str">
        <f>IF(ISBLANK(INDEX('Policy Characteristics'!L:L,MATCH($C93,'Policy Characteristics'!$C:$C,0))),"",INDEX('Policy Characteristics'!L:L,MATCH($C93,'Policy Characteristics'!$C:$C,0)))</f>
        <v>ev-subsidy.html</v>
      </c>
    </row>
    <row r="94" spans="1:18" x14ac:dyDescent="0.35">
      <c r="A94" s="176" t="str">
        <f>IF(ISBLANK(INDEX('Policy Characteristics'!A:A,MATCH($C94,'Policy Characteristics'!$C:$C,0))),"",INDEX('Policy Characteristics'!A:A,MATCH($C94,'Policy Characteristics'!$C:$C,0)))</f>
        <v>Transportation</v>
      </c>
      <c r="B94" s="184" t="str">
        <f>IF(ISBLANK(INDEX('Policy Characteristics'!B:B,MATCH($C94,'Policy Characteristics'!$C:$C,0))),"",INDEX('Policy Characteristics'!B:B,MATCH($C94,'Policy Characteristics'!$C:$C,0)))</f>
        <v>Passenger Vehicle Subsidy</v>
      </c>
      <c r="C94" s="176" t="str">
        <f t="shared" si="3"/>
        <v>Additional Passenger Vehicle Subsidy</v>
      </c>
      <c r="D94" s="47" t="s">
        <v>41</v>
      </c>
      <c r="E94" s="2" t="s">
        <v>1147</v>
      </c>
      <c r="F94" s="2" t="s">
        <v>2170</v>
      </c>
      <c r="G94" s="2" t="s">
        <v>2312</v>
      </c>
      <c r="H94" s="44">
        <v>1675</v>
      </c>
      <c r="I94" s="199" t="s">
        <v>44</v>
      </c>
      <c r="J94" s="177" t="str">
        <f>IF(ISBLANK(INDEX('Policy Characteristics'!D:D,MATCH($C94,'Policy Characteristics'!$C:$C,0))),"",INDEX('Policy Characteristics'!D:D,MATCH($C94,'Policy Characteristics'!$C:$C,0)))</f>
        <v>Vehicle Subsidy</v>
      </c>
      <c r="K94" s="177" t="str">
        <f>IF(ISBLANK(INDEX('Policy Characteristics'!E:E,MATCH($C94,'Policy Characteristics'!$C:$C,0))),"",INDEX('Policy Characteristics'!E:E,MATCH($C94,'Policy Characteristics'!$C:$C,0)))</f>
        <v>trans psgr subsidy</v>
      </c>
      <c r="L94" s="177">
        <f>IF(ISBLANK(INDEX('Policy Characteristics'!F:F,MATCH($C94,'Policy Characteristics'!$C:$C,0))),"",INDEX('Policy Characteristics'!F:F,MATCH($C94,'Policy Characteristics'!$C:$C,0)))</f>
        <v>0</v>
      </c>
      <c r="M94" s="177">
        <f>IF(ISBLANK(INDEX('Policy Characteristics'!G:G,MATCH($C94,'Policy Characteristics'!$C:$C,0))),"",INDEX('Policy Characteristics'!G:G,MATCH($C94,'Policy Characteristics'!$C:$C,0)))</f>
        <v>50000</v>
      </c>
      <c r="N94" s="177">
        <f>IF(ISBLANK(INDEX('Policy Characteristics'!H:H,MATCH($C94,'Policy Characteristics'!$C:$C,0))),"",INDEX('Policy Characteristics'!H:H,MATCH($C94,'Policy Characteristics'!$C:$C,0)))</f>
        <v>100</v>
      </c>
      <c r="O94" s="177" t="str">
        <f>IF(ISBLANK(INDEX('Policy Characteristics'!I:I,MATCH($C94,'Policy Characteristics'!$C:$C,0))),"",INDEX('Policy Characteristics'!I:I,MATCH($C94,'Policy Characteristics'!$C:$C,0)))</f>
        <v>€ / vehicle</v>
      </c>
      <c r="P94" s="177" t="str">
        <f>IF(ISBLANK(INDEX('Policy Characteristics'!J:J,MATCH($C94,'Policy Characteristics'!$C:$C,0))),"",INDEX('Policy Characteristics'!J:J,MATCH($C94,'Policy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4" s="177" t="str">
        <f>IF(ISBLANK(INDEX('Policy Characteristics'!K:K,MATCH($C94,'Policy Characteristics'!$C:$C,0))),"",INDEX('Policy Characteristics'!K:K,MATCH($C94,'Policy Characteristics'!$C:$C,0)))</f>
        <v>transportation-sector-main.html#ev-subsidy</v>
      </c>
      <c r="R94" s="177" t="str">
        <f>IF(ISBLANK(INDEX('Policy Characteristics'!L:L,MATCH($C94,'Policy Characteristics'!$C:$C,0))),"",INDEX('Policy Characteristics'!L:L,MATCH($C94,'Policy Characteristics'!$C:$C,0)))</f>
        <v>ev-subsidy.html</v>
      </c>
    </row>
    <row r="95" spans="1:18" x14ac:dyDescent="0.35">
      <c r="A95" s="176" t="str">
        <f>IF(ISBLANK(INDEX('Policy Characteristics'!A:A,MATCH($C95,'Policy Characteristics'!$C:$C,0))),"",INDEX('Policy Characteristics'!A:A,MATCH($C95,'Policy Characteristics'!$C:$C,0)))</f>
        <v>Transportation</v>
      </c>
      <c r="B95" s="184" t="str">
        <f>IF(ISBLANK(INDEX('Policy Characteristics'!B:B,MATCH($C95,'Policy Characteristics'!$C:$C,0))),"",INDEX('Policy Characteristics'!B:B,MATCH($C95,'Policy Characteristics'!$C:$C,0)))</f>
        <v>Passenger Vehicle Subsidy</v>
      </c>
      <c r="C95" s="176" t="str">
        <f t="shared" si="3"/>
        <v>Additional Passenger Vehicle Subsidy</v>
      </c>
      <c r="D95" s="47" t="s">
        <v>41</v>
      </c>
      <c r="E95" s="2" t="s">
        <v>1148</v>
      </c>
      <c r="F95" s="2" t="s">
        <v>2170</v>
      </c>
      <c r="G95" s="2" t="s">
        <v>2313</v>
      </c>
      <c r="H95" s="44">
        <v>1676</v>
      </c>
      <c r="I95" s="199" t="s">
        <v>44</v>
      </c>
      <c r="J95" s="177" t="str">
        <f>IF(ISBLANK(INDEX('Policy Characteristics'!D:D,MATCH($C95,'Policy Characteristics'!$C:$C,0))),"",INDEX('Policy Characteristics'!D:D,MATCH($C95,'Policy Characteristics'!$C:$C,0)))</f>
        <v>Vehicle Subsidy</v>
      </c>
      <c r="K95" s="177" t="str">
        <f>IF(ISBLANK(INDEX('Policy Characteristics'!E:E,MATCH($C95,'Policy Characteristics'!$C:$C,0))),"",INDEX('Policy Characteristics'!E:E,MATCH($C95,'Policy Characteristics'!$C:$C,0)))</f>
        <v>trans psgr subsidy</v>
      </c>
      <c r="L95" s="177">
        <f>IF(ISBLANK(INDEX('Policy Characteristics'!F:F,MATCH($C95,'Policy Characteristics'!$C:$C,0))),"",INDEX('Policy Characteristics'!F:F,MATCH($C95,'Policy Characteristics'!$C:$C,0)))</f>
        <v>0</v>
      </c>
      <c r="M95" s="177">
        <f>IF(ISBLANK(INDEX('Policy Characteristics'!G:G,MATCH($C95,'Policy Characteristics'!$C:$C,0))),"",INDEX('Policy Characteristics'!G:G,MATCH($C95,'Policy Characteristics'!$C:$C,0)))</f>
        <v>50000</v>
      </c>
      <c r="N95" s="177">
        <f>IF(ISBLANK(INDEX('Policy Characteristics'!H:H,MATCH($C95,'Policy Characteristics'!$C:$C,0))),"",INDEX('Policy Characteristics'!H:H,MATCH($C95,'Policy Characteristics'!$C:$C,0)))</f>
        <v>100</v>
      </c>
      <c r="O95" s="177" t="str">
        <f>IF(ISBLANK(INDEX('Policy Characteristics'!I:I,MATCH($C95,'Policy Characteristics'!$C:$C,0))),"",INDEX('Policy Characteristics'!I:I,MATCH($C95,'Policy Characteristics'!$C:$C,0)))</f>
        <v>€ / vehicle</v>
      </c>
      <c r="P95" s="177" t="str">
        <f>IF(ISBLANK(INDEX('Policy Characteristics'!J:J,MATCH($C95,'Policy Characteristics'!$C:$C,0))),"",INDEX('Policy Characteristics'!J:J,MATCH($C95,'Policy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5" s="177" t="str">
        <f>IF(ISBLANK(INDEX('Policy Characteristics'!K:K,MATCH($C95,'Policy Characteristics'!$C:$C,0))),"",INDEX('Policy Characteristics'!K:K,MATCH($C95,'Policy Characteristics'!$C:$C,0)))</f>
        <v>transportation-sector-main.html#ev-subsidy</v>
      </c>
      <c r="R95" s="177" t="str">
        <f>IF(ISBLANK(INDEX('Policy Characteristics'!L:L,MATCH($C95,'Policy Characteristics'!$C:$C,0))),"",INDEX('Policy Characteristics'!L:L,MATCH($C95,'Policy Characteristics'!$C:$C,0)))</f>
        <v>ev-subsidy.html</v>
      </c>
    </row>
    <row r="96" spans="1:18" x14ac:dyDescent="0.35">
      <c r="A96" s="176" t="str">
        <f>IF(ISBLANK(INDEX('Policy Characteristics'!A:A,MATCH($C96,'Policy Characteristics'!$C:$C,0))),"",INDEX('Policy Characteristics'!A:A,MATCH($C96,'Policy Characteristics'!$C:$C,0)))</f>
        <v>Transportation</v>
      </c>
      <c r="B96" s="184" t="str">
        <f>IF(ISBLANK(INDEX('Policy Characteristics'!B:B,MATCH($C96,'Policy Characteristics'!$C:$C,0))),"",INDEX('Policy Characteristics'!B:B,MATCH($C96,'Policy Characteristics'!$C:$C,0)))</f>
        <v>Passenger Vehicle Subsidy</v>
      </c>
      <c r="C96" s="176" t="str">
        <f t="shared" si="3"/>
        <v>Additional Passenger Vehicle Subsidy</v>
      </c>
      <c r="D96" s="47" t="s">
        <v>41</v>
      </c>
      <c r="E96" s="2" t="s">
        <v>1408</v>
      </c>
      <c r="F96" s="2" t="s">
        <v>2170</v>
      </c>
      <c r="G96" s="2" t="s">
        <v>1408</v>
      </c>
      <c r="H96" s="44">
        <v>1677</v>
      </c>
      <c r="I96" s="199" t="s">
        <v>44</v>
      </c>
      <c r="J96" s="177" t="str">
        <f>IF(ISBLANK(INDEX('Policy Characteristics'!D:D,MATCH($C96,'Policy Characteristics'!$C:$C,0))),"",INDEX('Policy Characteristics'!D:D,MATCH($C96,'Policy Characteristics'!$C:$C,0)))</f>
        <v>Vehicle Subsidy</v>
      </c>
      <c r="K96" s="177" t="str">
        <f>IF(ISBLANK(INDEX('Policy Characteristics'!E:E,MATCH($C96,'Policy Characteristics'!$C:$C,0))),"",INDEX('Policy Characteristics'!E:E,MATCH($C96,'Policy Characteristics'!$C:$C,0)))</f>
        <v>trans psgr subsidy</v>
      </c>
      <c r="L96" s="177">
        <f>IF(ISBLANK(INDEX('Policy Characteristics'!F:F,MATCH($C96,'Policy Characteristics'!$C:$C,0))),"",INDEX('Policy Characteristics'!F:F,MATCH($C96,'Policy Characteristics'!$C:$C,0)))</f>
        <v>0</v>
      </c>
      <c r="M96" s="177">
        <f>IF(ISBLANK(INDEX('Policy Characteristics'!G:G,MATCH($C96,'Policy Characteristics'!$C:$C,0))),"",INDEX('Policy Characteristics'!G:G,MATCH($C96,'Policy Characteristics'!$C:$C,0)))</f>
        <v>50000</v>
      </c>
      <c r="N96" s="177">
        <f>IF(ISBLANK(INDEX('Policy Characteristics'!H:H,MATCH($C96,'Policy Characteristics'!$C:$C,0))),"",INDEX('Policy Characteristics'!H:H,MATCH($C96,'Policy Characteristics'!$C:$C,0)))</f>
        <v>100</v>
      </c>
      <c r="O96" s="177" t="str">
        <f>IF(ISBLANK(INDEX('Policy Characteristics'!I:I,MATCH($C96,'Policy Characteristics'!$C:$C,0))),"",INDEX('Policy Characteristics'!I:I,MATCH($C96,'Policy Characteristics'!$C:$C,0)))</f>
        <v>€ / vehicle</v>
      </c>
      <c r="P96" s="177" t="str">
        <f>IF(ISBLANK(INDEX('Policy Characteristics'!J:J,MATCH($C96,'Policy Characteristics'!$C:$C,0))),"",INDEX('Policy Characteristics'!J:J,MATCH($C96,'Policy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6" s="177" t="str">
        <f>IF(ISBLANK(INDEX('Policy Characteristics'!K:K,MATCH($C96,'Policy Characteristics'!$C:$C,0))),"",INDEX('Policy Characteristics'!K:K,MATCH($C96,'Policy Characteristics'!$C:$C,0)))</f>
        <v>transportation-sector-main.html#ev-subsidy</v>
      </c>
      <c r="R96" s="177" t="str">
        <f>IF(ISBLANK(INDEX('Policy Characteristics'!L:L,MATCH($C96,'Policy Characteristics'!$C:$C,0))),"",INDEX('Policy Characteristics'!L:L,MATCH($C96,'Policy Characteristics'!$C:$C,0)))</f>
        <v>ev-subsidy.html</v>
      </c>
    </row>
    <row r="97" spans="1:18" x14ac:dyDescent="0.35">
      <c r="A97" s="176" t="str">
        <f>IF(ISBLANK(INDEX('Policy Characteristics'!A:A,MATCH($C97,'Policy Characteristics'!$C:$C,0))),"",INDEX('Policy Characteristics'!A:A,MATCH($C97,'Policy Characteristics'!$C:$C,0)))</f>
        <v>Transportation</v>
      </c>
      <c r="B97" s="184" t="str">
        <f>IF(ISBLANK(INDEX('Policy Characteristics'!B:B,MATCH($C97,'Policy Characteristics'!$C:$C,0))),"",INDEX('Policy Characteristics'!B:B,MATCH($C97,'Policy Characteristics'!$C:$C,0)))</f>
        <v>Passenger Vehicle Subsidy</v>
      </c>
      <c r="C97" s="176" t="str">
        <f t="shared" si="3"/>
        <v>Additional Passenger Vehicle Subsidy</v>
      </c>
      <c r="D97" s="47" t="s">
        <v>41</v>
      </c>
      <c r="E97" s="2" t="s">
        <v>1407</v>
      </c>
      <c r="F97" s="2" t="s">
        <v>2170</v>
      </c>
      <c r="G97" s="2" t="s">
        <v>2314</v>
      </c>
      <c r="H97" s="44">
        <v>1678</v>
      </c>
      <c r="I97" s="199" t="s">
        <v>44</v>
      </c>
      <c r="J97" s="177" t="str">
        <f>IF(ISBLANK(INDEX('Policy Characteristics'!D:D,MATCH($C97,'Policy Characteristics'!$C:$C,0))),"",INDEX('Policy Characteristics'!D:D,MATCH($C97,'Policy Characteristics'!$C:$C,0)))</f>
        <v>Vehicle Subsidy</v>
      </c>
      <c r="K97" s="177" t="str">
        <f>IF(ISBLANK(INDEX('Policy Characteristics'!E:E,MATCH($C97,'Policy Characteristics'!$C:$C,0))),"",INDEX('Policy Characteristics'!E:E,MATCH($C97,'Policy Characteristics'!$C:$C,0)))</f>
        <v>trans psgr subsidy</v>
      </c>
      <c r="L97" s="177">
        <f>IF(ISBLANK(INDEX('Policy Characteristics'!F:F,MATCH($C97,'Policy Characteristics'!$C:$C,0))),"",INDEX('Policy Characteristics'!F:F,MATCH($C97,'Policy Characteristics'!$C:$C,0)))</f>
        <v>0</v>
      </c>
      <c r="M97" s="177">
        <f>IF(ISBLANK(INDEX('Policy Characteristics'!G:G,MATCH($C97,'Policy Characteristics'!$C:$C,0))),"",INDEX('Policy Characteristics'!G:G,MATCH($C97,'Policy Characteristics'!$C:$C,0)))</f>
        <v>50000</v>
      </c>
      <c r="N97" s="177">
        <f>IF(ISBLANK(INDEX('Policy Characteristics'!H:H,MATCH($C97,'Policy Characteristics'!$C:$C,0))),"",INDEX('Policy Characteristics'!H:H,MATCH($C97,'Policy Characteristics'!$C:$C,0)))</f>
        <v>100</v>
      </c>
      <c r="O97" s="177" t="str">
        <f>IF(ISBLANK(INDEX('Policy Characteristics'!I:I,MATCH($C97,'Policy Characteristics'!$C:$C,0))),"",INDEX('Policy Characteristics'!I:I,MATCH($C97,'Policy Characteristics'!$C:$C,0)))</f>
        <v>€ / vehicle</v>
      </c>
      <c r="P97" s="177" t="str">
        <f>IF(ISBLANK(INDEX('Policy Characteristics'!J:J,MATCH($C97,'Policy Characteristics'!$C:$C,0))),"",INDEX('Policy Characteristics'!J:J,MATCH($C97,'Policy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7" s="177" t="str">
        <f>IF(ISBLANK(INDEX('Policy Characteristics'!K:K,MATCH($C97,'Policy Characteristics'!$C:$C,0))),"",INDEX('Policy Characteristics'!K:K,MATCH($C97,'Policy Characteristics'!$C:$C,0)))</f>
        <v>transportation-sector-main.html#ev-subsidy</v>
      </c>
      <c r="R97" s="177" t="str">
        <f>IF(ISBLANK(INDEX('Policy Characteristics'!L:L,MATCH($C97,'Policy Characteristics'!$C:$C,0))),"",INDEX('Policy Characteristics'!L:L,MATCH($C97,'Policy Characteristics'!$C:$C,0)))</f>
        <v>ev-subsidy.html</v>
      </c>
    </row>
    <row r="98" spans="1:18" x14ac:dyDescent="0.35">
      <c r="A98" s="176" t="str">
        <f>IF(ISBLANK(INDEX('Policy Characteristics'!A:A,MATCH($C98,'Policy Characteristics'!$C:$C,0))),"",INDEX('Policy Characteristics'!A:A,MATCH($C98,'Policy Characteristics'!$C:$C,0)))</f>
        <v>Transportation</v>
      </c>
      <c r="B98" s="184" t="str">
        <f>IF(ISBLANK(INDEX('Policy Characteristics'!B:B,MATCH($C98,'Policy Characteristics'!$C:$C,0))),"",INDEX('Policy Characteristics'!B:B,MATCH($C98,'Policy Characteristics'!$C:$C,0)))</f>
        <v>Passenger Vehicle Subsidy</v>
      </c>
      <c r="C98" s="176" t="str">
        <f t="shared" si="3"/>
        <v>Additional Passenger Vehicle Subsidy</v>
      </c>
      <c r="D98" s="47" t="s">
        <v>112</v>
      </c>
      <c r="E98" s="47" t="s">
        <v>1144</v>
      </c>
      <c r="F98" s="2" t="s">
        <v>143</v>
      </c>
      <c r="G98" s="47" t="s">
        <v>2309</v>
      </c>
      <c r="H98" s="44">
        <v>1679</v>
      </c>
      <c r="I98" s="198" t="s">
        <v>43</v>
      </c>
      <c r="J98" s="177" t="str">
        <f>IF(ISBLANK(INDEX('Policy Characteristics'!D:D,MATCH($C98,'Policy Characteristics'!$C:$C,0))),"",INDEX('Policy Characteristics'!D:D,MATCH($C98,'Policy Characteristics'!$C:$C,0)))</f>
        <v>Vehicle Subsidy</v>
      </c>
      <c r="K98" s="177" t="str">
        <f>IF(ISBLANK(INDEX('Policy Characteristics'!E:E,MATCH($C98,'Policy Characteristics'!$C:$C,0))),"",INDEX('Policy Characteristics'!E:E,MATCH($C98,'Policy Characteristics'!$C:$C,0)))</f>
        <v>trans psgr subsidy</v>
      </c>
      <c r="L98" s="177">
        <f>IF(ISBLANK(INDEX('Policy Characteristics'!F:F,MATCH($C98,'Policy Characteristics'!$C:$C,0))),"",INDEX('Policy Characteristics'!F:F,MATCH($C98,'Policy Characteristics'!$C:$C,0)))</f>
        <v>0</v>
      </c>
      <c r="M98" s="177">
        <f>IF(ISBLANK(INDEX('Policy Characteristics'!G:G,MATCH($C98,'Policy Characteristics'!$C:$C,0))),"",INDEX('Policy Characteristics'!G:G,MATCH($C98,'Policy Characteristics'!$C:$C,0)))</f>
        <v>50000</v>
      </c>
      <c r="N98" s="177">
        <f>IF(ISBLANK(INDEX('Policy Characteristics'!H:H,MATCH($C98,'Policy Characteristics'!$C:$C,0))),"",INDEX('Policy Characteristics'!H:H,MATCH($C98,'Policy Characteristics'!$C:$C,0)))</f>
        <v>100</v>
      </c>
      <c r="O98" s="177" t="str">
        <f>IF(ISBLANK(INDEX('Policy Characteristics'!I:I,MATCH($C98,'Policy Characteristics'!$C:$C,0))),"",INDEX('Policy Characteristics'!I:I,MATCH($C98,'Policy Characteristics'!$C:$C,0)))</f>
        <v>€ / vehicle</v>
      </c>
      <c r="P98" s="177" t="str">
        <f>IF(ISBLANK(INDEX('Policy Characteristics'!J:J,MATCH($C98,'Policy Characteristics'!$C:$C,0))),"",INDEX('Policy Characteristics'!J:J,MATCH($C98,'Policy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8" s="177" t="str">
        <f>IF(ISBLANK(INDEX('Policy Characteristics'!K:K,MATCH($C98,'Policy Characteristics'!$C:$C,0))),"",INDEX('Policy Characteristics'!K:K,MATCH($C98,'Policy Characteristics'!$C:$C,0)))</f>
        <v>transportation-sector-main.html#ev-subsidy</v>
      </c>
      <c r="R98" s="177" t="str">
        <f>IF(ISBLANK(INDEX('Policy Characteristics'!L:L,MATCH($C98,'Policy Characteristics'!$C:$C,0))),"",INDEX('Policy Characteristics'!L:L,MATCH($C98,'Policy Characteristics'!$C:$C,0)))</f>
        <v>ev-subsidy.html</v>
      </c>
    </row>
    <row r="99" spans="1:18" x14ac:dyDescent="0.35">
      <c r="A99" s="176" t="str">
        <f>IF(ISBLANK(INDEX('Policy Characteristics'!A:A,MATCH($C99,'Policy Characteristics'!$C:$C,0))),"",INDEX('Policy Characteristics'!A:A,MATCH($C99,'Policy Characteristics'!$C:$C,0)))</f>
        <v>Transportation</v>
      </c>
      <c r="B99" s="184" t="str">
        <f>IF(ISBLANK(INDEX('Policy Characteristics'!B:B,MATCH($C99,'Policy Characteristics'!$C:$C,0))),"",INDEX('Policy Characteristics'!B:B,MATCH($C99,'Policy Characteristics'!$C:$C,0)))</f>
        <v>Passenger Vehicle Subsidy</v>
      </c>
      <c r="C99" s="176" t="str">
        <f t="shared" si="3"/>
        <v>Additional Passenger Vehicle Subsidy</v>
      </c>
      <c r="D99" s="47" t="s">
        <v>112</v>
      </c>
      <c r="E99" s="2" t="s">
        <v>1145</v>
      </c>
      <c r="F99" s="2" t="s">
        <v>143</v>
      </c>
      <c r="G99" s="2" t="s">
        <v>2310</v>
      </c>
      <c r="H99" s="44">
        <v>1680</v>
      </c>
      <c r="I99" s="199" t="s">
        <v>44</v>
      </c>
      <c r="J99" s="177" t="str">
        <f>IF(ISBLANK(INDEX('Policy Characteristics'!D:D,MATCH($C99,'Policy Characteristics'!$C:$C,0))),"",INDEX('Policy Characteristics'!D:D,MATCH($C99,'Policy Characteristics'!$C:$C,0)))</f>
        <v>Vehicle Subsidy</v>
      </c>
      <c r="K99" s="177" t="str">
        <f>IF(ISBLANK(INDEX('Policy Characteristics'!E:E,MATCH($C99,'Policy Characteristics'!$C:$C,0))),"",INDEX('Policy Characteristics'!E:E,MATCH($C99,'Policy Characteristics'!$C:$C,0)))</f>
        <v>trans psgr subsidy</v>
      </c>
      <c r="L99" s="177">
        <f>IF(ISBLANK(INDEX('Policy Characteristics'!F:F,MATCH($C99,'Policy Characteristics'!$C:$C,0))),"",INDEX('Policy Characteristics'!F:F,MATCH($C99,'Policy Characteristics'!$C:$C,0)))</f>
        <v>0</v>
      </c>
      <c r="M99" s="177">
        <f>IF(ISBLANK(INDEX('Policy Characteristics'!G:G,MATCH($C99,'Policy Characteristics'!$C:$C,0))),"",INDEX('Policy Characteristics'!G:G,MATCH($C99,'Policy Characteristics'!$C:$C,0)))</f>
        <v>50000</v>
      </c>
      <c r="N99" s="177">
        <f>IF(ISBLANK(INDEX('Policy Characteristics'!H:H,MATCH($C99,'Policy Characteristics'!$C:$C,0))),"",INDEX('Policy Characteristics'!H:H,MATCH($C99,'Policy Characteristics'!$C:$C,0)))</f>
        <v>100</v>
      </c>
      <c r="O99" s="177" t="str">
        <f>IF(ISBLANK(INDEX('Policy Characteristics'!I:I,MATCH($C99,'Policy Characteristics'!$C:$C,0))),"",INDEX('Policy Characteristics'!I:I,MATCH($C99,'Policy Characteristics'!$C:$C,0)))</f>
        <v>€ / vehicle</v>
      </c>
      <c r="P99" s="177" t="str">
        <f>IF(ISBLANK(INDEX('Policy Characteristics'!J:J,MATCH($C99,'Policy Characteristics'!$C:$C,0))),"",INDEX('Policy Characteristics'!J:J,MATCH($C99,'Policy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9" s="177" t="str">
        <f>IF(ISBLANK(INDEX('Policy Characteristics'!K:K,MATCH($C99,'Policy Characteristics'!$C:$C,0))),"",INDEX('Policy Characteristics'!K:K,MATCH($C99,'Policy Characteristics'!$C:$C,0)))</f>
        <v>transportation-sector-main.html#ev-subsidy</v>
      </c>
      <c r="R99" s="177" t="str">
        <f>IF(ISBLANK(INDEX('Policy Characteristics'!L:L,MATCH($C99,'Policy Characteristics'!$C:$C,0))),"",INDEX('Policy Characteristics'!L:L,MATCH($C99,'Policy Characteristics'!$C:$C,0)))</f>
        <v>ev-subsidy.html</v>
      </c>
    </row>
    <row r="100" spans="1:18" x14ac:dyDescent="0.35">
      <c r="A100" s="176" t="str">
        <f>IF(ISBLANK(INDEX('Policy Characteristics'!A:A,MATCH($C100,'Policy Characteristics'!$C:$C,0))),"",INDEX('Policy Characteristics'!A:A,MATCH($C100,'Policy Characteristics'!$C:$C,0)))</f>
        <v>Transportation</v>
      </c>
      <c r="B100" s="184" t="str">
        <f>IF(ISBLANK(INDEX('Policy Characteristics'!B:B,MATCH($C100,'Policy Characteristics'!$C:$C,0))),"",INDEX('Policy Characteristics'!B:B,MATCH($C100,'Policy Characteristics'!$C:$C,0)))</f>
        <v>Passenger Vehicle Subsidy</v>
      </c>
      <c r="C100" s="176" t="str">
        <f t="shared" si="3"/>
        <v>Additional Passenger Vehicle Subsidy</v>
      </c>
      <c r="D100" s="47" t="s">
        <v>112</v>
      </c>
      <c r="E100" s="2" t="s">
        <v>1146</v>
      </c>
      <c r="F100" s="2" t="s">
        <v>143</v>
      </c>
      <c r="G100" s="2" t="s">
        <v>2311</v>
      </c>
      <c r="H100" s="44">
        <v>1681</v>
      </c>
      <c r="I100" s="199" t="s">
        <v>44</v>
      </c>
      <c r="J100" s="177" t="str">
        <f>IF(ISBLANK(INDEX('Policy Characteristics'!D:D,MATCH($C100,'Policy Characteristics'!$C:$C,0))),"",INDEX('Policy Characteristics'!D:D,MATCH($C100,'Policy Characteristics'!$C:$C,0)))</f>
        <v>Vehicle Subsidy</v>
      </c>
      <c r="K100" s="177" t="str">
        <f>IF(ISBLANK(INDEX('Policy Characteristics'!E:E,MATCH($C100,'Policy Characteristics'!$C:$C,0))),"",INDEX('Policy Characteristics'!E:E,MATCH($C100,'Policy Characteristics'!$C:$C,0)))</f>
        <v>trans psgr subsidy</v>
      </c>
      <c r="L100" s="177">
        <f>IF(ISBLANK(INDEX('Policy Characteristics'!F:F,MATCH($C100,'Policy Characteristics'!$C:$C,0))),"",INDEX('Policy Characteristics'!F:F,MATCH($C100,'Policy Characteristics'!$C:$C,0)))</f>
        <v>0</v>
      </c>
      <c r="M100" s="177">
        <f>IF(ISBLANK(INDEX('Policy Characteristics'!G:G,MATCH($C100,'Policy Characteristics'!$C:$C,0))),"",INDEX('Policy Characteristics'!G:G,MATCH($C100,'Policy Characteristics'!$C:$C,0)))</f>
        <v>50000</v>
      </c>
      <c r="N100" s="177">
        <f>IF(ISBLANK(INDEX('Policy Characteristics'!H:H,MATCH($C100,'Policy Characteristics'!$C:$C,0))),"",INDEX('Policy Characteristics'!H:H,MATCH($C100,'Policy Characteristics'!$C:$C,0)))</f>
        <v>100</v>
      </c>
      <c r="O100" s="177" t="str">
        <f>IF(ISBLANK(INDEX('Policy Characteristics'!I:I,MATCH($C100,'Policy Characteristics'!$C:$C,0))),"",INDEX('Policy Characteristics'!I:I,MATCH($C100,'Policy Characteristics'!$C:$C,0)))</f>
        <v>€ / vehicle</v>
      </c>
      <c r="P100" s="177" t="str">
        <f>IF(ISBLANK(INDEX('Policy Characteristics'!J:J,MATCH($C100,'Policy Characteristics'!$C:$C,0))),"",INDEX('Policy Characteristics'!J:J,MATCH($C100,'Policy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0" s="177" t="str">
        <f>IF(ISBLANK(INDEX('Policy Characteristics'!K:K,MATCH($C100,'Policy Characteristics'!$C:$C,0))),"",INDEX('Policy Characteristics'!K:K,MATCH($C100,'Policy Characteristics'!$C:$C,0)))</f>
        <v>transportation-sector-main.html#ev-subsidy</v>
      </c>
      <c r="R100" s="177" t="str">
        <f>IF(ISBLANK(INDEX('Policy Characteristics'!L:L,MATCH($C100,'Policy Characteristics'!$C:$C,0))),"",INDEX('Policy Characteristics'!L:L,MATCH($C100,'Policy Characteristics'!$C:$C,0)))</f>
        <v>ev-subsidy.html</v>
      </c>
    </row>
    <row r="101" spans="1:18" x14ac:dyDescent="0.35">
      <c r="A101" s="176" t="str">
        <f>IF(ISBLANK(INDEX('Policy Characteristics'!A:A,MATCH($C101,'Policy Characteristics'!$C:$C,0))),"",INDEX('Policy Characteristics'!A:A,MATCH($C101,'Policy Characteristics'!$C:$C,0)))</f>
        <v>Transportation</v>
      </c>
      <c r="B101" s="184" t="str">
        <f>IF(ISBLANK(INDEX('Policy Characteristics'!B:B,MATCH($C101,'Policy Characteristics'!$C:$C,0))),"",INDEX('Policy Characteristics'!B:B,MATCH($C101,'Policy Characteristics'!$C:$C,0)))</f>
        <v>Passenger Vehicle Subsidy</v>
      </c>
      <c r="C101" s="176" t="str">
        <f t="shared" si="3"/>
        <v>Additional Passenger Vehicle Subsidy</v>
      </c>
      <c r="D101" s="47" t="s">
        <v>112</v>
      </c>
      <c r="E101" s="2" t="s">
        <v>1147</v>
      </c>
      <c r="F101" s="2" t="s">
        <v>143</v>
      </c>
      <c r="G101" s="2" t="s">
        <v>2312</v>
      </c>
      <c r="H101" s="44">
        <v>1682</v>
      </c>
      <c r="I101" s="199" t="s">
        <v>44</v>
      </c>
      <c r="J101" s="177" t="str">
        <f>IF(ISBLANK(INDEX('Policy Characteristics'!D:D,MATCH($C101,'Policy Characteristics'!$C:$C,0))),"",INDEX('Policy Characteristics'!D:D,MATCH($C101,'Policy Characteristics'!$C:$C,0)))</f>
        <v>Vehicle Subsidy</v>
      </c>
      <c r="K101" s="177" t="str">
        <f>IF(ISBLANK(INDEX('Policy Characteristics'!E:E,MATCH($C101,'Policy Characteristics'!$C:$C,0))),"",INDEX('Policy Characteristics'!E:E,MATCH($C101,'Policy Characteristics'!$C:$C,0)))</f>
        <v>trans psgr subsidy</v>
      </c>
      <c r="L101" s="177">
        <f>IF(ISBLANK(INDEX('Policy Characteristics'!F:F,MATCH($C101,'Policy Characteristics'!$C:$C,0))),"",INDEX('Policy Characteristics'!F:F,MATCH($C101,'Policy Characteristics'!$C:$C,0)))</f>
        <v>0</v>
      </c>
      <c r="M101" s="177">
        <f>IF(ISBLANK(INDEX('Policy Characteristics'!G:G,MATCH($C101,'Policy Characteristics'!$C:$C,0))),"",INDEX('Policy Characteristics'!G:G,MATCH($C101,'Policy Characteristics'!$C:$C,0)))</f>
        <v>50000</v>
      </c>
      <c r="N101" s="177">
        <f>IF(ISBLANK(INDEX('Policy Characteristics'!H:H,MATCH($C101,'Policy Characteristics'!$C:$C,0))),"",INDEX('Policy Characteristics'!H:H,MATCH($C101,'Policy Characteristics'!$C:$C,0)))</f>
        <v>100</v>
      </c>
      <c r="O101" s="177" t="str">
        <f>IF(ISBLANK(INDEX('Policy Characteristics'!I:I,MATCH($C101,'Policy Characteristics'!$C:$C,0))),"",INDEX('Policy Characteristics'!I:I,MATCH($C101,'Policy Characteristics'!$C:$C,0)))</f>
        <v>€ / vehicle</v>
      </c>
      <c r="P101" s="177" t="str">
        <f>IF(ISBLANK(INDEX('Policy Characteristics'!J:J,MATCH($C101,'Policy Characteristics'!$C:$C,0))),"",INDEX('Policy Characteristics'!J:J,MATCH($C101,'Policy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1" s="177" t="str">
        <f>IF(ISBLANK(INDEX('Policy Characteristics'!K:K,MATCH($C101,'Policy Characteristics'!$C:$C,0))),"",INDEX('Policy Characteristics'!K:K,MATCH($C101,'Policy Characteristics'!$C:$C,0)))</f>
        <v>transportation-sector-main.html#ev-subsidy</v>
      </c>
      <c r="R101" s="177" t="str">
        <f>IF(ISBLANK(INDEX('Policy Characteristics'!L:L,MATCH($C101,'Policy Characteristics'!$C:$C,0))),"",INDEX('Policy Characteristics'!L:L,MATCH($C101,'Policy Characteristics'!$C:$C,0)))</f>
        <v>ev-subsidy.html</v>
      </c>
    </row>
    <row r="102" spans="1:18" x14ac:dyDescent="0.35">
      <c r="A102" s="176" t="str">
        <f>IF(ISBLANK(INDEX('Policy Characteristics'!A:A,MATCH($C102,'Policy Characteristics'!$C:$C,0))),"",INDEX('Policy Characteristics'!A:A,MATCH($C102,'Policy Characteristics'!$C:$C,0)))</f>
        <v>Transportation</v>
      </c>
      <c r="B102" s="184" t="str">
        <f>IF(ISBLANK(INDEX('Policy Characteristics'!B:B,MATCH($C102,'Policy Characteristics'!$C:$C,0))),"",INDEX('Policy Characteristics'!B:B,MATCH($C102,'Policy Characteristics'!$C:$C,0)))</f>
        <v>Passenger Vehicle Subsidy</v>
      </c>
      <c r="C102" s="176" t="str">
        <f t="shared" si="3"/>
        <v>Additional Passenger Vehicle Subsidy</v>
      </c>
      <c r="D102" s="47" t="s">
        <v>112</v>
      </c>
      <c r="E102" s="2" t="s">
        <v>1148</v>
      </c>
      <c r="F102" s="2" t="s">
        <v>143</v>
      </c>
      <c r="G102" s="2" t="s">
        <v>2313</v>
      </c>
      <c r="H102" s="44">
        <v>1683</v>
      </c>
      <c r="I102" s="198" t="s">
        <v>43</v>
      </c>
      <c r="J102" s="177" t="str">
        <f>IF(ISBLANK(INDEX('Policy Characteristics'!D:D,MATCH($C102,'Policy Characteristics'!$C:$C,0))),"",INDEX('Policy Characteristics'!D:D,MATCH($C102,'Policy Characteristics'!$C:$C,0)))</f>
        <v>Vehicle Subsidy</v>
      </c>
      <c r="K102" s="177" t="str">
        <f>IF(ISBLANK(INDEX('Policy Characteristics'!E:E,MATCH($C102,'Policy Characteristics'!$C:$C,0))),"",INDEX('Policy Characteristics'!E:E,MATCH($C102,'Policy Characteristics'!$C:$C,0)))</f>
        <v>trans psgr subsidy</v>
      </c>
      <c r="L102" s="177">
        <f>IF(ISBLANK(INDEX('Policy Characteristics'!F:F,MATCH($C102,'Policy Characteristics'!$C:$C,0))),"",INDEX('Policy Characteristics'!F:F,MATCH($C102,'Policy Characteristics'!$C:$C,0)))</f>
        <v>0</v>
      </c>
      <c r="M102" s="177">
        <f>IF(ISBLANK(INDEX('Policy Characteristics'!G:G,MATCH($C102,'Policy Characteristics'!$C:$C,0))),"",INDEX('Policy Characteristics'!G:G,MATCH($C102,'Policy Characteristics'!$C:$C,0)))</f>
        <v>50000</v>
      </c>
      <c r="N102" s="177">
        <f>IF(ISBLANK(INDEX('Policy Characteristics'!H:H,MATCH($C102,'Policy Characteristics'!$C:$C,0))),"",INDEX('Policy Characteristics'!H:H,MATCH($C102,'Policy Characteristics'!$C:$C,0)))</f>
        <v>100</v>
      </c>
      <c r="O102" s="177" t="str">
        <f>IF(ISBLANK(INDEX('Policy Characteristics'!I:I,MATCH($C102,'Policy Characteristics'!$C:$C,0))),"",INDEX('Policy Characteristics'!I:I,MATCH($C102,'Policy Characteristics'!$C:$C,0)))</f>
        <v>€ / vehicle</v>
      </c>
      <c r="P102" s="177" t="str">
        <f>IF(ISBLANK(INDEX('Policy Characteristics'!J:J,MATCH($C102,'Policy Characteristics'!$C:$C,0))),"",INDEX('Policy Characteristics'!J:J,MATCH($C102,'Policy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2" s="177" t="str">
        <f>IF(ISBLANK(INDEX('Policy Characteristics'!K:K,MATCH($C102,'Policy Characteristics'!$C:$C,0))),"",INDEX('Policy Characteristics'!K:K,MATCH($C102,'Policy Characteristics'!$C:$C,0)))</f>
        <v>transportation-sector-main.html#ev-subsidy</v>
      </c>
      <c r="R102" s="177" t="str">
        <f>IF(ISBLANK(INDEX('Policy Characteristics'!L:L,MATCH($C102,'Policy Characteristics'!$C:$C,0))),"",INDEX('Policy Characteristics'!L:L,MATCH($C102,'Policy Characteristics'!$C:$C,0)))</f>
        <v>ev-subsidy.html</v>
      </c>
    </row>
    <row r="103" spans="1:18" x14ac:dyDescent="0.35">
      <c r="A103" s="176" t="str">
        <f>IF(ISBLANK(INDEX('Policy Characteristics'!A:A,MATCH($C103,'Policy Characteristics'!$C:$C,0))),"",INDEX('Policy Characteristics'!A:A,MATCH($C103,'Policy Characteristics'!$C:$C,0)))</f>
        <v>Transportation</v>
      </c>
      <c r="B103" s="184" t="str">
        <f>IF(ISBLANK(INDEX('Policy Characteristics'!B:B,MATCH($C103,'Policy Characteristics'!$C:$C,0))),"",INDEX('Policy Characteristics'!B:B,MATCH($C103,'Policy Characteristics'!$C:$C,0)))</f>
        <v>Passenger Vehicle Subsidy</v>
      </c>
      <c r="C103" s="176" t="str">
        <f t="shared" si="3"/>
        <v>Additional Passenger Vehicle Subsidy</v>
      </c>
      <c r="D103" s="47" t="s">
        <v>112</v>
      </c>
      <c r="E103" s="2" t="s">
        <v>1408</v>
      </c>
      <c r="F103" s="2" t="s">
        <v>143</v>
      </c>
      <c r="G103" s="2" t="s">
        <v>1408</v>
      </c>
      <c r="H103" s="44">
        <v>1684</v>
      </c>
      <c r="I103" s="199" t="s">
        <v>44</v>
      </c>
      <c r="J103" s="177" t="str">
        <f>IF(ISBLANK(INDEX('Policy Characteristics'!D:D,MATCH($C103,'Policy Characteristics'!$C:$C,0))),"",INDEX('Policy Characteristics'!D:D,MATCH($C103,'Policy Characteristics'!$C:$C,0)))</f>
        <v>Vehicle Subsidy</v>
      </c>
      <c r="K103" s="177" t="str">
        <f>IF(ISBLANK(INDEX('Policy Characteristics'!E:E,MATCH($C103,'Policy Characteristics'!$C:$C,0))),"",INDEX('Policy Characteristics'!E:E,MATCH($C103,'Policy Characteristics'!$C:$C,0)))</f>
        <v>trans psgr subsidy</v>
      </c>
      <c r="L103" s="177">
        <f>IF(ISBLANK(INDEX('Policy Characteristics'!F:F,MATCH($C103,'Policy Characteristics'!$C:$C,0))),"",INDEX('Policy Characteristics'!F:F,MATCH($C103,'Policy Characteristics'!$C:$C,0)))</f>
        <v>0</v>
      </c>
      <c r="M103" s="177">
        <f>IF(ISBLANK(INDEX('Policy Characteristics'!G:G,MATCH($C103,'Policy Characteristics'!$C:$C,0))),"",INDEX('Policy Characteristics'!G:G,MATCH($C103,'Policy Characteristics'!$C:$C,0)))</f>
        <v>50000</v>
      </c>
      <c r="N103" s="177">
        <f>IF(ISBLANK(INDEX('Policy Characteristics'!H:H,MATCH($C103,'Policy Characteristics'!$C:$C,0))),"",INDEX('Policy Characteristics'!H:H,MATCH($C103,'Policy Characteristics'!$C:$C,0)))</f>
        <v>100</v>
      </c>
      <c r="O103" s="177" t="str">
        <f>IF(ISBLANK(INDEX('Policy Characteristics'!I:I,MATCH($C103,'Policy Characteristics'!$C:$C,0))),"",INDEX('Policy Characteristics'!I:I,MATCH($C103,'Policy Characteristics'!$C:$C,0)))</f>
        <v>€ / vehicle</v>
      </c>
      <c r="P103" s="177" t="str">
        <f>IF(ISBLANK(INDEX('Policy Characteristics'!J:J,MATCH($C103,'Policy Characteristics'!$C:$C,0))),"",INDEX('Policy Characteristics'!J:J,MATCH($C103,'Policy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3" s="177" t="str">
        <f>IF(ISBLANK(INDEX('Policy Characteristics'!K:K,MATCH($C103,'Policy Characteristics'!$C:$C,0))),"",INDEX('Policy Characteristics'!K:K,MATCH($C103,'Policy Characteristics'!$C:$C,0)))</f>
        <v>transportation-sector-main.html#ev-subsidy</v>
      </c>
      <c r="R103" s="177" t="str">
        <f>IF(ISBLANK(INDEX('Policy Characteristics'!L:L,MATCH($C103,'Policy Characteristics'!$C:$C,0))),"",INDEX('Policy Characteristics'!L:L,MATCH($C103,'Policy Characteristics'!$C:$C,0)))</f>
        <v>ev-subsidy.html</v>
      </c>
    </row>
    <row r="104" spans="1:18" x14ac:dyDescent="0.35">
      <c r="A104" s="176" t="str">
        <f>IF(ISBLANK(INDEX('Policy Characteristics'!A:A,MATCH($C104,'Policy Characteristics'!$C:$C,0))),"",INDEX('Policy Characteristics'!A:A,MATCH($C104,'Policy Characteristics'!$C:$C,0)))</f>
        <v>Transportation</v>
      </c>
      <c r="B104" s="184" t="str">
        <f>IF(ISBLANK(INDEX('Policy Characteristics'!B:B,MATCH($C104,'Policy Characteristics'!$C:$C,0))),"",INDEX('Policy Characteristics'!B:B,MATCH($C104,'Policy Characteristics'!$C:$C,0)))</f>
        <v>Passenger Vehicle Subsidy</v>
      </c>
      <c r="C104" s="176" t="str">
        <f t="shared" si="3"/>
        <v>Additional Passenger Vehicle Subsidy</v>
      </c>
      <c r="D104" s="47" t="s">
        <v>112</v>
      </c>
      <c r="E104" s="2" t="s">
        <v>1407</v>
      </c>
      <c r="F104" s="2" t="s">
        <v>143</v>
      </c>
      <c r="G104" s="2" t="s">
        <v>2314</v>
      </c>
      <c r="H104" s="44">
        <v>1685</v>
      </c>
      <c r="I104" s="198" t="s">
        <v>43</v>
      </c>
      <c r="J104" s="177" t="str">
        <f>IF(ISBLANK(INDEX('Policy Characteristics'!D:D,MATCH($C104,'Policy Characteristics'!$C:$C,0))),"",INDEX('Policy Characteristics'!D:D,MATCH($C104,'Policy Characteristics'!$C:$C,0)))</f>
        <v>Vehicle Subsidy</v>
      </c>
      <c r="K104" s="177" t="str">
        <f>IF(ISBLANK(INDEX('Policy Characteristics'!E:E,MATCH($C104,'Policy Characteristics'!$C:$C,0))),"",INDEX('Policy Characteristics'!E:E,MATCH($C104,'Policy Characteristics'!$C:$C,0)))</f>
        <v>trans psgr subsidy</v>
      </c>
      <c r="L104" s="177">
        <f>IF(ISBLANK(INDEX('Policy Characteristics'!F:F,MATCH($C104,'Policy Characteristics'!$C:$C,0))),"",INDEX('Policy Characteristics'!F:F,MATCH($C104,'Policy Characteristics'!$C:$C,0)))</f>
        <v>0</v>
      </c>
      <c r="M104" s="177">
        <f>IF(ISBLANK(INDEX('Policy Characteristics'!G:G,MATCH($C104,'Policy Characteristics'!$C:$C,0))),"",INDEX('Policy Characteristics'!G:G,MATCH($C104,'Policy Characteristics'!$C:$C,0)))</f>
        <v>50000</v>
      </c>
      <c r="N104" s="177">
        <f>IF(ISBLANK(INDEX('Policy Characteristics'!H:H,MATCH($C104,'Policy Characteristics'!$C:$C,0))),"",INDEX('Policy Characteristics'!H:H,MATCH($C104,'Policy Characteristics'!$C:$C,0)))</f>
        <v>100</v>
      </c>
      <c r="O104" s="177" t="str">
        <f>IF(ISBLANK(INDEX('Policy Characteristics'!I:I,MATCH($C104,'Policy Characteristics'!$C:$C,0))),"",INDEX('Policy Characteristics'!I:I,MATCH($C104,'Policy Characteristics'!$C:$C,0)))</f>
        <v>€ / vehicle</v>
      </c>
      <c r="P104" s="177" t="str">
        <f>IF(ISBLANK(INDEX('Policy Characteristics'!J:J,MATCH($C104,'Policy Characteristics'!$C:$C,0))),"",INDEX('Policy Characteristics'!J:J,MATCH($C104,'Policy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4" s="177" t="str">
        <f>IF(ISBLANK(INDEX('Policy Characteristics'!K:K,MATCH($C104,'Policy Characteristics'!$C:$C,0))),"",INDEX('Policy Characteristics'!K:K,MATCH($C104,'Policy Characteristics'!$C:$C,0)))</f>
        <v>transportation-sector-main.html#ev-subsidy</v>
      </c>
      <c r="R104" s="177" t="str">
        <f>IF(ISBLANK(INDEX('Policy Characteristics'!L:L,MATCH($C104,'Policy Characteristics'!$C:$C,0))),"",INDEX('Policy Characteristics'!L:L,MATCH($C104,'Policy Characteristics'!$C:$C,0)))</f>
        <v>ev-subsidy.html</v>
      </c>
    </row>
    <row r="105" spans="1:18" s="2" customFormat="1" x14ac:dyDescent="0.35">
      <c r="A105" s="176" t="str">
        <f>IF(ISBLANK(INDEX('Policy Characteristics'!A:A,MATCH($C105,'Policy Characteristics'!$C:$C,0))),"",INDEX('Policy Characteristics'!A:A,MATCH($C105,'Policy Characteristics'!$C:$C,0)))</f>
        <v>Transportation</v>
      </c>
      <c r="B105" s="184" t="str">
        <f>IF(ISBLANK(INDEX('Policy Characteristics'!B:B,MATCH($C105,'Policy Characteristics'!$C:$C,0))),"",INDEX('Policy Characteristics'!B:B,MATCH($C105,'Policy Characteristics'!$C:$C,0)))</f>
        <v>Freight Vehicle Subsidy</v>
      </c>
      <c r="C105" s="1" t="s">
        <v>2303</v>
      </c>
      <c r="D105" s="47" t="s">
        <v>37</v>
      </c>
      <c r="E105" s="47" t="s">
        <v>1144</v>
      </c>
      <c r="F105" s="2" t="s">
        <v>2321</v>
      </c>
      <c r="G105" s="47" t="s">
        <v>2309</v>
      </c>
      <c r="H105" s="44">
        <v>1686</v>
      </c>
      <c r="I105" s="198" t="s">
        <v>43</v>
      </c>
      <c r="J105" s="177" t="str">
        <f>IF(ISBLANK(INDEX('Policy Characteristics'!D:D,MATCH($C105,'Policy Characteristics'!$C:$C,0))),"",INDEX('Policy Characteristics'!D:D,MATCH($C105,'Policy Characteristics'!$C:$C,0)))</f>
        <v>Vehicle Subsidy</v>
      </c>
      <c r="K105" s="177" t="str">
        <f>IF(ISBLANK(INDEX('Policy Characteristics'!E:E,MATCH($C105,'Policy Characteristics'!$C:$C,0))),"",INDEX('Policy Characteristics'!E:E,MATCH($C105,'Policy Characteristics'!$C:$C,0)))</f>
        <v>trans frgt subsidy</v>
      </c>
      <c r="L105" s="177">
        <f>IF(ISBLANK(INDEX('Policy Characteristics'!F:F,MATCH($C105,'Policy Characteristics'!$C:$C,0))),"",INDEX('Policy Characteristics'!F:F,MATCH($C105,'Policy Characteristics'!$C:$C,0)))</f>
        <v>0</v>
      </c>
      <c r="M105" s="177">
        <f>IF(ISBLANK(INDEX('Policy Characteristics'!G:G,MATCH($C105,'Policy Characteristics'!$C:$C,0))),"",INDEX('Policy Characteristics'!G:G,MATCH($C105,'Policy Characteristics'!$C:$C,0)))</f>
        <v>50000</v>
      </c>
      <c r="N105" s="177">
        <f>IF(ISBLANK(INDEX('Policy Characteristics'!H:H,MATCH($C105,'Policy Characteristics'!$C:$C,0))),"",INDEX('Policy Characteristics'!H:H,MATCH($C105,'Policy Characteristics'!$C:$C,0)))</f>
        <v>100</v>
      </c>
      <c r="O105" s="177" t="str">
        <f>IF(ISBLANK(INDEX('Policy Characteristics'!I:I,MATCH($C105,'Policy Characteristics'!$C:$C,0))),"",INDEX('Policy Characteristics'!I:I,MATCH($C105,'Policy Characteristics'!$C:$C,0)))</f>
        <v>€ / vehicle</v>
      </c>
      <c r="P105" s="177" t="str">
        <f>IF(ISBLANK(INDEX('Policy Characteristics'!J:J,MATCH($C105,'Policy Characteristics'!$C:$C,0))),"",INDEX('Policy Characteristics'!J:J,MATCH($C105,'Policy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05" s="177" t="str">
        <f>IF(ISBLANK(INDEX('Policy Characteristics'!K:K,MATCH($C105,'Policy Characteristics'!$C:$C,0))),"",INDEX('Policy Characteristics'!K:K,MATCH($C105,'Policy Characteristics'!$C:$C,0)))</f>
        <v>transportation-sector-main.html#ev-subsidy</v>
      </c>
      <c r="R105" s="177" t="str">
        <f>IF(ISBLANK(INDEX('Policy Characteristics'!L:L,MATCH($C105,'Policy Characteristics'!$C:$C,0))),"",INDEX('Policy Characteristics'!L:L,MATCH($C105,'Policy Characteristics'!$C:$C,0)))</f>
        <v>ev-subsidy.html</v>
      </c>
    </row>
    <row r="106" spans="1:18" ht="14.5" customHeight="1" x14ac:dyDescent="0.35">
      <c r="A106" s="176" t="str">
        <f>IF(ISBLANK(INDEX('Policy Characteristics'!A:A,MATCH($C106,'Policy Characteristics'!$C:$C,0))),"",INDEX('Policy Characteristics'!A:A,MATCH($C106,'Policy Characteristics'!$C:$C,0)))</f>
        <v>Transportation</v>
      </c>
      <c r="B106" s="184" t="str">
        <f>IF(ISBLANK(INDEX('Policy Characteristics'!B:B,MATCH($C106,'Policy Characteristics'!$C:$C,0))),"",INDEX('Policy Characteristics'!B:B,MATCH($C106,'Policy Characteristics'!$C:$C,0)))</f>
        <v>Freight Vehicle Subsidy</v>
      </c>
      <c r="C106" s="176" t="str">
        <f>C$105</f>
        <v>Additional Freight Vehicle Subsidy</v>
      </c>
      <c r="D106" s="47" t="s">
        <v>37</v>
      </c>
      <c r="E106" s="2" t="s">
        <v>1145</v>
      </c>
      <c r="F106" s="2" t="s">
        <v>2321</v>
      </c>
      <c r="G106" s="2" t="s">
        <v>2310</v>
      </c>
      <c r="H106" s="44">
        <v>1687</v>
      </c>
      <c r="I106" s="198" t="s">
        <v>43</v>
      </c>
      <c r="J106" s="177" t="str">
        <f>IF(ISBLANK(INDEX('Policy Characteristics'!D:D,MATCH($C106,'Policy Characteristics'!$C:$C,0))),"",INDEX('Policy Characteristics'!D:D,MATCH($C106,'Policy Characteristics'!$C:$C,0)))</f>
        <v>Vehicle Subsidy</v>
      </c>
      <c r="K106" s="177" t="str">
        <f>IF(ISBLANK(INDEX('Policy Characteristics'!E:E,MATCH($C106,'Policy Characteristics'!$C:$C,0))),"",INDEX('Policy Characteristics'!E:E,MATCH($C106,'Policy Characteristics'!$C:$C,0)))</f>
        <v>trans frgt subsidy</v>
      </c>
      <c r="L106" s="177">
        <f>IF(ISBLANK(INDEX('Policy Characteristics'!F:F,MATCH($C106,'Policy Characteristics'!$C:$C,0))),"",INDEX('Policy Characteristics'!F:F,MATCH($C106,'Policy Characteristics'!$C:$C,0)))</f>
        <v>0</v>
      </c>
      <c r="M106" s="177">
        <f>IF(ISBLANK(INDEX('Policy Characteristics'!G:G,MATCH($C106,'Policy Characteristics'!$C:$C,0))),"",INDEX('Policy Characteristics'!G:G,MATCH($C106,'Policy Characteristics'!$C:$C,0)))</f>
        <v>50000</v>
      </c>
      <c r="N106" s="177">
        <f>IF(ISBLANK(INDEX('Policy Characteristics'!H:H,MATCH($C106,'Policy Characteristics'!$C:$C,0))),"",INDEX('Policy Characteristics'!H:H,MATCH($C106,'Policy Characteristics'!$C:$C,0)))</f>
        <v>100</v>
      </c>
      <c r="O106" s="177" t="str">
        <f>IF(ISBLANK(INDEX('Policy Characteristics'!I:I,MATCH($C106,'Policy Characteristics'!$C:$C,0))),"",INDEX('Policy Characteristics'!I:I,MATCH($C106,'Policy Characteristics'!$C:$C,0)))</f>
        <v>€ / vehicle</v>
      </c>
      <c r="P106" s="177" t="str">
        <f>IF(ISBLANK(INDEX('Policy Characteristics'!J:J,MATCH($C106,'Policy Characteristics'!$C:$C,0))),"",INDEX('Policy Characteristics'!J:J,MATCH($C106,'Policy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06" s="177" t="str">
        <f>IF(ISBLANK(INDEX('Policy Characteristics'!K:K,MATCH($C106,'Policy Characteristics'!$C:$C,0))),"",INDEX('Policy Characteristics'!K:K,MATCH($C106,'Policy Characteristics'!$C:$C,0)))</f>
        <v>transportation-sector-main.html#ev-subsidy</v>
      </c>
      <c r="R106" s="177" t="str">
        <f>IF(ISBLANK(INDEX('Policy Characteristics'!L:L,MATCH($C106,'Policy Characteristics'!$C:$C,0))),"",INDEX('Policy Characteristics'!L:L,MATCH($C106,'Policy Characteristics'!$C:$C,0)))</f>
        <v>ev-subsidy.html</v>
      </c>
    </row>
    <row r="107" spans="1:18" x14ac:dyDescent="0.35">
      <c r="A107" s="176" t="str">
        <f>IF(ISBLANK(INDEX('Policy Characteristics'!A:A,MATCH($C107,'Policy Characteristics'!$C:$C,0))),"",INDEX('Policy Characteristics'!A:A,MATCH($C107,'Policy Characteristics'!$C:$C,0)))</f>
        <v>Transportation</v>
      </c>
      <c r="B107" s="184" t="str">
        <f>IF(ISBLANK(INDEX('Policy Characteristics'!B:B,MATCH($C107,'Policy Characteristics'!$C:$C,0))),"",INDEX('Policy Characteristics'!B:B,MATCH($C107,'Policy Characteristics'!$C:$C,0)))</f>
        <v>Freight Vehicle Subsidy</v>
      </c>
      <c r="C107" s="176" t="str">
        <f t="shared" ref="C107:C146" si="4">C$105</f>
        <v>Additional Freight Vehicle Subsidy</v>
      </c>
      <c r="D107" s="47" t="s">
        <v>37</v>
      </c>
      <c r="E107" s="2" t="s">
        <v>1146</v>
      </c>
      <c r="F107" s="2" t="s">
        <v>2321</v>
      </c>
      <c r="G107" s="2" t="s">
        <v>2311</v>
      </c>
      <c r="H107" s="44">
        <v>1688</v>
      </c>
      <c r="I107" s="199" t="s">
        <v>44</v>
      </c>
      <c r="J107" s="177" t="str">
        <f>IF(ISBLANK(INDEX('Policy Characteristics'!D:D,MATCH($C107,'Policy Characteristics'!$C:$C,0))),"",INDEX('Policy Characteristics'!D:D,MATCH($C107,'Policy Characteristics'!$C:$C,0)))</f>
        <v>Vehicle Subsidy</v>
      </c>
      <c r="K107" s="177" t="str">
        <f>IF(ISBLANK(INDEX('Policy Characteristics'!E:E,MATCH($C107,'Policy Characteristics'!$C:$C,0))),"",INDEX('Policy Characteristics'!E:E,MATCH($C107,'Policy Characteristics'!$C:$C,0)))</f>
        <v>trans frgt subsidy</v>
      </c>
      <c r="L107" s="177">
        <f>IF(ISBLANK(INDEX('Policy Characteristics'!F:F,MATCH($C107,'Policy Characteristics'!$C:$C,0))),"",INDEX('Policy Characteristics'!F:F,MATCH($C107,'Policy Characteristics'!$C:$C,0)))</f>
        <v>0</v>
      </c>
      <c r="M107" s="177">
        <f>IF(ISBLANK(INDEX('Policy Characteristics'!G:G,MATCH($C107,'Policy Characteristics'!$C:$C,0))),"",INDEX('Policy Characteristics'!G:G,MATCH($C107,'Policy Characteristics'!$C:$C,0)))</f>
        <v>50000</v>
      </c>
      <c r="N107" s="177">
        <f>IF(ISBLANK(INDEX('Policy Characteristics'!H:H,MATCH($C107,'Policy Characteristics'!$C:$C,0))),"",INDEX('Policy Characteristics'!H:H,MATCH($C107,'Policy Characteristics'!$C:$C,0)))</f>
        <v>100</v>
      </c>
      <c r="O107" s="177" t="str">
        <f>IF(ISBLANK(INDEX('Policy Characteristics'!I:I,MATCH($C107,'Policy Characteristics'!$C:$C,0))),"",INDEX('Policy Characteristics'!I:I,MATCH($C107,'Policy Characteristics'!$C:$C,0)))</f>
        <v>€ / vehicle</v>
      </c>
      <c r="P107" s="177" t="str">
        <f>IF(ISBLANK(INDEX('Policy Characteristics'!J:J,MATCH($C107,'Policy Characteristics'!$C:$C,0))),"",INDEX('Policy Characteristics'!J:J,MATCH($C107,'Policy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07" s="177" t="str">
        <f>IF(ISBLANK(INDEX('Policy Characteristics'!K:K,MATCH($C107,'Policy Characteristics'!$C:$C,0))),"",INDEX('Policy Characteristics'!K:K,MATCH($C107,'Policy Characteristics'!$C:$C,0)))</f>
        <v>transportation-sector-main.html#ev-subsidy</v>
      </c>
      <c r="R107" s="177" t="str">
        <f>IF(ISBLANK(INDEX('Policy Characteristics'!L:L,MATCH($C107,'Policy Characteristics'!$C:$C,0))),"",INDEX('Policy Characteristics'!L:L,MATCH($C107,'Policy Characteristics'!$C:$C,0)))</f>
        <v>ev-subsidy.html</v>
      </c>
    </row>
    <row r="108" spans="1:18" x14ac:dyDescent="0.35">
      <c r="A108" s="176" t="str">
        <f>IF(ISBLANK(INDEX('Policy Characteristics'!A:A,MATCH($C108,'Policy Characteristics'!$C:$C,0))),"",INDEX('Policy Characteristics'!A:A,MATCH($C108,'Policy Characteristics'!$C:$C,0)))</f>
        <v>Transportation</v>
      </c>
      <c r="B108" s="184" t="str">
        <f>IF(ISBLANK(INDEX('Policy Characteristics'!B:B,MATCH($C108,'Policy Characteristics'!$C:$C,0))),"",INDEX('Policy Characteristics'!B:B,MATCH($C108,'Policy Characteristics'!$C:$C,0)))</f>
        <v>Freight Vehicle Subsidy</v>
      </c>
      <c r="C108" s="176" t="str">
        <f t="shared" si="4"/>
        <v>Additional Freight Vehicle Subsidy</v>
      </c>
      <c r="D108" s="47" t="s">
        <v>37</v>
      </c>
      <c r="E108" s="2" t="s">
        <v>1147</v>
      </c>
      <c r="F108" s="2" t="s">
        <v>2321</v>
      </c>
      <c r="G108" s="2" t="s">
        <v>2312</v>
      </c>
      <c r="H108" s="44">
        <v>1689</v>
      </c>
      <c r="I108" s="199" t="s">
        <v>44</v>
      </c>
      <c r="J108" s="177" t="str">
        <f>IF(ISBLANK(INDEX('Policy Characteristics'!D:D,MATCH($C108,'Policy Characteristics'!$C:$C,0))),"",INDEX('Policy Characteristics'!D:D,MATCH($C108,'Policy Characteristics'!$C:$C,0)))</f>
        <v>Vehicle Subsidy</v>
      </c>
      <c r="K108" s="177" t="str">
        <f>IF(ISBLANK(INDEX('Policy Characteristics'!E:E,MATCH($C108,'Policy Characteristics'!$C:$C,0))),"",INDEX('Policy Characteristics'!E:E,MATCH($C108,'Policy Characteristics'!$C:$C,0)))</f>
        <v>trans frgt subsidy</v>
      </c>
      <c r="L108" s="177">
        <f>IF(ISBLANK(INDEX('Policy Characteristics'!F:F,MATCH($C108,'Policy Characteristics'!$C:$C,0))),"",INDEX('Policy Characteristics'!F:F,MATCH($C108,'Policy Characteristics'!$C:$C,0)))</f>
        <v>0</v>
      </c>
      <c r="M108" s="177">
        <f>IF(ISBLANK(INDEX('Policy Characteristics'!G:G,MATCH($C108,'Policy Characteristics'!$C:$C,0))),"",INDEX('Policy Characteristics'!G:G,MATCH($C108,'Policy Characteristics'!$C:$C,0)))</f>
        <v>50000</v>
      </c>
      <c r="N108" s="177">
        <f>IF(ISBLANK(INDEX('Policy Characteristics'!H:H,MATCH($C108,'Policy Characteristics'!$C:$C,0))),"",INDEX('Policy Characteristics'!H:H,MATCH($C108,'Policy Characteristics'!$C:$C,0)))</f>
        <v>100</v>
      </c>
      <c r="O108" s="177" t="str">
        <f>IF(ISBLANK(INDEX('Policy Characteristics'!I:I,MATCH($C108,'Policy Characteristics'!$C:$C,0))),"",INDEX('Policy Characteristics'!I:I,MATCH($C108,'Policy Characteristics'!$C:$C,0)))</f>
        <v>€ / vehicle</v>
      </c>
      <c r="P108" s="177" t="str">
        <f>IF(ISBLANK(INDEX('Policy Characteristics'!J:J,MATCH($C108,'Policy Characteristics'!$C:$C,0))),"",INDEX('Policy Characteristics'!J:J,MATCH($C108,'Policy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08" s="177" t="str">
        <f>IF(ISBLANK(INDEX('Policy Characteristics'!K:K,MATCH($C108,'Policy Characteristics'!$C:$C,0))),"",INDEX('Policy Characteristics'!K:K,MATCH($C108,'Policy Characteristics'!$C:$C,0)))</f>
        <v>transportation-sector-main.html#ev-subsidy</v>
      </c>
      <c r="R108" s="177" t="str">
        <f>IF(ISBLANK(INDEX('Policy Characteristics'!L:L,MATCH($C108,'Policy Characteristics'!$C:$C,0))),"",INDEX('Policy Characteristics'!L:L,MATCH($C108,'Policy Characteristics'!$C:$C,0)))</f>
        <v>ev-subsidy.html</v>
      </c>
    </row>
    <row r="109" spans="1:18" x14ac:dyDescent="0.35">
      <c r="A109" s="176" t="str">
        <f>IF(ISBLANK(INDEX('Policy Characteristics'!A:A,MATCH($C109,'Policy Characteristics'!$C:$C,0))),"",INDEX('Policy Characteristics'!A:A,MATCH($C109,'Policy Characteristics'!$C:$C,0)))</f>
        <v>Transportation</v>
      </c>
      <c r="B109" s="184" t="str">
        <f>IF(ISBLANK(INDEX('Policy Characteristics'!B:B,MATCH($C109,'Policy Characteristics'!$C:$C,0))),"",INDEX('Policy Characteristics'!B:B,MATCH($C109,'Policy Characteristics'!$C:$C,0)))</f>
        <v>Freight Vehicle Subsidy</v>
      </c>
      <c r="C109" s="176" t="str">
        <f t="shared" si="4"/>
        <v>Additional Freight Vehicle Subsidy</v>
      </c>
      <c r="D109" s="47" t="s">
        <v>37</v>
      </c>
      <c r="E109" s="2" t="s">
        <v>1148</v>
      </c>
      <c r="F109" s="2" t="s">
        <v>2321</v>
      </c>
      <c r="G109" s="2" t="s">
        <v>2313</v>
      </c>
      <c r="H109" s="44">
        <v>1690</v>
      </c>
      <c r="I109" s="199" t="s">
        <v>43</v>
      </c>
      <c r="J109" s="177" t="str">
        <f>IF(ISBLANK(INDEX('Policy Characteristics'!D:D,MATCH($C109,'Policy Characteristics'!$C:$C,0))),"",INDEX('Policy Characteristics'!D:D,MATCH($C109,'Policy Characteristics'!$C:$C,0)))</f>
        <v>Vehicle Subsidy</v>
      </c>
      <c r="K109" s="177" t="str">
        <f>IF(ISBLANK(INDEX('Policy Characteristics'!E:E,MATCH($C109,'Policy Characteristics'!$C:$C,0))),"",INDEX('Policy Characteristics'!E:E,MATCH($C109,'Policy Characteristics'!$C:$C,0)))</f>
        <v>trans frgt subsidy</v>
      </c>
      <c r="L109" s="177">
        <f>IF(ISBLANK(INDEX('Policy Characteristics'!F:F,MATCH($C109,'Policy Characteristics'!$C:$C,0))),"",INDEX('Policy Characteristics'!F:F,MATCH($C109,'Policy Characteristics'!$C:$C,0)))</f>
        <v>0</v>
      </c>
      <c r="M109" s="177">
        <f>IF(ISBLANK(INDEX('Policy Characteristics'!G:G,MATCH($C109,'Policy Characteristics'!$C:$C,0))),"",INDEX('Policy Characteristics'!G:G,MATCH($C109,'Policy Characteristics'!$C:$C,0)))</f>
        <v>50000</v>
      </c>
      <c r="N109" s="177">
        <f>IF(ISBLANK(INDEX('Policy Characteristics'!H:H,MATCH($C109,'Policy Characteristics'!$C:$C,0))),"",INDEX('Policy Characteristics'!H:H,MATCH($C109,'Policy Characteristics'!$C:$C,0)))</f>
        <v>100</v>
      </c>
      <c r="O109" s="177" t="str">
        <f>IF(ISBLANK(INDEX('Policy Characteristics'!I:I,MATCH($C109,'Policy Characteristics'!$C:$C,0))),"",INDEX('Policy Characteristics'!I:I,MATCH($C109,'Policy Characteristics'!$C:$C,0)))</f>
        <v>€ / vehicle</v>
      </c>
      <c r="P109" s="177" t="str">
        <f>IF(ISBLANK(INDEX('Policy Characteristics'!J:J,MATCH($C109,'Policy Characteristics'!$C:$C,0))),"",INDEX('Policy Characteristics'!J:J,MATCH($C109,'Policy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09" s="177" t="str">
        <f>IF(ISBLANK(INDEX('Policy Characteristics'!K:K,MATCH($C109,'Policy Characteristics'!$C:$C,0))),"",INDEX('Policy Characteristics'!K:K,MATCH($C109,'Policy Characteristics'!$C:$C,0)))</f>
        <v>transportation-sector-main.html#ev-subsidy</v>
      </c>
      <c r="R109" s="177" t="str">
        <f>IF(ISBLANK(INDEX('Policy Characteristics'!L:L,MATCH($C109,'Policy Characteristics'!$C:$C,0))),"",INDEX('Policy Characteristics'!L:L,MATCH($C109,'Policy Characteristics'!$C:$C,0)))</f>
        <v>ev-subsidy.html</v>
      </c>
    </row>
    <row r="110" spans="1:18" x14ac:dyDescent="0.35">
      <c r="A110" s="176" t="str">
        <f>IF(ISBLANK(INDEX('Policy Characteristics'!A:A,MATCH($C110,'Policy Characteristics'!$C:$C,0))),"",INDEX('Policy Characteristics'!A:A,MATCH($C110,'Policy Characteristics'!$C:$C,0)))</f>
        <v>Transportation</v>
      </c>
      <c r="B110" s="184" t="str">
        <f>IF(ISBLANK(INDEX('Policy Characteristics'!B:B,MATCH($C110,'Policy Characteristics'!$C:$C,0))),"",INDEX('Policy Characteristics'!B:B,MATCH($C110,'Policy Characteristics'!$C:$C,0)))</f>
        <v>Freight Vehicle Subsidy</v>
      </c>
      <c r="C110" s="176" t="str">
        <f t="shared" si="4"/>
        <v>Additional Freight Vehicle Subsidy</v>
      </c>
      <c r="D110" s="47" t="s">
        <v>37</v>
      </c>
      <c r="E110" s="2" t="s">
        <v>1408</v>
      </c>
      <c r="F110" s="2" t="s">
        <v>2321</v>
      </c>
      <c r="G110" s="2" t="s">
        <v>1408</v>
      </c>
      <c r="H110" s="44">
        <v>1691</v>
      </c>
      <c r="I110" s="198" t="s">
        <v>43</v>
      </c>
      <c r="J110" s="177" t="str">
        <f>IF(ISBLANK(INDEX('Policy Characteristics'!D:D,MATCH($C110,'Policy Characteristics'!$C:$C,0))),"",INDEX('Policy Characteristics'!D:D,MATCH($C110,'Policy Characteristics'!$C:$C,0)))</f>
        <v>Vehicle Subsidy</v>
      </c>
      <c r="K110" s="177" t="str">
        <f>IF(ISBLANK(INDEX('Policy Characteristics'!E:E,MATCH($C110,'Policy Characteristics'!$C:$C,0))),"",INDEX('Policy Characteristics'!E:E,MATCH($C110,'Policy Characteristics'!$C:$C,0)))</f>
        <v>trans frgt subsidy</v>
      </c>
      <c r="L110" s="177">
        <f>IF(ISBLANK(INDEX('Policy Characteristics'!F:F,MATCH($C110,'Policy Characteristics'!$C:$C,0))),"",INDEX('Policy Characteristics'!F:F,MATCH($C110,'Policy Characteristics'!$C:$C,0)))</f>
        <v>0</v>
      </c>
      <c r="M110" s="177">
        <f>IF(ISBLANK(INDEX('Policy Characteristics'!G:G,MATCH($C110,'Policy Characteristics'!$C:$C,0))),"",INDEX('Policy Characteristics'!G:G,MATCH($C110,'Policy Characteristics'!$C:$C,0)))</f>
        <v>50000</v>
      </c>
      <c r="N110" s="177">
        <f>IF(ISBLANK(INDEX('Policy Characteristics'!H:H,MATCH($C110,'Policy Characteristics'!$C:$C,0))),"",INDEX('Policy Characteristics'!H:H,MATCH($C110,'Policy Characteristics'!$C:$C,0)))</f>
        <v>100</v>
      </c>
      <c r="O110" s="177" t="str">
        <f>IF(ISBLANK(INDEX('Policy Characteristics'!I:I,MATCH($C110,'Policy Characteristics'!$C:$C,0))),"",INDEX('Policy Characteristics'!I:I,MATCH($C110,'Policy Characteristics'!$C:$C,0)))</f>
        <v>€ / vehicle</v>
      </c>
      <c r="P110" s="177" t="str">
        <f>IF(ISBLANK(INDEX('Policy Characteristics'!J:J,MATCH($C110,'Policy Characteristics'!$C:$C,0))),"",INDEX('Policy Characteristics'!J:J,MATCH($C110,'Policy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0" s="177" t="str">
        <f>IF(ISBLANK(INDEX('Policy Characteristics'!K:K,MATCH($C110,'Policy Characteristics'!$C:$C,0))),"",INDEX('Policy Characteristics'!K:K,MATCH($C110,'Policy Characteristics'!$C:$C,0)))</f>
        <v>transportation-sector-main.html#ev-subsidy</v>
      </c>
      <c r="R110" s="177" t="str">
        <f>IF(ISBLANK(INDEX('Policy Characteristics'!L:L,MATCH($C110,'Policy Characteristics'!$C:$C,0))),"",INDEX('Policy Characteristics'!L:L,MATCH($C110,'Policy Characteristics'!$C:$C,0)))</f>
        <v>ev-subsidy.html</v>
      </c>
    </row>
    <row r="111" spans="1:18" x14ac:dyDescent="0.35">
      <c r="A111" s="176" t="str">
        <f>IF(ISBLANK(INDEX('Policy Characteristics'!A:A,MATCH($C111,'Policy Characteristics'!$C:$C,0))),"",INDEX('Policy Characteristics'!A:A,MATCH($C111,'Policy Characteristics'!$C:$C,0)))</f>
        <v>Transportation</v>
      </c>
      <c r="B111" s="184" t="str">
        <f>IF(ISBLANK(INDEX('Policy Characteristics'!B:B,MATCH($C111,'Policy Characteristics'!$C:$C,0))),"",INDEX('Policy Characteristics'!B:B,MATCH($C111,'Policy Characteristics'!$C:$C,0)))</f>
        <v>Freight Vehicle Subsidy</v>
      </c>
      <c r="C111" s="176" t="str">
        <f t="shared" si="4"/>
        <v>Additional Freight Vehicle Subsidy</v>
      </c>
      <c r="D111" s="47" t="s">
        <v>37</v>
      </c>
      <c r="E111" s="2" t="s">
        <v>1407</v>
      </c>
      <c r="F111" s="2" t="s">
        <v>2321</v>
      </c>
      <c r="G111" s="2" t="s">
        <v>2314</v>
      </c>
      <c r="H111" s="44">
        <v>1692</v>
      </c>
      <c r="I111" s="199" t="s">
        <v>43</v>
      </c>
      <c r="J111" s="177" t="str">
        <f>IF(ISBLANK(INDEX('Policy Characteristics'!D:D,MATCH($C111,'Policy Characteristics'!$C:$C,0))),"",INDEX('Policy Characteristics'!D:D,MATCH($C111,'Policy Characteristics'!$C:$C,0)))</f>
        <v>Vehicle Subsidy</v>
      </c>
      <c r="K111" s="177" t="str">
        <f>IF(ISBLANK(INDEX('Policy Characteristics'!E:E,MATCH($C111,'Policy Characteristics'!$C:$C,0))),"",INDEX('Policy Characteristics'!E:E,MATCH($C111,'Policy Characteristics'!$C:$C,0)))</f>
        <v>trans frgt subsidy</v>
      </c>
      <c r="L111" s="177">
        <f>IF(ISBLANK(INDEX('Policy Characteristics'!F:F,MATCH($C111,'Policy Characteristics'!$C:$C,0))),"",INDEX('Policy Characteristics'!F:F,MATCH($C111,'Policy Characteristics'!$C:$C,0)))</f>
        <v>0</v>
      </c>
      <c r="M111" s="177">
        <f>IF(ISBLANK(INDEX('Policy Characteristics'!G:G,MATCH($C111,'Policy Characteristics'!$C:$C,0))),"",INDEX('Policy Characteristics'!G:G,MATCH($C111,'Policy Characteristics'!$C:$C,0)))</f>
        <v>50000</v>
      </c>
      <c r="N111" s="177">
        <f>IF(ISBLANK(INDEX('Policy Characteristics'!H:H,MATCH($C111,'Policy Characteristics'!$C:$C,0))),"",INDEX('Policy Characteristics'!H:H,MATCH($C111,'Policy Characteristics'!$C:$C,0)))</f>
        <v>100</v>
      </c>
      <c r="O111" s="177" t="str">
        <f>IF(ISBLANK(INDEX('Policy Characteristics'!I:I,MATCH($C111,'Policy Characteristics'!$C:$C,0))),"",INDEX('Policy Characteristics'!I:I,MATCH($C111,'Policy Characteristics'!$C:$C,0)))</f>
        <v>€ / vehicle</v>
      </c>
      <c r="P111" s="177" t="str">
        <f>IF(ISBLANK(INDEX('Policy Characteristics'!J:J,MATCH($C111,'Policy Characteristics'!$C:$C,0))),"",INDEX('Policy Characteristics'!J:J,MATCH($C111,'Policy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1" s="177" t="str">
        <f>IF(ISBLANK(INDEX('Policy Characteristics'!K:K,MATCH($C111,'Policy Characteristics'!$C:$C,0))),"",INDEX('Policy Characteristics'!K:K,MATCH($C111,'Policy Characteristics'!$C:$C,0)))</f>
        <v>transportation-sector-main.html#ev-subsidy</v>
      </c>
      <c r="R111" s="177" t="str">
        <f>IF(ISBLANK(INDEX('Policy Characteristics'!L:L,MATCH($C111,'Policy Characteristics'!$C:$C,0))),"",INDEX('Policy Characteristics'!L:L,MATCH($C111,'Policy Characteristics'!$C:$C,0)))</f>
        <v>ev-subsidy.html</v>
      </c>
    </row>
    <row r="112" spans="1:18" x14ac:dyDescent="0.35">
      <c r="A112" s="176" t="str">
        <f>IF(ISBLANK(INDEX('Policy Characteristics'!A:A,MATCH($C112,'Policy Characteristics'!$C:$C,0))),"",INDEX('Policy Characteristics'!A:A,MATCH($C112,'Policy Characteristics'!$C:$C,0)))</f>
        <v>Transportation</v>
      </c>
      <c r="B112" s="184" t="str">
        <f>IF(ISBLANK(INDEX('Policy Characteristics'!B:B,MATCH($C112,'Policy Characteristics'!$C:$C,0))),"",INDEX('Policy Characteristics'!B:B,MATCH($C112,'Policy Characteristics'!$C:$C,0)))</f>
        <v>Freight Vehicle Subsidy</v>
      </c>
      <c r="C112" s="176" t="str">
        <f t="shared" si="4"/>
        <v>Additional Freight Vehicle Subsidy</v>
      </c>
      <c r="D112" s="47" t="s">
        <v>38</v>
      </c>
      <c r="E112" s="47" t="s">
        <v>1144</v>
      </c>
      <c r="F112" s="2" t="s">
        <v>2317</v>
      </c>
      <c r="G112" s="47" t="s">
        <v>2309</v>
      </c>
      <c r="H112" s="44">
        <v>1693</v>
      </c>
      <c r="I112" s="198" t="s">
        <v>43</v>
      </c>
      <c r="J112" s="177" t="str">
        <f>IF(ISBLANK(INDEX('Policy Characteristics'!D:D,MATCH($C112,'Policy Characteristics'!$C:$C,0))),"",INDEX('Policy Characteristics'!D:D,MATCH($C112,'Policy Characteristics'!$C:$C,0)))</f>
        <v>Vehicle Subsidy</v>
      </c>
      <c r="K112" s="177" t="str">
        <f>IF(ISBLANK(INDEX('Policy Characteristics'!E:E,MATCH($C112,'Policy Characteristics'!$C:$C,0))),"",INDEX('Policy Characteristics'!E:E,MATCH($C112,'Policy Characteristics'!$C:$C,0)))</f>
        <v>trans frgt subsidy</v>
      </c>
      <c r="L112" s="177">
        <f>IF(ISBLANK(INDEX('Policy Characteristics'!F:F,MATCH($C112,'Policy Characteristics'!$C:$C,0))),"",INDEX('Policy Characteristics'!F:F,MATCH($C112,'Policy Characteristics'!$C:$C,0)))</f>
        <v>0</v>
      </c>
      <c r="M112" s="177">
        <f>IF(ISBLANK(INDEX('Policy Characteristics'!G:G,MATCH($C112,'Policy Characteristics'!$C:$C,0))),"",INDEX('Policy Characteristics'!G:G,MATCH($C112,'Policy Characteristics'!$C:$C,0)))</f>
        <v>50000</v>
      </c>
      <c r="N112" s="177">
        <f>IF(ISBLANK(INDEX('Policy Characteristics'!H:H,MATCH($C112,'Policy Characteristics'!$C:$C,0))),"",INDEX('Policy Characteristics'!H:H,MATCH($C112,'Policy Characteristics'!$C:$C,0)))</f>
        <v>100</v>
      </c>
      <c r="O112" s="177" t="str">
        <f>IF(ISBLANK(INDEX('Policy Characteristics'!I:I,MATCH($C112,'Policy Characteristics'!$C:$C,0))),"",INDEX('Policy Characteristics'!I:I,MATCH($C112,'Policy Characteristics'!$C:$C,0)))</f>
        <v>€ / vehicle</v>
      </c>
      <c r="P112" s="177" t="str">
        <f>IF(ISBLANK(INDEX('Policy Characteristics'!J:J,MATCH($C112,'Policy Characteristics'!$C:$C,0))),"",INDEX('Policy Characteristics'!J:J,MATCH($C112,'Policy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2" s="177" t="str">
        <f>IF(ISBLANK(INDEX('Policy Characteristics'!K:K,MATCH($C112,'Policy Characteristics'!$C:$C,0))),"",INDEX('Policy Characteristics'!K:K,MATCH($C112,'Policy Characteristics'!$C:$C,0)))</f>
        <v>transportation-sector-main.html#ev-subsidy</v>
      </c>
      <c r="R112" s="177" t="str">
        <f>IF(ISBLANK(INDEX('Policy Characteristics'!L:L,MATCH($C112,'Policy Characteristics'!$C:$C,0))),"",INDEX('Policy Characteristics'!L:L,MATCH($C112,'Policy Characteristics'!$C:$C,0)))</f>
        <v>ev-subsidy.html</v>
      </c>
    </row>
    <row r="113" spans="1:18" x14ac:dyDescent="0.35">
      <c r="A113" s="176" t="str">
        <f>IF(ISBLANK(INDEX('Policy Characteristics'!A:A,MATCH($C113,'Policy Characteristics'!$C:$C,0))),"",INDEX('Policy Characteristics'!A:A,MATCH($C113,'Policy Characteristics'!$C:$C,0)))</f>
        <v>Transportation</v>
      </c>
      <c r="B113" s="184" t="str">
        <f>IF(ISBLANK(INDEX('Policy Characteristics'!B:B,MATCH($C113,'Policy Characteristics'!$C:$C,0))),"",INDEX('Policy Characteristics'!B:B,MATCH($C113,'Policy Characteristics'!$C:$C,0)))</f>
        <v>Freight Vehicle Subsidy</v>
      </c>
      <c r="C113" s="176" t="str">
        <f t="shared" si="4"/>
        <v>Additional Freight Vehicle Subsidy</v>
      </c>
      <c r="D113" s="47" t="s">
        <v>38</v>
      </c>
      <c r="E113" s="2" t="s">
        <v>1145</v>
      </c>
      <c r="F113" s="2" t="s">
        <v>2317</v>
      </c>
      <c r="G113" s="2" t="s">
        <v>2310</v>
      </c>
      <c r="H113" s="44">
        <v>1694</v>
      </c>
      <c r="I113" s="199" t="s">
        <v>44</v>
      </c>
      <c r="J113" s="177" t="str">
        <f>IF(ISBLANK(INDEX('Policy Characteristics'!D:D,MATCH($C113,'Policy Characteristics'!$C:$C,0))),"",INDEX('Policy Characteristics'!D:D,MATCH($C113,'Policy Characteristics'!$C:$C,0)))</f>
        <v>Vehicle Subsidy</v>
      </c>
      <c r="K113" s="177" t="str">
        <f>IF(ISBLANK(INDEX('Policy Characteristics'!E:E,MATCH($C113,'Policy Characteristics'!$C:$C,0))),"",INDEX('Policy Characteristics'!E:E,MATCH($C113,'Policy Characteristics'!$C:$C,0)))</f>
        <v>trans frgt subsidy</v>
      </c>
      <c r="L113" s="177">
        <f>IF(ISBLANK(INDEX('Policy Characteristics'!F:F,MATCH($C113,'Policy Characteristics'!$C:$C,0))),"",INDEX('Policy Characteristics'!F:F,MATCH($C113,'Policy Characteristics'!$C:$C,0)))</f>
        <v>0</v>
      </c>
      <c r="M113" s="177">
        <f>IF(ISBLANK(INDEX('Policy Characteristics'!G:G,MATCH($C113,'Policy Characteristics'!$C:$C,0))),"",INDEX('Policy Characteristics'!G:G,MATCH($C113,'Policy Characteristics'!$C:$C,0)))</f>
        <v>50000</v>
      </c>
      <c r="N113" s="177">
        <f>IF(ISBLANK(INDEX('Policy Characteristics'!H:H,MATCH($C113,'Policy Characteristics'!$C:$C,0))),"",INDEX('Policy Characteristics'!H:H,MATCH($C113,'Policy Characteristics'!$C:$C,0)))</f>
        <v>100</v>
      </c>
      <c r="O113" s="177" t="str">
        <f>IF(ISBLANK(INDEX('Policy Characteristics'!I:I,MATCH($C113,'Policy Characteristics'!$C:$C,0))),"",INDEX('Policy Characteristics'!I:I,MATCH($C113,'Policy Characteristics'!$C:$C,0)))</f>
        <v>€ / vehicle</v>
      </c>
      <c r="P113" s="177" t="str">
        <f>IF(ISBLANK(INDEX('Policy Characteristics'!J:J,MATCH($C113,'Policy Characteristics'!$C:$C,0))),"",INDEX('Policy Characteristics'!J:J,MATCH($C113,'Policy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3" s="177" t="str">
        <f>IF(ISBLANK(INDEX('Policy Characteristics'!K:K,MATCH($C113,'Policy Characteristics'!$C:$C,0))),"",INDEX('Policy Characteristics'!K:K,MATCH($C113,'Policy Characteristics'!$C:$C,0)))</f>
        <v>transportation-sector-main.html#ev-subsidy</v>
      </c>
      <c r="R113" s="177" t="str">
        <f>IF(ISBLANK(INDEX('Policy Characteristics'!L:L,MATCH($C113,'Policy Characteristics'!$C:$C,0))),"",INDEX('Policy Characteristics'!L:L,MATCH($C113,'Policy Characteristics'!$C:$C,0)))</f>
        <v>ev-subsidy.html</v>
      </c>
    </row>
    <row r="114" spans="1:18" x14ac:dyDescent="0.35">
      <c r="A114" s="176" t="str">
        <f>IF(ISBLANK(INDEX('Policy Characteristics'!A:A,MATCH($C114,'Policy Characteristics'!$C:$C,0))),"",INDEX('Policy Characteristics'!A:A,MATCH($C114,'Policy Characteristics'!$C:$C,0)))</f>
        <v>Transportation</v>
      </c>
      <c r="B114" s="184" t="str">
        <f>IF(ISBLANK(INDEX('Policy Characteristics'!B:B,MATCH($C114,'Policy Characteristics'!$C:$C,0))),"",INDEX('Policy Characteristics'!B:B,MATCH($C114,'Policy Characteristics'!$C:$C,0)))</f>
        <v>Freight Vehicle Subsidy</v>
      </c>
      <c r="C114" s="176" t="str">
        <f t="shared" si="4"/>
        <v>Additional Freight Vehicle Subsidy</v>
      </c>
      <c r="D114" s="47" t="s">
        <v>38</v>
      </c>
      <c r="E114" s="2" t="s">
        <v>1146</v>
      </c>
      <c r="F114" s="2" t="s">
        <v>2317</v>
      </c>
      <c r="G114" s="2" t="s">
        <v>2311</v>
      </c>
      <c r="H114" s="44">
        <v>1695</v>
      </c>
      <c r="I114" s="199" t="s">
        <v>44</v>
      </c>
      <c r="J114" s="177" t="str">
        <f>IF(ISBLANK(INDEX('Policy Characteristics'!D:D,MATCH($C114,'Policy Characteristics'!$C:$C,0))),"",INDEX('Policy Characteristics'!D:D,MATCH($C114,'Policy Characteristics'!$C:$C,0)))</f>
        <v>Vehicle Subsidy</v>
      </c>
      <c r="K114" s="177" t="str">
        <f>IF(ISBLANK(INDEX('Policy Characteristics'!E:E,MATCH($C114,'Policy Characteristics'!$C:$C,0))),"",INDEX('Policy Characteristics'!E:E,MATCH($C114,'Policy Characteristics'!$C:$C,0)))</f>
        <v>trans frgt subsidy</v>
      </c>
      <c r="L114" s="177">
        <f>IF(ISBLANK(INDEX('Policy Characteristics'!F:F,MATCH($C114,'Policy Characteristics'!$C:$C,0))),"",INDEX('Policy Characteristics'!F:F,MATCH($C114,'Policy Characteristics'!$C:$C,0)))</f>
        <v>0</v>
      </c>
      <c r="M114" s="177">
        <f>IF(ISBLANK(INDEX('Policy Characteristics'!G:G,MATCH($C114,'Policy Characteristics'!$C:$C,0))),"",INDEX('Policy Characteristics'!G:G,MATCH($C114,'Policy Characteristics'!$C:$C,0)))</f>
        <v>50000</v>
      </c>
      <c r="N114" s="177">
        <f>IF(ISBLANK(INDEX('Policy Characteristics'!H:H,MATCH($C114,'Policy Characteristics'!$C:$C,0))),"",INDEX('Policy Characteristics'!H:H,MATCH($C114,'Policy Characteristics'!$C:$C,0)))</f>
        <v>100</v>
      </c>
      <c r="O114" s="177" t="str">
        <f>IF(ISBLANK(INDEX('Policy Characteristics'!I:I,MATCH($C114,'Policy Characteristics'!$C:$C,0))),"",INDEX('Policy Characteristics'!I:I,MATCH($C114,'Policy Characteristics'!$C:$C,0)))</f>
        <v>€ / vehicle</v>
      </c>
      <c r="P114" s="177" t="str">
        <f>IF(ISBLANK(INDEX('Policy Characteristics'!J:J,MATCH($C114,'Policy Characteristics'!$C:$C,0))),"",INDEX('Policy Characteristics'!J:J,MATCH($C114,'Policy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4" s="177" t="str">
        <f>IF(ISBLANK(INDEX('Policy Characteristics'!K:K,MATCH($C114,'Policy Characteristics'!$C:$C,0))),"",INDEX('Policy Characteristics'!K:K,MATCH($C114,'Policy Characteristics'!$C:$C,0)))</f>
        <v>transportation-sector-main.html#ev-subsidy</v>
      </c>
      <c r="R114" s="177" t="str">
        <f>IF(ISBLANK(INDEX('Policy Characteristics'!L:L,MATCH($C114,'Policy Characteristics'!$C:$C,0))),"",INDEX('Policy Characteristics'!L:L,MATCH($C114,'Policy Characteristics'!$C:$C,0)))</f>
        <v>ev-subsidy.html</v>
      </c>
    </row>
    <row r="115" spans="1:18" x14ac:dyDescent="0.35">
      <c r="A115" s="176" t="str">
        <f>IF(ISBLANK(INDEX('Policy Characteristics'!A:A,MATCH($C115,'Policy Characteristics'!$C:$C,0))),"",INDEX('Policy Characteristics'!A:A,MATCH($C115,'Policy Characteristics'!$C:$C,0)))</f>
        <v>Transportation</v>
      </c>
      <c r="B115" s="184" t="str">
        <f>IF(ISBLANK(INDEX('Policy Characteristics'!B:B,MATCH($C115,'Policy Characteristics'!$C:$C,0))),"",INDEX('Policy Characteristics'!B:B,MATCH($C115,'Policy Characteristics'!$C:$C,0)))</f>
        <v>Freight Vehicle Subsidy</v>
      </c>
      <c r="C115" s="176" t="str">
        <f t="shared" si="4"/>
        <v>Additional Freight Vehicle Subsidy</v>
      </c>
      <c r="D115" s="47" t="s">
        <v>38</v>
      </c>
      <c r="E115" s="2" t="s">
        <v>1147</v>
      </c>
      <c r="F115" s="2" t="s">
        <v>2317</v>
      </c>
      <c r="G115" s="2" t="s">
        <v>2312</v>
      </c>
      <c r="H115" s="44">
        <v>1696</v>
      </c>
      <c r="I115" s="199" t="s">
        <v>44</v>
      </c>
      <c r="J115" s="177" t="str">
        <f>IF(ISBLANK(INDEX('Policy Characteristics'!D:D,MATCH($C115,'Policy Characteristics'!$C:$C,0))),"",INDEX('Policy Characteristics'!D:D,MATCH($C115,'Policy Characteristics'!$C:$C,0)))</f>
        <v>Vehicle Subsidy</v>
      </c>
      <c r="K115" s="177" t="str">
        <f>IF(ISBLANK(INDEX('Policy Characteristics'!E:E,MATCH($C115,'Policy Characteristics'!$C:$C,0))),"",INDEX('Policy Characteristics'!E:E,MATCH($C115,'Policy Characteristics'!$C:$C,0)))</f>
        <v>trans frgt subsidy</v>
      </c>
      <c r="L115" s="177">
        <f>IF(ISBLANK(INDEX('Policy Characteristics'!F:F,MATCH($C115,'Policy Characteristics'!$C:$C,0))),"",INDEX('Policy Characteristics'!F:F,MATCH($C115,'Policy Characteristics'!$C:$C,0)))</f>
        <v>0</v>
      </c>
      <c r="M115" s="177">
        <f>IF(ISBLANK(INDEX('Policy Characteristics'!G:G,MATCH($C115,'Policy Characteristics'!$C:$C,0))),"",INDEX('Policy Characteristics'!G:G,MATCH($C115,'Policy Characteristics'!$C:$C,0)))</f>
        <v>50000</v>
      </c>
      <c r="N115" s="177">
        <f>IF(ISBLANK(INDEX('Policy Characteristics'!H:H,MATCH($C115,'Policy Characteristics'!$C:$C,0))),"",INDEX('Policy Characteristics'!H:H,MATCH($C115,'Policy Characteristics'!$C:$C,0)))</f>
        <v>100</v>
      </c>
      <c r="O115" s="177" t="str">
        <f>IF(ISBLANK(INDEX('Policy Characteristics'!I:I,MATCH($C115,'Policy Characteristics'!$C:$C,0))),"",INDEX('Policy Characteristics'!I:I,MATCH($C115,'Policy Characteristics'!$C:$C,0)))</f>
        <v>€ / vehicle</v>
      </c>
      <c r="P115" s="177" t="str">
        <f>IF(ISBLANK(INDEX('Policy Characteristics'!J:J,MATCH($C115,'Policy Characteristics'!$C:$C,0))),"",INDEX('Policy Characteristics'!J:J,MATCH($C115,'Policy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5" s="177" t="str">
        <f>IF(ISBLANK(INDEX('Policy Characteristics'!K:K,MATCH($C115,'Policy Characteristics'!$C:$C,0))),"",INDEX('Policy Characteristics'!K:K,MATCH($C115,'Policy Characteristics'!$C:$C,0)))</f>
        <v>transportation-sector-main.html#ev-subsidy</v>
      </c>
      <c r="R115" s="177" t="str">
        <f>IF(ISBLANK(INDEX('Policy Characteristics'!L:L,MATCH($C115,'Policy Characteristics'!$C:$C,0))),"",INDEX('Policy Characteristics'!L:L,MATCH($C115,'Policy Characteristics'!$C:$C,0)))</f>
        <v>ev-subsidy.html</v>
      </c>
    </row>
    <row r="116" spans="1:18" x14ac:dyDescent="0.35">
      <c r="A116" s="176" t="str">
        <f>IF(ISBLANK(INDEX('Policy Characteristics'!A:A,MATCH($C116,'Policy Characteristics'!$C:$C,0))),"",INDEX('Policy Characteristics'!A:A,MATCH($C116,'Policy Characteristics'!$C:$C,0)))</f>
        <v>Transportation</v>
      </c>
      <c r="B116" s="184" t="str">
        <f>IF(ISBLANK(INDEX('Policy Characteristics'!B:B,MATCH($C116,'Policy Characteristics'!$C:$C,0))),"",INDEX('Policy Characteristics'!B:B,MATCH($C116,'Policy Characteristics'!$C:$C,0)))</f>
        <v>Freight Vehicle Subsidy</v>
      </c>
      <c r="C116" s="176" t="str">
        <f t="shared" si="4"/>
        <v>Additional Freight Vehicle Subsidy</v>
      </c>
      <c r="D116" s="47" t="s">
        <v>38</v>
      </c>
      <c r="E116" s="2" t="s">
        <v>1148</v>
      </c>
      <c r="F116" s="2" t="s">
        <v>2317</v>
      </c>
      <c r="G116" s="2" t="s">
        <v>2313</v>
      </c>
      <c r="H116" s="44">
        <v>1697</v>
      </c>
      <c r="I116" s="198" t="s">
        <v>43</v>
      </c>
      <c r="J116" s="177" t="str">
        <f>IF(ISBLANK(INDEX('Policy Characteristics'!D:D,MATCH($C116,'Policy Characteristics'!$C:$C,0))),"",INDEX('Policy Characteristics'!D:D,MATCH($C116,'Policy Characteristics'!$C:$C,0)))</f>
        <v>Vehicle Subsidy</v>
      </c>
      <c r="K116" s="177" t="str">
        <f>IF(ISBLANK(INDEX('Policy Characteristics'!E:E,MATCH($C116,'Policy Characteristics'!$C:$C,0))),"",INDEX('Policy Characteristics'!E:E,MATCH($C116,'Policy Characteristics'!$C:$C,0)))</f>
        <v>trans frgt subsidy</v>
      </c>
      <c r="L116" s="177">
        <f>IF(ISBLANK(INDEX('Policy Characteristics'!F:F,MATCH($C116,'Policy Characteristics'!$C:$C,0))),"",INDEX('Policy Characteristics'!F:F,MATCH($C116,'Policy Characteristics'!$C:$C,0)))</f>
        <v>0</v>
      </c>
      <c r="M116" s="177">
        <f>IF(ISBLANK(INDEX('Policy Characteristics'!G:G,MATCH($C116,'Policy Characteristics'!$C:$C,0))),"",INDEX('Policy Characteristics'!G:G,MATCH($C116,'Policy Characteristics'!$C:$C,0)))</f>
        <v>50000</v>
      </c>
      <c r="N116" s="177">
        <f>IF(ISBLANK(INDEX('Policy Characteristics'!H:H,MATCH($C116,'Policy Characteristics'!$C:$C,0))),"",INDEX('Policy Characteristics'!H:H,MATCH($C116,'Policy Characteristics'!$C:$C,0)))</f>
        <v>100</v>
      </c>
      <c r="O116" s="177" t="str">
        <f>IF(ISBLANK(INDEX('Policy Characteristics'!I:I,MATCH($C116,'Policy Characteristics'!$C:$C,0))),"",INDEX('Policy Characteristics'!I:I,MATCH($C116,'Policy Characteristics'!$C:$C,0)))</f>
        <v>€ / vehicle</v>
      </c>
      <c r="P116" s="177" t="str">
        <f>IF(ISBLANK(INDEX('Policy Characteristics'!J:J,MATCH($C116,'Policy Characteristics'!$C:$C,0))),"",INDEX('Policy Characteristics'!J:J,MATCH($C116,'Policy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6" s="177" t="str">
        <f>IF(ISBLANK(INDEX('Policy Characteristics'!K:K,MATCH($C116,'Policy Characteristics'!$C:$C,0))),"",INDEX('Policy Characteristics'!K:K,MATCH($C116,'Policy Characteristics'!$C:$C,0)))</f>
        <v>transportation-sector-main.html#ev-subsidy</v>
      </c>
      <c r="R116" s="177" t="str">
        <f>IF(ISBLANK(INDEX('Policy Characteristics'!L:L,MATCH($C116,'Policy Characteristics'!$C:$C,0))),"",INDEX('Policy Characteristics'!L:L,MATCH($C116,'Policy Characteristics'!$C:$C,0)))</f>
        <v>ev-subsidy.html</v>
      </c>
    </row>
    <row r="117" spans="1:18" x14ac:dyDescent="0.35">
      <c r="A117" s="176" t="str">
        <f>IF(ISBLANK(INDEX('Policy Characteristics'!A:A,MATCH($C117,'Policy Characteristics'!$C:$C,0))),"",INDEX('Policy Characteristics'!A:A,MATCH($C117,'Policy Characteristics'!$C:$C,0)))</f>
        <v>Transportation</v>
      </c>
      <c r="B117" s="184" t="str">
        <f>IF(ISBLANK(INDEX('Policy Characteristics'!B:B,MATCH($C117,'Policy Characteristics'!$C:$C,0))),"",INDEX('Policy Characteristics'!B:B,MATCH($C117,'Policy Characteristics'!$C:$C,0)))</f>
        <v>Freight Vehicle Subsidy</v>
      </c>
      <c r="C117" s="176" t="str">
        <f t="shared" si="4"/>
        <v>Additional Freight Vehicle Subsidy</v>
      </c>
      <c r="D117" s="47" t="s">
        <v>38</v>
      </c>
      <c r="E117" s="2" t="s">
        <v>1408</v>
      </c>
      <c r="F117" s="2" t="s">
        <v>2317</v>
      </c>
      <c r="G117" s="2" t="s">
        <v>1408</v>
      </c>
      <c r="H117" s="44">
        <v>1698</v>
      </c>
      <c r="I117" s="199" t="s">
        <v>44</v>
      </c>
      <c r="J117" s="177" t="str">
        <f>IF(ISBLANK(INDEX('Policy Characteristics'!D:D,MATCH($C117,'Policy Characteristics'!$C:$C,0))),"",INDEX('Policy Characteristics'!D:D,MATCH($C117,'Policy Characteristics'!$C:$C,0)))</f>
        <v>Vehicle Subsidy</v>
      </c>
      <c r="K117" s="177" t="str">
        <f>IF(ISBLANK(INDEX('Policy Characteristics'!E:E,MATCH($C117,'Policy Characteristics'!$C:$C,0))),"",INDEX('Policy Characteristics'!E:E,MATCH($C117,'Policy Characteristics'!$C:$C,0)))</f>
        <v>trans frgt subsidy</v>
      </c>
      <c r="L117" s="177">
        <f>IF(ISBLANK(INDEX('Policy Characteristics'!F:F,MATCH($C117,'Policy Characteristics'!$C:$C,0))),"",INDEX('Policy Characteristics'!F:F,MATCH($C117,'Policy Characteristics'!$C:$C,0)))</f>
        <v>0</v>
      </c>
      <c r="M117" s="177">
        <f>IF(ISBLANK(INDEX('Policy Characteristics'!G:G,MATCH($C117,'Policy Characteristics'!$C:$C,0))),"",INDEX('Policy Characteristics'!G:G,MATCH($C117,'Policy Characteristics'!$C:$C,0)))</f>
        <v>50000</v>
      </c>
      <c r="N117" s="177">
        <f>IF(ISBLANK(INDEX('Policy Characteristics'!H:H,MATCH($C117,'Policy Characteristics'!$C:$C,0))),"",INDEX('Policy Characteristics'!H:H,MATCH($C117,'Policy Characteristics'!$C:$C,0)))</f>
        <v>100</v>
      </c>
      <c r="O117" s="177" t="str">
        <f>IF(ISBLANK(INDEX('Policy Characteristics'!I:I,MATCH($C117,'Policy Characteristics'!$C:$C,0))),"",INDEX('Policy Characteristics'!I:I,MATCH($C117,'Policy Characteristics'!$C:$C,0)))</f>
        <v>€ / vehicle</v>
      </c>
      <c r="P117" s="177" t="str">
        <f>IF(ISBLANK(INDEX('Policy Characteristics'!J:J,MATCH($C117,'Policy Characteristics'!$C:$C,0))),"",INDEX('Policy Characteristics'!J:J,MATCH($C117,'Policy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7" s="177" t="str">
        <f>IF(ISBLANK(INDEX('Policy Characteristics'!K:K,MATCH($C117,'Policy Characteristics'!$C:$C,0))),"",INDEX('Policy Characteristics'!K:K,MATCH($C117,'Policy Characteristics'!$C:$C,0)))</f>
        <v>transportation-sector-main.html#ev-subsidy</v>
      </c>
      <c r="R117" s="177" t="str">
        <f>IF(ISBLANK(INDEX('Policy Characteristics'!L:L,MATCH($C117,'Policy Characteristics'!$C:$C,0))),"",INDEX('Policy Characteristics'!L:L,MATCH($C117,'Policy Characteristics'!$C:$C,0)))</f>
        <v>ev-subsidy.html</v>
      </c>
    </row>
    <row r="118" spans="1:18" x14ac:dyDescent="0.35">
      <c r="A118" s="176" t="str">
        <f>IF(ISBLANK(INDEX('Policy Characteristics'!A:A,MATCH($C118,'Policy Characteristics'!$C:$C,0))),"",INDEX('Policy Characteristics'!A:A,MATCH($C118,'Policy Characteristics'!$C:$C,0)))</f>
        <v>Transportation</v>
      </c>
      <c r="B118" s="184" t="str">
        <f>IF(ISBLANK(INDEX('Policy Characteristics'!B:B,MATCH($C118,'Policy Characteristics'!$C:$C,0))),"",INDEX('Policy Characteristics'!B:B,MATCH($C118,'Policy Characteristics'!$C:$C,0)))</f>
        <v>Freight Vehicle Subsidy</v>
      </c>
      <c r="C118" s="176" t="str">
        <f t="shared" si="4"/>
        <v>Additional Freight Vehicle Subsidy</v>
      </c>
      <c r="D118" s="47" t="s">
        <v>38</v>
      </c>
      <c r="E118" s="2" t="s">
        <v>1407</v>
      </c>
      <c r="F118" s="2" t="s">
        <v>2317</v>
      </c>
      <c r="G118" s="2" t="s">
        <v>2314</v>
      </c>
      <c r="H118" s="44">
        <v>1699</v>
      </c>
      <c r="I118" s="198" t="s">
        <v>43</v>
      </c>
      <c r="J118" s="177" t="str">
        <f>IF(ISBLANK(INDEX('Policy Characteristics'!D:D,MATCH($C118,'Policy Characteristics'!$C:$C,0))),"",INDEX('Policy Characteristics'!D:D,MATCH($C118,'Policy Characteristics'!$C:$C,0)))</f>
        <v>Vehicle Subsidy</v>
      </c>
      <c r="K118" s="177" t="str">
        <f>IF(ISBLANK(INDEX('Policy Characteristics'!E:E,MATCH($C118,'Policy Characteristics'!$C:$C,0))),"",INDEX('Policy Characteristics'!E:E,MATCH($C118,'Policy Characteristics'!$C:$C,0)))</f>
        <v>trans frgt subsidy</v>
      </c>
      <c r="L118" s="177">
        <f>IF(ISBLANK(INDEX('Policy Characteristics'!F:F,MATCH($C118,'Policy Characteristics'!$C:$C,0))),"",INDEX('Policy Characteristics'!F:F,MATCH($C118,'Policy Characteristics'!$C:$C,0)))</f>
        <v>0</v>
      </c>
      <c r="M118" s="177">
        <f>IF(ISBLANK(INDEX('Policy Characteristics'!G:G,MATCH($C118,'Policy Characteristics'!$C:$C,0))),"",INDEX('Policy Characteristics'!G:G,MATCH($C118,'Policy Characteristics'!$C:$C,0)))</f>
        <v>50000</v>
      </c>
      <c r="N118" s="177">
        <f>IF(ISBLANK(INDEX('Policy Characteristics'!H:H,MATCH($C118,'Policy Characteristics'!$C:$C,0))),"",INDEX('Policy Characteristics'!H:H,MATCH($C118,'Policy Characteristics'!$C:$C,0)))</f>
        <v>100</v>
      </c>
      <c r="O118" s="177" t="str">
        <f>IF(ISBLANK(INDEX('Policy Characteristics'!I:I,MATCH($C118,'Policy Characteristics'!$C:$C,0))),"",INDEX('Policy Characteristics'!I:I,MATCH($C118,'Policy Characteristics'!$C:$C,0)))</f>
        <v>€ / vehicle</v>
      </c>
      <c r="P118" s="177" t="str">
        <f>IF(ISBLANK(INDEX('Policy Characteristics'!J:J,MATCH($C118,'Policy Characteristics'!$C:$C,0))),"",INDEX('Policy Characteristics'!J:J,MATCH($C118,'Policy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8" s="177" t="str">
        <f>IF(ISBLANK(INDEX('Policy Characteristics'!K:K,MATCH($C118,'Policy Characteristics'!$C:$C,0))),"",INDEX('Policy Characteristics'!K:K,MATCH($C118,'Policy Characteristics'!$C:$C,0)))</f>
        <v>transportation-sector-main.html#ev-subsidy</v>
      </c>
      <c r="R118" s="177" t="str">
        <f>IF(ISBLANK(INDEX('Policy Characteristics'!L:L,MATCH($C118,'Policy Characteristics'!$C:$C,0))),"",INDEX('Policy Characteristics'!L:L,MATCH($C118,'Policy Characteristics'!$C:$C,0)))</f>
        <v>ev-subsidy.html</v>
      </c>
    </row>
    <row r="119" spans="1:18" x14ac:dyDescent="0.35">
      <c r="A119" s="176" t="str">
        <f>IF(ISBLANK(INDEX('Policy Characteristics'!A:A,MATCH($C119,'Policy Characteristics'!$C:$C,0))),"",INDEX('Policy Characteristics'!A:A,MATCH($C119,'Policy Characteristics'!$C:$C,0)))</f>
        <v>Transportation</v>
      </c>
      <c r="B119" s="184" t="str">
        <f>IF(ISBLANK(INDEX('Policy Characteristics'!B:B,MATCH($C119,'Policy Characteristics'!$C:$C,0))),"",INDEX('Policy Characteristics'!B:B,MATCH($C119,'Policy Characteristics'!$C:$C,0)))</f>
        <v>Freight Vehicle Subsidy</v>
      </c>
      <c r="C119" s="176" t="str">
        <f t="shared" si="4"/>
        <v>Additional Freight Vehicle Subsidy</v>
      </c>
      <c r="D119" s="2" t="s">
        <v>39</v>
      </c>
      <c r="E119" s="47" t="s">
        <v>1144</v>
      </c>
      <c r="F119" s="2" t="s">
        <v>2169</v>
      </c>
      <c r="G119" s="47" t="s">
        <v>2309</v>
      </c>
      <c r="H119" s="44">
        <v>1700</v>
      </c>
      <c r="I119" s="199" t="s">
        <v>44</v>
      </c>
      <c r="J119" s="177" t="str">
        <f>IF(ISBLANK(INDEX('Policy Characteristics'!D:D,MATCH($C119,'Policy Characteristics'!$C:$C,0))),"",INDEX('Policy Characteristics'!D:D,MATCH($C119,'Policy Characteristics'!$C:$C,0)))</f>
        <v>Vehicle Subsidy</v>
      </c>
      <c r="K119" s="177" t="str">
        <f>IF(ISBLANK(INDEX('Policy Characteristics'!E:E,MATCH($C119,'Policy Characteristics'!$C:$C,0))),"",INDEX('Policy Characteristics'!E:E,MATCH($C119,'Policy Characteristics'!$C:$C,0)))</f>
        <v>trans frgt subsidy</v>
      </c>
      <c r="L119" s="177">
        <f>IF(ISBLANK(INDEX('Policy Characteristics'!F:F,MATCH($C119,'Policy Characteristics'!$C:$C,0))),"",INDEX('Policy Characteristics'!F:F,MATCH($C119,'Policy Characteristics'!$C:$C,0)))</f>
        <v>0</v>
      </c>
      <c r="M119" s="177">
        <f>IF(ISBLANK(INDEX('Policy Characteristics'!G:G,MATCH($C119,'Policy Characteristics'!$C:$C,0))),"",INDEX('Policy Characteristics'!G:G,MATCH($C119,'Policy Characteristics'!$C:$C,0)))</f>
        <v>50000</v>
      </c>
      <c r="N119" s="177">
        <f>IF(ISBLANK(INDEX('Policy Characteristics'!H:H,MATCH($C119,'Policy Characteristics'!$C:$C,0))),"",INDEX('Policy Characteristics'!H:H,MATCH($C119,'Policy Characteristics'!$C:$C,0)))</f>
        <v>100</v>
      </c>
      <c r="O119" s="177" t="str">
        <f>IF(ISBLANK(INDEX('Policy Characteristics'!I:I,MATCH($C119,'Policy Characteristics'!$C:$C,0))),"",INDEX('Policy Characteristics'!I:I,MATCH($C119,'Policy Characteristics'!$C:$C,0)))</f>
        <v>€ / vehicle</v>
      </c>
      <c r="P119" s="177" t="str">
        <f>IF(ISBLANK(INDEX('Policy Characteristics'!J:J,MATCH($C119,'Policy Characteristics'!$C:$C,0))),"",INDEX('Policy Characteristics'!J:J,MATCH($C119,'Policy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9" s="177" t="str">
        <f>IF(ISBLANK(INDEX('Policy Characteristics'!K:K,MATCH($C119,'Policy Characteristics'!$C:$C,0))),"",INDEX('Policy Characteristics'!K:K,MATCH($C119,'Policy Characteristics'!$C:$C,0)))</f>
        <v>transportation-sector-main.html#ev-subsidy</v>
      </c>
      <c r="R119" s="177" t="str">
        <f>IF(ISBLANK(INDEX('Policy Characteristics'!L:L,MATCH($C119,'Policy Characteristics'!$C:$C,0))),"",INDEX('Policy Characteristics'!L:L,MATCH($C119,'Policy Characteristics'!$C:$C,0)))</f>
        <v>ev-subsidy.html</v>
      </c>
    </row>
    <row r="120" spans="1:18" x14ac:dyDescent="0.35">
      <c r="A120" s="176" t="str">
        <f>IF(ISBLANK(INDEX('Policy Characteristics'!A:A,MATCH($C120,'Policy Characteristics'!$C:$C,0))),"",INDEX('Policy Characteristics'!A:A,MATCH($C120,'Policy Characteristics'!$C:$C,0)))</f>
        <v>Transportation</v>
      </c>
      <c r="B120" s="184" t="str">
        <f>IF(ISBLANK(INDEX('Policy Characteristics'!B:B,MATCH($C120,'Policy Characteristics'!$C:$C,0))),"",INDEX('Policy Characteristics'!B:B,MATCH($C120,'Policy Characteristics'!$C:$C,0)))</f>
        <v>Freight Vehicle Subsidy</v>
      </c>
      <c r="C120" s="176" t="str">
        <f t="shared" si="4"/>
        <v>Additional Freight Vehicle Subsidy</v>
      </c>
      <c r="D120" s="2" t="s">
        <v>39</v>
      </c>
      <c r="E120" s="2" t="s">
        <v>1145</v>
      </c>
      <c r="F120" s="2" t="s">
        <v>2169</v>
      </c>
      <c r="G120" s="2" t="s">
        <v>2310</v>
      </c>
      <c r="H120" s="44">
        <v>1701</v>
      </c>
      <c r="I120" s="199" t="s">
        <v>44</v>
      </c>
      <c r="J120" s="177" t="str">
        <f>IF(ISBLANK(INDEX('Policy Characteristics'!D:D,MATCH($C120,'Policy Characteristics'!$C:$C,0))),"",INDEX('Policy Characteristics'!D:D,MATCH($C120,'Policy Characteristics'!$C:$C,0)))</f>
        <v>Vehicle Subsidy</v>
      </c>
      <c r="K120" s="177" t="str">
        <f>IF(ISBLANK(INDEX('Policy Characteristics'!E:E,MATCH($C120,'Policy Characteristics'!$C:$C,0))),"",INDEX('Policy Characteristics'!E:E,MATCH($C120,'Policy Characteristics'!$C:$C,0)))</f>
        <v>trans frgt subsidy</v>
      </c>
      <c r="L120" s="177">
        <f>IF(ISBLANK(INDEX('Policy Characteristics'!F:F,MATCH($C120,'Policy Characteristics'!$C:$C,0))),"",INDEX('Policy Characteristics'!F:F,MATCH($C120,'Policy Characteristics'!$C:$C,0)))</f>
        <v>0</v>
      </c>
      <c r="M120" s="177">
        <f>IF(ISBLANK(INDEX('Policy Characteristics'!G:G,MATCH($C120,'Policy Characteristics'!$C:$C,0))),"",INDEX('Policy Characteristics'!G:G,MATCH($C120,'Policy Characteristics'!$C:$C,0)))</f>
        <v>50000</v>
      </c>
      <c r="N120" s="177">
        <f>IF(ISBLANK(INDEX('Policy Characteristics'!H:H,MATCH($C120,'Policy Characteristics'!$C:$C,0))),"",INDEX('Policy Characteristics'!H:H,MATCH($C120,'Policy Characteristics'!$C:$C,0)))</f>
        <v>100</v>
      </c>
      <c r="O120" s="177" t="str">
        <f>IF(ISBLANK(INDEX('Policy Characteristics'!I:I,MATCH($C120,'Policy Characteristics'!$C:$C,0))),"",INDEX('Policy Characteristics'!I:I,MATCH($C120,'Policy Characteristics'!$C:$C,0)))</f>
        <v>€ / vehicle</v>
      </c>
      <c r="P120" s="177" t="str">
        <f>IF(ISBLANK(INDEX('Policy Characteristics'!J:J,MATCH($C120,'Policy Characteristics'!$C:$C,0))),"",INDEX('Policy Characteristics'!J:J,MATCH($C120,'Policy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0" s="177" t="str">
        <f>IF(ISBLANK(INDEX('Policy Characteristics'!K:K,MATCH($C120,'Policy Characteristics'!$C:$C,0))),"",INDEX('Policy Characteristics'!K:K,MATCH($C120,'Policy Characteristics'!$C:$C,0)))</f>
        <v>transportation-sector-main.html#ev-subsidy</v>
      </c>
      <c r="R120" s="177" t="str">
        <f>IF(ISBLANK(INDEX('Policy Characteristics'!L:L,MATCH($C120,'Policy Characteristics'!$C:$C,0))),"",INDEX('Policy Characteristics'!L:L,MATCH($C120,'Policy Characteristics'!$C:$C,0)))</f>
        <v>ev-subsidy.html</v>
      </c>
    </row>
    <row r="121" spans="1:18" x14ac:dyDescent="0.35">
      <c r="A121" s="176" t="str">
        <f>IF(ISBLANK(INDEX('Policy Characteristics'!A:A,MATCH($C121,'Policy Characteristics'!$C:$C,0))),"",INDEX('Policy Characteristics'!A:A,MATCH($C121,'Policy Characteristics'!$C:$C,0)))</f>
        <v>Transportation</v>
      </c>
      <c r="B121" s="184" t="str">
        <f>IF(ISBLANK(INDEX('Policy Characteristics'!B:B,MATCH($C121,'Policy Characteristics'!$C:$C,0))),"",INDEX('Policy Characteristics'!B:B,MATCH($C121,'Policy Characteristics'!$C:$C,0)))</f>
        <v>Freight Vehicle Subsidy</v>
      </c>
      <c r="C121" s="176" t="str">
        <f t="shared" si="4"/>
        <v>Additional Freight Vehicle Subsidy</v>
      </c>
      <c r="D121" s="2" t="s">
        <v>39</v>
      </c>
      <c r="E121" s="2" t="s">
        <v>1146</v>
      </c>
      <c r="F121" s="2" t="s">
        <v>2169</v>
      </c>
      <c r="G121" s="2" t="s">
        <v>2311</v>
      </c>
      <c r="H121" s="44">
        <v>1702</v>
      </c>
      <c r="I121" s="199" t="s">
        <v>44</v>
      </c>
      <c r="J121" s="177" t="str">
        <f>IF(ISBLANK(INDEX('Policy Characteristics'!D:D,MATCH($C121,'Policy Characteristics'!$C:$C,0))),"",INDEX('Policy Characteristics'!D:D,MATCH($C121,'Policy Characteristics'!$C:$C,0)))</f>
        <v>Vehicle Subsidy</v>
      </c>
      <c r="K121" s="177" t="str">
        <f>IF(ISBLANK(INDEX('Policy Characteristics'!E:E,MATCH($C121,'Policy Characteristics'!$C:$C,0))),"",INDEX('Policy Characteristics'!E:E,MATCH($C121,'Policy Characteristics'!$C:$C,0)))</f>
        <v>trans frgt subsidy</v>
      </c>
      <c r="L121" s="177">
        <f>IF(ISBLANK(INDEX('Policy Characteristics'!F:F,MATCH($C121,'Policy Characteristics'!$C:$C,0))),"",INDEX('Policy Characteristics'!F:F,MATCH($C121,'Policy Characteristics'!$C:$C,0)))</f>
        <v>0</v>
      </c>
      <c r="M121" s="177">
        <f>IF(ISBLANK(INDEX('Policy Characteristics'!G:G,MATCH($C121,'Policy Characteristics'!$C:$C,0))),"",INDEX('Policy Characteristics'!G:G,MATCH($C121,'Policy Characteristics'!$C:$C,0)))</f>
        <v>50000</v>
      </c>
      <c r="N121" s="177">
        <f>IF(ISBLANK(INDEX('Policy Characteristics'!H:H,MATCH($C121,'Policy Characteristics'!$C:$C,0))),"",INDEX('Policy Characteristics'!H:H,MATCH($C121,'Policy Characteristics'!$C:$C,0)))</f>
        <v>100</v>
      </c>
      <c r="O121" s="177" t="str">
        <f>IF(ISBLANK(INDEX('Policy Characteristics'!I:I,MATCH($C121,'Policy Characteristics'!$C:$C,0))),"",INDEX('Policy Characteristics'!I:I,MATCH($C121,'Policy Characteristics'!$C:$C,0)))</f>
        <v>€ / vehicle</v>
      </c>
      <c r="P121" s="177" t="str">
        <f>IF(ISBLANK(INDEX('Policy Characteristics'!J:J,MATCH($C121,'Policy Characteristics'!$C:$C,0))),"",INDEX('Policy Characteristics'!J:J,MATCH($C121,'Policy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1" s="177" t="str">
        <f>IF(ISBLANK(INDEX('Policy Characteristics'!K:K,MATCH($C121,'Policy Characteristics'!$C:$C,0))),"",INDEX('Policy Characteristics'!K:K,MATCH($C121,'Policy Characteristics'!$C:$C,0)))</f>
        <v>transportation-sector-main.html#ev-subsidy</v>
      </c>
      <c r="R121" s="177" t="str">
        <f>IF(ISBLANK(INDEX('Policy Characteristics'!L:L,MATCH($C121,'Policy Characteristics'!$C:$C,0))),"",INDEX('Policy Characteristics'!L:L,MATCH($C121,'Policy Characteristics'!$C:$C,0)))</f>
        <v>ev-subsidy.html</v>
      </c>
    </row>
    <row r="122" spans="1:18" x14ac:dyDescent="0.35">
      <c r="A122" s="176" t="str">
        <f>IF(ISBLANK(INDEX('Policy Characteristics'!A:A,MATCH($C122,'Policy Characteristics'!$C:$C,0))),"",INDEX('Policy Characteristics'!A:A,MATCH($C122,'Policy Characteristics'!$C:$C,0)))</f>
        <v>Transportation</v>
      </c>
      <c r="B122" s="184" t="str">
        <f>IF(ISBLANK(INDEX('Policy Characteristics'!B:B,MATCH($C122,'Policy Characteristics'!$C:$C,0))),"",INDEX('Policy Characteristics'!B:B,MATCH($C122,'Policy Characteristics'!$C:$C,0)))</f>
        <v>Freight Vehicle Subsidy</v>
      </c>
      <c r="C122" s="176" t="str">
        <f t="shared" si="4"/>
        <v>Additional Freight Vehicle Subsidy</v>
      </c>
      <c r="D122" s="2" t="s">
        <v>39</v>
      </c>
      <c r="E122" s="2" t="s">
        <v>1147</v>
      </c>
      <c r="F122" s="2" t="s">
        <v>2169</v>
      </c>
      <c r="G122" s="2" t="s">
        <v>2312</v>
      </c>
      <c r="H122" s="44">
        <v>1703</v>
      </c>
      <c r="I122" s="199" t="s">
        <v>44</v>
      </c>
      <c r="J122" s="177" t="str">
        <f>IF(ISBLANK(INDEX('Policy Characteristics'!D:D,MATCH($C122,'Policy Characteristics'!$C:$C,0))),"",INDEX('Policy Characteristics'!D:D,MATCH($C122,'Policy Characteristics'!$C:$C,0)))</f>
        <v>Vehicle Subsidy</v>
      </c>
      <c r="K122" s="177" t="str">
        <f>IF(ISBLANK(INDEX('Policy Characteristics'!E:E,MATCH($C122,'Policy Characteristics'!$C:$C,0))),"",INDEX('Policy Characteristics'!E:E,MATCH($C122,'Policy Characteristics'!$C:$C,0)))</f>
        <v>trans frgt subsidy</v>
      </c>
      <c r="L122" s="177">
        <f>IF(ISBLANK(INDEX('Policy Characteristics'!F:F,MATCH($C122,'Policy Characteristics'!$C:$C,0))),"",INDEX('Policy Characteristics'!F:F,MATCH($C122,'Policy Characteristics'!$C:$C,0)))</f>
        <v>0</v>
      </c>
      <c r="M122" s="177">
        <f>IF(ISBLANK(INDEX('Policy Characteristics'!G:G,MATCH($C122,'Policy Characteristics'!$C:$C,0))),"",INDEX('Policy Characteristics'!G:G,MATCH($C122,'Policy Characteristics'!$C:$C,0)))</f>
        <v>50000</v>
      </c>
      <c r="N122" s="177">
        <f>IF(ISBLANK(INDEX('Policy Characteristics'!H:H,MATCH($C122,'Policy Characteristics'!$C:$C,0))),"",INDEX('Policy Characteristics'!H:H,MATCH($C122,'Policy Characteristics'!$C:$C,0)))</f>
        <v>100</v>
      </c>
      <c r="O122" s="177" t="str">
        <f>IF(ISBLANK(INDEX('Policy Characteristics'!I:I,MATCH($C122,'Policy Characteristics'!$C:$C,0))),"",INDEX('Policy Characteristics'!I:I,MATCH($C122,'Policy Characteristics'!$C:$C,0)))</f>
        <v>€ / vehicle</v>
      </c>
      <c r="P122" s="177" t="str">
        <f>IF(ISBLANK(INDEX('Policy Characteristics'!J:J,MATCH($C122,'Policy Characteristics'!$C:$C,0))),"",INDEX('Policy Characteristics'!J:J,MATCH($C122,'Policy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2" s="177" t="str">
        <f>IF(ISBLANK(INDEX('Policy Characteristics'!K:K,MATCH($C122,'Policy Characteristics'!$C:$C,0))),"",INDEX('Policy Characteristics'!K:K,MATCH($C122,'Policy Characteristics'!$C:$C,0)))</f>
        <v>transportation-sector-main.html#ev-subsidy</v>
      </c>
      <c r="R122" s="177" t="str">
        <f>IF(ISBLANK(INDEX('Policy Characteristics'!L:L,MATCH($C122,'Policy Characteristics'!$C:$C,0))),"",INDEX('Policy Characteristics'!L:L,MATCH($C122,'Policy Characteristics'!$C:$C,0)))</f>
        <v>ev-subsidy.html</v>
      </c>
    </row>
    <row r="123" spans="1:18" x14ac:dyDescent="0.35">
      <c r="A123" s="176" t="str">
        <f>IF(ISBLANK(INDEX('Policy Characteristics'!A:A,MATCH($C123,'Policy Characteristics'!$C:$C,0))),"",INDEX('Policy Characteristics'!A:A,MATCH($C123,'Policy Characteristics'!$C:$C,0)))</f>
        <v>Transportation</v>
      </c>
      <c r="B123" s="184" t="str">
        <f>IF(ISBLANK(INDEX('Policy Characteristics'!B:B,MATCH($C123,'Policy Characteristics'!$C:$C,0))),"",INDEX('Policy Characteristics'!B:B,MATCH($C123,'Policy Characteristics'!$C:$C,0)))</f>
        <v>Freight Vehicle Subsidy</v>
      </c>
      <c r="C123" s="176" t="str">
        <f t="shared" si="4"/>
        <v>Additional Freight Vehicle Subsidy</v>
      </c>
      <c r="D123" s="2" t="s">
        <v>39</v>
      </c>
      <c r="E123" s="2" t="s">
        <v>1148</v>
      </c>
      <c r="F123" s="2" t="s">
        <v>2169</v>
      </c>
      <c r="G123" s="2" t="s">
        <v>2313</v>
      </c>
      <c r="H123" s="44">
        <v>1704</v>
      </c>
      <c r="I123" s="199" t="s">
        <v>44</v>
      </c>
      <c r="J123" s="177" t="str">
        <f>IF(ISBLANK(INDEX('Policy Characteristics'!D:D,MATCH($C123,'Policy Characteristics'!$C:$C,0))),"",INDEX('Policy Characteristics'!D:D,MATCH($C123,'Policy Characteristics'!$C:$C,0)))</f>
        <v>Vehicle Subsidy</v>
      </c>
      <c r="K123" s="177" t="str">
        <f>IF(ISBLANK(INDEX('Policy Characteristics'!E:E,MATCH($C123,'Policy Characteristics'!$C:$C,0))),"",INDEX('Policy Characteristics'!E:E,MATCH($C123,'Policy Characteristics'!$C:$C,0)))</f>
        <v>trans frgt subsidy</v>
      </c>
      <c r="L123" s="177">
        <f>IF(ISBLANK(INDEX('Policy Characteristics'!F:F,MATCH($C123,'Policy Characteristics'!$C:$C,0))),"",INDEX('Policy Characteristics'!F:F,MATCH($C123,'Policy Characteristics'!$C:$C,0)))</f>
        <v>0</v>
      </c>
      <c r="M123" s="177">
        <f>IF(ISBLANK(INDEX('Policy Characteristics'!G:G,MATCH($C123,'Policy Characteristics'!$C:$C,0))),"",INDEX('Policy Characteristics'!G:G,MATCH($C123,'Policy Characteristics'!$C:$C,0)))</f>
        <v>50000</v>
      </c>
      <c r="N123" s="177">
        <f>IF(ISBLANK(INDEX('Policy Characteristics'!H:H,MATCH($C123,'Policy Characteristics'!$C:$C,0))),"",INDEX('Policy Characteristics'!H:H,MATCH($C123,'Policy Characteristics'!$C:$C,0)))</f>
        <v>100</v>
      </c>
      <c r="O123" s="177" t="str">
        <f>IF(ISBLANK(INDEX('Policy Characteristics'!I:I,MATCH($C123,'Policy Characteristics'!$C:$C,0))),"",INDEX('Policy Characteristics'!I:I,MATCH($C123,'Policy Characteristics'!$C:$C,0)))</f>
        <v>€ / vehicle</v>
      </c>
      <c r="P123" s="177" t="str">
        <f>IF(ISBLANK(INDEX('Policy Characteristics'!J:J,MATCH($C123,'Policy Characteristics'!$C:$C,0))),"",INDEX('Policy Characteristics'!J:J,MATCH($C123,'Policy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3" s="177" t="str">
        <f>IF(ISBLANK(INDEX('Policy Characteristics'!K:K,MATCH($C123,'Policy Characteristics'!$C:$C,0))),"",INDEX('Policy Characteristics'!K:K,MATCH($C123,'Policy Characteristics'!$C:$C,0)))</f>
        <v>transportation-sector-main.html#ev-subsidy</v>
      </c>
      <c r="R123" s="177" t="str">
        <f>IF(ISBLANK(INDEX('Policy Characteristics'!L:L,MATCH($C123,'Policy Characteristics'!$C:$C,0))),"",INDEX('Policy Characteristics'!L:L,MATCH($C123,'Policy Characteristics'!$C:$C,0)))</f>
        <v>ev-subsidy.html</v>
      </c>
    </row>
    <row r="124" spans="1:18" x14ac:dyDescent="0.35">
      <c r="A124" s="176" t="str">
        <f>IF(ISBLANK(INDEX('Policy Characteristics'!A:A,MATCH($C124,'Policy Characteristics'!$C:$C,0))),"",INDEX('Policy Characteristics'!A:A,MATCH($C124,'Policy Characteristics'!$C:$C,0)))</f>
        <v>Transportation</v>
      </c>
      <c r="B124" s="184" t="str">
        <f>IF(ISBLANK(INDEX('Policy Characteristics'!B:B,MATCH($C124,'Policy Characteristics'!$C:$C,0))),"",INDEX('Policy Characteristics'!B:B,MATCH($C124,'Policy Characteristics'!$C:$C,0)))</f>
        <v>Freight Vehicle Subsidy</v>
      </c>
      <c r="C124" s="176" t="str">
        <f t="shared" si="4"/>
        <v>Additional Freight Vehicle Subsidy</v>
      </c>
      <c r="D124" s="2" t="s">
        <v>39</v>
      </c>
      <c r="E124" s="2" t="s">
        <v>1408</v>
      </c>
      <c r="F124" s="2" t="s">
        <v>2169</v>
      </c>
      <c r="G124" s="2" t="s">
        <v>1408</v>
      </c>
      <c r="H124" s="44">
        <v>1705</v>
      </c>
      <c r="I124" s="199" t="s">
        <v>44</v>
      </c>
      <c r="J124" s="177" t="str">
        <f>IF(ISBLANK(INDEX('Policy Characteristics'!D:D,MATCH($C124,'Policy Characteristics'!$C:$C,0))),"",INDEX('Policy Characteristics'!D:D,MATCH($C124,'Policy Characteristics'!$C:$C,0)))</f>
        <v>Vehicle Subsidy</v>
      </c>
      <c r="K124" s="177" t="str">
        <f>IF(ISBLANK(INDEX('Policy Characteristics'!E:E,MATCH($C124,'Policy Characteristics'!$C:$C,0))),"",INDEX('Policy Characteristics'!E:E,MATCH($C124,'Policy Characteristics'!$C:$C,0)))</f>
        <v>trans frgt subsidy</v>
      </c>
      <c r="L124" s="177">
        <f>IF(ISBLANK(INDEX('Policy Characteristics'!F:F,MATCH($C124,'Policy Characteristics'!$C:$C,0))),"",INDEX('Policy Characteristics'!F:F,MATCH($C124,'Policy Characteristics'!$C:$C,0)))</f>
        <v>0</v>
      </c>
      <c r="M124" s="177">
        <f>IF(ISBLANK(INDEX('Policy Characteristics'!G:G,MATCH($C124,'Policy Characteristics'!$C:$C,0))),"",INDEX('Policy Characteristics'!G:G,MATCH($C124,'Policy Characteristics'!$C:$C,0)))</f>
        <v>50000</v>
      </c>
      <c r="N124" s="177">
        <f>IF(ISBLANK(INDEX('Policy Characteristics'!H:H,MATCH($C124,'Policy Characteristics'!$C:$C,0))),"",INDEX('Policy Characteristics'!H:H,MATCH($C124,'Policy Characteristics'!$C:$C,0)))</f>
        <v>100</v>
      </c>
      <c r="O124" s="177" t="str">
        <f>IF(ISBLANK(INDEX('Policy Characteristics'!I:I,MATCH($C124,'Policy Characteristics'!$C:$C,0))),"",INDEX('Policy Characteristics'!I:I,MATCH($C124,'Policy Characteristics'!$C:$C,0)))</f>
        <v>€ / vehicle</v>
      </c>
      <c r="P124" s="177" t="str">
        <f>IF(ISBLANK(INDEX('Policy Characteristics'!J:J,MATCH($C124,'Policy Characteristics'!$C:$C,0))),"",INDEX('Policy Characteristics'!J:J,MATCH($C124,'Policy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4" s="177" t="str">
        <f>IF(ISBLANK(INDEX('Policy Characteristics'!K:K,MATCH($C124,'Policy Characteristics'!$C:$C,0))),"",INDEX('Policy Characteristics'!K:K,MATCH($C124,'Policy Characteristics'!$C:$C,0)))</f>
        <v>transportation-sector-main.html#ev-subsidy</v>
      </c>
      <c r="R124" s="177" t="str">
        <f>IF(ISBLANK(INDEX('Policy Characteristics'!L:L,MATCH($C124,'Policy Characteristics'!$C:$C,0))),"",INDEX('Policy Characteristics'!L:L,MATCH($C124,'Policy Characteristics'!$C:$C,0)))</f>
        <v>ev-subsidy.html</v>
      </c>
    </row>
    <row r="125" spans="1:18" x14ac:dyDescent="0.35">
      <c r="A125" s="176" t="str">
        <f>IF(ISBLANK(INDEX('Policy Characteristics'!A:A,MATCH($C125,'Policy Characteristics'!$C:$C,0))),"",INDEX('Policy Characteristics'!A:A,MATCH($C125,'Policy Characteristics'!$C:$C,0)))</f>
        <v>Transportation</v>
      </c>
      <c r="B125" s="184" t="str">
        <f>IF(ISBLANK(INDEX('Policy Characteristics'!B:B,MATCH($C125,'Policy Characteristics'!$C:$C,0))),"",INDEX('Policy Characteristics'!B:B,MATCH($C125,'Policy Characteristics'!$C:$C,0)))</f>
        <v>Freight Vehicle Subsidy</v>
      </c>
      <c r="C125" s="176" t="str">
        <f t="shared" si="4"/>
        <v>Additional Freight Vehicle Subsidy</v>
      </c>
      <c r="D125" s="2" t="s">
        <v>39</v>
      </c>
      <c r="E125" s="2" t="s">
        <v>1407</v>
      </c>
      <c r="F125" s="2" t="s">
        <v>2169</v>
      </c>
      <c r="G125" s="2" t="s">
        <v>2314</v>
      </c>
      <c r="H125" s="44">
        <v>1706</v>
      </c>
      <c r="I125" s="199" t="s">
        <v>44</v>
      </c>
      <c r="J125" s="177" t="str">
        <f>IF(ISBLANK(INDEX('Policy Characteristics'!D:D,MATCH($C125,'Policy Characteristics'!$C:$C,0))),"",INDEX('Policy Characteristics'!D:D,MATCH($C125,'Policy Characteristics'!$C:$C,0)))</f>
        <v>Vehicle Subsidy</v>
      </c>
      <c r="K125" s="177" t="str">
        <f>IF(ISBLANK(INDEX('Policy Characteristics'!E:E,MATCH($C125,'Policy Characteristics'!$C:$C,0))),"",INDEX('Policy Characteristics'!E:E,MATCH($C125,'Policy Characteristics'!$C:$C,0)))</f>
        <v>trans frgt subsidy</v>
      </c>
      <c r="L125" s="177">
        <f>IF(ISBLANK(INDEX('Policy Characteristics'!F:F,MATCH($C125,'Policy Characteristics'!$C:$C,0))),"",INDEX('Policy Characteristics'!F:F,MATCH($C125,'Policy Characteristics'!$C:$C,0)))</f>
        <v>0</v>
      </c>
      <c r="M125" s="177">
        <f>IF(ISBLANK(INDEX('Policy Characteristics'!G:G,MATCH($C125,'Policy Characteristics'!$C:$C,0))),"",INDEX('Policy Characteristics'!G:G,MATCH($C125,'Policy Characteristics'!$C:$C,0)))</f>
        <v>50000</v>
      </c>
      <c r="N125" s="177">
        <f>IF(ISBLANK(INDEX('Policy Characteristics'!H:H,MATCH($C125,'Policy Characteristics'!$C:$C,0))),"",INDEX('Policy Characteristics'!H:H,MATCH($C125,'Policy Characteristics'!$C:$C,0)))</f>
        <v>100</v>
      </c>
      <c r="O125" s="177" t="str">
        <f>IF(ISBLANK(INDEX('Policy Characteristics'!I:I,MATCH($C125,'Policy Characteristics'!$C:$C,0))),"",INDEX('Policy Characteristics'!I:I,MATCH($C125,'Policy Characteristics'!$C:$C,0)))</f>
        <v>€ / vehicle</v>
      </c>
      <c r="P125" s="177" t="str">
        <f>IF(ISBLANK(INDEX('Policy Characteristics'!J:J,MATCH($C125,'Policy Characteristics'!$C:$C,0))),"",INDEX('Policy Characteristics'!J:J,MATCH($C125,'Policy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5" s="177" t="str">
        <f>IF(ISBLANK(INDEX('Policy Characteristics'!K:K,MATCH($C125,'Policy Characteristics'!$C:$C,0))),"",INDEX('Policy Characteristics'!K:K,MATCH($C125,'Policy Characteristics'!$C:$C,0)))</f>
        <v>transportation-sector-main.html#ev-subsidy</v>
      </c>
      <c r="R125" s="177" t="str">
        <f>IF(ISBLANK(INDEX('Policy Characteristics'!L:L,MATCH($C125,'Policy Characteristics'!$C:$C,0))),"",INDEX('Policy Characteristics'!L:L,MATCH($C125,'Policy Characteristics'!$C:$C,0)))</f>
        <v>ev-subsidy.html</v>
      </c>
    </row>
    <row r="126" spans="1:18" x14ac:dyDescent="0.35">
      <c r="A126" s="176" t="str">
        <f>IF(ISBLANK(INDEX('Policy Characteristics'!A:A,MATCH($C126,'Policy Characteristics'!$C:$C,0))),"",INDEX('Policy Characteristics'!A:A,MATCH($C126,'Policy Characteristics'!$C:$C,0)))</f>
        <v>Transportation</v>
      </c>
      <c r="B126" s="184" t="str">
        <f>IF(ISBLANK(INDEX('Policy Characteristics'!B:B,MATCH($C126,'Policy Characteristics'!$C:$C,0))),"",INDEX('Policy Characteristics'!B:B,MATCH($C126,'Policy Characteristics'!$C:$C,0)))</f>
        <v>Freight Vehicle Subsidy</v>
      </c>
      <c r="C126" s="176" t="str">
        <f t="shared" si="4"/>
        <v>Additional Freight Vehicle Subsidy</v>
      </c>
      <c r="D126" s="47" t="s">
        <v>40</v>
      </c>
      <c r="E126" s="47" t="s">
        <v>1144</v>
      </c>
      <c r="F126" s="2" t="s">
        <v>85</v>
      </c>
      <c r="G126" s="47" t="s">
        <v>2309</v>
      </c>
      <c r="H126" s="44">
        <v>1707</v>
      </c>
      <c r="I126" s="199" t="s">
        <v>44</v>
      </c>
      <c r="J126" s="177" t="str">
        <f>IF(ISBLANK(INDEX('Policy Characteristics'!D:D,MATCH($C126,'Policy Characteristics'!$C:$C,0))),"",INDEX('Policy Characteristics'!D:D,MATCH($C126,'Policy Characteristics'!$C:$C,0)))</f>
        <v>Vehicle Subsidy</v>
      </c>
      <c r="K126" s="177" t="str">
        <f>IF(ISBLANK(INDEX('Policy Characteristics'!E:E,MATCH($C126,'Policy Characteristics'!$C:$C,0))),"",INDEX('Policy Characteristics'!E:E,MATCH($C126,'Policy Characteristics'!$C:$C,0)))</f>
        <v>trans frgt subsidy</v>
      </c>
      <c r="L126" s="177">
        <f>IF(ISBLANK(INDEX('Policy Characteristics'!F:F,MATCH($C126,'Policy Characteristics'!$C:$C,0))),"",INDEX('Policy Characteristics'!F:F,MATCH($C126,'Policy Characteristics'!$C:$C,0)))</f>
        <v>0</v>
      </c>
      <c r="M126" s="177">
        <f>IF(ISBLANK(INDEX('Policy Characteristics'!G:G,MATCH($C126,'Policy Characteristics'!$C:$C,0))),"",INDEX('Policy Characteristics'!G:G,MATCH($C126,'Policy Characteristics'!$C:$C,0)))</f>
        <v>50000</v>
      </c>
      <c r="N126" s="177">
        <f>IF(ISBLANK(INDEX('Policy Characteristics'!H:H,MATCH($C126,'Policy Characteristics'!$C:$C,0))),"",INDEX('Policy Characteristics'!H:H,MATCH($C126,'Policy Characteristics'!$C:$C,0)))</f>
        <v>100</v>
      </c>
      <c r="O126" s="177" t="str">
        <f>IF(ISBLANK(INDEX('Policy Characteristics'!I:I,MATCH($C126,'Policy Characteristics'!$C:$C,0))),"",INDEX('Policy Characteristics'!I:I,MATCH($C126,'Policy Characteristics'!$C:$C,0)))</f>
        <v>€ / vehicle</v>
      </c>
      <c r="P126" s="177" t="str">
        <f>IF(ISBLANK(INDEX('Policy Characteristics'!J:J,MATCH($C126,'Policy Characteristics'!$C:$C,0))),"",INDEX('Policy Characteristics'!J:J,MATCH($C126,'Policy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6" s="177" t="str">
        <f>IF(ISBLANK(INDEX('Policy Characteristics'!K:K,MATCH($C126,'Policy Characteristics'!$C:$C,0))),"",INDEX('Policy Characteristics'!K:K,MATCH($C126,'Policy Characteristics'!$C:$C,0)))</f>
        <v>transportation-sector-main.html#ev-subsidy</v>
      </c>
      <c r="R126" s="177" t="str">
        <f>IF(ISBLANK(INDEX('Policy Characteristics'!L:L,MATCH($C126,'Policy Characteristics'!$C:$C,0))),"",INDEX('Policy Characteristics'!L:L,MATCH($C126,'Policy Characteristics'!$C:$C,0)))</f>
        <v>ev-subsidy.html</v>
      </c>
    </row>
    <row r="127" spans="1:18" x14ac:dyDescent="0.35">
      <c r="A127" s="176" t="str">
        <f>IF(ISBLANK(INDEX('Policy Characteristics'!A:A,MATCH($C127,'Policy Characteristics'!$C:$C,0))),"",INDEX('Policy Characteristics'!A:A,MATCH($C127,'Policy Characteristics'!$C:$C,0)))</f>
        <v>Transportation</v>
      </c>
      <c r="B127" s="184" t="str">
        <f>IF(ISBLANK(INDEX('Policy Characteristics'!B:B,MATCH($C127,'Policy Characteristics'!$C:$C,0))),"",INDEX('Policy Characteristics'!B:B,MATCH($C127,'Policy Characteristics'!$C:$C,0)))</f>
        <v>Freight Vehicle Subsidy</v>
      </c>
      <c r="C127" s="176" t="str">
        <f t="shared" si="4"/>
        <v>Additional Freight Vehicle Subsidy</v>
      </c>
      <c r="D127" s="47" t="s">
        <v>40</v>
      </c>
      <c r="E127" s="2" t="s">
        <v>1145</v>
      </c>
      <c r="F127" s="2" t="s">
        <v>85</v>
      </c>
      <c r="G127" s="2" t="s">
        <v>2310</v>
      </c>
      <c r="H127" s="44">
        <v>1708</v>
      </c>
      <c r="I127" s="199" t="s">
        <v>44</v>
      </c>
      <c r="J127" s="177" t="str">
        <f>IF(ISBLANK(INDEX('Policy Characteristics'!D:D,MATCH($C127,'Policy Characteristics'!$C:$C,0))),"",INDEX('Policy Characteristics'!D:D,MATCH($C127,'Policy Characteristics'!$C:$C,0)))</f>
        <v>Vehicle Subsidy</v>
      </c>
      <c r="K127" s="177" t="str">
        <f>IF(ISBLANK(INDEX('Policy Characteristics'!E:E,MATCH($C127,'Policy Characteristics'!$C:$C,0))),"",INDEX('Policy Characteristics'!E:E,MATCH($C127,'Policy Characteristics'!$C:$C,0)))</f>
        <v>trans frgt subsidy</v>
      </c>
      <c r="L127" s="177">
        <f>IF(ISBLANK(INDEX('Policy Characteristics'!F:F,MATCH($C127,'Policy Characteristics'!$C:$C,0))),"",INDEX('Policy Characteristics'!F:F,MATCH($C127,'Policy Characteristics'!$C:$C,0)))</f>
        <v>0</v>
      </c>
      <c r="M127" s="177">
        <f>IF(ISBLANK(INDEX('Policy Characteristics'!G:G,MATCH($C127,'Policy Characteristics'!$C:$C,0))),"",INDEX('Policy Characteristics'!G:G,MATCH($C127,'Policy Characteristics'!$C:$C,0)))</f>
        <v>50000</v>
      </c>
      <c r="N127" s="177">
        <f>IF(ISBLANK(INDEX('Policy Characteristics'!H:H,MATCH($C127,'Policy Characteristics'!$C:$C,0))),"",INDEX('Policy Characteristics'!H:H,MATCH($C127,'Policy Characteristics'!$C:$C,0)))</f>
        <v>100</v>
      </c>
      <c r="O127" s="177" t="str">
        <f>IF(ISBLANK(INDEX('Policy Characteristics'!I:I,MATCH($C127,'Policy Characteristics'!$C:$C,0))),"",INDEX('Policy Characteristics'!I:I,MATCH($C127,'Policy Characteristics'!$C:$C,0)))</f>
        <v>€ / vehicle</v>
      </c>
      <c r="P127" s="177" t="str">
        <f>IF(ISBLANK(INDEX('Policy Characteristics'!J:J,MATCH($C127,'Policy Characteristics'!$C:$C,0))),"",INDEX('Policy Characteristics'!J:J,MATCH($C127,'Policy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7" s="177" t="str">
        <f>IF(ISBLANK(INDEX('Policy Characteristics'!K:K,MATCH($C127,'Policy Characteristics'!$C:$C,0))),"",INDEX('Policy Characteristics'!K:K,MATCH($C127,'Policy Characteristics'!$C:$C,0)))</f>
        <v>transportation-sector-main.html#ev-subsidy</v>
      </c>
      <c r="R127" s="177" t="str">
        <f>IF(ISBLANK(INDEX('Policy Characteristics'!L:L,MATCH($C127,'Policy Characteristics'!$C:$C,0))),"",INDEX('Policy Characteristics'!L:L,MATCH($C127,'Policy Characteristics'!$C:$C,0)))</f>
        <v>ev-subsidy.html</v>
      </c>
    </row>
    <row r="128" spans="1:18" x14ac:dyDescent="0.35">
      <c r="A128" s="176" t="str">
        <f>IF(ISBLANK(INDEX('Policy Characteristics'!A:A,MATCH($C128,'Policy Characteristics'!$C:$C,0))),"",INDEX('Policy Characteristics'!A:A,MATCH($C128,'Policy Characteristics'!$C:$C,0)))</f>
        <v>Transportation</v>
      </c>
      <c r="B128" s="184" t="str">
        <f>IF(ISBLANK(INDEX('Policy Characteristics'!B:B,MATCH($C128,'Policy Characteristics'!$C:$C,0))),"",INDEX('Policy Characteristics'!B:B,MATCH($C128,'Policy Characteristics'!$C:$C,0)))</f>
        <v>Freight Vehicle Subsidy</v>
      </c>
      <c r="C128" s="176" t="str">
        <f t="shared" si="4"/>
        <v>Additional Freight Vehicle Subsidy</v>
      </c>
      <c r="D128" s="47" t="s">
        <v>40</v>
      </c>
      <c r="E128" s="2" t="s">
        <v>1146</v>
      </c>
      <c r="F128" s="2" t="s">
        <v>85</v>
      </c>
      <c r="G128" s="2" t="s">
        <v>2311</v>
      </c>
      <c r="H128" s="44">
        <v>1709</v>
      </c>
      <c r="I128" s="199" t="s">
        <v>44</v>
      </c>
      <c r="J128" s="177" t="str">
        <f>IF(ISBLANK(INDEX('Policy Characteristics'!D:D,MATCH($C128,'Policy Characteristics'!$C:$C,0))),"",INDEX('Policy Characteristics'!D:D,MATCH($C128,'Policy Characteristics'!$C:$C,0)))</f>
        <v>Vehicle Subsidy</v>
      </c>
      <c r="K128" s="177" t="str">
        <f>IF(ISBLANK(INDEX('Policy Characteristics'!E:E,MATCH($C128,'Policy Characteristics'!$C:$C,0))),"",INDEX('Policy Characteristics'!E:E,MATCH($C128,'Policy Characteristics'!$C:$C,0)))</f>
        <v>trans frgt subsidy</v>
      </c>
      <c r="L128" s="177">
        <f>IF(ISBLANK(INDEX('Policy Characteristics'!F:F,MATCH($C128,'Policy Characteristics'!$C:$C,0))),"",INDEX('Policy Characteristics'!F:F,MATCH($C128,'Policy Characteristics'!$C:$C,0)))</f>
        <v>0</v>
      </c>
      <c r="M128" s="177">
        <f>IF(ISBLANK(INDEX('Policy Characteristics'!G:G,MATCH($C128,'Policy Characteristics'!$C:$C,0))),"",INDEX('Policy Characteristics'!G:G,MATCH($C128,'Policy Characteristics'!$C:$C,0)))</f>
        <v>50000</v>
      </c>
      <c r="N128" s="177">
        <f>IF(ISBLANK(INDEX('Policy Characteristics'!H:H,MATCH($C128,'Policy Characteristics'!$C:$C,0))),"",INDEX('Policy Characteristics'!H:H,MATCH($C128,'Policy Characteristics'!$C:$C,0)))</f>
        <v>100</v>
      </c>
      <c r="O128" s="177" t="str">
        <f>IF(ISBLANK(INDEX('Policy Characteristics'!I:I,MATCH($C128,'Policy Characteristics'!$C:$C,0))),"",INDEX('Policy Characteristics'!I:I,MATCH($C128,'Policy Characteristics'!$C:$C,0)))</f>
        <v>€ / vehicle</v>
      </c>
      <c r="P128" s="177" t="str">
        <f>IF(ISBLANK(INDEX('Policy Characteristics'!J:J,MATCH($C128,'Policy Characteristics'!$C:$C,0))),"",INDEX('Policy Characteristics'!J:J,MATCH($C128,'Policy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8" s="177" t="str">
        <f>IF(ISBLANK(INDEX('Policy Characteristics'!K:K,MATCH($C128,'Policy Characteristics'!$C:$C,0))),"",INDEX('Policy Characteristics'!K:K,MATCH($C128,'Policy Characteristics'!$C:$C,0)))</f>
        <v>transportation-sector-main.html#ev-subsidy</v>
      </c>
      <c r="R128" s="177" t="str">
        <f>IF(ISBLANK(INDEX('Policy Characteristics'!L:L,MATCH($C128,'Policy Characteristics'!$C:$C,0))),"",INDEX('Policy Characteristics'!L:L,MATCH($C128,'Policy Characteristics'!$C:$C,0)))</f>
        <v>ev-subsidy.html</v>
      </c>
    </row>
    <row r="129" spans="1:18" x14ac:dyDescent="0.35">
      <c r="A129" s="176" t="str">
        <f>IF(ISBLANK(INDEX('Policy Characteristics'!A:A,MATCH($C129,'Policy Characteristics'!$C:$C,0))),"",INDEX('Policy Characteristics'!A:A,MATCH($C129,'Policy Characteristics'!$C:$C,0)))</f>
        <v>Transportation</v>
      </c>
      <c r="B129" s="184" t="str">
        <f>IF(ISBLANK(INDEX('Policy Characteristics'!B:B,MATCH($C129,'Policy Characteristics'!$C:$C,0))),"",INDEX('Policy Characteristics'!B:B,MATCH($C129,'Policy Characteristics'!$C:$C,0)))</f>
        <v>Freight Vehicle Subsidy</v>
      </c>
      <c r="C129" s="176" t="str">
        <f t="shared" si="4"/>
        <v>Additional Freight Vehicle Subsidy</v>
      </c>
      <c r="D129" s="47" t="s">
        <v>40</v>
      </c>
      <c r="E129" s="2" t="s">
        <v>1147</v>
      </c>
      <c r="F129" s="2" t="s">
        <v>85</v>
      </c>
      <c r="G129" s="2" t="s">
        <v>2312</v>
      </c>
      <c r="H129" s="44">
        <v>1710</v>
      </c>
      <c r="I129" s="199" t="s">
        <v>44</v>
      </c>
      <c r="J129" s="177" t="str">
        <f>IF(ISBLANK(INDEX('Policy Characteristics'!D:D,MATCH($C129,'Policy Characteristics'!$C:$C,0))),"",INDEX('Policy Characteristics'!D:D,MATCH($C129,'Policy Characteristics'!$C:$C,0)))</f>
        <v>Vehicle Subsidy</v>
      </c>
      <c r="K129" s="177" t="str">
        <f>IF(ISBLANK(INDEX('Policy Characteristics'!E:E,MATCH($C129,'Policy Characteristics'!$C:$C,0))),"",INDEX('Policy Characteristics'!E:E,MATCH($C129,'Policy Characteristics'!$C:$C,0)))</f>
        <v>trans frgt subsidy</v>
      </c>
      <c r="L129" s="177">
        <f>IF(ISBLANK(INDEX('Policy Characteristics'!F:F,MATCH($C129,'Policy Characteristics'!$C:$C,0))),"",INDEX('Policy Characteristics'!F:F,MATCH($C129,'Policy Characteristics'!$C:$C,0)))</f>
        <v>0</v>
      </c>
      <c r="M129" s="177">
        <f>IF(ISBLANK(INDEX('Policy Characteristics'!G:G,MATCH($C129,'Policy Characteristics'!$C:$C,0))),"",INDEX('Policy Characteristics'!G:G,MATCH($C129,'Policy Characteristics'!$C:$C,0)))</f>
        <v>50000</v>
      </c>
      <c r="N129" s="177">
        <f>IF(ISBLANK(INDEX('Policy Characteristics'!H:H,MATCH($C129,'Policy Characteristics'!$C:$C,0))),"",INDEX('Policy Characteristics'!H:H,MATCH($C129,'Policy Characteristics'!$C:$C,0)))</f>
        <v>100</v>
      </c>
      <c r="O129" s="177" t="str">
        <f>IF(ISBLANK(INDEX('Policy Characteristics'!I:I,MATCH($C129,'Policy Characteristics'!$C:$C,0))),"",INDEX('Policy Characteristics'!I:I,MATCH($C129,'Policy Characteristics'!$C:$C,0)))</f>
        <v>€ / vehicle</v>
      </c>
      <c r="P129" s="177" t="str">
        <f>IF(ISBLANK(INDEX('Policy Characteristics'!J:J,MATCH($C129,'Policy Characteristics'!$C:$C,0))),"",INDEX('Policy Characteristics'!J:J,MATCH($C129,'Policy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9" s="177" t="str">
        <f>IF(ISBLANK(INDEX('Policy Characteristics'!K:K,MATCH($C129,'Policy Characteristics'!$C:$C,0))),"",INDEX('Policy Characteristics'!K:K,MATCH($C129,'Policy Characteristics'!$C:$C,0)))</f>
        <v>transportation-sector-main.html#ev-subsidy</v>
      </c>
      <c r="R129" s="177" t="str">
        <f>IF(ISBLANK(INDEX('Policy Characteristics'!L:L,MATCH($C129,'Policy Characteristics'!$C:$C,0))),"",INDEX('Policy Characteristics'!L:L,MATCH($C129,'Policy Characteristics'!$C:$C,0)))</f>
        <v>ev-subsidy.html</v>
      </c>
    </row>
    <row r="130" spans="1:18" x14ac:dyDescent="0.35">
      <c r="A130" s="176" t="str">
        <f>IF(ISBLANK(INDEX('Policy Characteristics'!A:A,MATCH($C130,'Policy Characteristics'!$C:$C,0))),"",INDEX('Policy Characteristics'!A:A,MATCH($C130,'Policy Characteristics'!$C:$C,0)))</f>
        <v>Transportation</v>
      </c>
      <c r="B130" s="184" t="str">
        <f>IF(ISBLANK(INDEX('Policy Characteristics'!B:B,MATCH($C130,'Policy Characteristics'!$C:$C,0))),"",INDEX('Policy Characteristics'!B:B,MATCH($C130,'Policy Characteristics'!$C:$C,0)))</f>
        <v>Freight Vehicle Subsidy</v>
      </c>
      <c r="C130" s="176" t="str">
        <f t="shared" si="4"/>
        <v>Additional Freight Vehicle Subsidy</v>
      </c>
      <c r="D130" s="47" t="s">
        <v>40</v>
      </c>
      <c r="E130" s="2" t="s">
        <v>1148</v>
      </c>
      <c r="F130" s="2" t="s">
        <v>85</v>
      </c>
      <c r="G130" s="2" t="s">
        <v>2313</v>
      </c>
      <c r="H130" s="44">
        <v>1711</v>
      </c>
      <c r="I130" s="199" t="s">
        <v>44</v>
      </c>
      <c r="J130" s="177" t="str">
        <f>IF(ISBLANK(INDEX('Policy Characteristics'!D:D,MATCH($C130,'Policy Characteristics'!$C:$C,0))),"",INDEX('Policy Characteristics'!D:D,MATCH($C130,'Policy Characteristics'!$C:$C,0)))</f>
        <v>Vehicle Subsidy</v>
      </c>
      <c r="K130" s="177" t="str">
        <f>IF(ISBLANK(INDEX('Policy Characteristics'!E:E,MATCH($C130,'Policy Characteristics'!$C:$C,0))),"",INDEX('Policy Characteristics'!E:E,MATCH($C130,'Policy Characteristics'!$C:$C,0)))</f>
        <v>trans frgt subsidy</v>
      </c>
      <c r="L130" s="177">
        <f>IF(ISBLANK(INDEX('Policy Characteristics'!F:F,MATCH($C130,'Policy Characteristics'!$C:$C,0))),"",INDEX('Policy Characteristics'!F:F,MATCH($C130,'Policy Characteristics'!$C:$C,0)))</f>
        <v>0</v>
      </c>
      <c r="M130" s="177">
        <f>IF(ISBLANK(INDEX('Policy Characteristics'!G:G,MATCH($C130,'Policy Characteristics'!$C:$C,0))),"",INDEX('Policy Characteristics'!G:G,MATCH($C130,'Policy Characteristics'!$C:$C,0)))</f>
        <v>50000</v>
      </c>
      <c r="N130" s="177">
        <f>IF(ISBLANK(INDEX('Policy Characteristics'!H:H,MATCH($C130,'Policy Characteristics'!$C:$C,0))),"",INDEX('Policy Characteristics'!H:H,MATCH($C130,'Policy Characteristics'!$C:$C,0)))</f>
        <v>100</v>
      </c>
      <c r="O130" s="177" t="str">
        <f>IF(ISBLANK(INDEX('Policy Characteristics'!I:I,MATCH($C130,'Policy Characteristics'!$C:$C,0))),"",INDEX('Policy Characteristics'!I:I,MATCH($C130,'Policy Characteristics'!$C:$C,0)))</f>
        <v>€ / vehicle</v>
      </c>
      <c r="P130" s="177" t="str">
        <f>IF(ISBLANK(INDEX('Policy Characteristics'!J:J,MATCH($C130,'Policy Characteristics'!$C:$C,0))),"",INDEX('Policy Characteristics'!J:J,MATCH($C130,'Policy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0" s="177" t="str">
        <f>IF(ISBLANK(INDEX('Policy Characteristics'!K:K,MATCH($C130,'Policy Characteristics'!$C:$C,0))),"",INDEX('Policy Characteristics'!K:K,MATCH($C130,'Policy Characteristics'!$C:$C,0)))</f>
        <v>transportation-sector-main.html#ev-subsidy</v>
      </c>
      <c r="R130" s="177" t="str">
        <f>IF(ISBLANK(INDEX('Policy Characteristics'!L:L,MATCH($C130,'Policy Characteristics'!$C:$C,0))),"",INDEX('Policy Characteristics'!L:L,MATCH($C130,'Policy Characteristics'!$C:$C,0)))</f>
        <v>ev-subsidy.html</v>
      </c>
    </row>
    <row r="131" spans="1:18" x14ac:dyDescent="0.35">
      <c r="A131" s="176" t="str">
        <f>IF(ISBLANK(INDEX('Policy Characteristics'!A:A,MATCH($C131,'Policy Characteristics'!$C:$C,0))),"",INDEX('Policy Characteristics'!A:A,MATCH($C131,'Policy Characteristics'!$C:$C,0)))</f>
        <v>Transportation</v>
      </c>
      <c r="B131" s="184" t="str">
        <f>IF(ISBLANK(INDEX('Policy Characteristics'!B:B,MATCH($C131,'Policy Characteristics'!$C:$C,0))),"",INDEX('Policy Characteristics'!B:B,MATCH($C131,'Policy Characteristics'!$C:$C,0)))</f>
        <v>Freight Vehicle Subsidy</v>
      </c>
      <c r="C131" s="176" t="str">
        <f t="shared" si="4"/>
        <v>Additional Freight Vehicle Subsidy</v>
      </c>
      <c r="D131" s="47" t="s">
        <v>40</v>
      </c>
      <c r="E131" s="2" t="s">
        <v>1408</v>
      </c>
      <c r="F131" s="2" t="s">
        <v>85</v>
      </c>
      <c r="G131" s="2" t="s">
        <v>1408</v>
      </c>
      <c r="H131" s="44">
        <v>1712</v>
      </c>
      <c r="I131" s="199" t="s">
        <v>44</v>
      </c>
      <c r="J131" s="177" t="str">
        <f>IF(ISBLANK(INDEX('Policy Characteristics'!D:D,MATCH($C131,'Policy Characteristics'!$C:$C,0))),"",INDEX('Policy Characteristics'!D:D,MATCH($C131,'Policy Characteristics'!$C:$C,0)))</f>
        <v>Vehicle Subsidy</v>
      </c>
      <c r="K131" s="177" t="str">
        <f>IF(ISBLANK(INDEX('Policy Characteristics'!E:E,MATCH($C131,'Policy Characteristics'!$C:$C,0))),"",INDEX('Policy Characteristics'!E:E,MATCH($C131,'Policy Characteristics'!$C:$C,0)))</f>
        <v>trans frgt subsidy</v>
      </c>
      <c r="L131" s="177">
        <f>IF(ISBLANK(INDEX('Policy Characteristics'!F:F,MATCH($C131,'Policy Characteristics'!$C:$C,0))),"",INDEX('Policy Characteristics'!F:F,MATCH($C131,'Policy Characteristics'!$C:$C,0)))</f>
        <v>0</v>
      </c>
      <c r="M131" s="177">
        <f>IF(ISBLANK(INDEX('Policy Characteristics'!G:G,MATCH($C131,'Policy Characteristics'!$C:$C,0))),"",INDEX('Policy Characteristics'!G:G,MATCH($C131,'Policy Characteristics'!$C:$C,0)))</f>
        <v>50000</v>
      </c>
      <c r="N131" s="177">
        <f>IF(ISBLANK(INDEX('Policy Characteristics'!H:H,MATCH($C131,'Policy Characteristics'!$C:$C,0))),"",INDEX('Policy Characteristics'!H:H,MATCH($C131,'Policy Characteristics'!$C:$C,0)))</f>
        <v>100</v>
      </c>
      <c r="O131" s="177" t="str">
        <f>IF(ISBLANK(INDEX('Policy Characteristics'!I:I,MATCH($C131,'Policy Characteristics'!$C:$C,0))),"",INDEX('Policy Characteristics'!I:I,MATCH($C131,'Policy Characteristics'!$C:$C,0)))</f>
        <v>€ / vehicle</v>
      </c>
      <c r="P131" s="177" t="str">
        <f>IF(ISBLANK(INDEX('Policy Characteristics'!J:J,MATCH($C131,'Policy Characteristics'!$C:$C,0))),"",INDEX('Policy Characteristics'!J:J,MATCH($C131,'Policy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1" s="177" t="str">
        <f>IF(ISBLANK(INDEX('Policy Characteristics'!K:K,MATCH($C131,'Policy Characteristics'!$C:$C,0))),"",INDEX('Policy Characteristics'!K:K,MATCH($C131,'Policy Characteristics'!$C:$C,0)))</f>
        <v>transportation-sector-main.html#ev-subsidy</v>
      </c>
      <c r="R131" s="177" t="str">
        <f>IF(ISBLANK(INDEX('Policy Characteristics'!L:L,MATCH($C131,'Policy Characteristics'!$C:$C,0))),"",INDEX('Policy Characteristics'!L:L,MATCH($C131,'Policy Characteristics'!$C:$C,0)))</f>
        <v>ev-subsidy.html</v>
      </c>
    </row>
    <row r="132" spans="1:18" x14ac:dyDescent="0.35">
      <c r="A132" s="176" t="str">
        <f>IF(ISBLANK(INDEX('Policy Characteristics'!A:A,MATCH($C132,'Policy Characteristics'!$C:$C,0))),"",INDEX('Policy Characteristics'!A:A,MATCH($C132,'Policy Characteristics'!$C:$C,0)))</f>
        <v>Transportation</v>
      </c>
      <c r="B132" s="184" t="str">
        <f>IF(ISBLANK(INDEX('Policy Characteristics'!B:B,MATCH($C132,'Policy Characteristics'!$C:$C,0))),"",INDEX('Policy Characteristics'!B:B,MATCH($C132,'Policy Characteristics'!$C:$C,0)))</f>
        <v>Freight Vehicle Subsidy</v>
      </c>
      <c r="C132" s="176" t="str">
        <f t="shared" si="4"/>
        <v>Additional Freight Vehicle Subsidy</v>
      </c>
      <c r="D132" s="47" t="s">
        <v>40</v>
      </c>
      <c r="E132" s="2" t="s">
        <v>1407</v>
      </c>
      <c r="F132" s="2" t="s">
        <v>85</v>
      </c>
      <c r="G132" s="2" t="s">
        <v>2314</v>
      </c>
      <c r="H132" s="44">
        <v>1713</v>
      </c>
      <c r="I132" s="199" t="s">
        <v>44</v>
      </c>
      <c r="J132" s="177" t="str">
        <f>IF(ISBLANK(INDEX('Policy Characteristics'!D:D,MATCH($C132,'Policy Characteristics'!$C:$C,0))),"",INDEX('Policy Characteristics'!D:D,MATCH($C132,'Policy Characteristics'!$C:$C,0)))</f>
        <v>Vehicle Subsidy</v>
      </c>
      <c r="K132" s="177" t="str">
        <f>IF(ISBLANK(INDEX('Policy Characteristics'!E:E,MATCH($C132,'Policy Characteristics'!$C:$C,0))),"",INDEX('Policy Characteristics'!E:E,MATCH($C132,'Policy Characteristics'!$C:$C,0)))</f>
        <v>trans frgt subsidy</v>
      </c>
      <c r="L132" s="177">
        <f>IF(ISBLANK(INDEX('Policy Characteristics'!F:F,MATCH($C132,'Policy Characteristics'!$C:$C,0))),"",INDEX('Policy Characteristics'!F:F,MATCH($C132,'Policy Characteristics'!$C:$C,0)))</f>
        <v>0</v>
      </c>
      <c r="M132" s="177">
        <f>IF(ISBLANK(INDEX('Policy Characteristics'!G:G,MATCH($C132,'Policy Characteristics'!$C:$C,0))),"",INDEX('Policy Characteristics'!G:G,MATCH($C132,'Policy Characteristics'!$C:$C,0)))</f>
        <v>50000</v>
      </c>
      <c r="N132" s="177">
        <f>IF(ISBLANK(INDEX('Policy Characteristics'!H:H,MATCH($C132,'Policy Characteristics'!$C:$C,0))),"",INDEX('Policy Characteristics'!H:H,MATCH($C132,'Policy Characteristics'!$C:$C,0)))</f>
        <v>100</v>
      </c>
      <c r="O132" s="177" t="str">
        <f>IF(ISBLANK(INDEX('Policy Characteristics'!I:I,MATCH($C132,'Policy Characteristics'!$C:$C,0))),"",INDEX('Policy Characteristics'!I:I,MATCH($C132,'Policy Characteristics'!$C:$C,0)))</f>
        <v>€ / vehicle</v>
      </c>
      <c r="P132" s="177" t="str">
        <f>IF(ISBLANK(INDEX('Policy Characteristics'!J:J,MATCH($C132,'Policy Characteristics'!$C:$C,0))),"",INDEX('Policy Characteristics'!J:J,MATCH($C132,'Policy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2" s="177" t="str">
        <f>IF(ISBLANK(INDEX('Policy Characteristics'!K:K,MATCH($C132,'Policy Characteristics'!$C:$C,0))),"",INDEX('Policy Characteristics'!K:K,MATCH($C132,'Policy Characteristics'!$C:$C,0)))</f>
        <v>transportation-sector-main.html#ev-subsidy</v>
      </c>
      <c r="R132" s="177" t="str">
        <f>IF(ISBLANK(INDEX('Policy Characteristics'!L:L,MATCH($C132,'Policy Characteristics'!$C:$C,0))),"",INDEX('Policy Characteristics'!L:L,MATCH($C132,'Policy Characteristics'!$C:$C,0)))</f>
        <v>ev-subsidy.html</v>
      </c>
    </row>
    <row r="133" spans="1:18" x14ac:dyDescent="0.35">
      <c r="A133" s="176" t="str">
        <f>IF(ISBLANK(INDEX('Policy Characteristics'!A:A,MATCH($C133,'Policy Characteristics'!$C:$C,0))),"",INDEX('Policy Characteristics'!A:A,MATCH($C133,'Policy Characteristics'!$C:$C,0)))</f>
        <v>Transportation</v>
      </c>
      <c r="B133" s="184" t="str">
        <f>IF(ISBLANK(INDEX('Policy Characteristics'!B:B,MATCH($C133,'Policy Characteristics'!$C:$C,0))),"",INDEX('Policy Characteristics'!B:B,MATCH($C133,'Policy Characteristics'!$C:$C,0)))</f>
        <v>Freight Vehicle Subsidy</v>
      </c>
      <c r="C133" s="176" t="str">
        <f t="shared" si="4"/>
        <v>Additional Freight Vehicle Subsidy</v>
      </c>
      <c r="D133" s="47" t="s">
        <v>41</v>
      </c>
      <c r="E133" s="47" t="s">
        <v>1144</v>
      </c>
      <c r="F133" s="2" t="s">
        <v>2171</v>
      </c>
      <c r="G133" s="47" t="s">
        <v>2309</v>
      </c>
      <c r="H133" s="44">
        <v>1714</v>
      </c>
      <c r="I133" s="199" t="s">
        <v>44</v>
      </c>
      <c r="J133" s="177" t="str">
        <f>IF(ISBLANK(INDEX('Policy Characteristics'!D:D,MATCH($C133,'Policy Characteristics'!$C:$C,0))),"",INDEX('Policy Characteristics'!D:D,MATCH($C133,'Policy Characteristics'!$C:$C,0)))</f>
        <v>Vehicle Subsidy</v>
      </c>
      <c r="K133" s="177" t="str">
        <f>IF(ISBLANK(INDEX('Policy Characteristics'!E:E,MATCH($C133,'Policy Characteristics'!$C:$C,0))),"",INDEX('Policy Characteristics'!E:E,MATCH($C133,'Policy Characteristics'!$C:$C,0)))</f>
        <v>trans frgt subsidy</v>
      </c>
      <c r="L133" s="177">
        <f>IF(ISBLANK(INDEX('Policy Characteristics'!F:F,MATCH($C133,'Policy Characteristics'!$C:$C,0))),"",INDEX('Policy Characteristics'!F:F,MATCH($C133,'Policy Characteristics'!$C:$C,0)))</f>
        <v>0</v>
      </c>
      <c r="M133" s="177">
        <f>IF(ISBLANK(INDEX('Policy Characteristics'!G:G,MATCH($C133,'Policy Characteristics'!$C:$C,0))),"",INDEX('Policy Characteristics'!G:G,MATCH($C133,'Policy Characteristics'!$C:$C,0)))</f>
        <v>50000</v>
      </c>
      <c r="N133" s="177">
        <f>IF(ISBLANK(INDEX('Policy Characteristics'!H:H,MATCH($C133,'Policy Characteristics'!$C:$C,0))),"",INDEX('Policy Characteristics'!H:H,MATCH($C133,'Policy Characteristics'!$C:$C,0)))</f>
        <v>100</v>
      </c>
      <c r="O133" s="177" t="str">
        <f>IF(ISBLANK(INDEX('Policy Characteristics'!I:I,MATCH($C133,'Policy Characteristics'!$C:$C,0))),"",INDEX('Policy Characteristics'!I:I,MATCH($C133,'Policy Characteristics'!$C:$C,0)))</f>
        <v>€ / vehicle</v>
      </c>
      <c r="P133" s="177" t="str">
        <f>IF(ISBLANK(INDEX('Policy Characteristics'!J:J,MATCH($C133,'Policy Characteristics'!$C:$C,0))),"",INDEX('Policy Characteristics'!J:J,MATCH($C133,'Policy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3" s="177" t="str">
        <f>IF(ISBLANK(INDEX('Policy Characteristics'!K:K,MATCH($C133,'Policy Characteristics'!$C:$C,0))),"",INDEX('Policy Characteristics'!K:K,MATCH($C133,'Policy Characteristics'!$C:$C,0)))</f>
        <v>transportation-sector-main.html#ev-subsidy</v>
      </c>
      <c r="R133" s="177" t="str">
        <f>IF(ISBLANK(INDEX('Policy Characteristics'!L:L,MATCH($C133,'Policy Characteristics'!$C:$C,0))),"",INDEX('Policy Characteristics'!L:L,MATCH($C133,'Policy Characteristics'!$C:$C,0)))</f>
        <v>ev-subsidy.html</v>
      </c>
    </row>
    <row r="134" spans="1:18" x14ac:dyDescent="0.35">
      <c r="A134" s="176" t="str">
        <f>IF(ISBLANK(INDEX('Policy Characteristics'!A:A,MATCH($C134,'Policy Characteristics'!$C:$C,0))),"",INDEX('Policy Characteristics'!A:A,MATCH($C134,'Policy Characteristics'!$C:$C,0)))</f>
        <v>Transportation</v>
      </c>
      <c r="B134" s="184" t="str">
        <f>IF(ISBLANK(INDEX('Policy Characteristics'!B:B,MATCH($C134,'Policy Characteristics'!$C:$C,0))),"",INDEX('Policy Characteristics'!B:B,MATCH($C134,'Policy Characteristics'!$C:$C,0)))</f>
        <v>Freight Vehicle Subsidy</v>
      </c>
      <c r="C134" s="176" t="str">
        <f t="shared" si="4"/>
        <v>Additional Freight Vehicle Subsidy</v>
      </c>
      <c r="D134" s="47" t="s">
        <v>41</v>
      </c>
      <c r="E134" s="2" t="s">
        <v>1145</v>
      </c>
      <c r="F134" s="2" t="s">
        <v>2171</v>
      </c>
      <c r="G134" s="2" t="s">
        <v>2310</v>
      </c>
      <c r="H134" s="44">
        <v>1715</v>
      </c>
      <c r="I134" s="199" t="s">
        <v>44</v>
      </c>
      <c r="J134" s="177" t="str">
        <f>IF(ISBLANK(INDEX('Policy Characteristics'!D:D,MATCH($C134,'Policy Characteristics'!$C:$C,0))),"",INDEX('Policy Characteristics'!D:D,MATCH($C134,'Policy Characteristics'!$C:$C,0)))</f>
        <v>Vehicle Subsidy</v>
      </c>
      <c r="K134" s="177" t="str">
        <f>IF(ISBLANK(INDEX('Policy Characteristics'!E:E,MATCH($C134,'Policy Characteristics'!$C:$C,0))),"",INDEX('Policy Characteristics'!E:E,MATCH($C134,'Policy Characteristics'!$C:$C,0)))</f>
        <v>trans frgt subsidy</v>
      </c>
      <c r="L134" s="177">
        <f>IF(ISBLANK(INDEX('Policy Characteristics'!F:F,MATCH($C134,'Policy Characteristics'!$C:$C,0))),"",INDEX('Policy Characteristics'!F:F,MATCH($C134,'Policy Characteristics'!$C:$C,0)))</f>
        <v>0</v>
      </c>
      <c r="M134" s="177">
        <f>IF(ISBLANK(INDEX('Policy Characteristics'!G:G,MATCH($C134,'Policy Characteristics'!$C:$C,0))),"",INDEX('Policy Characteristics'!G:G,MATCH($C134,'Policy Characteristics'!$C:$C,0)))</f>
        <v>50000</v>
      </c>
      <c r="N134" s="177">
        <f>IF(ISBLANK(INDEX('Policy Characteristics'!H:H,MATCH($C134,'Policy Characteristics'!$C:$C,0))),"",INDEX('Policy Characteristics'!H:H,MATCH($C134,'Policy Characteristics'!$C:$C,0)))</f>
        <v>100</v>
      </c>
      <c r="O134" s="177" t="str">
        <f>IF(ISBLANK(INDEX('Policy Characteristics'!I:I,MATCH($C134,'Policy Characteristics'!$C:$C,0))),"",INDEX('Policy Characteristics'!I:I,MATCH($C134,'Policy Characteristics'!$C:$C,0)))</f>
        <v>€ / vehicle</v>
      </c>
      <c r="P134" s="177" t="str">
        <f>IF(ISBLANK(INDEX('Policy Characteristics'!J:J,MATCH($C134,'Policy Characteristics'!$C:$C,0))),"",INDEX('Policy Characteristics'!J:J,MATCH($C134,'Policy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4" s="177" t="str">
        <f>IF(ISBLANK(INDEX('Policy Characteristics'!K:K,MATCH($C134,'Policy Characteristics'!$C:$C,0))),"",INDEX('Policy Characteristics'!K:K,MATCH($C134,'Policy Characteristics'!$C:$C,0)))</f>
        <v>transportation-sector-main.html#ev-subsidy</v>
      </c>
      <c r="R134" s="177" t="str">
        <f>IF(ISBLANK(INDEX('Policy Characteristics'!L:L,MATCH($C134,'Policy Characteristics'!$C:$C,0))),"",INDEX('Policy Characteristics'!L:L,MATCH($C134,'Policy Characteristics'!$C:$C,0)))</f>
        <v>ev-subsidy.html</v>
      </c>
    </row>
    <row r="135" spans="1:18" x14ac:dyDescent="0.35">
      <c r="A135" s="176" t="str">
        <f>IF(ISBLANK(INDEX('Policy Characteristics'!A:A,MATCH($C135,'Policy Characteristics'!$C:$C,0))),"",INDEX('Policy Characteristics'!A:A,MATCH($C135,'Policy Characteristics'!$C:$C,0)))</f>
        <v>Transportation</v>
      </c>
      <c r="B135" s="184" t="str">
        <f>IF(ISBLANK(INDEX('Policy Characteristics'!B:B,MATCH($C135,'Policy Characteristics'!$C:$C,0))),"",INDEX('Policy Characteristics'!B:B,MATCH($C135,'Policy Characteristics'!$C:$C,0)))</f>
        <v>Freight Vehicle Subsidy</v>
      </c>
      <c r="C135" s="176" t="str">
        <f t="shared" si="4"/>
        <v>Additional Freight Vehicle Subsidy</v>
      </c>
      <c r="D135" s="47" t="s">
        <v>41</v>
      </c>
      <c r="E135" s="2" t="s">
        <v>1146</v>
      </c>
      <c r="F135" s="2" t="s">
        <v>2171</v>
      </c>
      <c r="G135" s="2" t="s">
        <v>2311</v>
      </c>
      <c r="H135" s="44">
        <v>1716</v>
      </c>
      <c r="I135" s="199" t="s">
        <v>44</v>
      </c>
      <c r="J135" s="177" t="str">
        <f>IF(ISBLANK(INDEX('Policy Characteristics'!D:D,MATCH($C135,'Policy Characteristics'!$C:$C,0))),"",INDEX('Policy Characteristics'!D:D,MATCH($C135,'Policy Characteristics'!$C:$C,0)))</f>
        <v>Vehicle Subsidy</v>
      </c>
      <c r="K135" s="177" t="str">
        <f>IF(ISBLANK(INDEX('Policy Characteristics'!E:E,MATCH($C135,'Policy Characteristics'!$C:$C,0))),"",INDEX('Policy Characteristics'!E:E,MATCH($C135,'Policy Characteristics'!$C:$C,0)))</f>
        <v>trans frgt subsidy</v>
      </c>
      <c r="L135" s="177">
        <f>IF(ISBLANK(INDEX('Policy Characteristics'!F:F,MATCH($C135,'Policy Characteristics'!$C:$C,0))),"",INDEX('Policy Characteristics'!F:F,MATCH($C135,'Policy Characteristics'!$C:$C,0)))</f>
        <v>0</v>
      </c>
      <c r="M135" s="177">
        <f>IF(ISBLANK(INDEX('Policy Characteristics'!G:G,MATCH($C135,'Policy Characteristics'!$C:$C,0))),"",INDEX('Policy Characteristics'!G:G,MATCH($C135,'Policy Characteristics'!$C:$C,0)))</f>
        <v>50000</v>
      </c>
      <c r="N135" s="177">
        <f>IF(ISBLANK(INDEX('Policy Characteristics'!H:H,MATCH($C135,'Policy Characteristics'!$C:$C,0))),"",INDEX('Policy Characteristics'!H:H,MATCH($C135,'Policy Characteristics'!$C:$C,0)))</f>
        <v>100</v>
      </c>
      <c r="O135" s="177" t="str">
        <f>IF(ISBLANK(INDEX('Policy Characteristics'!I:I,MATCH($C135,'Policy Characteristics'!$C:$C,0))),"",INDEX('Policy Characteristics'!I:I,MATCH($C135,'Policy Characteristics'!$C:$C,0)))</f>
        <v>€ / vehicle</v>
      </c>
      <c r="P135" s="177" t="str">
        <f>IF(ISBLANK(INDEX('Policy Characteristics'!J:J,MATCH($C135,'Policy Characteristics'!$C:$C,0))),"",INDEX('Policy Characteristics'!J:J,MATCH($C135,'Policy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5" s="177" t="str">
        <f>IF(ISBLANK(INDEX('Policy Characteristics'!K:K,MATCH($C135,'Policy Characteristics'!$C:$C,0))),"",INDEX('Policy Characteristics'!K:K,MATCH($C135,'Policy Characteristics'!$C:$C,0)))</f>
        <v>transportation-sector-main.html#ev-subsidy</v>
      </c>
      <c r="R135" s="177" t="str">
        <f>IF(ISBLANK(INDEX('Policy Characteristics'!L:L,MATCH($C135,'Policy Characteristics'!$C:$C,0))),"",INDEX('Policy Characteristics'!L:L,MATCH($C135,'Policy Characteristics'!$C:$C,0)))</f>
        <v>ev-subsidy.html</v>
      </c>
    </row>
    <row r="136" spans="1:18" x14ac:dyDescent="0.35">
      <c r="A136" s="176" t="str">
        <f>IF(ISBLANK(INDEX('Policy Characteristics'!A:A,MATCH($C136,'Policy Characteristics'!$C:$C,0))),"",INDEX('Policy Characteristics'!A:A,MATCH($C136,'Policy Characteristics'!$C:$C,0)))</f>
        <v>Transportation</v>
      </c>
      <c r="B136" s="184" t="str">
        <f>IF(ISBLANK(INDEX('Policy Characteristics'!B:B,MATCH($C136,'Policy Characteristics'!$C:$C,0))),"",INDEX('Policy Characteristics'!B:B,MATCH($C136,'Policy Characteristics'!$C:$C,0)))</f>
        <v>Freight Vehicle Subsidy</v>
      </c>
      <c r="C136" s="176" t="str">
        <f t="shared" si="4"/>
        <v>Additional Freight Vehicle Subsidy</v>
      </c>
      <c r="D136" s="47" t="s">
        <v>41</v>
      </c>
      <c r="E136" s="2" t="s">
        <v>1147</v>
      </c>
      <c r="F136" s="2" t="s">
        <v>2171</v>
      </c>
      <c r="G136" s="2" t="s">
        <v>2312</v>
      </c>
      <c r="H136" s="44">
        <v>1717</v>
      </c>
      <c r="I136" s="199" t="s">
        <v>44</v>
      </c>
      <c r="J136" s="177" t="str">
        <f>IF(ISBLANK(INDEX('Policy Characteristics'!D:D,MATCH($C136,'Policy Characteristics'!$C:$C,0))),"",INDEX('Policy Characteristics'!D:D,MATCH($C136,'Policy Characteristics'!$C:$C,0)))</f>
        <v>Vehicle Subsidy</v>
      </c>
      <c r="K136" s="177" t="str">
        <f>IF(ISBLANK(INDEX('Policy Characteristics'!E:E,MATCH($C136,'Policy Characteristics'!$C:$C,0))),"",INDEX('Policy Characteristics'!E:E,MATCH($C136,'Policy Characteristics'!$C:$C,0)))</f>
        <v>trans frgt subsidy</v>
      </c>
      <c r="L136" s="177">
        <f>IF(ISBLANK(INDEX('Policy Characteristics'!F:F,MATCH($C136,'Policy Characteristics'!$C:$C,0))),"",INDEX('Policy Characteristics'!F:F,MATCH($C136,'Policy Characteristics'!$C:$C,0)))</f>
        <v>0</v>
      </c>
      <c r="M136" s="177">
        <f>IF(ISBLANK(INDEX('Policy Characteristics'!G:G,MATCH($C136,'Policy Characteristics'!$C:$C,0))),"",INDEX('Policy Characteristics'!G:G,MATCH($C136,'Policy Characteristics'!$C:$C,0)))</f>
        <v>50000</v>
      </c>
      <c r="N136" s="177">
        <f>IF(ISBLANK(INDEX('Policy Characteristics'!H:H,MATCH($C136,'Policy Characteristics'!$C:$C,0))),"",INDEX('Policy Characteristics'!H:H,MATCH($C136,'Policy Characteristics'!$C:$C,0)))</f>
        <v>100</v>
      </c>
      <c r="O136" s="177" t="str">
        <f>IF(ISBLANK(INDEX('Policy Characteristics'!I:I,MATCH($C136,'Policy Characteristics'!$C:$C,0))),"",INDEX('Policy Characteristics'!I:I,MATCH($C136,'Policy Characteristics'!$C:$C,0)))</f>
        <v>€ / vehicle</v>
      </c>
      <c r="P136" s="177" t="str">
        <f>IF(ISBLANK(INDEX('Policy Characteristics'!J:J,MATCH($C136,'Policy Characteristics'!$C:$C,0))),"",INDEX('Policy Characteristics'!J:J,MATCH($C136,'Policy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6" s="177" t="str">
        <f>IF(ISBLANK(INDEX('Policy Characteristics'!K:K,MATCH($C136,'Policy Characteristics'!$C:$C,0))),"",INDEX('Policy Characteristics'!K:K,MATCH($C136,'Policy Characteristics'!$C:$C,0)))</f>
        <v>transportation-sector-main.html#ev-subsidy</v>
      </c>
      <c r="R136" s="177" t="str">
        <f>IF(ISBLANK(INDEX('Policy Characteristics'!L:L,MATCH($C136,'Policy Characteristics'!$C:$C,0))),"",INDEX('Policy Characteristics'!L:L,MATCH($C136,'Policy Characteristics'!$C:$C,0)))</f>
        <v>ev-subsidy.html</v>
      </c>
    </row>
    <row r="137" spans="1:18" x14ac:dyDescent="0.35">
      <c r="A137" s="176" t="str">
        <f>IF(ISBLANK(INDEX('Policy Characteristics'!A:A,MATCH($C137,'Policy Characteristics'!$C:$C,0))),"",INDEX('Policy Characteristics'!A:A,MATCH($C137,'Policy Characteristics'!$C:$C,0)))</f>
        <v>Transportation</v>
      </c>
      <c r="B137" s="184" t="str">
        <f>IF(ISBLANK(INDEX('Policy Characteristics'!B:B,MATCH($C137,'Policy Characteristics'!$C:$C,0))),"",INDEX('Policy Characteristics'!B:B,MATCH($C137,'Policy Characteristics'!$C:$C,0)))</f>
        <v>Freight Vehicle Subsidy</v>
      </c>
      <c r="C137" s="176" t="str">
        <f t="shared" si="4"/>
        <v>Additional Freight Vehicle Subsidy</v>
      </c>
      <c r="D137" s="47" t="s">
        <v>41</v>
      </c>
      <c r="E137" s="2" t="s">
        <v>1148</v>
      </c>
      <c r="F137" s="2" t="s">
        <v>2171</v>
      </c>
      <c r="G137" s="2" t="s">
        <v>2313</v>
      </c>
      <c r="H137" s="44">
        <v>1718</v>
      </c>
      <c r="I137" s="199" t="s">
        <v>44</v>
      </c>
      <c r="J137" s="177" t="str">
        <f>IF(ISBLANK(INDEX('Policy Characteristics'!D:D,MATCH($C137,'Policy Characteristics'!$C:$C,0))),"",INDEX('Policy Characteristics'!D:D,MATCH($C137,'Policy Characteristics'!$C:$C,0)))</f>
        <v>Vehicle Subsidy</v>
      </c>
      <c r="K137" s="177" t="str">
        <f>IF(ISBLANK(INDEX('Policy Characteristics'!E:E,MATCH($C137,'Policy Characteristics'!$C:$C,0))),"",INDEX('Policy Characteristics'!E:E,MATCH($C137,'Policy Characteristics'!$C:$C,0)))</f>
        <v>trans frgt subsidy</v>
      </c>
      <c r="L137" s="177">
        <f>IF(ISBLANK(INDEX('Policy Characteristics'!F:F,MATCH($C137,'Policy Characteristics'!$C:$C,0))),"",INDEX('Policy Characteristics'!F:F,MATCH($C137,'Policy Characteristics'!$C:$C,0)))</f>
        <v>0</v>
      </c>
      <c r="M137" s="177">
        <f>IF(ISBLANK(INDEX('Policy Characteristics'!G:G,MATCH($C137,'Policy Characteristics'!$C:$C,0))),"",INDEX('Policy Characteristics'!G:G,MATCH($C137,'Policy Characteristics'!$C:$C,0)))</f>
        <v>50000</v>
      </c>
      <c r="N137" s="177">
        <f>IF(ISBLANK(INDEX('Policy Characteristics'!H:H,MATCH($C137,'Policy Characteristics'!$C:$C,0))),"",INDEX('Policy Characteristics'!H:H,MATCH($C137,'Policy Characteristics'!$C:$C,0)))</f>
        <v>100</v>
      </c>
      <c r="O137" s="177" t="str">
        <f>IF(ISBLANK(INDEX('Policy Characteristics'!I:I,MATCH($C137,'Policy Characteristics'!$C:$C,0))),"",INDEX('Policy Characteristics'!I:I,MATCH($C137,'Policy Characteristics'!$C:$C,0)))</f>
        <v>€ / vehicle</v>
      </c>
      <c r="P137" s="177" t="str">
        <f>IF(ISBLANK(INDEX('Policy Characteristics'!J:J,MATCH($C137,'Policy Characteristics'!$C:$C,0))),"",INDEX('Policy Characteristics'!J:J,MATCH($C137,'Policy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7" s="177" t="str">
        <f>IF(ISBLANK(INDEX('Policy Characteristics'!K:K,MATCH($C137,'Policy Characteristics'!$C:$C,0))),"",INDEX('Policy Characteristics'!K:K,MATCH($C137,'Policy Characteristics'!$C:$C,0)))</f>
        <v>transportation-sector-main.html#ev-subsidy</v>
      </c>
      <c r="R137" s="177" t="str">
        <f>IF(ISBLANK(INDEX('Policy Characteristics'!L:L,MATCH($C137,'Policy Characteristics'!$C:$C,0))),"",INDEX('Policy Characteristics'!L:L,MATCH($C137,'Policy Characteristics'!$C:$C,0)))</f>
        <v>ev-subsidy.html</v>
      </c>
    </row>
    <row r="138" spans="1:18" x14ac:dyDescent="0.35">
      <c r="A138" s="176" t="str">
        <f>IF(ISBLANK(INDEX('Policy Characteristics'!A:A,MATCH($C138,'Policy Characteristics'!$C:$C,0))),"",INDEX('Policy Characteristics'!A:A,MATCH($C138,'Policy Characteristics'!$C:$C,0)))</f>
        <v>Transportation</v>
      </c>
      <c r="B138" s="184" t="str">
        <f>IF(ISBLANK(INDEX('Policy Characteristics'!B:B,MATCH($C138,'Policy Characteristics'!$C:$C,0))),"",INDEX('Policy Characteristics'!B:B,MATCH($C138,'Policy Characteristics'!$C:$C,0)))</f>
        <v>Freight Vehicle Subsidy</v>
      </c>
      <c r="C138" s="176" t="str">
        <f t="shared" si="4"/>
        <v>Additional Freight Vehicle Subsidy</v>
      </c>
      <c r="D138" s="47" t="s">
        <v>41</v>
      </c>
      <c r="E138" s="2" t="s">
        <v>1408</v>
      </c>
      <c r="F138" s="2" t="s">
        <v>2171</v>
      </c>
      <c r="G138" s="2" t="s">
        <v>1408</v>
      </c>
      <c r="H138" s="44">
        <v>1719</v>
      </c>
      <c r="I138" s="199" t="s">
        <v>44</v>
      </c>
      <c r="J138" s="177" t="str">
        <f>IF(ISBLANK(INDEX('Policy Characteristics'!D:D,MATCH($C138,'Policy Characteristics'!$C:$C,0))),"",INDEX('Policy Characteristics'!D:D,MATCH($C138,'Policy Characteristics'!$C:$C,0)))</f>
        <v>Vehicle Subsidy</v>
      </c>
      <c r="K138" s="177" t="str">
        <f>IF(ISBLANK(INDEX('Policy Characteristics'!E:E,MATCH($C138,'Policy Characteristics'!$C:$C,0))),"",INDEX('Policy Characteristics'!E:E,MATCH($C138,'Policy Characteristics'!$C:$C,0)))</f>
        <v>trans frgt subsidy</v>
      </c>
      <c r="L138" s="177">
        <f>IF(ISBLANK(INDEX('Policy Characteristics'!F:F,MATCH($C138,'Policy Characteristics'!$C:$C,0))),"",INDEX('Policy Characteristics'!F:F,MATCH($C138,'Policy Characteristics'!$C:$C,0)))</f>
        <v>0</v>
      </c>
      <c r="M138" s="177">
        <f>IF(ISBLANK(INDEX('Policy Characteristics'!G:G,MATCH($C138,'Policy Characteristics'!$C:$C,0))),"",INDEX('Policy Characteristics'!G:G,MATCH($C138,'Policy Characteristics'!$C:$C,0)))</f>
        <v>50000</v>
      </c>
      <c r="N138" s="177">
        <f>IF(ISBLANK(INDEX('Policy Characteristics'!H:H,MATCH($C138,'Policy Characteristics'!$C:$C,0))),"",INDEX('Policy Characteristics'!H:H,MATCH($C138,'Policy Characteristics'!$C:$C,0)))</f>
        <v>100</v>
      </c>
      <c r="O138" s="177" t="str">
        <f>IF(ISBLANK(INDEX('Policy Characteristics'!I:I,MATCH($C138,'Policy Characteristics'!$C:$C,0))),"",INDEX('Policy Characteristics'!I:I,MATCH($C138,'Policy Characteristics'!$C:$C,0)))</f>
        <v>€ / vehicle</v>
      </c>
      <c r="P138" s="177" t="str">
        <f>IF(ISBLANK(INDEX('Policy Characteristics'!J:J,MATCH($C138,'Policy Characteristics'!$C:$C,0))),"",INDEX('Policy Characteristics'!J:J,MATCH($C138,'Policy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8" s="177" t="str">
        <f>IF(ISBLANK(INDEX('Policy Characteristics'!K:K,MATCH($C138,'Policy Characteristics'!$C:$C,0))),"",INDEX('Policy Characteristics'!K:K,MATCH($C138,'Policy Characteristics'!$C:$C,0)))</f>
        <v>transportation-sector-main.html#ev-subsidy</v>
      </c>
      <c r="R138" s="177" t="str">
        <f>IF(ISBLANK(INDEX('Policy Characteristics'!L:L,MATCH($C138,'Policy Characteristics'!$C:$C,0))),"",INDEX('Policy Characteristics'!L:L,MATCH($C138,'Policy Characteristics'!$C:$C,0)))</f>
        <v>ev-subsidy.html</v>
      </c>
    </row>
    <row r="139" spans="1:18" x14ac:dyDescent="0.35">
      <c r="A139" s="176" t="str">
        <f>IF(ISBLANK(INDEX('Policy Characteristics'!A:A,MATCH($C139,'Policy Characteristics'!$C:$C,0))),"",INDEX('Policy Characteristics'!A:A,MATCH($C139,'Policy Characteristics'!$C:$C,0)))</f>
        <v>Transportation</v>
      </c>
      <c r="B139" s="184" t="str">
        <f>IF(ISBLANK(INDEX('Policy Characteristics'!B:B,MATCH($C139,'Policy Characteristics'!$C:$C,0))),"",INDEX('Policy Characteristics'!B:B,MATCH($C139,'Policy Characteristics'!$C:$C,0)))</f>
        <v>Freight Vehicle Subsidy</v>
      </c>
      <c r="C139" s="176" t="str">
        <f t="shared" si="4"/>
        <v>Additional Freight Vehicle Subsidy</v>
      </c>
      <c r="D139" s="47" t="s">
        <v>41</v>
      </c>
      <c r="E139" s="2" t="s">
        <v>1407</v>
      </c>
      <c r="F139" s="2" t="s">
        <v>2171</v>
      </c>
      <c r="G139" s="2" t="s">
        <v>2314</v>
      </c>
      <c r="H139" s="44">
        <v>1720</v>
      </c>
      <c r="I139" s="199" t="s">
        <v>44</v>
      </c>
      <c r="J139" s="177" t="str">
        <f>IF(ISBLANK(INDEX('Policy Characteristics'!D:D,MATCH($C139,'Policy Characteristics'!$C:$C,0))),"",INDEX('Policy Characteristics'!D:D,MATCH($C139,'Policy Characteristics'!$C:$C,0)))</f>
        <v>Vehicle Subsidy</v>
      </c>
      <c r="K139" s="177" t="str">
        <f>IF(ISBLANK(INDEX('Policy Characteristics'!E:E,MATCH($C139,'Policy Characteristics'!$C:$C,0))),"",INDEX('Policy Characteristics'!E:E,MATCH($C139,'Policy Characteristics'!$C:$C,0)))</f>
        <v>trans frgt subsidy</v>
      </c>
      <c r="L139" s="177">
        <f>IF(ISBLANK(INDEX('Policy Characteristics'!F:F,MATCH($C139,'Policy Characteristics'!$C:$C,0))),"",INDEX('Policy Characteristics'!F:F,MATCH($C139,'Policy Characteristics'!$C:$C,0)))</f>
        <v>0</v>
      </c>
      <c r="M139" s="177">
        <f>IF(ISBLANK(INDEX('Policy Characteristics'!G:G,MATCH($C139,'Policy Characteristics'!$C:$C,0))),"",INDEX('Policy Characteristics'!G:G,MATCH($C139,'Policy Characteristics'!$C:$C,0)))</f>
        <v>50000</v>
      </c>
      <c r="N139" s="177">
        <f>IF(ISBLANK(INDEX('Policy Characteristics'!H:H,MATCH($C139,'Policy Characteristics'!$C:$C,0))),"",INDEX('Policy Characteristics'!H:H,MATCH($C139,'Policy Characteristics'!$C:$C,0)))</f>
        <v>100</v>
      </c>
      <c r="O139" s="177" t="str">
        <f>IF(ISBLANK(INDEX('Policy Characteristics'!I:I,MATCH($C139,'Policy Characteristics'!$C:$C,0))),"",INDEX('Policy Characteristics'!I:I,MATCH($C139,'Policy Characteristics'!$C:$C,0)))</f>
        <v>€ / vehicle</v>
      </c>
      <c r="P139" s="177" t="str">
        <f>IF(ISBLANK(INDEX('Policy Characteristics'!J:J,MATCH($C139,'Policy Characteristics'!$C:$C,0))),"",INDEX('Policy Characteristics'!J:J,MATCH($C139,'Policy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9" s="177" t="str">
        <f>IF(ISBLANK(INDEX('Policy Characteristics'!K:K,MATCH($C139,'Policy Characteristics'!$C:$C,0))),"",INDEX('Policy Characteristics'!K:K,MATCH($C139,'Policy Characteristics'!$C:$C,0)))</f>
        <v>transportation-sector-main.html#ev-subsidy</v>
      </c>
      <c r="R139" s="177" t="str">
        <f>IF(ISBLANK(INDEX('Policy Characteristics'!L:L,MATCH($C139,'Policy Characteristics'!$C:$C,0))),"",INDEX('Policy Characteristics'!L:L,MATCH($C139,'Policy Characteristics'!$C:$C,0)))</f>
        <v>ev-subsidy.html</v>
      </c>
    </row>
    <row r="140" spans="1:18" x14ac:dyDescent="0.35">
      <c r="A140" s="176" t="str">
        <f>IF(ISBLANK(INDEX('Policy Characteristics'!A:A,MATCH($C140,'Policy Characteristics'!$C:$C,0))),"",INDEX('Policy Characteristics'!A:A,MATCH($C140,'Policy Characteristics'!$C:$C,0)))</f>
        <v>Transportation</v>
      </c>
      <c r="B140" s="184" t="str">
        <f>IF(ISBLANK(INDEX('Policy Characteristics'!B:B,MATCH($C140,'Policy Characteristics'!$C:$C,0))),"",INDEX('Policy Characteristics'!B:B,MATCH($C140,'Policy Characteristics'!$C:$C,0)))</f>
        <v>Freight Vehicle Subsidy</v>
      </c>
      <c r="C140" s="176" t="str">
        <f t="shared" si="4"/>
        <v>Additional Freight Vehicle Subsidy</v>
      </c>
      <c r="D140" s="47" t="s">
        <v>112</v>
      </c>
      <c r="E140" s="47" t="s">
        <v>1144</v>
      </c>
      <c r="F140" s="2" t="s">
        <v>143</v>
      </c>
      <c r="G140" s="47" t="s">
        <v>2309</v>
      </c>
      <c r="H140" s="44">
        <v>1721</v>
      </c>
      <c r="I140" s="199" t="s">
        <v>44</v>
      </c>
      <c r="J140" s="177" t="str">
        <f>IF(ISBLANK(INDEX('Policy Characteristics'!D:D,MATCH($C140,'Policy Characteristics'!$C:$C,0))),"",INDEX('Policy Characteristics'!D:D,MATCH($C140,'Policy Characteristics'!$C:$C,0)))</f>
        <v>Vehicle Subsidy</v>
      </c>
      <c r="K140" s="177" t="str">
        <f>IF(ISBLANK(INDEX('Policy Characteristics'!E:E,MATCH($C140,'Policy Characteristics'!$C:$C,0))),"",INDEX('Policy Characteristics'!E:E,MATCH($C140,'Policy Characteristics'!$C:$C,0)))</f>
        <v>trans frgt subsidy</v>
      </c>
      <c r="L140" s="177">
        <f>IF(ISBLANK(INDEX('Policy Characteristics'!F:F,MATCH($C140,'Policy Characteristics'!$C:$C,0))),"",INDEX('Policy Characteristics'!F:F,MATCH($C140,'Policy Characteristics'!$C:$C,0)))</f>
        <v>0</v>
      </c>
      <c r="M140" s="177">
        <f>IF(ISBLANK(INDEX('Policy Characteristics'!G:G,MATCH($C140,'Policy Characteristics'!$C:$C,0))),"",INDEX('Policy Characteristics'!G:G,MATCH($C140,'Policy Characteristics'!$C:$C,0)))</f>
        <v>50000</v>
      </c>
      <c r="N140" s="177">
        <f>IF(ISBLANK(INDEX('Policy Characteristics'!H:H,MATCH($C140,'Policy Characteristics'!$C:$C,0))),"",INDEX('Policy Characteristics'!H:H,MATCH($C140,'Policy Characteristics'!$C:$C,0)))</f>
        <v>100</v>
      </c>
      <c r="O140" s="177" t="str">
        <f>IF(ISBLANK(INDEX('Policy Characteristics'!I:I,MATCH($C140,'Policy Characteristics'!$C:$C,0))),"",INDEX('Policy Characteristics'!I:I,MATCH($C140,'Policy Characteristics'!$C:$C,0)))</f>
        <v>€ / vehicle</v>
      </c>
      <c r="P140" s="177" t="str">
        <f>IF(ISBLANK(INDEX('Policy Characteristics'!J:J,MATCH($C140,'Policy Characteristics'!$C:$C,0))),"",INDEX('Policy Characteristics'!J:J,MATCH($C140,'Policy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0" s="177" t="str">
        <f>IF(ISBLANK(INDEX('Policy Characteristics'!K:K,MATCH($C140,'Policy Characteristics'!$C:$C,0))),"",INDEX('Policy Characteristics'!K:K,MATCH($C140,'Policy Characteristics'!$C:$C,0)))</f>
        <v>transportation-sector-main.html#ev-subsidy</v>
      </c>
      <c r="R140" s="177" t="str">
        <f>IF(ISBLANK(INDEX('Policy Characteristics'!L:L,MATCH($C140,'Policy Characteristics'!$C:$C,0))),"",INDEX('Policy Characteristics'!L:L,MATCH($C140,'Policy Characteristics'!$C:$C,0)))</f>
        <v>ev-subsidy.html</v>
      </c>
    </row>
    <row r="141" spans="1:18" x14ac:dyDescent="0.35">
      <c r="A141" s="176" t="str">
        <f>IF(ISBLANK(INDEX('Policy Characteristics'!A:A,MATCH($C141,'Policy Characteristics'!$C:$C,0))),"",INDEX('Policy Characteristics'!A:A,MATCH($C141,'Policy Characteristics'!$C:$C,0)))</f>
        <v>Transportation</v>
      </c>
      <c r="B141" s="184" t="str">
        <f>IF(ISBLANK(INDEX('Policy Characteristics'!B:B,MATCH($C141,'Policy Characteristics'!$C:$C,0))),"",INDEX('Policy Characteristics'!B:B,MATCH($C141,'Policy Characteristics'!$C:$C,0)))</f>
        <v>Freight Vehicle Subsidy</v>
      </c>
      <c r="C141" s="176" t="str">
        <f t="shared" si="4"/>
        <v>Additional Freight Vehicle Subsidy</v>
      </c>
      <c r="D141" s="47" t="s">
        <v>112</v>
      </c>
      <c r="E141" s="2" t="s">
        <v>1145</v>
      </c>
      <c r="F141" s="2" t="s">
        <v>143</v>
      </c>
      <c r="G141" s="2" t="s">
        <v>2310</v>
      </c>
      <c r="H141" s="44">
        <v>1722</v>
      </c>
      <c r="I141" s="199" t="s">
        <v>44</v>
      </c>
      <c r="J141" s="177" t="str">
        <f>IF(ISBLANK(INDEX('Policy Characteristics'!D:D,MATCH($C141,'Policy Characteristics'!$C:$C,0))),"",INDEX('Policy Characteristics'!D:D,MATCH($C141,'Policy Characteristics'!$C:$C,0)))</f>
        <v>Vehicle Subsidy</v>
      </c>
      <c r="K141" s="177" t="str">
        <f>IF(ISBLANK(INDEX('Policy Characteristics'!E:E,MATCH($C141,'Policy Characteristics'!$C:$C,0))),"",INDEX('Policy Characteristics'!E:E,MATCH($C141,'Policy Characteristics'!$C:$C,0)))</f>
        <v>trans frgt subsidy</v>
      </c>
      <c r="L141" s="177">
        <f>IF(ISBLANK(INDEX('Policy Characteristics'!F:F,MATCH($C141,'Policy Characteristics'!$C:$C,0))),"",INDEX('Policy Characteristics'!F:F,MATCH($C141,'Policy Characteristics'!$C:$C,0)))</f>
        <v>0</v>
      </c>
      <c r="M141" s="177">
        <f>IF(ISBLANK(INDEX('Policy Characteristics'!G:G,MATCH($C141,'Policy Characteristics'!$C:$C,0))),"",INDEX('Policy Characteristics'!G:G,MATCH($C141,'Policy Characteristics'!$C:$C,0)))</f>
        <v>50000</v>
      </c>
      <c r="N141" s="177">
        <f>IF(ISBLANK(INDEX('Policy Characteristics'!H:H,MATCH($C141,'Policy Characteristics'!$C:$C,0))),"",INDEX('Policy Characteristics'!H:H,MATCH($C141,'Policy Characteristics'!$C:$C,0)))</f>
        <v>100</v>
      </c>
      <c r="O141" s="177" t="str">
        <f>IF(ISBLANK(INDEX('Policy Characteristics'!I:I,MATCH($C141,'Policy Characteristics'!$C:$C,0))),"",INDEX('Policy Characteristics'!I:I,MATCH($C141,'Policy Characteristics'!$C:$C,0)))</f>
        <v>€ / vehicle</v>
      </c>
      <c r="P141" s="177" t="str">
        <f>IF(ISBLANK(INDEX('Policy Characteristics'!J:J,MATCH($C141,'Policy Characteristics'!$C:$C,0))),"",INDEX('Policy Characteristics'!J:J,MATCH($C141,'Policy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1" s="177" t="str">
        <f>IF(ISBLANK(INDEX('Policy Characteristics'!K:K,MATCH($C141,'Policy Characteristics'!$C:$C,0))),"",INDEX('Policy Characteristics'!K:K,MATCH($C141,'Policy Characteristics'!$C:$C,0)))</f>
        <v>transportation-sector-main.html#ev-subsidy</v>
      </c>
      <c r="R141" s="177" t="str">
        <f>IF(ISBLANK(INDEX('Policy Characteristics'!L:L,MATCH($C141,'Policy Characteristics'!$C:$C,0))),"",INDEX('Policy Characteristics'!L:L,MATCH($C141,'Policy Characteristics'!$C:$C,0)))</f>
        <v>ev-subsidy.html</v>
      </c>
    </row>
    <row r="142" spans="1:18" x14ac:dyDescent="0.35">
      <c r="A142" s="176" t="str">
        <f>IF(ISBLANK(INDEX('Policy Characteristics'!A:A,MATCH($C142,'Policy Characteristics'!$C:$C,0))),"",INDEX('Policy Characteristics'!A:A,MATCH($C142,'Policy Characteristics'!$C:$C,0)))</f>
        <v>Transportation</v>
      </c>
      <c r="B142" s="184" t="str">
        <f>IF(ISBLANK(INDEX('Policy Characteristics'!B:B,MATCH($C142,'Policy Characteristics'!$C:$C,0))),"",INDEX('Policy Characteristics'!B:B,MATCH($C142,'Policy Characteristics'!$C:$C,0)))</f>
        <v>Freight Vehicle Subsidy</v>
      </c>
      <c r="C142" s="176" t="str">
        <f t="shared" si="4"/>
        <v>Additional Freight Vehicle Subsidy</v>
      </c>
      <c r="D142" s="47" t="s">
        <v>112</v>
      </c>
      <c r="E142" s="2" t="s">
        <v>1146</v>
      </c>
      <c r="F142" s="2" t="s">
        <v>143</v>
      </c>
      <c r="G142" s="2" t="s">
        <v>2311</v>
      </c>
      <c r="H142" s="44">
        <v>1723</v>
      </c>
      <c r="I142" s="199" t="s">
        <v>44</v>
      </c>
      <c r="J142" s="177" t="str">
        <f>IF(ISBLANK(INDEX('Policy Characteristics'!D:D,MATCH($C142,'Policy Characteristics'!$C:$C,0))),"",INDEX('Policy Characteristics'!D:D,MATCH($C142,'Policy Characteristics'!$C:$C,0)))</f>
        <v>Vehicle Subsidy</v>
      </c>
      <c r="K142" s="177" t="str">
        <f>IF(ISBLANK(INDEX('Policy Characteristics'!E:E,MATCH($C142,'Policy Characteristics'!$C:$C,0))),"",INDEX('Policy Characteristics'!E:E,MATCH($C142,'Policy Characteristics'!$C:$C,0)))</f>
        <v>trans frgt subsidy</v>
      </c>
      <c r="L142" s="177">
        <f>IF(ISBLANK(INDEX('Policy Characteristics'!F:F,MATCH($C142,'Policy Characteristics'!$C:$C,0))),"",INDEX('Policy Characteristics'!F:F,MATCH($C142,'Policy Characteristics'!$C:$C,0)))</f>
        <v>0</v>
      </c>
      <c r="M142" s="177">
        <f>IF(ISBLANK(INDEX('Policy Characteristics'!G:G,MATCH($C142,'Policy Characteristics'!$C:$C,0))),"",INDEX('Policy Characteristics'!G:G,MATCH($C142,'Policy Characteristics'!$C:$C,0)))</f>
        <v>50000</v>
      </c>
      <c r="N142" s="177">
        <f>IF(ISBLANK(INDEX('Policy Characteristics'!H:H,MATCH($C142,'Policy Characteristics'!$C:$C,0))),"",INDEX('Policy Characteristics'!H:H,MATCH($C142,'Policy Characteristics'!$C:$C,0)))</f>
        <v>100</v>
      </c>
      <c r="O142" s="177" t="str">
        <f>IF(ISBLANK(INDEX('Policy Characteristics'!I:I,MATCH($C142,'Policy Characteristics'!$C:$C,0))),"",INDEX('Policy Characteristics'!I:I,MATCH($C142,'Policy Characteristics'!$C:$C,0)))</f>
        <v>€ / vehicle</v>
      </c>
      <c r="P142" s="177" t="str">
        <f>IF(ISBLANK(INDEX('Policy Characteristics'!J:J,MATCH($C142,'Policy Characteristics'!$C:$C,0))),"",INDEX('Policy Characteristics'!J:J,MATCH($C142,'Policy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2" s="177" t="str">
        <f>IF(ISBLANK(INDEX('Policy Characteristics'!K:K,MATCH($C142,'Policy Characteristics'!$C:$C,0))),"",INDEX('Policy Characteristics'!K:K,MATCH($C142,'Policy Characteristics'!$C:$C,0)))</f>
        <v>transportation-sector-main.html#ev-subsidy</v>
      </c>
      <c r="R142" s="177" t="str">
        <f>IF(ISBLANK(INDEX('Policy Characteristics'!L:L,MATCH($C142,'Policy Characteristics'!$C:$C,0))),"",INDEX('Policy Characteristics'!L:L,MATCH($C142,'Policy Characteristics'!$C:$C,0)))</f>
        <v>ev-subsidy.html</v>
      </c>
    </row>
    <row r="143" spans="1:18" x14ac:dyDescent="0.35">
      <c r="A143" s="176" t="str">
        <f>IF(ISBLANK(INDEX('Policy Characteristics'!A:A,MATCH($C143,'Policy Characteristics'!$C:$C,0))),"",INDEX('Policy Characteristics'!A:A,MATCH($C143,'Policy Characteristics'!$C:$C,0)))</f>
        <v>Transportation</v>
      </c>
      <c r="B143" s="184" t="str">
        <f>IF(ISBLANK(INDEX('Policy Characteristics'!B:B,MATCH($C143,'Policy Characteristics'!$C:$C,0))),"",INDEX('Policy Characteristics'!B:B,MATCH($C143,'Policy Characteristics'!$C:$C,0)))</f>
        <v>Freight Vehicle Subsidy</v>
      </c>
      <c r="C143" s="176" t="str">
        <f t="shared" si="4"/>
        <v>Additional Freight Vehicle Subsidy</v>
      </c>
      <c r="D143" s="47" t="s">
        <v>112</v>
      </c>
      <c r="E143" s="2" t="s">
        <v>1147</v>
      </c>
      <c r="F143" s="2" t="s">
        <v>143</v>
      </c>
      <c r="G143" s="2" t="s">
        <v>2312</v>
      </c>
      <c r="H143" s="44">
        <v>1724</v>
      </c>
      <c r="I143" s="199" t="s">
        <v>44</v>
      </c>
      <c r="J143" s="177" t="str">
        <f>IF(ISBLANK(INDEX('Policy Characteristics'!D:D,MATCH($C143,'Policy Characteristics'!$C:$C,0))),"",INDEX('Policy Characteristics'!D:D,MATCH($C143,'Policy Characteristics'!$C:$C,0)))</f>
        <v>Vehicle Subsidy</v>
      </c>
      <c r="K143" s="177" t="str">
        <f>IF(ISBLANK(INDEX('Policy Characteristics'!E:E,MATCH($C143,'Policy Characteristics'!$C:$C,0))),"",INDEX('Policy Characteristics'!E:E,MATCH($C143,'Policy Characteristics'!$C:$C,0)))</f>
        <v>trans frgt subsidy</v>
      </c>
      <c r="L143" s="177">
        <f>IF(ISBLANK(INDEX('Policy Characteristics'!F:F,MATCH($C143,'Policy Characteristics'!$C:$C,0))),"",INDEX('Policy Characteristics'!F:F,MATCH($C143,'Policy Characteristics'!$C:$C,0)))</f>
        <v>0</v>
      </c>
      <c r="M143" s="177">
        <f>IF(ISBLANK(INDEX('Policy Characteristics'!G:G,MATCH($C143,'Policy Characteristics'!$C:$C,0))),"",INDEX('Policy Characteristics'!G:G,MATCH($C143,'Policy Characteristics'!$C:$C,0)))</f>
        <v>50000</v>
      </c>
      <c r="N143" s="177">
        <f>IF(ISBLANK(INDEX('Policy Characteristics'!H:H,MATCH($C143,'Policy Characteristics'!$C:$C,0))),"",INDEX('Policy Characteristics'!H:H,MATCH($C143,'Policy Characteristics'!$C:$C,0)))</f>
        <v>100</v>
      </c>
      <c r="O143" s="177" t="str">
        <f>IF(ISBLANK(INDEX('Policy Characteristics'!I:I,MATCH($C143,'Policy Characteristics'!$C:$C,0))),"",INDEX('Policy Characteristics'!I:I,MATCH($C143,'Policy Characteristics'!$C:$C,0)))</f>
        <v>€ / vehicle</v>
      </c>
      <c r="P143" s="177" t="str">
        <f>IF(ISBLANK(INDEX('Policy Characteristics'!J:J,MATCH($C143,'Policy Characteristics'!$C:$C,0))),"",INDEX('Policy Characteristics'!J:J,MATCH($C143,'Policy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3" s="177" t="str">
        <f>IF(ISBLANK(INDEX('Policy Characteristics'!K:K,MATCH($C143,'Policy Characteristics'!$C:$C,0))),"",INDEX('Policy Characteristics'!K:K,MATCH($C143,'Policy Characteristics'!$C:$C,0)))</f>
        <v>transportation-sector-main.html#ev-subsidy</v>
      </c>
      <c r="R143" s="177" t="str">
        <f>IF(ISBLANK(INDEX('Policy Characteristics'!L:L,MATCH($C143,'Policy Characteristics'!$C:$C,0))),"",INDEX('Policy Characteristics'!L:L,MATCH($C143,'Policy Characteristics'!$C:$C,0)))</f>
        <v>ev-subsidy.html</v>
      </c>
    </row>
    <row r="144" spans="1:18" x14ac:dyDescent="0.35">
      <c r="A144" s="176" t="str">
        <f>IF(ISBLANK(INDEX('Policy Characteristics'!A:A,MATCH($C144,'Policy Characteristics'!$C:$C,0))),"",INDEX('Policy Characteristics'!A:A,MATCH($C144,'Policy Characteristics'!$C:$C,0)))</f>
        <v>Transportation</v>
      </c>
      <c r="B144" s="184" t="str">
        <f>IF(ISBLANK(INDEX('Policy Characteristics'!B:B,MATCH($C144,'Policy Characteristics'!$C:$C,0))),"",INDEX('Policy Characteristics'!B:B,MATCH($C144,'Policy Characteristics'!$C:$C,0)))</f>
        <v>Freight Vehicle Subsidy</v>
      </c>
      <c r="C144" s="176" t="str">
        <f t="shared" si="4"/>
        <v>Additional Freight Vehicle Subsidy</v>
      </c>
      <c r="D144" s="47" t="s">
        <v>112</v>
      </c>
      <c r="E144" s="2" t="s">
        <v>1148</v>
      </c>
      <c r="F144" s="2" t="s">
        <v>143</v>
      </c>
      <c r="G144" s="2" t="s">
        <v>2313</v>
      </c>
      <c r="H144" s="44">
        <v>1725</v>
      </c>
      <c r="I144" s="199" t="s">
        <v>44</v>
      </c>
      <c r="J144" s="177" t="str">
        <f>IF(ISBLANK(INDEX('Policy Characteristics'!D:D,MATCH($C144,'Policy Characteristics'!$C:$C,0))),"",INDEX('Policy Characteristics'!D:D,MATCH($C144,'Policy Characteristics'!$C:$C,0)))</f>
        <v>Vehicle Subsidy</v>
      </c>
      <c r="K144" s="177" t="str">
        <f>IF(ISBLANK(INDEX('Policy Characteristics'!E:E,MATCH($C144,'Policy Characteristics'!$C:$C,0))),"",INDEX('Policy Characteristics'!E:E,MATCH($C144,'Policy Characteristics'!$C:$C,0)))</f>
        <v>trans frgt subsidy</v>
      </c>
      <c r="L144" s="177">
        <f>IF(ISBLANK(INDEX('Policy Characteristics'!F:F,MATCH($C144,'Policy Characteristics'!$C:$C,0))),"",INDEX('Policy Characteristics'!F:F,MATCH($C144,'Policy Characteristics'!$C:$C,0)))</f>
        <v>0</v>
      </c>
      <c r="M144" s="177">
        <f>IF(ISBLANK(INDEX('Policy Characteristics'!G:G,MATCH($C144,'Policy Characteristics'!$C:$C,0))),"",INDEX('Policy Characteristics'!G:G,MATCH($C144,'Policy Characteristics'!$C:$C,0)))</f>
        <v>50000</v>
      </c>
      <c r="N144" s="177">
        <f>IF(ISBLANK(INDEX('Policy Characteristics'!H:H,MATCH($C144,'Policy Characteristics'!$C:$C,0))),"",INDEX('Policy Characteristics'!H:H,MATCH($C144,'Policy Characteristics'!$C:$C,0)))</f>
        <v>100</v>
      </c>
      <c r="O144" s="177" t="str">
        <f>IF(ISBLANK(INDEX('Policy Characteristics'!I:I,MATCH($C144,'Policy Characteristics'!$C:$C,0))),"",INDEX('Policy Characteristics'!I:I,MATCH($C144,'Policy Characteristics'!$C:$C,0)))</f>
        <v>€ / vehicle</v>
      </c>
      <c r="P144" s="177" t="str">
        <f>IF(ISBLANK(INDEX('Policy Characteristics'!J:J,MATCH($C144,'Policy Characteristics'!$C:$C,0))),"",INDEX('Policy Characteristics'!J:J,MATCH($C144,'Policy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4" s="177" t="str">
        <f>IF(ISBLANK(INDEX('Policy Characteristics'!K:K,MATCH($C144,'Policy Characteristics'!$C:$C,0))),"",INDEX('Policy Characteristics'!K:K,MATCH($C144,'Policy Characteristics'!$C:$C,0)))</f>
        <v>transportation-sector-main.html#ev-subsidy</v>
      </c>
      <c r="R144" s="177" t="str">
        <f>IF(ISBLANK(INDEX('Policy Characteristics'!L:L,MATCH($C144,'Policy Characteristics'!$C:$C,0))),"",INDEX('Policy Characteristics'!L:L,MATCH($C144,'Policy Characteristics'!$C:$C,0)))</f>
        <v>ev-subsidy.html</v>
      </c>
    </row>
    <row r="145" spans="1:18" x14ac:dyDescent="0.35">
      <c r="A145" s="176" t="str">
        <f>IF(ISBLANK(INDEX('Policy Characteristics'!A:A,MATCH($C145,'Policy Characteristics'!$C:$C,0))),"",INDEX('Policy Characteristics'!A:A,MATCH($C145,'Policy Characteristics'!$C:$C,0)))</f>
        <v>Transportation</v>
      </c>
      <c r="B145" s="184" t="str">
        <f>IF(ISBLANK(INDEX('Policy Characteristics'!B:B,MATCH($C145,'Policy Characteristics'!$C:$C,0))),"",INDEX('Policy Characteristics'!B:B,MATCH($C145,'Policy Characteristics'!$C:$C,0)))</f>
        <v>Freight Vehicle Subsidy</v>
      </c>
      <c r="C145" s="176" t="str">
        <f t="shared" si="4"/>
        <v>Additional Freight Vehicle Subsidy</v>
      </c>
      <c r="D145" s="47" t="s">
        <v>112</v>
      </c>
      <c r="E145" s="2" t="s">
        <v>1408</v>
      </c>
      <c r="F145" s="2" t="s">
        <v>143</v>
      </c>
      <c r="G145" s="2" t="s">
        <v>1408</v>
      </c>
      <c r="H145" s="44">
        <v>1726</v>
      </c>
      <c r="I145" s="199" t="s">
        <v>44</v>
      </c>
      <c r="J145" s="177" t="str">
        <f>IF(ISBLANK(INDEX('Policy Characteristics'!D:D,MATCH($C145,'Policy Characteristics'!$C:$C,0))),"",INDEX('Policy Characteristics'!D:D,MATCH($C145,'Policy Characteristics'!$C:$C,0)))</f>
        <v>Vehicle Subsidy</v>
      </c>
      <c r="K145" s="177" t="str">
        <f>IF(ISBLANK(INDEX('Policy Characteristics'!E:E,MATCH($C145,'Policy Characteristics'!$C:$C,0))),"",INDEX('Policy Characteristics'!E:E,MATCH($C145,'Policy Characteristics'!$C:$C,0)))</f>
        <v>trans frgt subsidy</v>
      </c>
      <c r="L145" s="177">
        <f>IF(ISBLANK(INDEX('Policy Characteristics'!F:F,MATCH($C145,'Policy Characteristics'!$C:$C,0))),"",INDEX('Policy Characteristics'!F:F,MATCH($C145,'Policy Characteristics'!$C:$C,0)))</f>
        <v>0</v>
      </c>
      <c r="M145" s="177">
        <f>IF(ISBLANK(INDEX('Policy Characteristics'!G:G,MATCH($C145,'Policy Characteristics'!$C:$C,0))),"",INDEX('Policy Characteristics'!G:G,MATCH($C145,'Policy Characteristics'!$C:$C,0)))</f>
        <v>50000</v>
      </c>
      <c r="N145" s="177">
        <f>IF(ISBLANK(INDEX('Policy Characteristics'!H:H,MATCH($C145,'Policy Characteristics'!$C:$C,0))),"",INDEX('Policy Characteristics'!H:H,MATCH($C145,'Policy Characteristics'!$C:$C,0)))</f>
        <v>100</v>
      </c>
      <c r="O145" s="177" t="str">
        <f>IF(ISBLANK(INDEX('Policy Characteristics'!I:I,MATCH($C145,'Policy Characteristics'!$C:$C,0))),"",INDEX('Policy Characteristics'!I:I,MATCH($C145,'Policy Characteristics'!$C:$C,0)))</f>
        <v>€ / vehicle</v>
      </c>
      <c r="P145" s="177" t="str">
        <f>IF(ISBLANK(INDEX('Policy Characteristics'!J:J,MATCH($C145,'Policy Characteristics'!$C:$C,0))),"",INDEX('Policy Characteristics'!J:J,MATCH($C145,'Policy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5" s="177" t="str">
        <f>IF(ISBLANK(INDEX('Policy Characteristics'!K:K,MATCH($C145,'Policy Characteristics'!$C:$C,0))),"",INDEX('Policy Characteristics'!K:K,MATCH($C145,'Policy Characteristics'!$C:$C,0)))</f>
        <v>transportation-sector-main.html#ev-subsidy</v>
      </c>
      <c r="R145" s="177" t="str">
        <f>IF(ISBLANK(INDEX('Policy Characteristics'!L:L,MATCH($C145,'Policy Characteristics'!$C:$C,0))),"",INDEX('Policy Characteristics'!L:L,MATCH($C145,'Policy Characteristics'!$C:$C,0)))</f>
        <v>ev-subsidy.html</v>
      </c>
    </row>
    <row r="146" spans="1:18" x14ac:dyDescent="0.35">
      <c r="A146" s="176" t="str">
        <f>IF(ISBLANK(INDEX('Policy Characteristics'!A:A,MATCH($C146,'Policy Characteristics'!$C:$C,0))),"",INDEX('Policy Characteristics'!A:A,MATCH($C146,'Policy Characteristics'!$C:$C,0)))</f>
        <v>Transportation</v>
      </c>
      <c r="B146" s="184" t="str">
        <f>IF(ISBLANK(INDEX('Policy Characteristics'!B:B,MATCH($C146,'Policy Characteristics'!$C:$C,0))),"",INDEX('Policy Characteristics'!B:B,MATCH($C146,'Policy Characteristics'!$C:$C,0)))</f>
        <v>Freight Vehicle Subsidy</v>
      </c>
      <c r="C146" s="176" t="str">
        <f t="shared" si="4"/>
        <v>Additional Freight Vehicle Subsidy</v>
      </c>
      <c r="D146" s="47" t="s">
        <v>112</v>
      </c>
      <c r="E146" s="2" t="s">
        <v>1407</v>
      </c>
      <c r="F146" s="2" t="s">
        <v>143</v>
      </c>
      <c r="G146" s="2" t="s">
        <v>2314</v>
      </c>
      <c r="H146" s="44">
        <v>1727</v>
      </c>
      <c r="I146" s="199" t="s">
        <v>44</v>
      </c>
      <c r="J146" s="177" t="str">
        <f>IF(ISBLANK(INDEX('Policy Characteristics'!D:D,MATCH($C146,'Policy Characteristics'!$C:$C,0))),"",INDEX('Policy Characteristics'!D:D,MATCH($C146,'Policy Characteristics'!$C:$C,0)))</f>
        <v>Vehicle Subsidy</v>
      </c>
      <c r="K146" s="177" t="str">
        <f>IF(ISBLANK(INDEX('Policy Characteristics'!E:E,MATCH($C146,'Policy Characteristics'!$C:$C,0))),"",INDEX('Policy Characteristics'!E:E,MATCH($C146,'Policy Characteristics'!$C:$C,0)))</f>
        <v>trans frgt subsidy</v>
      </c>
      <c r="L146" s="177">
        <f>IF(ISBLANK(INDEX('Policy Characteristics'!F:F,MATCH($C146,'Policy Characteristics'!$C:$C,0))),"",INDEX('Policy Characteristics'!F:F,MATCH($C146,'Policy Characteristics'!$C:$C,0)))</f>
        <v>0</v>
      </c>
      <c r="M146" s="177">
        <f>IF(ISBLANK(INDEX('Policy Characteristics'!G:G,MATCH($C146,'Policy Characteristics'!$C:$C,0))),"",INDEX('Policy Characteristics'!G:G,MATCH($C146,'Policy Characteristics'!$C:$C,0)))</f>
        <v>50000</v>
      </c>
      <c r="N146" s="177">
        <f>IF(ISBLANK(INDEX('Policy Characteristics'!H:H,MATCH($C146,'Policy Characteristics'!$C:$C,0))),"",INDEX('Policy Characteristics'!H:H,MATCH($C146,'Policy Characteristics'!$C:$C,0)))</f>
        <v>100</v>
      </c>
      <c r="O146" s="177" t="str">
        <f>IF(ISBLANK(INDEX('Policy Characteristics'!I:I,MATCH($C146,'Policy Characteristics'!$C:$C,0))),"",INDEX('Policy Characteristics'!I:I,MATCH($C146,'Policy Characteristics'!$C:$C,0)))</f>
        <v>€ / vehicle</v>
      </c>
      <c r="P146" s="177" t="str">
        <f>IF(ISBLANK(INDEX('Policy Characteristics'!J:J,MATCH($C146,'Policy Characteristics'!$C:$C,0))),"",INDEX('Policy Characteristics'!J:J,MATCH($C146,'Policy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6" s="177" t="str">
        <f>IF(ISBLANK(INDEX('Policy Characteristics'!K:K,MATCH($C146,'Policy Characteristics'!$C:$C,0))),"",INDEX('Policy Characteristics'!K:K,MATCH($C146,'Policy Characteristics'!$C:$C,0)))</f>
        <v>transportation-sector-main.html#ev-subsidy</v>
      </c>
      <c r="R146" s="177" t="str">
        <f>IF(ISBLANK(INDEX('Policy Characteristics'!L:L,MATCH($C146,'Policy Characteristics'!$C:$C,0))),"",INDEX('Policy Characteristics'!L:L,MATCH($C146,'Policy Characteristics'!$C:$C,0)))</f>
        <v>ev-subsidy.html</v>
      </c>
    </row>
    <row r="147" spans="1:18" x14ac:dyDescent="0.35">
      <c r="A147" s="176" t="str">
        <f>IF(ISBLANK(INDEX('Policy Characteristics'!A:A,MATCH($C147,'Policy Characteristics'!$C:$C,0))),"",INDEX('Policy Characteristics'!A:A,MATCH($C147,'Policy Characteristics'!$C:$C,0)))</f>
        <v>Transportation</v>
      </c>
      <c r="B147" s="184" t="str">
        <f>IF(ISBLANK(INDEX('Policy Characteristics'!B:B,MATCH($C147,'Policy Characteristics'!$C:$C,0))),"",INDEX('Policy Characteristics'!B:B,MATCH($C147,'Policy Characteristics'!$C:$C,0)))</f>
        <v>Feebate</v>
      </c>
      <c r="C147" t="s">
        <v>110</v>
      </c>
      <c r="D147" s="47"/>
      <c r="E147" s="47"/>
      <c r="F147" s="47"/>
      <c r="G147" s="47"/>
      <c r="H147" s="44">
        <v>1</v>
      </c>
      <c r="I147" s="198" t="s">
        <v>43</v>
      </c>
      <c r="J147" s="177" t="str">
        <f>IF(ISBLANK(INDEX('Policy Characteristics'!D:D,MATCH($C147,'Policy Characteristics'!$C:$C,0))),"",INDEX('Policy Characteristics'!D:D,MATCH($C147,'Policy Characteristics'!$C:$C,0)))</f>
        <v>Feebate</v>
      </c>
      <c r="K147" s="177" t="str">
        <f>IF(ISBLANK(INDEX('Policy Characteristics'!E:E,MATCH($C147,'Policy Characteristics'!$C:$C,0))),"",INDEX('Policy Characteristics'!E:E,MATCH($C147,'Policy Characteristics'!$C:$C,0)))</f>
        <v>trans LDVs feebate</v>
      </c>
      <c r="L147" s="177">
        <f>IF(ISBLANK(INDEX('Policy Characteristics'!F:F,MATCH($C147,'Policy Characteristics'!$C:$C,0))),"",INDEX('Policy Characteristics'!F:F,MATCH($C147,'Policy Characteristics'!$C:$C,0)))</f>
        <v>0</v>
      </c>
      <c r="M147" s="177">
        <f>IF(ISBLANK(INDEX('Policy Characteristics'!G:G,MATCH($C147,'Policy Characteristics'!$C:$C,0))),"",INDEX('Policy Characteristics'!G:G,MATCH($C147,'Policy Characteristics'!$C:$C,0)))</f>
        <v>1</v>
      </c>
      <c r="N147" s="177">
        <f>IF(ISBLANK(INDEX('Policy Characteristics'!H:H,MATCH($C147,'Policy Characteristics'!$C:$C,0))),"",INDEX('Policy Characteristics'!H:H,MATCH($C147,'Policy Characteristics'!$C:$C,0)))</f>
        <v>0.02</v>
      </c>
      <c r="O147" s="177" t="str">
        <f>IF(ISBLANK(INDEX('Policy Characteristics'!I:I,MATCH($C147,'Policy Characteristics'!$C:$C,0))),"",INDEX('Policy Characteristics'!I:I,MATCH($C147,'Policy Characteristics'!$C:$C,0)))</f>
        <v>% of global best practice rate</v>
      </c>
      <c r="P147" s="177" t="str">
        <f>IF(ISBLANK(INDEX('Policy Characteristics'!J:J,MATCH($C147,'Policy Characteristics'!$C:$C,0))),"",INDEX('Policy Characteristics'!J:J,MATCH($C147,'Policy Characteristics'!$C:$C,0)))</f>
        <v>**Description:**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c r="Q147" s="177" t="str">
        <f>IF(ISBLANK(INDEX('Policy Characteristics'!K:K,MATCH($C147,'Policy Characteristics'!$C:$C,0))),"",INDEX('Policy Characteristics'!K:K,MATCH($C147,'Policy Characteristics'!$C:$C,0)))</f>
        <v>transportation-sector-main.html#feebate</v>
      </c>
      <c r="R147" s="177" t="str">
        <f>IF(ISBLANK(INDEX('Policy Characteristics'!L:L,MATCH($C147,'Policy Characteristics'!$C:$C,0))),"",INDEX('Policy Characteristics'!L:L,MATCH($C147,'Policy Characteristics'!$C:$C,0)))</f>
        <v>feebate.html</v>
      </c>
    </row>
    <row r="148" spans="1:18" x14ac:dyDescent="0.35">
      <c r="A148" s="176" t="str">
        <f>IF(ISBLANK(INDEX('Policy Characteristics'!A:A,MATCH($C148,'Policy Characteristics'!$C:$C,0))),"",INDEX('Policy Characteristics'!A:A,MATCH($C148,'Policy Characteristics'!$C:$C,0)))</f>
        <v>Transportation</v>
      </c>
      <c r="B148" s="184" t="str">
        <f>IF(ISBLANK(INDEX('Policy Characteristics'!B:B,MATCH($C148,'Policy Characteristics'!$C:$C,0))),"",INDEX('Policy Characteristics'!B:B,MATCH($C148,'Policy Characteristics'!$C:$C,0)))</f>
        <v>Fuel Economy Standard</v>
      </c>
      <c r="C148" t="s">
        <v>298</v>
      </c>
      <c r="D148" s="47" t="s">
        <v>45</v>
      </c>
      <c r="E148" s="47" t="s">
        <v>37</v>
      </c>
      <c r="F148" s="47" t="s">
        <v>83</v>
      </c>
      <c r="G148" s="2" t="s">
        <v>2172</v>
      </c>
      <c r="H148" s="44">
        <v>362</v>
      </c>
      <c r="I148" s="199" t="s">
        <v>43</v>
      </c>
      <c r="J148" s="177" t="str">
        <f>IF(ISBLANK(INDEX('Policy Characteristics'!D:D,MATCH($C148,'Policy Characteristics'!$C:$C,0))),"",INDEX('Policy Characteristics'!D:D,MATCH($C148,'Policy Characteristics'!$C:$C,0)))</f>
        <v>Vehicle Fuel Economy Standards</v>
      </c>
      <c r="K148" s="177" t="str">
        <f>IF(ISBLANK(INDEX('Policy Characteristics'!E:E,MATCH($C148,'Policy Characteristics'!$C:$C,0))),"",INDEX('Policy Characteristics'!E:E,MATCH($C148,'Policy Characteristics'!$C:$C,0)))</f>
        <v>trans fuel economy standards</v>
      </c>
      <c r="L148" s="177">
        <f>IF(ISBLANK(INDEX('Policy Characteristics'!F:F,MATCH($C148,'Policy Characteristics'!$C:$C,0))),"",INDEX('Policy Characteristics'!F:F,MATCH($C148,'Policy Characteristics'!$C:$C,0)))</f>
        <v>0</v>
      </c>
      <c r="M148" s="177">
        <f>IF(ISBLANK(INDEX('Policy Characteristics'!G:G,MATCH($C148,'Policy Characteristics'!$C:$C,0))),"",INDEX('Policy Characteristics'!G:G,MATCH($C148,'Policy Characteristics'!$C:$C,0)))</f>
        <v>1</v>
      </c>
      <c r="N148" s="177">
        <f>IF(ISBLANK(INDEX('Policy Characteristics'!H:H,MATCH($C148,'Policy Characteristics'!$C:$C,0))),"",INDEX('Policy Characteristics'!H:H,MATCH($C148,'Policy Characteristics'!$C:$C,0)))</f>
        <v>0.01</v>
      </c>
      <c r="O148" s="177" t="str">
        <f>IF(ISBLANK(INDEX('Policy Characteristics'!I:I,MATCH($C148,'Policy Characteristics'!$C:$C,0))),"",INDEX('Policy Characteristics'!I:I,MATCH($C148,'Policy Characteristics'!$C:$C,0)))</f>
        <v>% increase in miles/gal</v>
      </c>
      <c r="P148" s="177" t="str">
        <f>IF(ISBLANK(INDEX('Policy Characteristics'!J:J,MATCH($C148,'Policy Characteristics'!$C:$C,0))),"",INDEX('Policy Characteristics'!J:J,MATCH($C148,'Policy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48" s="177" t="str">
        <f>IF(ISBLANK(INDEX('Policy Characteristics'!K:K,MATCH($C148,'Policy Characteristics'!$C:$C,0))),"",INDEX('Policy Characteristics'!K:K,MATCH($C148,'Policy Characteristics'!$C:$C,0)))</f>
        <v>transportation-sector-main.html#fuel-econ-std</v>
      </c>
      <c r="R148" s="177" t="str">
        <f>IF(ISBLANK(INDEX('Policy Characteristics'!L:L,MATCH($C148,'Policy Characteristics'!$C:$C,0))),"",INDEX('Policy Characteristics'!L:L,MATCH($C148,'Policy Characteristics'!$C:$C,0)))</f>
        <v>fuel-economy-standard.html</v>
      </c>
    </row>
    <row r="149" spans="1:18" x14ac:dyDescent="0.35">
      <c r="A149" s="176" t="str">
        <f>IF(ISBLANK(INDEX('Policy Characteristics'!A:A,MATCH($C149,'Policy Characteristics'!$C:$C,0))),"",INDEX('Policy Characteristics'!A:A,MATCH($C149,'Policy Characteristics'!$C:$C,0)))</f>
        <v>Transportation</v>
      </c>
      <c r="B149" s="184" t="str">
        <f>IF(ISBLANK(INDEX('Policy Characteristics'!B:B,MATCH($C149,'Policy Characteristics'!$C:$C,0))),"",INDEX('Policy Characteristics'!B:B,MATCH($C149,'Policy Characteristics'!$C:$C,0)))</f>
        <v>Fuel Economy Standard</v>
      </c>
      <c r="C149" s="176" t="str">
        <f t="shared" ref="C149:C152" si="5">C$148</f>
        <v>Percentage Additional Improvement of Fuel Economy Std</v>
      </c>
      <c r="D149" s="47" t="s">
        <v>42</v>
      </c>
      <c r="E149" s="47" t="s">
        <v>37</v>
      </c>
      <c r="F149" s="47" t="s">
        <v>84</v>
      </c>
      <c r="G149" s="2" t="s">
        <v>2321</v>
      </c>
      <c r="H149" s="44">
        <v>363</v>
      </c>
      <c r="I149" s="199" t="s">
        <v>43</v>
      </c>
      <c r="J149" s="177" t="str">
        <f>IF(ISBLANK(INDEX('Policy Characteristics'!D:D,MATCH($C149,'Policy Characteristics'!$C:$C,0))),"",INDEX('Policy Characteristics'!D:D,MATCH($C149,'Policy Characteristics'!$C:$C,0)))</f>
        <v>Vehicle Fuel Economy Standards</v>
      </c>
      <c r="K149" s="177" t="str">
        <f>IF(ISBLANK(INDEX('Policy Characteristics'!E:E,MATCH($C149,'Policy Characteristics'!$C:$C,0))),"",INDEX('Policy Characteristics'!E:E,MATCH($C149,'Policy Characteristics'!$C:$C,0)))</f>
        <v>trans fuel economy standards</v>
      </c>
      <c r="L149" s="177">
        <f>IF(ISBLANK(INDEX('Policy Characteristics'!F:F,MATCH($C149,'Policy Characteristics'!$C:$C,0))),"",INDEX('Policy Characteristics'!F:F,MATCH($C149,'Policy Characteristics'!$C:$C,0)))</f>
        <v>0</v>
      </c>
      <c r="M149" s="177">
        <f>IF(ISBLANK(INDEX('Policy Characteristics'!G:G,MATCH($C149,'Policy Characteristics'!$C:$C,0))),"",INDEX('Policy Characteristics'!G:G,MATCH($C149,'Policy Characteristics'!$C:$C,0)))</f>
        <v>1</v>
      </c>
      <c r="N149" s="177">
        <f>IF(ISBLANK(INDEX('Policy Characteristics'!H:H,MATCH($C149,'Policy Characteristics'!$C:$C,0))),"",INDEX('Policy Characteristics'!H:H,MATCH($C149,'Policy Characteristics'!$C:$C,0)))</f>
        <v>0.01</v>
      </c>
      <c r="O149" s="177" t="str">
        <f>IF(ISBLANK(INDEX('Policy Characteristics'!I:I,MATCH($C149,'Policy Characteristics'!$C:$C,0))),"",INDEX('Policy Characteristics'!I:I,MATCH($C149,'Policy Characteristics'!$C:$C,0)))</f>
        <v>% increase in miles/gal</v>
      </c>
      <c r="P149" s="177" t="str">
        <f>IF(ISBLANK(INDEX('Policy Characteristics'!J:J,MATCH($C149,'Policy Characteristics'!$C:$C,0))),"",INDEX('Policy Characteristics'!J:J,MATCH($C149,'Policy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49" s="177" t="str">
        <f>IF(ISBLANK(INDEX('Policy Characteristics'!K:K,MATCH($C149,'Policy Characteristics'!$C:$C,0))),"",INDEX('Policy Characteristics'!K:K,MATCH($C149,'Policy Characteristics'!$C:$C,0)))</f>
        <v>transportation-sector-main.html#fuel-econ-std</v>
      </c>
      <c r="R149" s="177" t="str">
        <f>IF(ISBLANK(INDEX('Policy Characteristics'!L:L,MATCH($C149,'Policy Characteristics'!$C:$C,0))),"",INDEX('Policy Characteristics'!L:L,MATCH($C149,'Policy Characteristics'!$C:$C,0)))</f>
        <v>fuel-economy-standard.html</v>
      </c>
    </row>
    <row r="150" spans="1:18" x14ac:dyDescent="0.35">
      <c r="A150" s="176" t="str">
        <f>IF(ISBLANK(INDEX('Policy Characteristics'!A:A,MATCH($C150,'Policy Characteristics'!$C:$C,0))),"",INDEX('Policy Characteristics'!A:A,MATCH($C150,'Policy Characteristics'!$C:$C,0)))</f>
        <v>Transportation</v>
      </c>
      <c r="B150" s="184" t="str">
        <f>IF(ISBLANK(INDEX('Policy Characteristics'!B:B,MATCH($C150,'Policy Characteristics'!$C:$C,0))),"",INDEX('Policy Characteristics'!B:B,MATCH($C150,'Policy Characteristics'!$C:$C,0)))</f>
        <v>Fuel Economy Standard</v>
      </c>
      <c r="C150" s="176" t="str">
        <f t="shared" ref="C150:C153" si="6">C$148</f>
        <v>Percentage Additional Improvement of Fuel Economy Std</v>
      </c>
      <c r="D150" s="47" t="s">
        <v>45</v>
      </c>
      <c r="E150" s="47" t="s">
        <v>38</v>
      </c>
      <c r="F150" s="47" t="s">
        <v>83</v>
      </c>
      <c r="G150" s="2" t="s">
        <v>1243</v>
      </c>
      <c r="H150" s="44">
        <v>364</v>
      </c>
      <c r="I150" s="199" t="s">
        <v>43</v>
      </c>
      <c r="J150" s="177" t="str">
        <f>IF(ISBLANK(INDEX('Policy Characteristics'!D:D,MATCH($C150,'Policy Characteristics'!$C:$C,0))),"",INDEX('Policy Characteristics'!D:D,MATCH($C150,'Policy Characteristics'!$C:$C,0)))</f>
        <v>Vehicle Fuel Economy Standards</v>
      </c>
      <c r="K150" s="177" t="str">
        <f>IF(ISBLANK(INDEX('Policy Characteristics'!E:E,MATCH($C150,'Policy Characteristics'!$C:$C,0))),"",INDEX('Policy Characteristics'!E:E,MATCH($C150,'Policy Characteristics'!$C:$C,0)))</f>
        <v>trans fuel economy standards</v>
      </c>
      <c r="L150" s="177">
        <f>IF(ISBLANK(INDEX('Policy Characteristics'!F:F,MATCH($C150,'Policy Characteristics'!$C:$C,0))),"",INDEX('Policy Characteristics'!F:F,MATCH($C150,'Policy Characteristics'!$C:$C,0)))</f>
        <v>0</v>
      </c>
      <c r="M150" s="177">
        <f>IF(ISBLANK(INDEX('Policy Characteristics'!G:G,MATCH($C150,'Policy Characteristics'!$C:$C,0))),"",INDEX('Policy Characteristics'!G:G,MATCH($C150,'Policy Characteristics'!$C:$C,0)))</f>
        <v>1</v>
      </c>
      <c r="N150" s="177">
        <f>IF(ISBLANK(INDEX('Policy Characteristics'!H:H,MATCH($C150,'Policy Characteristics'!$C:$C,0))),"",INDEX('Policy Characteristics'!H:H,MATCH($C150,'Policy Characteristics'!$C:$C,0)))</f>
        <v>0.01</v>
      </c>
      <c r="O150" s="177" t="str">
        <f>IF(ISBLANK(INDEX('Policy Characteristics'!I:I,MATCH($C150,'Policy Characteristics'!$C:$C,0))),"",INDEX('Policy Characteristics'!I:I,MATCH($C150,'Policy Characteristics'!$C:$C,0)))</f>
        <v>% increase in miles/gal</v>
      </c>
      <c r="P150" s="177" t="str">
        <f>IF(ISBLANK(INDEX('Policy Characteristics'!J:J,MATCH($C150,'Policy Characteristics'!$C:$C,0))),"",INDEX('Policy Characteristics'!J:J,MATCH($C150,'Policy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0" s="177" t="str">
        <f>IF(ISBLANK(INDEX('Policy Characteristics'!K:K,MATCH($C150,'Policy Characteristics'!$C:$C,0))),"",INDEX('Policy Characteristics'!K:K,MATCH($C150,'Policy Characteristics'!$C:$C,0)))</f>
        <v>transportation-sector-main.html#fuel-econ-std</v>
      </c>
      <c r="R150" s="177" t="str">
        <f>IF(ISBLANK(INDEX('Policy Characteristics'!L:L,MATCH($C150,'Policy Characteristics'!$C:$C,0))),"",INDEX('Policy Characteristics'!L:L,MATCH($C150,'Policy Characteristics'!$C:$C,0)))</f>
        <v>fuel-economy-standard.html</v>
      </c>
    </row>
    <row r="151" spans="1:18" x14ac:dyDescent="0.35">
      <c r="A151" s="176" t="str">
        <f>IF(ISBLANK(INDEX('Policy Characteristics'!A:A,MATCH($C151,'Policy Characteristics'!$C:$C,0))),"",INDEX('Policy Characteristics'!A:A,MATCH($C151,'Policy Characteristics'!$C:$C,0)))</f>
        <v>Transportation</v>
      </c>
      <c r="B151" s="184" t="str">
        <f>IF(ISBLANK(INDEX('Policy Characteristics'!B:B,MATCH($C151,'Policy Characteristics'!$C:$C,0))),"",INDEX('Policy Characteristics'!B:B,MATCH($C151,'Policy Characteristics'!$C:$C,0)))</f>
        <v>Fuel Economy Standard</v>
      </c>
      <c r="C151" s="176" t="str">
        <f t="shared" si="5"/>
        <v>Percentage Additional Improvement of Fuel Economy Std</v>
      </c>
      <c r="D151" s="47" t="s">
        <v>42</v>
      </c>
      <c r="E151" s="47" t="s">
        <v>38</v>
      </c>
      <c r="F151" s="47" t="s">
        <v>84</v>
      </c>
      <c r="G151" s="2" t="s">
        <v>2317</v>
      </c>
      <c r="H151" s="44">
        <v>365</v>
      </c>
      <c r="I151" s="199" t="s">
        <v>43</v>
      </c>
      <c r="J151" s="177" t="str">
        <f>IF(ISBLANK(INDEX('Policy Characteristics'!D:D,MATCH($C151,'Policy Characteristics'!$C:$C,0))),"",INDEX('Policy Characteristics'!D:D,MATCH($C151,'Policy Characteristics'!$C:$C,0)))</f>
        <v>Vehicle Fuel Economy Standards</v>
      </c>
      <c r="K151" s="177" t="str">
        <f>IF(ISBLANK(INDEX('Policy Characteristics'!E:E,MATCH($C151,'Policy Characteristics'!$C:$C,0))),"",INDEX('Policy Characteristics'!E:E,MATCH($C151,'Policy Characteristics'!$C:$C,0)))</f>
        <v>trans fuel economy standards</v>
      </c>
      <c r="L151" s="177">
        <f>IF(ISBLANK(INDEX('Policy Characteristics'!F:F,MATCH($C151,'Policy Characteristics'!$C:$C,0))),"",INDEX('Policy Characteristics'!F:F,MATCH($C151,'Policy Characteristics'!$C:$C,0)))</f>
        <v>0</v>
      </c>
      <c r="M151" s="177">
        <f>IF(ISBLANK(INDEX('Policy Characteristics'!G:G,MATCH($C151,'Policy Characteristics'!$C:$C,0))),"",INDEX('Policy Characteristics'!G:G,MATCH($C151,'Policy Characteristics'!$C:$C,0)))</f>
        <v>1</v>
      </c>
      <c r="N151" s="177">
        <f>IF(ISBLANK(INDEX('Policy Characteristics'!H:H,MATCH($C151,'Policy Characteristics'!$C:$C,0))),"",INDEX('Policy Characteristics'!H:H,MATCH($C151,'Policy Characteristics'!$C:$C,0)))</f>
        <v>0.01</v>
      </c>
      <c r="O151" s="177" t="str">
        <f>IF(ISBLANK(INDEX('Policy Characteristics'!I:I,MATCH($C151,'Policy Characteristics'!$C:$C,0))),"",INDEX('Policy Characteristics'!I:I,MATCH($C151,'Policy Characteristics'!$C:$C,0)))</f>
        <v>% increase in miles/gal</v>
      </c>
      <c r="P151" s="177" t="str">
        <f>IF(ISBLANK(INDEX('Policy Characteristics'!J:J,MATCH($C151,'Policy Characteristics'!$C:$C,0))),"",INDEX('Policy Characteristics'!J:J,MATCH($C151,'Policy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1" s="177" t="str">
        <f>IF(ISBLANK(INDEX('Policy Characteristics'!K:K,MATCH($C151,'Policy Characteristics'!$C:$C,0))),"",INDEX('Policy Characteristics'!K:K,MATCH($C151,'Policy Characteristics'!$C:$C,0)))</f>
        <v>transportation-sector-main.html#fuel-econ-std</v>
      </c>
      <c r="R151" s="177" t="str">
        <f>IF(ISBLANK(INDEX('Policy Characteristics'!L:L,MATCH($C151,'Policy Characteristics'!$C:$C,0))),"",INDEX('Policy Characteristics'!L:L,MATCH($C151,'Policy Characteristics'!$C:$C,0)))</f>
        <v>fuel-economy-standard.html</v>
      </c>
    </row>
    <row r="152" spans="1:18" x14ac:dyDescent="0.35">
      <c r="A152" s="176" t="str">
        <f>IF(ISBLANK(INDEX('Policy Characteristics'!A:A,MATCH($C152,'Policy Characteristics'!$C:$C,0))),"",INDEX('Policy Characteristics'!A:A,MATCH($C152,'Policy Characteristics'!$C:$C,0)))</f>
        <v>Transportation</v>
      </c>
      <c r="B152" s="184" t="str">
        <f>IF(ISBLANK(INDEX('Policy Characteristics'!B:B,MATCH($C152,'Policy Characteristics'!$C:$C,0))),"",INDEX('Policy Characteristics'!B:B,MATCH($C152,'Policy Characteristics'!$C:$C,0)))</f>
        <v>Fuel Economy Standard</v>
      </c>
      <c r="C152" s="176" t="str">
        <f t="shared" si="5"/>
        <v>Percentage Additional Improvement of Fuel Economy Std</v>
      </c>
      <c r="D152" s="47" t="s">
        <v>45</v>
      </c>
      <c r="E152" s="47" t="s">
        <v>39</v>
      </c>
      <c r="F152" s="47" t="s">
        <v>83</v>
      </c>
      <c r="G152" s="2" t="s">
        <v>2169</v>
      </c>
      <c r="H152" s="44">
        <v>366</v>
      </c>
      <c r="I152" s="199" t="s">
        <v>43</v>
      </c>
      <c r="J152" s="177" t="str">
        <f>IF(ISBLANK(INDEX('Policy Characteristics'!D:D,MATCH($C152,'Policy Characteristics'!$C:$C,0))),"",INDEX('Policy Characteristics'!D:D,MATCH($C152,'Policy Characteristics'!$C:$C,0)))</f>
        <v>Vehicle Fuel Economy Standards</v>
      </c>
      <c r="K152" s="177" t="str">
        <f>IF(ISBLANK(INDEX('Policy Characteristics'!E:E,MATCH($C152,'Policy Characteristics'!$C:$C,0))),"",INDEX('Policy Characteristics'!E:E,MATCH($C152,'Policy Characteristics'!$C:$C,0)))</f>
        <v>trans fuel economy standards</v>
      </c>
      <c r="L152" s="177">
        <f>IF(ISBLANK(INDEX('Policy Characteristics'!F:F,MATCH($C152,'Policy Characteristics'!$C:$C,0))),"",INDEX('Policy Characteristics'!F:F,MATCH($C152,'Policy Characteristics'!$C:$C,0)))</f>
        <v>0</v>
      </c>
      <c r="M152" s="177">
        <f>IF(ISBLANK(INDEX('Policy Characteristics'!G:G,MATCH($C152,'Policy Characteristics'!$C:$C,0))),"",INDEX('Policy Characteristics'!G:G,MATCH($C152,'Policy Characteristics'!$C:$C,0)))</f>
        <v>1</v>
      </c>
      <c r="N152" s="177">
        <f>IF(ISBLANK(INDEX('Policy Characteristics'!H:H,MATCH($C152,'Policy Characteristics'!$C:$C,0))),"",INDEX('Policy Characteristics'!H:H,MATCH($C152,'Policy Characteristics'!$C:$C,0)))</f>
        <v>0.01</v>
      </c>
      <c r="O152" s="177" t="str">
        <f>IF(ISBLANK(INDEX('Policy Characteristics'!I:I,MATCH($C152,'Policy Characteristics'!$C:$C,0))),"",INDEX('Policy Characteristics'!I:I,MATCH($C152,'Policy Characteristics'!$C:$C,0)))</f>
        <v>% increase in miles/gal</v>
      </c>
      <c r="P152" s="177" t="str">
        <f>IF(ISBLANK(INDEX('Policy Characteristics'!J:J,MATCH($C152,'Policy Characteristics'!$C:$C,0))),"",INDEX('Policy Characteristics'!J:J,MATCH($C152,'Policy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2" s="177" t="str">
        <f>IF(ISBLANK(INDEX('Policy Characteristics'!K:K,MATCH($C152,'Policy Characteristics'!$C:$C,0))),"",INDEX('Policy Characteristics'!K:K,MATCH($C152,'Policy Characteristics'!$C:$C,0)))</f>
        <v>transportation-sector-main.html#fuel-econ-std</v>
      </c>
      <c r="R152" s="177" t="str">
        <f>IF(ISBLANK(INDEX('Policy Characteristics'!L:L,MATCH($C152,'Policy Characteristics'!$C:$C,0))),"",INDEX('Policy Characteristics'!L:L,MATCH($C152,'Policy Characteristics'!$C:$C,0)))</f>
        <v>fuel-economy-standard.html</v>
      </c>
    </row>
    <row r="153" spans="1:18" x14ac:dyDescent="0.35">
      <c r="A153" s="176" t="str">
        <f>IF(ISBLANK(INDEX('Policy Characteristics'!A:A,MATCH($C153,'Policy Characteristics'!$C:$C,0))),"",INDEX('Policy Characteristics'!A:A,MATCH($C153,'Policy Characteristics'!$C:$C,0)))</f>
        <v>Transportation</v>
      </c>
      <c r="B153" s="184" t="str">
        <f>IF(ISBLANK(INDEX('Policy Characteristics'!B:B,MATCH($C153,'Policy Characteristics'!$C:$C,0))),"",INDEX('Policy Characteristics'!B:B,MATCH($C153,'Policy Characteristics'!$C:$C,0)))</f>
        <v>Fuel Economy Standard</v>
      </c>
      <c r="C153" s="176" t="str">
        <f t="shared" si="6"/>
        <v>Percentage Additional Improvement of Fuel Economy Std</v>
      </c>
      <c r="D153" s="47" t="s">
        <v>42</v>
      </c>
      <c r="E153" s="47" t="s">
        <v>39</v>
      </c>
      <c r="F153" s="47" t="s">
        <v>84</v>
      </c>
      <c r="G153" s="2" t="s">
        <v>2169</v>
      </c>
      <c r="H153" s="44">
        <v>367</v>
      </c>
      <c r="I153" s="199" t="s">
        <v>43</v>
      </c>
      <c r="J153" s="177" t="str">
        <f>IF(ISBLANK(INDEX('Policy Characteristics'!D:D,MATCH($C153,'Policy Characteristics'!$C:$C,0))),"",INDEX('Policy Characteristics'!D:D,MATCH($C153,'Policy Characteristics'!$C:$C,0)))</f>
        <v>Vehicle Fuel Economy Standards</v>
      </c>
      <c r="K153" s="177" t="str">
        <f>IF(ISBLANK(INDEX('Policy Characteristics'!E:E,MATCH($C153,'Policy Characteristics'!$C:$C,0))),"",INDEX('Policy Characteristics'!E:E,MATCH($C153,'Policy Characteristics'!$C:$C,0)))</f>
        <v>trans fuel economy standards</v>
      </c>
      <c r="L153" s="177">
        <f>IF(ISBLANK(INDEX('Policy Characteristics'!F:F,MATCH($C153,'Policy Characteristics'!$C:$C,0))),"",INDEX('Policy Characteristics'!F:F,MATCH($C153,'Policy Characteristics'!$C:$C,0)))</f>
        <v>0</v>
      </c>
      <c r="M153" s="177">
        <f>IF(ISBLANK(INDEX('Policy Characteristics'!G:G,MATCH($C153,'Policy Characteristics'!$C:$C,0))),"",INDEX('Policy Characteristics'!G:G,MATCH($C153,'Policy Characteristics'!$C:$C,0)))</f>
        <v>1</v>
      </c>
      <c r="N153" s="177">
        <f>IF(ISBLANK(INDEX('Policy Characteristics'!H:H,MATCH($C153,'Policy Characteristics'!$C:$C,0))),"",INDEX('Policy Characteristics'!H:H,MATCH($C153,'Policy Characteristics'!$C:$C,0)))</f>
        <v>0.01</v>
      </c>
      <c r="O153" s="177" t="str">
        <f>IF(ISBLANK(INDEX('Policy Characteristics'!I:I,MATCH($C153,'Policy Characteristics'!$C:$C,0))),"",INDEX('Policy Characteristics'!I:I,MATCH($C153,'Policy Characteristics'!$C:$C,0)))</f>
        <v>% increase in miles/gal</v>
      </c>
      <c r="P153" s="177" t="str">
        <f>IF(ISBLANK(INDEX('Policy Characteristics'!J:J,MATCH($C153,'Policy Characteristics'!$C:$C,0))),"",INDEX('Policy Characteristics'!J:J,MATCH($C153,'Policy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3" s="177" t="str">
        <f>IF(ISBLANK(INDEX('Policy Characteristics'!K:K,MATCH($C153,'Policy Characteristics'!$C:$C,0))),"",INDEX('Policy Characteristics'!K:K,MATCH($C153,'Policy Characteristics'!$C:$C,0)))</f>
        <v>transportation-sector-main.html#fuel-econ-std</v>
      </c>
      <c r="R153" s="177" t="str">
        <f>IF(ISBLANK(INDEX('Policy Characteristics'!L:L,MATCH($C153,'Policy Characteristics'!$C:$C,0))),"",INDEX('Policy Characteristics'!L:L,MATCH($C153,'Policy Characteristics'!$C:$C,0)))</f>
        <v>fuel-economy-standard.html</v>
      </c>
    </row>
    <row r="154" spans="1:18" x14ac:dyDescent="0.35">
      <c r="A154" s="176" t="str">
        <f>IF(ISBLANK(INDEX('Policy Characteristics'!A:A,MATCH($C154,'Policy Characteristics'!$C:$C,0))),"",INDEX('Policy Characteristics'!A:A,MATCH($C154,'Policy Characteristics'!$C:$C,0)))</f>
        <v>Transportation</v>
      </c>
      <c r="B154" s="184" t="str">
        <f>IF(ISBLANK(INDEX('Policy Characteristics'!B:B,MATCH($C154,'Policy Characteristics'!$C:$C,0))),"",INDEX('Policy Characteristics'!B:B,MATCH($C154,'Policy Characteristics'!$C:$C,0)))</f>
        <v>Fuel Economy Standard</v>
      </c>
      <c r="C154" s="176" t="str">
        <f t="shared" ref="C154:C159" si="7">C$148</f>
        <v>Percentage Additional Improvement of Fuel Economy Std</v>
      </c>
      <c r="D154" s="47" t="s">
        <v>45</v>
      </c>
      <c r="E154" s="47" t="s">
        <v>40</v>
      </c>
      <c r="F154" s="47" t="s">
        <v>83</v>
      </c>
      <c r="G154" s="2" t="s">
        <v>85</v>
      </c>
      <c r="H154" s="44">
        <v>368</v>
      </c>
      <c r="I154" s="199" t="s">
        <v>43</v>
      </c>
      <c r="J154" s="177" t="str">
        <f>IF(ISBLANK(INDEX('Policy Characteristics'!D:D,MATCH($C154,'Policy Characteristics'!$C:$C,0))),"",INDEX('Policy Characteristics'!D:D,MATCH($C154,'Policy Characteristics'!$C:$C,0)))</f>
        <v>Vehicle Fuel Economy Standards</v>
      </c>
      <c r="K154" s="177" t="str">
        <f>IF(ISBLANK(INDEX('Policy Characteristics'!E:E,MATCH($C154,'Policy Characteristics'!$C:$C,0))),"",INDEX('Policy Characteristics'!E:E,MATCH($C154,'Policy Characteristics'!$C:$C,0)))</f>
        <v>trans fuel economy standards</v>
      </c>
      <c r="L154" s="177">
        <f>IF(ISBLANK(INDEX('Policy Characteristics'!F:F,MATCH($C154,'Policy Characteristics'!$C:$C,0))),"",INDEX('Policy Characteristics'!F:F,MATCH($C154,'Policy Characteristics'!$C:$C,0)))</f>
        <v>0</v>
      </c>
      <c r="M154" s="177">
        <f>IF(ISBLANK(INDEX('Policy Characteristics'!G:G,MATCH($C154,'Policy Characteristics'!$C:$C,0))),"",INDEX('Policy Characteristics'!G:G,MATCH($C154,'Policy Characteristics'!$C:$C,0)))</f>
        <v>1</v>
      </c>
      <c r="N154" s="177">
        <f>IF(ISBLANK(INDEX('Policy Characteristics'!H:H,MATCH($C154,'Policy Characteristics'!$C:$C,0))),"",INDEX('Policy Characteristics'!H:H,MATCH($C154,'Policy Characteristics'!$C:$C,0)))</f>
        <v>0.01</v>
      </c>
      <c r="O154" s="177" t="str">
        <f>IF(ISBLANK(INDEX('Policy Characteristics'!I:I,MATCH($C154,'Policy Characteristics'!$C:$C,0))),"",INDEX('Policy Characteristics'!I:I,MATCH($C154,'Policy Characteristics'!$C:$C,0)))</f>
        <v>% increase in miles/gal</v>
      </c>
      <c r="P154" s="177" t="str">
        <f>IF(ISBLANK(INDEX('Policy Characteristics'!J:J,MATCH($C154,'Policy Characteristics'!$C:$C,0))),"",INDEX('Policy Characteristics'!J:J,MATCH($C154,'Policy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4" s="177" t="str">
        <f>IF(ISBLANK(INDEX('Policy Characteristics'!K:K,MATCH($C154,'Policy Characteristics'!$C:$C,0))),"",INDEX('Policy Characteristics'!K:K,MATCH($C154,'Policy Characteristics'!$C:$C,0)))</f>
        <v>transportation-sector-main.html#fuel-econ-std</v>
      </c>
      <c r="R154" s="177" t="str">
        <f>IF(ISBLANK(INDEX('Policy Characteristics'!L:L,MATCH($C154,'Policy Characteristics'!$C:$C,0))),"",INDEX('Policy Characteristics'!L:L,MATCH($C154,'Policy Characteristics'!$C:$C,0)))</f>
        <v>fuel-economy-standard.html</v>
      </c>
    </row>
    <row r="155" spans="1:18" x14ac:dyDescent="0.35">
      <c r="A155" s="176" t="str">
        <f>IF(ISBLANK(INDEX('Policy Characteristics'!A:A,MATCH($C155,'Policy Characteristics'!$C:$C,0))),"",INDEX('Policy Characteristics'!A:A,MATCH($C155,'Policy Characteristics'!$C:$C,0)))</f>
        <v>Transportation</v>
      </c>
      <c r="B155" s="184" t="str">
        <f>IF(ISBLANK(INDEX('Policy Characteristics'!B:B,MATCH($C155,'Policy Characteristics'!$C:$C,0))),"",INDEX('Policy Characteristics'!B:B,MATCH($C155,'Policy Characteristics'!$C:$C,0)))</f>
        <v>Fuel Economy Standard</v>
      </c>
      <c r="C155" s="176" t="str">
        <f t="shared" si="7"/>
        <v>Percentage Additional Improvement of Fuel Economy Std</v>
      </c>
      <c r="D155" s="47" t="s">
        <v>42</v>
      </c>
      <c r="E155" s="47" t="s">
        <v>40</v>
      </c>
      <c r="F155" s="47" t="s">
        <v>84</v>
      </c>
      <c r="G155" s="2" t="s">
        <v>85</v>
      </c>
      <c r="H155" s="44">
        <v>369</v>
      </c>
      <c r="I155" s="199" t="s">
        <v>43</v>
      </c>
      <c r="J155" s="177" t="str">
        <f>IF(ISBLANK(INDEX('Policy Characteristics'!D:D,MATCH($C155,'Policy Characteristics'!$C:$C,0))),"",INDEX('Policy Characteristics'!D:D,MATCH($C155,'Policy Characteristics'!$C:$C,0)))</f>
        <v>Vehicle Fuel Economy Standards</v>
      </c>
      <c r="K155" s="177" t="str">
        <f>IF(ISBLANK(INDEX('Policy Characteristics'!E:E,MATCH($C155,'Policy Characteristics'!$C:$C,0))),"",INDEX('Policy Characteristics'!E:E,MATCH($C155,'Policy Characteristics'!$C:$C,0)))</f>
        <v>trans fuel economy standards</v>
      </c>
      <c r="L155" s="177">
        <f>IF(ISBLANK(INDEX('Policy Characteristics'!F:F,MATCH($C155,'Policy Characteristics'!$C:$C,0))),"",INDEX('Policy Characteristics'!F:F,MATCH($C155,'Policy Characteristics'!$C:$C,0)))</f>
        <v>0</v>
      </c>
      <c r="M155" s="177">
        <f>IF(ISBLANK(INDEX('Policy Characteristics'!G:G,MATCH($C155,'Policy Characteristics'!$C:$C,0))),"",INDEX('Policy Characteristics'!G:G,MATCH($C155,'Policy Characteristics'!$C:$C,0)))</f>
        <v>1</v>
      </c>
      <c r="N155" s="177">
        <f>IF(ISBLANK(INDEX('Policy Characteristics'!H:H,MATCH($C155,'Policy Characteristics'!$C:$C,0))),"",INDEX('Policy Characteristics'!H:H,MATCH($C155,'Policy Characteristics'!$C:$C,0)))</f>
        <v>0.01</v>
      </c>
      <c r="O155" s="177" t="str">
        <f>IF(ISBLANK(INDEX('Policy Characteristics'!I:I,MATCH($C155,'Policy Characteristics'!$C:$C,0))),"",INDEX('Policy Characteristics'!I:I,MATCH($C155,'Policy Characteristics'!$C:$C,0)))</f>
        <v>% increase in miles/gal</v>
      </c>
      <c r="P155" s="177" t="str">
        <f>IF(ISBLANK(INDEX('Policy Characteristics'!J:J,MATCH($C155,'Policy Characteristics'!$C:$C,0))),"",INDEX('Policy Characteristics'!J:J,MATCH($C155,'Policy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5" s="177" t="str">
        <f>IF(ISBLANK(INDEX('Policy Characteristics'!K:K,MATCH($C155,'Policy Characteristics'!$C:$C,0))),"",INDEX('Policy Characteristics'!K:K,MATCH($C155,'Policy Characteristics'!$C:$C,0)))</f>
        <v>transportation-sector-main.html#fuel-econ-std</v>
      </c>
      <c r="R155" s="177" t="str">
        <f>IF(ISBLANK(INDEX('Policy Characteristics'!L:L,MATCH($C155,'Policy Characteristics'!$C:$C,0))),"",INDEX('Policy Characteristics'!L:L,MATCH($C155,'Policy Characteristics'!$C:$C,0)))</f>
        <v>fuel-economy-standard.html</v>
      </c>
    </row>
    <row r="156" spans="1:18" x14ac:dyDescent="0.35">
      <c r="A156" s="176" t="str">
        <f>IF(ISBLANK(INDEX('Policy Characteristics'!A:A,MATCH($C156,'Policy Characteristics'!$C:$C,0))),"",INDEX('Policy Characteristics'!A:A,MATCH($C156,'Policy Characteristics'!$C:$C,0)))</f>
        <v>Transportation</v>
      </c>
      <c r="B156" s="184" t="str">
        <f>IF(ISBLANK(INDEX('Policy Characteristics'!B:B,MATCH($C156,'Policy Characteristics'!$C:$C,0))),"",INDEX('Policy Characteristics'!B:B,MATCH($C156,'Policy Characteristics'!$C:$C,0)))</f>
        <v>Fuel Economy Standard</v>
      </c>
      <c r="C156" s="176" t="str">
        <f t="shared" si="7"/>
        <v>Percentage Additional Improvement of Fuel Economy Std</v>
      </c>
      <c r="D156" s="47" t="s">
        <v>45</v>
      </c>
      <c r="E156" s="47" t="s">
        <v>41</v>
      </c>
      <c r="F156" s="47" t="s">
        <v>83</v>
      </c>
      <c r="G156" s="2" t="s">
        <v>2170</v>
      </c>
      <c r="H156" s="44">
        <v>370</v>
      </c>
      <c r="I156" s="199" t="s">
        <v>43</v>
      </c>
      <c r="J156" s="177" t="str">
        <f>IF(ISBLANK(INDEX('Policy Characteristics'!D:D,MATCH($C156,'Policy Characteristics'!$C:$C,0))),"",INDEX('Policy Characteristics'!D:D,MATCH($C156,'Policy Characteristics'!$C:$C,0)))</f>
        <v>Vehicle Fuel Economy Standards</v>
      </c>
      <c r="K156" s="177" t="str">
        <f>IF(ISBLANK(INDEX('Policy Characteristics'!E:E,MATCH($C156,'Policy Characteristics'!$C:$C,0))),"",INDEX('Policy Characteristics'!E:E,MATCH($C156,'Policy Characteristics'!$C:$C,0)))</f>
        <v>trans fuel economy standards</v>
      </c>
      <c r="L156" s="177">
        <f>IF(ISBLANK(INDEX('Policy Characteristics'!F:F,MATCH($C156,'Policy Characteristics'!$C:$C,0))),"",INDEX('Policy Characteristics'!F:F,MATCH($C156,'Policy Characteristics'!$C:$C,0)))</f>
        <v>0</v>
      </c>
      <c r="M156" s="177">
        <f>IF(ISBLANK(INDEX('Policy Characteristics'!G:G,MATCH($C156,'Policy Characteristics'!$C:$C,0))),"",INDEX('Policy Characteristics'!G:G,MATCH($C156,'Policy Characteristics'!$C:$C,0)))</f>
        <v>1</v>
      </c>
      <c r="N156" s="177">
        <f>IF(ISBLANK(INDEX('Policy Characteristics'!H:H,MATCH($C156,'Policy Characteristics'!$C:$C,0))),"",INDEX('Policy Characteristics'!H:H,MATCH($C156,'Policy Characteristics'!$C:$C,0)))</f>
        <v>0.01</v>
      </c>
      <c r="O156" s="177" t="str">
        <f>IF(ISBLANK(INDEX('Policy Characteristics'!I:I,MATCH($C156,'Policy Characteristics'!$C:$C,0))),"",INDEX('Policy Characteristics'!I:I,MATCH($C156,'Policy Characteristics'!$C:$C,0)))</f>
        <v>% increase in miles/gal</v>
      </c>
      <c r="P156" s="177" t="str">
        <f>IF(ISBLANK(INDEX('Policy Characteristics'!J:J,MATCH($C156,'Policy Characteristics'!$C:$C,0))),"",INDEX('Policy Characteristics'!J:J,MATCH($C156,'Policy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6" s="177" t="str">
        <f>IF(ISBLANK(INDEX('Policy Characteristics'!K:K,MATCH($C156,'Policy Characteristics'!$C:$C,0))),"",INDEX('Policy Characteristics'!K:K,MATCH($C156,'Policy Characteristics'!$C:$C,0)))</f>
        <v>transportation-sector-main.html#fuel-econ-std</v>
      </c>
      <c r="R156" s="177" t="str">
        <f>IF(ISBLANK(INDEX('Policy Characteristics'!L:L,MATCH($C156,'Policy Characteristics'!$C:$C,0))),"",INDEX('Policy Characteristics'!L:L,MATCH($C156,'Policy Characteristics'!$C:$C,0)))</f>
        <v>fuel-economy-standard.html</v>
      </c>
    </row>
    <row r="157" spans="1:18" x14ac:dyDescent="0.35">
      <c r="A157" s="176" t="str">
        <f>IF(ISBLANK(INDEX('Policy Characteristics'!A:A,MATCH($C157,'Policy Characteristics'!$C:$C,0))),"",INDEX('Policy Characteristics'!A:A,MATCH($C157,'Policy Characteristics'!$C:$C,0)))</f>
        <v>Transportation</v>
      </c>
      <c r="B157" s="184" t="str">
        <f>IF(ISBLANK(INDEX('Policy Characteristics'!B:B,MATCH($C157,'Policy Characteristics'!$C:$C,0))),"",INDEX('Policy Characteristics'!B:B,MATCH($C157,'Policy Characteristics'!$C:$C,0)))</f>
        <v>Fuel Economy Standard</v>
      </c>
      <c r="C157" s="176" t="str">
        <f t="shared" si="7"/>
        <v>Percentage Additional Improvement of Fuel Economy Std</v>
      </c>
      <c r="D157" s="47" t="s">
        <v>42</v>
      </c>
      <c r="E157" s="47" t="s">
        <v>41</v>
      </c>
      <c r="F157" s="47" t="s">
        <v>84</v>
      </c>
      <c r="G157" s="2" t="s">
        <v>2171</v>
      </c>
      <c r="H157" s="44">
        <v>371</v>
      </c>
      <c r="I157" s="199" t="s">
        <v>43</v>
      </c>
      <c r="J157" s="177" t="str">
        <f>IF(ISBLANK(INDEX('Policy Characteristics'!D:D,MATCH($C157,'Policy Characteristics'!$C:$C,0))),"",INDEX('Policy Characteristics'!D:D,MATCH($C157,'Policy Characteristics'!$C:$C,0)))</f>
        <v>Vehicle Fuel Economy Standards</v>
      </c>
      <c r="K157" s="177" t="str">
        <f>IF(ISBLANK(INDEX('Policy Characteristics'!E:E,MATCH($C157,'Policy Characteristics'!$C:$C,0))),"",INDEX('Policy Characteristics'!E:E,MATCH($C157,'Policy Characteristics'!$C:$C,0)))</f>
        <v>trans fuel economy standards</v>
      </c>
      <c r="L157" s="177">
        <f>IF(ISBLANK(INDEX('Policy Characteristics'!F:F,MATCH($C157,'Policy Characteristics'!$C:$C,0))),"",INDEX('Policy Characteristics'!F:F,MATCH($C157,'Policy Characteristics'!$C:$C,0)))</f>
        <v>0</v>
      </c>
      <c r="M157" s="177">
        <f>IF(ISBLANK(INDEX('Policy Characteristics'!G:G,MATCH($C157,'Policy Characteristics'!$C:$C,0))),"",INDEX('Policy Characteristics'!G:G,MATCH($C157,'Policy Characteristics'!$C:$C,0)))</f>
        <v>1</v>
      </c>
      <c r="N157" s="177">
        <f>IF(ISBLANK(INDEX('Policy Characteristics'!H:H,MATCH($C157,'Policy Characteristics'!$C:$C,0))),"",INDEX('Policy Characteristics'!H:H,MATCH($C157,'Policy Characteristics'!$C:$C,0)))</f>
        <v>0.01</v>
      </c>
      <c r="O157" s="177" t="str">
        <f>IF(ISBLANK(INDEX('Policy Characteristics'!I:I,MATCH($C157,'Policy Characteristics'!$C:$C,0))),"",INDEX('Policy Characteristics'!I:I,MATCH($C157,'Policy Characteristics'!$C:$C,0)))</f>
        <v>% increase in miles/gal</v>
      </c>
      <c r="P157" s="177" t="str">
        <f>IF(ISBLANK(INDEX('Policy Characteristics'!J:J,MATCH($C157,'Policy Characteristics'!$C:$C,0))),"",INDEX('Policy Characteristics'!J:J,MATCH($C157,'Policy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7" s="177" t="str">
        <f>IF(ISBLANK(INDEX('Policy Characteristics'!K:K,MATCH($C157,'Policy Characteristics'!$C:$C,0))),"",INDEX('Policy Characteristics'!K:K,MATCH($C157,'Policy Characteristics'!$C:$C,0)))</f>
        <v>transportation-sector-main.html#fuel-econ-std</v>
      </c>
      <c r="R157" s="177" t="str">
        <f>IF(ISBLANK(INDEX('Policy Characteristics'!L:L,MATCH($C157,'Policy Characteristics'!$C:$C,0))),"",INDEX('Policy Characteristics'!L:L,MATCH($C157,'Policy Characteristics'!$C:$C,0)))</f>
        <v>fuel-economy-standard.html</v>
      </c>
    </row>
    <row r="158" spans="1:18" x14ac:dyDescent="0.35">
      <c r="A158" s="176" t="str">
        <f>IF(ISBLANK(INDEX('Policy Characteristics'!A:A,MATCH($C158,'Policy Characteristics'!$C:$C,0))),"",INDEX('Policy Characteristics'!A:A,MATCH($C158,'Policy Characteristics'!$C:$C,0)))</f>
        <v>Transportation</v>
      </c>
      <c r="B158" s="184" t="str">
        <f>IF(ISBLANK(INDEX('Policy Characteristics'!B:B,MATCH($C158,'Policy Characteristics'!$C:$C,0))),"",INDEX('Policy Characteristics'!B:B,MATCH($C158,'Policy Characteristics'!$C:$C,0)))</f>
        <v>Fuel Economy Standard</v>
      </c>
      <c r="C158" s="176" t="str">
        <f t="shared" si="7"/>
        <v>Percentage Additional Improvement of Fuel Economy Std</v>
      </c>
      <c r="D158" s="47" t="s">
        <v>45</v>
      </c>
      <c r="E158" s="47" t="s">
        <v>112</v>
      </c>
      <c r="F158" s="47" t="s">
        <v>83</v>
      </c>
      <c r="G158" s="2" t="s">
        <v>143</v>
      </c>
      <c r="H158" s="44">
        <v>372</v>
      </c>
      <c r="I158" s="199" t="s">
        <v>43</v>
      </c>
      <c r="J158" s="177" t="str">
        <f>IF(ISBLANK(INDEX('Policy Characteristics'!D:D,MATCH($C158,'Policy Characteristics'!$C:$C,0))),"",INDEX('Policy Characteristics'!D:D,MATCH($C158,'Policy Characteristics'!$C:$C,0)))</f>
        <v>Vehicle Fuel Economy Standards</v>
      </c>
      <c r="K158" s="177" t="str">
        <f>IF(ISBLANK(INDEX('Policy Characteristics'!E:E,MATCH($C158,'Policy Characteristics'!$C:$C,0))),"",INDEX('Policy Characteristics'!E:E,MATCH($C158,'Policy Characteristics'!$C:$C,0)))</f>
        <v>trans fuel economy standards</v>
      </c>
      <c r="L158" s="177">
        <f>IF(ISBLANK(INDEX('Policy Characteristics'!F:F,MATCH($C158,'Policy Characteristics'!$C:$C,0))),"",INDEX('Policy Characteristics'!F:F,MATCH($C158,'Policy Characteristics'!$C:$C,0)))</f>
        <v>0</v>
      </c>
      <c r="M158" s="177">
        <f>IF(ISBLANK(INDEX('Policy Characteristics'!G:G,MATCH($C158,'Policy Characteristics'!$C:$C,0))),"",INDEX('Policy Characteristics'!G:G,MATCH($C158,'Policy Characteristics'!$C:$C,0)))</f>
        <v>1</v>
      </c>
      <c r="N158" s="177">
        <f>IF(ISBLANK(INDEX('Policy Characteristics'!H:H,MATCH($C158,'Policy Characteristics'!$C:$C,0))),"",INDEX('Policy Characteristics'!H:H,MATCH($C158,'Policy Characteristics'!$C:$C,0)))</f>
        <v>0.01</v>
      </c>
      <c r="O158" s="177" t="str">
        <f>IF(ISBLANK(INDEX('Policy Characteristics'!I:I,MATCH($C158,'Policy Characteristics'!$C:$C,0))),"",INDEX('Policy Characteristics'!I:I,MATCH($C158,'Policy Characteristics'!$C:$C,0)))</f>
        <v>% increase in miles/gal</v>
      </c>
      <c r="P158" s="177" t="str">
        <f>IF(ISBLANK(INDEX('Policy Characteristics'!J:J,MATCH($C158,'Policy Characteristics'!$C:$C,0))),"",INDEX('Policy Characteristics'!J:J,MATCH($C158,'Policy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8" s="177" t="str">
        <f>IF(ISBLANK(INDEX('Policy Characteristics'!K:K,MATCH($C158,'Policy Characteristics'!$C:$C,0))),"",INDEX('Policy Characteristics'!K:K,MATCH($C158,'Policy Characteristics'!$C:$C,0)))</f>
        <v>transportation-sector-main.html#fuel-econ-std</v>
      </c>
      <c r="R158" s="177" t="str">
        <f>IF(ISBLANK(INDEX('Policy Characteristics'!L:L,MATCH($C158,'Policy Characteristics'!$C:$C,0))),"",INDEX('Policy Characteristics'!L:L,MATCH($C158,'Policy Characteristics'!$C:$C,0)))</f>
        <v>fuel-economy-standard.html</v>
      </c>
    </row>
    <row r="159" spans="1:18" x14ac:dyDescent="0.35">
      <c r="A159" s="176" t="str">
        <f>IF(ISBLANK(INDEX('Policy Characteristics'!A:A,MATCH($C159,'Policy Characteristics'!$C:$C,0))),"",INDEX('Policy Characteristics'!A:A,MATCH($C159,'Policy Characteristics'!$C:$C,0)))</f>
        <v>Transportation</v>
      </c>
      <c r="B159" s="184" t="str">
        <f>IF(ISBLANK(INDEX('Policy Characteristics'!B:B,MATCH($C159,'Policy Characteristics'!$C:$C,0))),"",INDEX('Policy Characteristics'!B:B,MATCH($C159,'Policy Characteristics'!$C:$C,0)))</f>
        <v>Fuel Economy Standard</v>
      </c>
      <c r="C159" s="176" t="str">
        <f t="shared" si="7"/>
        <v>Percentage Additional Improvement of Fuel Economy Std</v>
      </c>
      <c r="D159" s="47" t="s">
        <v>42</v>
      </c>
      <c r="E159" s="47" t="s">
        <v>112</v>
      </c>
      <c r="F159" s="47" t="s">
        <v>84</v>
      </c>
      <c r="G159" s="2" t="s">
        <v>143</v>
      </c>
      <c r="H159" s="44">
        <v>373</v>
      </c>
      <c r="I159" s="199" t="s">
        <v>44</v>
      </c>
      <c r="J159" s="177" t="str">
        <f>IF(ISBLANK(INDEX('Policy Characteristics'!D:D,MATCH($C159,'Policy Characteristics'!$C:$C,0))),"",INDEX('Policy Characteristics'!D:D,MATCH($C159,'Policy Characteristics'!$C:$C,0)))</f>
        <v>Vehicle Fuel Economy Standards</v>
      </c>
      <c r="K159" s="177" t="str">
        <f>IF(ISBLANK(INDEX('Policy Characteristics'!E:E,MATCH($C159,'Policy Characteristics'!$C:$C,0))),"",INDEX('Policy Characteristics'!E:E,MATCH($C159,'Policy Characteristics'!$C:$C,0)))</f>
        <v>trans fuel economy standards</v>
      </c>
      <c r="L159" s="177">
        <f>IF(ISBLANK(INDEX('Policy Characteristics'!F:F,MATCH($C159,'Policy Characteristics'!$C:$C,0))),"",INDEX('Policy Characteristics'!F:F,MATCH($C159,'Policy Characteristics'!$C:$C,0)))</f>
        <v>0</v>
      </c>
      <c r="M159" s="177">
        <f>IF(ISBLANK(INDEX('Policy Characteristics'!G:G,MATCH($C159,'Policy Characteristics'!$C:$C,0))),"",INDEX('Policy Characteristics'!G:G,MATCH($C159,'Policy Characteristics'!$C:$C,0)))</f>
        <v>1</v>
      </c>
      <c r="N159" s="177">
        <f>IF(ISBLANK(INDEX('Policy Characteristics'!H:H,MATCH($C159,'Policy Characteristics'!$C:$C,0))),"",INDEX('Policy Characteristics'!H:H,MATCH($C159,'Policy Characteristics'!$C:$C,0)))</f>
        <v>0.01</v>
      </c>
      <c r="O159" s="177" t="str">
        <f>IF(ISBLANK(INDEX('Policy Characteristics'!I:I,MATCH($C159,'Policy Characteristics'!$C:$C,0))),"",INDEX('Policy Characteristics'!I:I,MATCH($C159,'Policy Characteristics'!$C:$C,0)))</f>
        <v>% increase in miles/gal</v>
      </c>
      <c r="P159" s="177" t="str">
        <f>IF(ISBLANK(INDEX('Policy Characteristics'!J:J,MATCH($C159,'Policy Characteristics'!$C:$C,0))),"",INDEX('Policy Characteristics'!J:J,MATCH($C159,'Policy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9" s="177" t="str">
        <f>IF(ISBLANK(INDEX('Policy Characteristics'!K:K,MATCH($C159,'Policy Characteristics'!$C:$C,0))),"",INDEX('Policy Characteristics'!K:K,MATCH($C159,'Policy Characteristics'!$C:$C,0)))</f>
        <v>transportation-sector-main.html#fuel-econ-std</v>
      </c>
      <c r="R159" s="177" t="str">
        <f>IF(ISBLANK(INDEX('Policy Characteristics'!L:L,MATCH($C159,'Policy Characteristics'!$C:$C,0))),"",INDEX('Policy Characteristics'!L:L,MATCH($C159,'Policy Characteristics'!$C:$C,0)))</f>
        <v>fuel-economy-standard.html</v>
      </c>
    </row>
    <row r="160" spans="1:18" s="2" customFormat="1" x14ac:dyDescent="0.35">
      <c r="A160" s="176" t="str">
        <f>IF(ISBLANK(INDEX('Policy Characteristics'!A:A,MATCH($C160,'Policy Characteristics'!$C:$C,0))),"",INDEX('Policy Characteristics'!A:A,MATCH($C160,'Policy Characteristics'!$C:$C,0)))</f>
        <v>Transportation</v>
      </c>
      <c r="B160" s="184" t="str">
        <f>IF(ISBLANK(INDEX('Policy Characteristics'!B:B,MATCH($C160,'Policy Characteristics'!$C:$C,0))),"",INDEX('Policy Characteristics'!B:B,MATCH($C160,'Policy Characteristics'!$C:$C,0)))</f>
        <v>Low Carbon Fuel Standard</v>
      </c>
      <c r="C160" s="191" t="s">
        <v>464</v>
      </c>
      <c r="D160" s="47"/>
      <c r="E160" s="47"/>
      <c r="F160" s="47"/>
      <c r="G160" s="47"/>
      <c r="H160" s="49">
        <v>190</v>
      </c>
      <c r="I160" s="198" t="s">
        <v>43</v>
      </c>
      <c r="J160" s="177" t="str">
        <f>IF(ISBLANK(INDEX('Policy Characteristics'!D:D,MATCH($C160,'Policy Characteristics'!$C:$C,0))),"",INDEX('Policy Characteristics'!D:D,MATCH($C160,'Policy Characteristics'!$C:$C,0)))</f>
        <v>Low Carbon Fuel Standard</v>
      </c>
      <c r="K160" s="177" t="str">
        <f>IF(ISBLANK(INDEX('Policy Characteristics'!E:E,MATCH($C160,'Policy Characteristics'!$C:$C,0))),"",INDEX('Policy Characteristics'!E:E,MATCH($C160,'Policy Characteristics'!$C:$C,0)))</f>
        <v>trans LCFS</v>
      </c>
      <c r="L160" s="177">
        <f>IF(ISBLANK(INDEX('Policy Characteristics'!F:F,MATCH($C160,'Policy Characteristics'!$C:$C,0))),"",INDEX('Policy Characteristics'!F:F,MATCH($C160,'Policy Characteristics'!$C:$C,0)))</f>
        <v>0</v>
      </c>
      <c r="M160" s="177">
        <f>IF(ISBLANK(INDEX('Policy Characteristics'!G:G,MATCH($C160,'Policy Characteristics'!$C:$C,0))),"",INDEX('Policy Characteristics'!G:G,MATCH($C160,'Policy Characteristics'!$C:$C,0)))</f>
        <v>1</v>
      </c>
      <c r="N160" s="177">
        <f>IF(ISBLANK(INDEX('Policy Characteristics'!H:H,MATCH($C160,'Policy Characteristics'!$C:$C,0))),"",INDEX('Policy Characteristics'!H:H,MATCH($C160,'Policy Characteristics'!$C:$C,0)))</f>
        <v>0.01</v>
      </c>
      <c r="O160" s="177" t="str">
        <f>IF(ISBLANK(INDEX('Policy Characteristics'!I:I,MATCH($C160,'Policy Characteristics'!$C:$C,0))),"",INDEX('Policy Characteristics'!I:I,MATCH($C160,'Policy Characteristics'!$C:$C,0)))</f>
        <v>% reduction in carbon emissions</v>
      </c>
      <c r="P160" s="177" t="str">
        <f>IF(ISBLANK(INDEX('Policy Characteristics'!J:J,MATCH($C160,'Policy Characteristics'!$C:$C,0))),"",INDEX('Policy Characteristics'!J:J,MATCH($C160,'Policy Characteristics'!$C:$C,0)))</f>
        <v>**Description:**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v>
      </c>
      <c r="Q160" s="177" t="str">
        <f>IF(ISBLANK(INDEX('Policy Characteristics'!K:K,MATCH($C160,'Policy Characteristics'!$C:$C,0))),"",INDEX('Policy Characteristics'!K:K,MATCH($C160,'Policy Characteristics'!$C:$C,0)))</f>
        <v>transportation-sector-main.html#lcfs</v>
      </c>
      <c r="R160" s="177" t="str">
        <f>IF(ISBLANK(INDEX('Policy Characteristics'!L:L,MATCH($C160,'Policy Characteristics'!$C:$C,0))),"",INDEX('Policy Characteristics'!L:L,MATCH($C160,'Policy Characteristics'!$C:$C,0)))</f>
        <v>low-carbon-fuel-standard.html</v>
      </c>
    </row>
    <row r="161" spans="1:18" s="2" customFormat="1" x14ac:dyDescent="0.35">
      <c r="A161" s="176" t="str">
        <f>IF(ISBLANK(INDEX('Policy Characteristics'!A:A,MATCH($C161,'Policy Characteristics'!$C:$C,0))),"",INDEX('Policy Characteristics'!A:A,MATCH($C161,'Policy Characteristics'!$C:$C,0)))</f>
        <v>Transportation</v>
      </c>
      <c r="B161" s="184" t="str">
        <f>IF(ISBLANK(INDEX('Policy Characteristics'!B:B,MATCH($C161,'Policy Characteristics'!$C:$C,0))),"",INDEX('Policy Characteristics'!B:B,MATCH($C161,'Policy Characteristics'!$C:$C,0)))</f>
        <v>Non-BAU LCFS-Qualifying Vehicles</v>
      </c>
      <c r="C161" s="1" t="s">
        <v>2544</v>
      </c>
      <c r="D161" s="47"/>
      <c r="E161" s="47"/>
      <c r="F161" s="47"/>
      <c r="G161" s="47"/>
      <c r="H161" s="49">
        <v>2284</v>
      </c>
      <c r="I161" s="198" t="s">
        <v>43</v>
      </c>
      <c r="J161" s="177" t="str">
        <f>IF(ISBLANK(INDEX('Policy Characteristics'!D:D,MATCH($C161,'Policy Characteristics'!$C:$C,0))),"",INDEX('Policy Characteristics'!D:D,MATCH($C161,'Policy Characteristics'!$C:$C,0)))</f>
        <v>Low Carbon Fuel Standard</v>
      </c>
      <c r="K161" s="177" t="str">
        <f>IF(ISBLANK(INDEX('Policy Characteristics'!E:E,MATCH($C161,'Policy Characteristics'!$C:$C,0))),"",INDEX('Policy Characteristics'!E:E,MATCH($C161,'Policy Characteristics'!$C:$C,0)))</f>
        <v>trans LCFS vehicles</v>
      </c>
      <c r="L161" s="177">
        <f>IF(ISBLANK(INDEX('Policy Characteristics'!F:F,MATCH($C161,'Policy Characteristics'!$C:$C,0))),"",INDEX('Policy Characteristics'!F:F,MATCH($C161,'Policy Characteristics'!$C:$C,0)))</f>
        <v>0</v>
      </c>
      <c r="M161" s="177">
        <f>IF(ISBLANK(INDEX('Policy Characteristics'!G:G,MATCH($C161,'Policy Characteristics'!$C:$C,0))),"",INDEX('Policy Characteristics'!G:G,MATCH($C161,'Policy Characteristics'!$C:$C,0)))</f>
        <v>1</v>
      </c>
      <c r="N161" s="177">
        <f>IF(ISBLANK(INDEX('Policy Characteristics'!H:H,MATCH($C161,'Policy Characteristics'!$C:$C,0))),"",INDEX('Policy Characteristics'!H:H,MATCH($C161,'Policy Characteristics'!$C:$C,0)))</f>
        <v>1</v>
      </c>
      <c r="O161" s="177" t="str">
        <f>IF(ISBLANK(INDEX('Policy Characteristics'!I:I,MATCH($C161,'Policy Characteristics'!$C:$C,0))),"",INDEX('Policy Characteristics'!I:I,MATCH($C161,'Policy Characteristics'!$C:$C,0)))</f>
        <v>on/off</v>
      </c>
      <c r="P161" s="177" t="str">
        <f>IF(ISBLANK(INDEX('Policy Characteristics'!J:J,MATCH($C161,'Policy Characteristics'!$C:$C,0))),"",INDEX('Policy Characteristics'!J:J,MATCH($C161,'Policy Characteristics'!$C:$C,0)))</f>
        <v>**Description:** This lever changes which vehicles qualify under the low carbon fuel standard. With the lever off, LCFS-qualifying vehicles include all vehicle types except aircraft. With the lever on, only aircraft qualify.</v>
      </c>
      <c r="Q161" s="177" t="str">
        <f>IF(ISBLANK(INDEX('Policy Characteristics'!K:K,MATCH($C161,'Policy Characteristics'!$C:$C,0))),"",INDEX('Policy Characteristics'!K:K,MATCH($C161,'Policy Characteristics'!$C:$C,0)))</f>
        <v>transportation-sector-main.html#lcfs</v>
      </c>
      <c r="R161" s="177" t="str">
        <f>IF(ISBLANK(INDEX('Policy Characteristics'!L:L,MATCH($C161,'Policy Characteristics'!$C:$C,0))),"",INDEX('Policy Characteristics'!L:L,MATCH($C161,'Policy Characteristics'!$C:$C,0)))</f>
        <v>low-carbon-fuel-standard.html</v>
      </c>
    </row>
    <row r="162" spans="1:18" x14ac:dyDescent="0.35">
      <c r="A162" s="176" t="str">
        <f>IF(ISBLANK(INDEX('Policy Characteristics'!A:A,MATCH($C162,'Policy Characteristics'!$C:$C,0))),"",INDEX('Policy Characteristics'!A:A,MATCH($C162,'Policy Characteristics'!$C:$C,0)))</f>
        <v>Transportation</v>
      </c>
      <c r="B162" s="184" t="str">
        <f>IF(ISBLANK(INDEX('Policy Characteristics'!B:B,MATCH($C162,'Policy Characteristics'!$C:$C,0))),"",INDEX('Policy Characteristics'!B:B,MATCH($C162,'Policy Characteristics'!$C:$C,0)))</f>
        <v>Mode Shifting</v>
      </c>
      <c r="C162" t="s">
        <v>1889</v>
      </c>
      <c r="D162" s="47" t="s">
        <v>45</v>
      </c>
      <c r="E162" s="47" t="s">
        <v>37</v>
      </c>
      <c r="F162" s="47" t="s">
        <v>83</v>
      </c>
      <c r="G162" s="2" t="s">
        <v>2172</v>
      </c>
      <c r="H162" s="44">
        <v>848</v>
      </c>
      <c r="I162" s="198" t="s">
        <v>43</v>
      </c>
      <c r="J162" s="177" t="str">
        <f>IF(ISBLANK(INDEX('Policy Characteristics'!D:D,MATCH($C162,'Policy Characteristics'!$C:$C,0))),"",INDEX('Policy Characteristics'!D:D,MATCH($C162,'Policy Characteristics'!$C:$C,0)))</f>
        <v>Mode Shifting</v>
      </c>
      <c r="K162" s="177" t="str">
        <f>IF(ISBLANK(INDEX('Policy Characteristics'!E:E,MATCH($C162,'Policy Characteristics'!$C:$C,0))),"",INDEX('Policy Characteristics'!E:E,MATCH($C162,'Policy Characteristics'!$C:$C,0)))</f>
        <v>trans mode shifting</v>
      </c>
      <c r="L162" s="177">
        <f>IF(ISBLANK(INDEX('Policy Characteristics'!F:F,MATCH($C162,'Policy Characteristics'!$C:$C,0))),"",INDEX('Policy Characteristics'!F:F,MATCH($C162,'Policy Characteristics'!$C:$C,0)))</f>
        <v>0</v>
      </c>
      <c r="M162" s="177">
        <f>IF(ISBLANK(INDEX('Policy Characteristics'!G:G,MATCH($C162,'Policy Characteristics'!$C:$C,0))),"",INDEX('Policy Characteristics'!G:G,MATCH($C162,'Policy Characteristics'!$C:$C,0)))</f>
        <v>0.26</v>
      </c>
      <c r="N162" s="177">
        <f>IF(ISBLANK(INDEX('Policy Characteristics'!H:H,MATCH($C162,'Policy Characteristics'!$C:$C,0))),"",INDEX('Policy Characteristics'!H:H,MATCH($C162,'Policy Characteristics'!$C:$C,0)))</f>
        <v>0.01</v>
      </c>
      <c r="O162" s="177" t="str">
        <f>IF(ISBLANK(INDEX('Policy Characteristics'!I:I,MATCH($C162,'Policy Characteristics'!$C:$C,0))),"",INDEX('Policy Characteristics'!I:I,MATCH($C162,'Policy Characteristics'!$C:$C,0)))</f>
        <v>% of trips shifted</v>
      </c>
      <c r="P162" s="177" t="str">
        <f>IF(ISBLANK(INDEX('Policy Characteristics'!J:J,MATCH($C162,'Policy Characteristics'!$C:$C,0))),"",INDEX('Policy Characteristics'!J:J,MATCH($C162,'Policy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2" s="177" t="str">
        <f>IF(ISBLANK(INDEX('Policy Characteristics'!K:K,MATCH($C162,'Policy Characteristics'!$C:$C,0))),"",INDEX('Policy Characteristics'!K:K,MATCH($C162,'Policy Characteristics'!$C:$C,0)))</f>
        <v>transportation-sector-main.html#tdm</v>
      </c>
      <c r="R162" s="177" t="str">
        <f>IF(ISBLANK(INDEX('Policy Characteristics'!L:L,MATCH($C162,'Policy Characteristics'!$C:$C,0))),"",INDEX('Policy Characteristics'!L:L,MATCH($C162,'Policy Characteristics'!$C:$C,0)))</f>
        <v>transportation-demand-management.html</v>
      </c>
    </row>
    <row r="163" spans="1:18" x14ac:dyDescent="0.35">
      <c r="A163" s="176" t="str">
        <f>IF(ISBLANK(INDEX('Policy Characteristics'!A:A,MATCH($C163,'Policy Characteristics'!$C:$C,0))),"",INDEX('Policy Characteristics'!A:A,MATCH($C163,'Policy Characteristics'!$C:$C,0)))</f>
        <v>Transportation</v>
      </c>
      <c r="B163" s="184" t="str">
        <f>IF(ISBLANK(INDEX('Policy Characteristics'!B:B,MATCH($C163,'Policy Characteristics'!$C:$C,0))),"",INDEX('Policy Characteristics'!B:B,MATCH($C163,'Policy Characteristics'!$C:$C,0)))</f>
        <v>Mode Shifting</v>
      </c>
      <c r="C163" s="176" t="str">
        <f t="shared" ref="C163:C173" si="8">C$162</f>
        <v>Percent of Travel Demand Shifted to Other Modes or Eliminated</v>
      </c>
      <c r="D163" s="47" t="s">
        <v>45</v>
      </c>
      <c r="E163" s="47" t="s">
        <v>38</v>
      </c>
      <c r="F163" s="47" t="s">
        <v>83</v>
      </c>
      <c r="G163" s="2" t="s">
        <v>1243</v>
      </c>
      <c r="H163" s="44">
        <v>849</v>
      </c>
      <c r="I163" s="199" t="s">
        <v>44</v>
      </c>
      <c r="J163" s="177" t="str">
        <f>IF(ISBLANK(INDEX('Policy Characteristics'!D:D,MATCH($C163,'Policy Characteristics'!$C:$C,0))),"",INDEX('Policy Characteristics'!D:D,MATCH($C163,'Policy Characteristics'!$C:$C,0)))</f>
        <v>Mode Shifting</v>
      </c>
      <c r="K163" s="177" t="str">
        <f>IF(ISBLANK(INDEX('Policy Characteristics'!E:E,MATCH($C163,'Policy Characteristics'!$C:$C,0))),"",INDEX('Policy Characteristics'!E:E,MATCH($C163,'Policy Characteristics'!$C:$C,0)))</f>
        <v>trans mode shifting</v>
      </c>
      <c r="L163" s="177">
        <f>IF(ISBLANK(INDEX('Policy Characteristics'!F:F,MATCH($C163,'Policy Characteristics'!$C:$C,0))),"",INDEX('Policy Characteristics'!F:F,MATCH($C163,'Policy Characteristics'!$C:$C,0)))</f>
        <v>0</v>
      </c>
      <c r="M163" s="177">
        <f>IF(ISBLANK(INDEX('Policy Characteristics'!G:G,MATCH($C163,'Policy Characteristics'!$C:$C,0))),"",INDEX('Policy Characteristics'!G:G,MATCH($C163,'Policy Characteristics'!$C:$C,0)))</f>
        <v>0.26</v>
      </c>
      <c r="N163" s="177">
        <f>IF(ISBLANK(INDEX('Policy Characteristics'!H:H,MATCH($C163,'Policy Characteristics'!$C:$C,0))),"",INDEX('Policy Characteristics'!H:H,MATCH($C163,'Policy Characteristics'!$C:$C,0)))</f>
        <v>0.01</v>
      </c>
      <c r="O163" s="177" t="str">
        <f>IF(ISBLANK(INDEX('Policy Characteristics'!I:I,MATCH($C163,'Policy Characteristics'!$C:$C,0))),"",INDEX('Policy Characteristics'!I:I,MATCH($C163,'Policy Characteristics'!$C:$C,0)))</f>
        <v>% of trips shifted</v>
      </c>
      <c r="P163" s="177" t="str">
        <f>IF(ISBLANK(INDEX('Policy Characteristics'!J:J,MATCH($C163,'Policy Characteristics'!$C:$C,0))),"",INDEX('Policy Characteristics'!J:J,MATCH($C163,'Policy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3" s="177" t="str">
        <f>IF(ISBLANK(INDEX('Policy Characteristics'!K:K,MATCH($C163,'Policy Characteristics'!$C:$C,0))),"",INDEX('Policy Characteristics'!K:K,MATCH($C163,'Policy Characteristics'!$C:$C,0)))</f>
        <v>transportation-sector-main.html#tdm</v>
      </c>
      <c r="R163" s="177" t="str">
        <f>IF(ISBLANK(INDEX('Policy Characteristics'!L:L,MATCH($C163,'Policy Characteristics'!$C:$C,0))),"",INDEX('Policy Characteristics'!L:L,MATCH($C163,'Policy Characteristics'!$C:$C,0)))</f>
        <v>transportation-demand-management.html</v>
      </c>
    </row>
    <row r="164" spans="1:18" x14ac:dyDescent="0.35">
      <c r="A164" s="176" t="str">
        <f>IF(ISBLANK(INDEX('Policy Characteristics'!A:A,MATCH($C164,'Policy Characteristics'!$C:$C,0))),"",INDEX('Policy Characteristics'!A:A,MATCH($C164,'Policy Characteristics'!$C:$C,0)))</f>
        <v>Transportation</v>
      </c>
      <c r="B164" s="184" t="str">
        <f>IF(ISBLANK(INDEX('Policy Characteristics'!B:B,MATCH($C164,'Policy Characteristics'!$C:$C,0))),"",INDEX('Policy Characteristics'!B:B,MATCH($C164,'Policy Characteristics'!$C:$C,0)))</f>
        <v>Mode Shifting</v>
      </c>
      <c r="C164" s="176" t="str">
        <f t="shared" si="8"/>
        <v>Percent of Travel Demand Shifted to Other Modes or Eliminated</v>
      </c>
      <c r="D164" s="47" t="s">
        <v>45</v>
      </c>
      <c r="E164" s="47" t="s">
        <v>39</v>
      </c>
      <c r="F164" s="47" t="s">
        <v>83</v>
      </c>
      <c r="G164" s="2" t="s">
        <v>2169</v>
      </c>
      <c r="H164" s="44">
        <v>850</v>
      </c>
      <c r="I164" s="198" t="s">
        <v>43</v>
      </c>
      <c r="J164" s="177" t="str">
        <f>IF(ISBLANK(INDEX('Policy Characteristics'!D:D,MATCH($C164,'Policy Characteristics'!$C:$C,0))),"",INDEX('Policy Characteristics'!D:D,MATCH($C164,'Policy Characteristics'!$C:$C,0)))</f>
        <v>Mode Shifting</v>
      </c>
      <c r="K164" s="177" t="str">
        <f>IF(ISBLANK(INDEX('Policy Characteristics'!E:E,MATCH($C164,'Policy Characteristics'!$C:$C,0))),"",INDEX('Policy Characteristics'!E:E,MATCH($C164,'Policy Characteristics'!$C:$C,0)))</f>
        <v>trans mode shifting</v>
      </c>
      <c r="L164" s="177">
        <f>IF(ISBLANK(INDEX('Policy Characteristics'!F:F,MATCH($C164,'Policy Characteristics'!$C:$C,0))),"",INDEX('Policy Characteristics'!F:F,MATCH($C164,'Policy Characteristics'!$C:$C,0)))</f>
        <v>0</v>
      </c>
      <c r="M164" s="177">
        <f>IF(ISBLANK(INDEX('Policy Characteristics'!G:G,MATCH($C164,'Policy Characteristics'!$C:$C,0))),"",INDEX('Policy Characteristics'!G:G,MATCH($C164,'Policy Characteristics'!$C:$C,0)))</f>
        <v>0.26</v>
      </c>
      <c r="N164" s="177">
        <f>IF(ISBLANK(INDEX('Policy Characteristics'!H:H,MATCH($C164,'Policy Characteristics'!$C:$C,0))),"",INDEX('Policy Characteristics'!H:H,MATCH($C164,'Policy Characteristics'!$C:$C,0)))</f>
        <v>0.01</v>
      </c>
      <c r="O164" s="177" t="str">
        <f>IF(ISBLANK(INDEX('Policy Characteristics'!I:I,MATCH($C164,'Policy Characteristics'!$C:$C,0))),"",INDEX('Policy Characteristics'!I:I,MATCH($C164,'Policy Characteristics'!$C:$C,0)))</f>
        <v>% of trips shifted</v>
      </c>
      <c r="P164" s="177" t="str">
        <f>IF(ISBLANK(INDEX('Policy Characteristics'!J:J,MATCH($C164,'Policy Characteristics'!$C:$C,0))),"",INDEX('Policy Characteristics'!J:J,MATCH($C164,'Policy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4" s="177" t="str">
        <f>IF(ISBLANK(INDEX('Policy Characteristics'!K:K,MATCH($C164,'Policy Characteristics'!$C:$C,0))),"",INDEX('Policy Characteristics'!K:K,MATCH($C164,'Policy Characteristics'!$C:$C,0)))</f>
        <v>transportation-sector-main.html#tdm</v>
      </c>
      <c r="R164" s="177" t="str">
        <f>IF(ISBLANK(INDEX('Policy Characteristics'!L:L,MATCH($C164,'Policy Characteristics'!$C:$C,0))),"",INDEX('Policy Characteristics'!L:L,MATCH($C164,'Policy Characteristics'!$C:$C,0)))</f>
        <v>transportation-demand-management.html</v>
      </c>
    </row>
    <row r="165" spans="1:18" x14ac:dyDescent="0.35">
      <c r="A165" s="176" t="str">
        <f>IF(ISBLANK(INDEX('Policy Characteristics'!A:A,MATCH($C165,'Policy Characteristics'!$C:$C,0))),"",INDEX('Policy Characteristics'!A:A,MATCH($C165,'Policy Characteristics'!$C:$C,0)))</f>
        <v>Transportation</v>
      </c>
      <c r="B165" s="184" t="str">
        <f>IF(ISBLANK(INDEX('Policy Characteristics'!B:B,MATCH($C165,'Policy Characteristics'!$C:$C,0))),"",INDEX('Policy Characteristics'!B:B,MATCH($C165,'Policy Characteristics'!$C:$C,0)))</f>
        <v>Mode Shifting</v>
      </c>
      <c r="C165" s="176" t="str">
        <f t="shared" si="8"/>
        <v>Percent of Travel Demand Shifted to Other Modes or Eliminated</v>
      </c>
      <c r="D165" s="47" t="s">
        <v>45</v>
      </c>
      <c r="E165" s="47" t="s">
        <v>40</v>
      </c>
      <c r="F165" s="47" t="s">
        <v>83</v>
      </c>
      <c r="G165" s="47" t="s">
        <v>85</v>
      </c>
      <c r="H165" s="44">
        <v>851</v>
      </c>
      <c r="I165" s="199" t="s">
        <v>44</v>
      </c>
      <c r="J165" s="177" t="str">
        <f>IF(ISBLANK(INDEX('Policy Characteristics'!D:D,MATCH($C165,'Policy Characteristics'!$C:$C,0))),"",INDEX('Policy Characteristics'!D:D,MATCH($C165,'Policy Characteristics'!$C:$C,0)))</f>
        <v>Mode Shifting</v>
      </c>
      <c r="K165" s="177" t="str">
        <f>IF(ISBLANK(INDEX('Policy Characteristics'!E:E,MATCH($C165,'Policy Characteristics'!$C:$C,0))),"",INDEX('Policy Characteristics'!E:E,MATCH($C165,'Policy Characteristics'!$C:$C,0)))</f>
        <v>trans mode shifting</v>
      </c>
      <c r="L165" s="177">
        <f>IF(ISBLANK(INDEX('Policy Characteristics'!F:F,MATCH($C165,'Policy Characteristics'!$C:$C,0))),"",INDEX('Policy Characteristics'!F:F,MATCH($C165,'Policy Characteristics'!$C:$C,0)))</f>
        <v>0</v>
      </c>
      <c r="M165" s="177">
        <f>IF(ISBLANK(INDEX('Policy Characteristics'!G:G,MATCH($C165,'Policy Characteristics'!$C:$C,0))),"",INDEX('Policy Characteristics'!G:G,MATCH($C165,'Policy Characteristics'!$C:$C,0)))</f>
        <v>0.26</v>
      </c>
      <c r="N165" s="177">
        <f>IF(ISBLANK(INDEX('Policy Characteristics'!H:H,MATCH($C165,'Policy Characteristics'!$C:$C,0))),"",INDEX('Policy Characteristics'!H:H,MATCH($C165,'Policy Characteristics'!$C:$C,0)))</f>
        <v>0.01</v>
      </c>
      <c r="O165" s="177" t="str">
        <f>IF(ISBLANK(INDEX('Policy Characteristics'!I:I,MATCH($C165,'Policy Characteristics'!$C:$C,0))),"",INDEX('Policy Characteristics'!I:I,MATCH($C165,'Policy Characteristics'!$C:$C,0)))</f>
        <v>% of trips shifted</v>
      </c>
      <c r="P165" s="177" t="str">
        <f>IF(ISBLANK(INDEX('Policy Characteristics'!J:J,MATCH($C165,'Policy Characteristics'!$C:$C,0))),"",INDEX('Policy Characteristics'!J:J,MATCH($C165,'Policy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5" s="177" t="str">
        <f>IF(ISBLANK(INDEX('Policy Characteristics'!K:K,MATCH($C165,'Policy Characteristics'!$C:$C,0))),"",INDEX('Policy Characteristics'!K:K,MATCH($C165,'Policy Characteristics'!$C:$C,0)))</f>
        <v>transportation-sector-main.html#tdm</v>
      </c>
      <c r="R165" s="177" t="str">
        <f>IF(ISBLANK(INDEX('Policy Characteristics'!L:L,MATCH($C165,'Policy Characteristics'!$C:$C,0))),"",INDEX('Policy Characteristics'!L:L,MATCH($C165,'Policy Characteristics'!$C:$C,0)))</f>
        <v>transportation-demand-management.html</v>
      </c>
    </row>
    <row r="166" spans="1:18" x14ac:dyDescent="0.35">
      <c r="A166" s="176" t="str">
        <f>IF(ISBLANK(INDEX('Policy Characteristics'!A:A,MATCH($C166,'Policy Characteristics'!$C:$C,0))),"",INDEX('Policy Characteristics'!A:A,MATCH($C166,'Policy Characteristics'!$C:$C,0)))</f>
        <v>Transportation</v>
      </c>
      <c r="B166" s="184" t="str">
        <f>IF(ISBLANK(INDEX('Policy Characteristics'!B:B,MATCH($C166,'Policy Characteristics'!$C:$C,0))),"",INDEX('Policy Characteristics'!B:B,MATCH($C166,'Policy Characteristics'!$C:$C,0)))</f>
        <v>Mode Shifting</v>
      </c>
      <c r="C166" s="176" t="str">
        <f t="shared" si="8"/>
        <v>Percent of Travel Demand Shifted to Other Modes or Eliminated</v>
      </c>
      <c r="D166" s="47" t="s">
        <v>45</v>
      </c>
      <c r="E166" s="47" t="s">
        <v>41</v>
      </c>
      <c r="F166" s="47" t="s">
        <v>83</v>
      </c>
      <c r="G166" s="2" t="s">
        <v>2170</v>
      </c>
      <c r="H166" s="44">
        <v>852</v>
      </c>
      <c r="I166" s="199" t="s">
        <v>44</v>
      </c>
      <c r="J166" s="177" t="str">
        <f>IF(ISBLANK(INDEX('Policy Characteristics'!D:D,MATCH($C166,'Policy Characteristics'!$C:$C,0))),"",INDEX('Policy Characteristics'!D:D,MATCH($C166,'Policy Characteristics'!$C:$C,0)))</f>
        <v>Mode Shifting</v>
      </c>
      <c r="K166" s="177" t="str">
        <f>IF(ISBLANK(INDEX('Policy Characteristics'!E:E,MATCH($C166,'Policy Characteristics'!$C:$C,0))),"",INDEX('Policy Characteristics'!E:E,MATCH($C166,'Policy Characteristics'!$C:$C,0)))</f>
        <v>trans mode shifting</v>
      </c>
      <c r="L166" s="177">
        <f>IF(ISBLANK(INDEX('Policy Characteristics'!F:F,MATCH($C166,'Policy Characteristics'!$C:$C,0))),"",INDEX('Policy Characteristics'!F:F,MATCH($C166,'Policy Characteristics'!$C:$C,0)))</f>
        <v>0</v>
      </c>
      <c r="M166" s="177">
        <f>IF(ISBLANK(INDEX('Policy Characteristics'!G:G,MATCH($C166,'Policy Characteristics'!$C:$C,0))),"",INDEX('Policy Characteristics'!G:G,MATCH($C166,'Policy Characteristics'!$C:$C,0)))</f>
        <v>0.26</v>
      </c>
      <c r="N166" s="177">
        <f>IF(ISBLANK(INDEX('Policy Characteristics'!H:H,MATCH($C166,'Policy Characteristics'!$C:$C,0))),"",INDEX('Policy Characteristics'!H:H,MATCH($C166,'Policy Characteristics'!$C:$C,0)))</f>
        <v>0.01</v>
      </c>
      <c r="O166" s="177" t="str">
        <f>IF(ISBLANK(INDEX('Policy Characteristics'!I:I,MATCH($C166,'Policy Characteristics'!$C:$C,0))),"",INDEX('Policy Characteristics'!I:I,MATCH($C166,'Policy Characteristics'!$C:$C,0)))</f>
        <v>% of trips shifted</v>
      </c>
      <c r="P166" s="177" t="str">
        <f>IF(ISBLANK(INDEX('Policy Characteristics'!J:J,MATCH($C166,'Policy Characteristics'!$C:$C,0))),"",INDEX('Policy Characteristics'!J:J,MATCH($C166,'Policy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6" s="177" t="str">
        <f>IF(ISBLANK(INDEX('Policy Characteristics'!K:K,MATCH($C166,'Policy Characteristics'!$C:$C,0))),"",INDEX('Policy Characteristics'!K:K,MATCH($C166,'Policy Characteristics'!$C:$C,0)))</f>
        <v>transportation-sector-main.html#tdm</v>
      </c>
      <c r="R166" s="177" t="str">
        <f>IF(ISBLANK(INDEX('Policy Characteristics'!L:L,MATCH($C166,'Policy Characteristics'!$C:$C,0))),"",INDEX('Policy Characteristics'!L:L,MATCH($C166,'Policy Characteristics'!$C:$C,0)))</f>
        <v>transportation-demand-management.html</v>
      </c>
    </row>
    <row r="167" spans="1:18" x14ac:dyDescent="0.35">
      <c r="A167" s="176" t="str">
        <f>IF(ISBLANK(INDEX('Policy Characteristics'!A:A,MATCH($C167,'Policy Characteristics'!$C:$C,0))),"",INDEX('Policy Characteristics'!A:A,MATCH($C167,'Policy Characteristics'!$C:$C,0)))</f>
        <v>Transportation</v>
      </c>
      <c r="B167" s="184" t="str">
        <f>IF(ISBLANK(INDEX('Policy Characteristics'!B:B,MATCH($C167,'Policy Characteristics'!$C:$C,0))),"",INDEX('Policy Characteristics'!B:B,MATCH($C167,'Policy Characteristics'!$C:$C,0)))</f>
        <v>Mode Shifting</v>
      </c>
      <c r="C167" s="176" t="str">
        <f t="shared" si="8"/>
        <v>Percent of Travel Demand Shifted to Other Modes or Eliminated</v>
      </c>
      <c r="D167" s="47" t="s">
        <v>45</v>
      </c>
      <c r="E167" s="47" t="s">
        <v>112</v>
      </c>
      <c r="F167" s="47" t="s">
        <v>83</v>
      </c>
      <c r="G167" s="47" t="s">
        <v>143</v>
      </c>
      <c r="H167" s="44">
        <v>853</v>
      </c>
      <c r="I167" s="199" t="s">
        <v>44</v>
      </c>
      <c r="J167" s="177" t="str">
        <f>IF(ISBLANK(INDEX('Policy Characteristics'!D:D,MATCH($C167,'Policy Characteristics'!$C:$C,0))),"",INDEX('Policy Characteristics'!D:D,MATCH($C167,'Policy Characteristics'!$C:$C,0)))</f>
        <v>Mode Shifting</v>
      </c>
      <c r="K167" s="177" t="str">
        <f>IF(ISBLANK(INDEX('Policy Characteristics'!E:E,MATCH($C167,'Policy Characteristics'!$C:$C,0))),"",INDEX('Policy Characteristics'!E:E,MATCH($C167,'Policy Characteristics'!$C:$C,0)))</f>
        <v>trans mode shifting</v>
      </c>
      <c r="L167" s="177">
        <f>IF(ISBLANK(INDEX('Policy Characteristics'!F:F,MATCH($C167,'Policy Characteristics'!$C:$C,0))),"",INDEX('Policy Characteristics'!F:F,MATCH($C167,'Policy Characteristics'!$C:$C,0)))</f>
        <v>0</v>
      </c>
      <c r="M167" s="177">
        <f>IF(ISBLANK(INDEX('Policy Characteristics'!G:G,MATCH($C167,'Policy Characteristics'!$C:$C,0))),"",INDEX('Policy Characteristics'!G:G,MATCH($C167,'Policy Characteristics'!$C:$C,0)))</f>
        <v>0.26</v>
      </c>
      <c r="N167" s="177">
        <f>IF(ISBLANK(INDEX('Policy Characteristics'!H:H,MATCH($C167,'Policy Characteristics'!$C:$C,0))),"",INDEX('Policy Characteristics'!H:H,MATCH($C167,'Policy Characteristics'!$C:$C,0)))</f>
        <v>0.01</v>
      </c>
      <c r="O167" s="177" t="str">
        <f>IF(ISBLANK(INDEX('Policy Characteristics'!I:I,MATCH($C167,'Policy Characteristics'!$C:$C,0))),"",INDEX('Policy Characteristics'!I:I,MATCH($C167,'Policy Characteristics'!$C:$C,0)))</f>
        <v>% of trips shifted</v>
      </c>
      <c r="P167" s="177" t="str">
        <f>IF(ISBLANK(INDEX('Policy Characteristics'!J:J,MATCH($C167,'Policy Characteristics'!$C:$C,0))),"",INDEX('Policy Characteristics'!J:J,MATCH($C167,'Policy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7" s="177" t="str">
        <f>IF(ISBLANK(INDEX('Policy Characteristics'!K:K,MATCH($C167,'Policy Characteristics'!$C:$C,0))),"",INDEX('Policy Characteristics'!K:K,MATCH($C167,'Policy Characteristics'!$C:$C,0)))</f>
        <v>transportation-sector-main.html#tdm</v>
      </c>
      <c r="R167" s="177" t="str">
        <f>IF(ISBLANK(INDEX('Policy Characteristics'!L:L,MATCH($C167,'Policy Characteristics'!$C:$C,0))),"",INDEX('Policy Characteristics'!L:L,MATCH($C167,'Policy Characteristics'!$C:$C,0)))</f>
        <v>transportation-demand-management.html</v>
      </c>
    </row>
    <row r="168" spans="1:18" x14ac:dyDescent="0.35">
      <c r="A168" s="176" t="str">
        <f>IF(ISBLANK(INDEX('Policy Characteristics'!A:A,MATCH($C168,'Policy Characteristics'!$C:$C,0))),"",INDEX('Policy Characteristics'!A:A,MATCH($C168,'Policy Characteristics'!$C:$C,0)))</f>
        <v>Transportation</v>
      </c>
      <c r="B168" s="184" t="str">
        <f>IF(ISBLANK(INDEX('Policy Characteristics'!B:B,MATCH($C168,'Policy Characteristics'!$C:$C,0))),"",INDEX('Policy Characteristics'!B:B,MATCH($C168,'Policy Characteristics'!$C:$C,0)))</f>
        <v>Mode Shifting</v>
      </c>
      <c r="C168" s="176" t="str">
        <f t="shared" si="8"/>
        <v>Percent of Travel Demand Shifted to Other Modes or Eliminated</v>
      </c>
      <c r="D168" s="47" t="s">
        <v>42</v>
      </c>
      <c r="E168" s="47" t="s">
        <v>37</v>
      </c>
      <c r="F168" s="47" t="s">
        <v>84</v>
      </c>
      <c r="G168" s="2" t="s">
        <v>2321</v>
      </c>
      <c r="H168" s="44">
        <v>854</v>
      </c>
      <c r="I168" s="199" t="s">
        <v>44</v>
      </c>
      <c r="J168" s="177" t="str">
        <f>IF(ISBLANK(INDEX('Policy Characteristics'!D:D,MATCH($C168,'Policy Characteristics'!$C:$C,0))),"",INDEX('Policy Characteristics'!D:D,MATCH($C168,'Policy Characteristics'!$C:$C,0)))</f>
        <v>Mode Shifting</v>
      </c>
      <c r="K168" s="177" t="str">
        <f>IF(ISBLANK(INDEX('Policy Characteristics'!E:E,MATCH($C168,'Policy Characteristics'!$C:$C,0))),"",INDEX('Policy Characteristics'!E:E,MATCH($C168,'Policy Characteristics'!$C:$C,0)))</f>
        <v>trans mode shifting</v>
      </c>
      <c r="L168" s="177">
        <f>IF(ISBLANK(INDEX('Policy Characteristics'!F:F,MATCH($C168,'Policy Characteristics'!$C:$C,0))),"",INDEX('Policy Characteristics'!F:F,MATCH($C168,'Policy Characteristics'!$C:$C,0)))</f>
        <v>0</v>
      </c>
      <c r="M168" s="177">
        <f>IF(ISBLANK(INDEX('Policy Characteristics'!G:G,MATCH($C168,'Policy Characteristics'!$C:$C,0))),"",INDEX('Policy Characteristics'!G:G,MATCH($C168,'Policy Characteristics'!$C:$C,0)))</f>
        <v>0.26</v>
      </c>
      <c r="N168" s="177">
        <f>IF(ISBLANK(INDEX('Policy Characteristics'!H:H,MATCH($C168,'Policy Characteristics'!$C:$C,0))),"",INDEX('Policy Characteristics'!H:H,MATCH($C168,'Policy Characteristics'!$C:$C,0)))</f>
        <v>0.01</v>
      </c>
      <c r="O168" s="177" t="str">
        <f>IF(ISBLANK(INDEX('Policy Characteristics'!I:I,MATCH($C168,'Policy Characteristics'!$C:$C,0))),"",INDEX('Policy Characteristics'!I:I,MATCH($C168,'Policy Characteristics'!$C:$C,0)))</f>
        <v>% of trips shifted</v>
      </c>
      <c r="P168" s="177" t="str">
        <f>IF(ISBLANK(INDEX('Policy Characteristics'!J:J,MATCH($C168,'Policy Characteristics'!$C:$C,0))),"",INDEX('Policy Characteristics'!J:J,MATCH($C168,'Policy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8" s="177" t="str">
        <f>IF(ISBLANK(INDEX('Policy Characteristics'!K:K,MATCH($C168,'Policy Characteristics'!$C:$C,0))),"",INDEX('Policy Characteristics'!K:K,MATCH($C168,'Policy Characteristics'!$C:$C,0)))</f>
        <v>transportation-sector-main.html#tdm</v>
      </c>
      <c r="R168" s="177" t="str">
        <f>IF(ISBLANK(INDEX('Policy Characteristics'!L:L,MATCH($C168,'Policy Characteristics'!$C:$C,0))),"",INDEX('Policy Characteristics'!L:L,MATCH($C168,'Policy Characteristics'!$C:$C,0)))</f>
        <v>transportation-demand-management.html</v>
      </c>
    </row>
    <row r="169" spans="1:18" x14ac:dyDescent="0.35">
      <c r="A169" s="176" t="str">
        <f>IF(ISBLANK(INDEX('Policy Characteristics'!A:A,MATCH($C169,'Policy Characteristics'!$C:$C,0))),"",INDEX('Policy Characteristics'!A:A,MATCH($C169,'Policy Characteristics'!$C:$C,0)))</f>
        <v>Transportation</v>
      </c>
      <c r="B169" s="184" t="str">
        <f>IF(ISBLANK(INDEX('Policy Characteristics'!B:B,MATCH($C169,'Policy Characteristics'!$C:$C,0))),"",INDEX('Policy Characteristics'!B:B,MATCH($C169,'Policy Characteristics'!$C:$C,0)))</f>
        <v>Mode Shifting</v>
      </c>
      <c r="C169" s="176" t="str">
        <f t="shared" si="8"/>
        <v>Percent of Travel Demand Shifted to Other Modes or Eliminated</v>
      </c>
      <c r="D169" s="47" t="s">
        <v>42</v>
      </c>
      <c r="E169" s="47" t="s">
        <v>38</v>
      </c>
      <c r="F169" s="47" t="s">
        <v>84</v>
      </c>
      <c r="G169" s="2" t="s">
        <v>2317</v>
      </c>
      <c r="H169" s="44">
        <v>855</v>
      </c>
      <c r="I169" s="198" t="s">
        <v>43</v>
      </c>
      <c r="J169" s="177" t="str">
        <f>IF(ISBLANK(INDEX('Policy Characteristics'!D:D,MATCH($C169,'Policy Characteristics'!$C:$C,0))),"",INDEX('Policy Characteristics'!D:D,MATCH($C169,'Policy Characteristics'!$C:$C,0)))</f>
        <v>Mode Shifting</v>
      </c>
      <c r="K169" s="177" t="str">
        <f>IF(ISBLANK(INDEX('Policy Characteristics'!E:E,MATCH($C169,'Policy Characteristics'!$C:$C,0))),"",INDEX('Policy Characteristics'!E:E,MATCH($C169,'Policy Characteristics'!$C:$C,0)))</f>
        <v>trans mode shifting</v>
      </c>
      <c r="L169" s="177">
        <f>IF(ISBLANK(INDEX('Policy Characteristics'!F:F,MATCH($C169,'Policy Characteristics'!$C:$C,0))),"",INDEX('Policy Characteristics'!F:F,MATCH($C169,'Policy Characteristics'!$C:$C,0)))</f>
        <v>0</v>
      </c>
      <c r="M169" s="177">
        <f>IF(ISBLANK(INDEX('Policy Characteristics'!G:G,MATCH($C169,'Policy Characteristics'!$C:$C,0))),"",INDEX('Policy Characteristics'!G:G,MATCH($C169,'Policy Characteristics'!$C:$C,0)))</f>
        <v>0.26</v>
      </c>
      <c r="N169" s="177">
        <f>IF(ISBLANK(INDEX('Policy Characteristics'!H:H,MATCH($C169,'Policy Characteristics'!$C:$C,0))),"",INDEX('Policy Characteristics'!H:H,MATCH($C169,'Policy Characteristics'!$C:$C,0)))</f>
        <v>0.01</v>
      </c>
      <c r="O169" s="177" t="str">
        <f>IF(ISBLANK(INDEX('Policy Characteristics'!I:I,MATCH($C169,'Policy Characteristics'!$C:$C,0))),"",INDEX('Policy Characteristics'!I:I,MATCH($C169,'Policy Characteristics'!$C:$C,0)))</f>
        <v>% of trips shifted</v>
      </c>
      <c r="P169" s="177" t="str">
        <f>IF(ISBLANK(INDEX('Policy Characteristics'!J:J,MATCH($C169,'Policy Characteristics'!$C:$C,0))),"",INDEX('Policy Characteristics'!J:J,MATCH($C169,'Policy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9" s="177" t="str">
        <f>IF(ISBLANK(INDEX('Policy Characteristics'!K:K,MATCH($C169,'Policy Characteristics'!$C:$C,0))),"",INDEX('Policy Characteristics'!K:K,MATCH($C169,'Policy Characteristics'!$C:$C,0)))</f>
        <v>transportation-sector-main.html#tdm</v>
      </c>
      <c r="R169" s="177" t="str">
        <f>IF(ISBLANK(INDEX('Policy Characteristics'!L:L,MATCH($C169,'Policy Characteristics'!$C:$C,0))),"",INDEX('Policy Characteristics'!L:L,MATCH($C169,'Policy Characteristics'!$C:$C,0)))</f>
        <v>transportation-demand-management.html</v>
      </c>
    </row>
    <row r="170" spans="1:18" x14ac:dyDescent="0.35">
      <c r="A170" s="176" t="str">
        <f>IF(ISBLANK(INDEX('Policy Characteristics'!A:A,MATCH($C170,'Policy Characteristics'!$C:$C,0))),"",INDEX('Policy Characteristics'!A:A,MATCH($C170,'Policy Characteristics'!$C:$C,0)))</f>
        <v>Transportation</v>
      </c>
      <c r="B170" s="184" t="str">
        <f>IF(ISBLANK(INDEX('Policy Characteristics'!B:B,MATCH($C170,'Policy Characteristics'!$C:$C,0))),"",INDEX('Policy Characteristics'!B:B,MATCH($C170,'Policy Characteristics'!$C:$C,0)))</f>
        <v>Mode Shifting</v>
      </c>
      <c r="C170" s="176" t="str">
        <f t="shared" si="8"/>
        <v>Percent of Travel Demand Shifted to Other Modes or Eliminated</v>
      </c>
      <c r="D170" s="47" t="s">
        <v>42</v>
      </c>
      <c r="E170" s="47" t="s">
        <v>39</v>
      </c>
      <c r="F170" s="47" t="s">
        <v>84</v>
      </c>
      <c r="G170" s="2" t="s">
        <v>2169</v>
      </c>
      <c r="H170" s="44">
        <v>856</v>
      </c>
      <c r="I170" s="199" t="s">
        <v>44</v>
      </c>
      <c r="J170" s="177" t="str">
        <f>IF(ISBLANK(INDEX('Policy Characteristics'!D:D,MATCH($C170,'Policy Characteristics'!$C:$C,0))),"",INDEX('Policy Characteristics'!D:D,MATCH($C170,'Policy Characteristics'!$C:$C,0)))</f>
        <v>Mode Shifting</v>
      </c>
      <c r="K170" s="177" t="str">
        <f>IF(ISBLANK(INDEX('Policy Characteristics'!E:E,MATCH($C170,'Policy Characteristics'!$C:$C,0))),"",INDEX('Policy Characteristics'!E:E,MATCH($C170,'Policy Characteristics'!$C:$C,0)))</f>
        <v>trans mode shifting</v>
      </c>
      <c r="L170" s="177">
        <f>IF(ISBLANK(INDEX('Policy Characteristics'!F:F,MATCH($C170,'Policy Characteristics'!$C:$C,0))),"",INDEX('Policy Characteristics'!F:F,MATCH($C170,'Policy Characteristics'!$C:$C,0)))</f>
        <v>0</v>
      </c>
      <c r="M170" s="177">
        <f>IF(ISBLANK(INDEX('Policy Characteristics'!G:G,MATCH($C170,'Policy Characteristics'!$C:$C,0))),"",INDEX('Policy Characteristics'!G:G,MATCH($C170,'Policy Characteristics'!$C:$C,0)))</f>
        <v>0.26</v>
      </c>
      <c r="N170" s="177">
        <f>IF(ISBLANK(INDEX('Policy Characteristics'!H:H,MATCH($C170,'Policy Characteristics'!$C:$C,0))),"",INDEX('Policy Characteristics'!H:H,MATCH($C170,'Policy Characteristics'!$C:$C,0)))</f>
        <v>0.01</v>
      </c>
      <c r="O170" s="177" t="str">
        <f>IF(ISBLANK(INDEX('Policy Characteristics'!I:I,MATCH($C170,'Policy Characteristics'!$C:$C,0))),"",INDEX('Policy Characteristics'!I:I,MATCH($C170,'Policy Characteristics'!$C:$C,0)))</f>
        <v>% of trips shifted</v>
      </c>
      <c r="P170" s="177" t="str">
        <f>IF(ISBLANK(INDEX('Policy Characteristics'!J:J,MATCH($C170,'Policy Characteristics'!$C:$C,0))),"",INDEX('Policy Characteristics'!J:J,MATCH($C170,'Policy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0" s="177" t="str">
        <f>IF(ISBLANK(INDEX('Policy Characteristics'!K:K,MATCH($C170,'Policy Characteristics'!$C:$C,0))),"",INDEX('Policy Characteristics'!K:K,MATCH($C170,'Policy Characteristics'!$C:$C,0)))</f>
        <v>transportation-sector-main.html#tdm</v>
      </c>
      <c r="R170" s="177" t="str">
        <f>IF(ISBLANK(INDEX('Policy Characteristics'!L:L,MATCH($C170,'Policy Characteristics'!$C:$C,0))),"",INDEX('Policy Characteristics'!L:L,MATCH($C170,'Policy Characteristics'!$C:$C,0)))</f>
        <v>transportation-demand-management.html</v>
      </c>
    </row>
    <row r="171" spans="1:18" x14ac:dyDescent="0.35">
      <c r="A171" s="176" t="str">
        <f>IF(ISBLANK(INDEX('Policy Characteristics'!A:A,MATCH($C171,'Policy Characteristics'!$C:$C,0))),"",INDEX('Policy Characteristics'!A:A,MATCH($C171,'Policy Characteristics'!$C:$C,0)))</f>
        <v>Transportation</v>
      </c>
      <c r="B171" s="184" t="str">
        <f>IF(ISBLANK(INDEX('Policy Characteristics'!B:B,MATCH($C171,'Policy Characteristics'!$C:$C,0))),"",INDEX('Policy Characteristics'!B:B,MATCH($C171,'Policy Characteristics'!$C:$C,0)))</f>
        <v>Mode Shifting</v>
      </c>
      <c r="C171" s="176" t="str">
        <f t="shared" si="8"/>
        <v>Percent of Travel Demand Shifted to Other Modes or Eliminated</v>
      </c>
      <c r="D171" s="47" t="s">
        <v>42</v>
      </c>
      <c r="E171" s="47" t="s">
        <v>40</v>
      </c>
      <c r="F171" s="47" t="s">
        <v>84</v>
      </c>
      <c r="G171" s="47" t="s">
        <v>85</v>
      </c>
      <c r="H171" s="44">
        <v>857</v>
      </c>
      <c r="I171" s="199" t="s">
        <v>44</v>
      </c>
      <c r="J171" s="177" t="str">
        <f>IF(ISBLANK(INDEX('Policy Characteristics'!D:D,MATCH($C171,'Policy Characteristics'!$C:$C,0))),"",INDEX('Policy Characteristics'!D:D,MATCH($C171,'Policy Characteristics'!$C:$C,0)))</f>
        <v>Mode Shifting</v>
      </c>
      <c r="K171" s="177" t="str">
        <f>IF(ISBLANK(INDEX('Policy Characteristics'!E:E,MATCH($C171,'Policy Characteristics'!$C:$C,0))),"",INDEX('Policy Characteristics'!E:E,MATCH($C171,'Policy Characteristics'!$C:$C,0)))</f>
        <v>trans mode shifting</v>
      </c>
      <c r="L171" s="177">
        <f>IF(ISBLANK(INDEX('Policy Characteristics'!F:F,MATCH($C171,'Policy Characteristics'!$C:$C,0))),"",INDEX('Policy Characteristics'!F:F,MATCH($C171,'Policy Characteristics'!$C:$C,0)))</f>
        <v>0</v>
      </c>
      <c r="M171" s="177">
        <f>IF(ISBLANK(INDEX('Policy Characteristics'!G:G,MATCH($C171,'Policy Characteristics'!$C:$C,0))),"",INDEX('Policy Characteristics'!G:G,MATCH($C171,'Policy Characteristics'!$C:$C,0)))</f>
        <v>0.26</v>
      </c>
      <c r="N171" s="177">
        <f>IF(ISBLANK(INDEX('Policy Characteristics'!H:H,MATCH($C171,'Policy Characteristics'!$C:$C,0))),"",INDEX('Policy Characteristics'!H:H,MATCH($C171,'Policy Characteristics'!$C:$C,0)))</f>
        <v>0.01</v>
      </c>
      <c r="O171" s="177" t="str">
        <f>IF(ISBLANK(INDEX('Policy Characteristics'!I:I,MATCH($C171,'Policy Characteristics'!$C:$C,0))),"",INDEX('Policy Characteristics'!I:I,MATCH($C171,'Policy Characteristics'!$C:$C,0)))</f>
        <v>% of trips shifted</v>
      </c>
      <c r="P171" s="177" t="str">
        <f>IF(ISBLANK(INDEX('Policy Characteristics'!J:J,MATCH($C171,'Policy Characteristics'!$C:$C,0))),"",INDEX('Policy Characteristics'!J:J,MATCH($C171,'Policy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1" s="177" t="str">
        <f>IF(ISBLANK(INDEX('Policy Characteristics'!K:K,MATCH($C171,'Policy Characteristics'!$C:$C,0))),"",INDEX('Policy Characteristics'!K:K,MATCH($C171,'Policy Characteristics'!$C:$C,0)))</f>
        <v>transportation-sector-main.html#tdm</v>
      </c>
      <c r="R171" s="177" t="str">
        <f>IF(ISBLANK(INDEX('Policy Characteristics'!L:L,MATCH($C171,'Policy Characteristics'!$C:$C,0))),"",INDEX('Policy Characteristics'!L:L,MATCH($C171,'Policy Characteristics'!$C:$C,0)))</f>
        <v>transportation-demand-management.html</v>
      </c>
    </row>
    <row r="172" spans="1:18" x14ac:dyDescent="0.35">
      <c r="A172" s="176" t="str">
        <f>IF(ISBLANK(INDEX('Policy Characteristics'!A:A,MATCH($C172,'Policy Characteristics'!$C:$C,0))),"",INDEX('Policy Characteristics'!A:A,MATCH($C172,'Policy Characteristics'!$C:$C,0)))</f>
        <v>Transportation</v>
      </c>
      <c r="B172" s="184" t="str">
        <f>IF(ISBLANK(INDEX('Policy Characteristics'!B:B,MATCH($C172,'Policy Characteristics'!$C:$C,0))),"",INDEX('Policy Characteristics'!B:B,MATCH($C172,'Policy Characteristics'!$C:$C,0)))</f>
        <v>Mode Shifting</v>
      </c>
      <c r="C172" s="176" t="str">
        <f t="shared" si="8"/>
        <v>Percent of Travel Demand Shifted to Other Modes or Eliminated</v>
      </c>
      <c r="D172" s="47" t="s">
        <v>42</v>
      </c>
      <c r="E172" s="47" t="s">
        <v>41</v>
      </c>
      <c r="F172" s="47" t="s">
        <v>84</v>
      </c>
      <c r="G172" s="2" t="s">
        <v>2171</v>
      </c>
      <c r="H172" s="44">
        <v>858</v>
      </c>
      <c r="I172" s="199" t="s">
        <v>44</v>
      </c>
      <c r="J172" s="177" t="str">
        <f>IF(ISBLANK(INDEX('Policy Characteristics'!D:D,MATCH($C172,'Policy Characteristics'!$C:$C,0))),"",INDEX('Policy Characteristics'!D:D,MATCH($C172,'Policy Characteristics'!$C:$C,0)))</f>
        <v>Mode Shifting</v>
      </c>
      <c r="K172" s="177" t="str">
        <f>IF(ISBLANK(INDEX('Policy Characteristics'!E:E,MATCH($C172,'Policy Characteristics'!$C:$C,0))),"",INDEX('Policy Characteristics'!E:E,MATCH($C172,'Policy Characteristics'!$C:$C,0)))</f>
        <v>trans mode shifting</v>
      </c>
      <c r="L172" s="177">
        <f>IF(ISBLANK(INDEX('Policy Characteristics'!F:F,MATCH($C172,'Policy Characteristics'!$C:$C,0))),"",INDEX('Policy Characteristics'!F:F,MATCH($C172,'Policy Characteristics'!$C:$C,0)))</f>
        <v>0</v>
      </c>
      <c r="M172" s="177">
        <f>IF(ISBLANK(INDEX('Policy Characteristics'!G:G,MATCH($C172,'Policy Characteristics'!$C:$C,0))),"",INDEX('Policy Characteristics'!G:G,MATCH($C172,'Policy Characteristics'!$C:$C,0)))</f>
        <v>0.26</v>
      </c>
      <c r="N172" s="177">
        <f>IF(ISBLANK(INDEX('Policy Characteristics'!H:H,MATCH($C172,'Policy Characteristics'!$C:$C,0))),"",INDEX('Policy Characteristics'!H:H,MATCH($C172,'Policy Characteristics'!$C:$C,0)))</f>
        <v>0.01</v>
      </c>
      <c r="O172" s="177" t="str">
        <f>IF(ISBLANK(INDEX('Policy Characteristics'!I:I,MATCH($C172,'Policy Characteristics'!$C:$C,0))),"",INDEX('Policy Characteristics'!I:I,MATCH($C172,'Policy Characteristics'!$C:$C,0)))</f>
        <v>% of trips shifted</v>
      </c>
      <c r="P172" s="177" t="str">
        <f>IF(ISBLANK(INDEX('Policy Characteristics'!J:J,MATCH($C172,'Policy Characteristics'!$C:$C,0))),"",INDEX('Policy Characteristics'!J:J,MATCH($C172,'Policy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2" s="177" t="str">
        <f>IF(ISBLANK(INDEX('Policy Characteristics'!K:K,MATCH($C172,'Policy Characteristics'!$C:$C,0))),"",INDEX('Policy Characteristics'!K:K,MATCH($C172,'Policy Characteristics'!$C:$C,0)))</f>
        <v>transportation-sector-main.html#tdm</v>
      </c>
      <c r="R172" s="177" t="str">
        <f>IF(ISBLANK(INDEX('Policy Characteristics'!L:L,MATCH($C172,'Policy Characteristics'!$C:$C,0))),"",INDEX('Policy Characteristics'!L:L,MATCH($C172,'Policy Characteristics'!$C:$C,0)))</f>
        <v>transportation-demand-management.html</v>
      </c>
    </row>
    <row r="173" spans="1:18" x14ac:dyDescent="0.35">
      <c r="A173" s="176" t="str">
        <f>IF(ISBLANK(INDEX('Policy Characteristics'!A:A,MATCH($C173,'Policy Characteristics'!$C:$C,0))),"",INDEX('Policy Characteristics'!A:A,MATCH($C173,'Policy Characteristics'!$C:$C,0)))</f>
        <v>Transportation</v>
      </c>
      <c r="B173" s="184" t="str">
        <f>IF(ISBLANK(INDEX('Policy Characteristics'!B:B,MATCH($C173,'Policy Characteristics'!$C:$C,0))),"",INDEX('Policy Characteristics'!B:B,MATCH($C173,'Policy Characteristics'!$C:$C,0)))</f>
        <v>Mode Shifting</v>
      </c>
      <c r="C173" s="176" t="str">
        <f t="shared" si="8"/>
        <v>Percent of Travel Demand Shifted to Other Modes or Eliminated</v>
      </c>
      <c r="D173" s="47" t="s">
        <v>42</v>
      </c>
      <c r="E173" s="47" t="s">
        <v>112</v>
      </c>
      <c r="F173" s="47" t="s">
        <v>84</v>
      </c>
      <c r="G173" s="47" t="s">
        <v>143</v>
      </c>
      <c r="H173" s="44">
        <v>859</v>
      </c>
      <c r="I173" s="199" t="s">
        <v>44</v>
      </c>
      <c r="J173" s="177" t="str">
        <f>IF(ISBLANK(INDEX('Policy Characteristics'!D:D,MATCH($C173,'Policy Characteristics'!$C:$C,0))),"",INDEX('Policy Characteristics'!D:D,MATCH($C173,'Policy Characteristics'!$C:$C,0)))</f>
        <v>Mode Shifting</v>
      </c>
      <c r="K173" s="177" t="str">
        <f>IF(ISBLANK(INDEX('Policy Characteristics'!E:E,MATCH($C173,'Policy Characteristics'!$C:$C,0))),"",INDEX('Policy Characteristics'!E:E,MATCH($C173,'Policy Characteristics'!$C:$C,0)))</f>
        <v>trans mode shifting</v>
      </c>
      <c r="L173" s="177">
        <f>IF(ISBLANK(INDEX('Policy Characteristics'!F:F,MATCH($C173,'Policy Characteristics'!$C:$C,0))),"",INDEX('Policy Characteristics'!F:F,MATCH($C173,'Policy Characteristics'!$C:$C,0)))</f>
        <v>0</v>
      </c>
      <c r="M173" s="177">
        <f>IF(ISBLANK(INDEX('Policy Characteristics'!G:G,MATCH($C173,'Policy Characteristics'!$C:$C,0))),"",INDEX('Policy Characteristics'!G:G,MATCH($C173,'Policy Characteristics'!$C:$C,0)))</f>
        <v>0.26</v>
      </c>
      <c r="N173" s="177">
        <f>IF(ISBLANK(INDEX('Policy Characteristics'!H:H,MATCH($C173,'Policy Characteristics'!$C:$C,0))),"",INDEX('Policy Characteristics'!H:H,MATCH($C173,'Policy Characteristics'!$C:$C,0)))</f>
        <v>0.01</v>
      </c>
      <c r="O173" s="177" t="str">
        <f>IF(ISBLANK(INDEX('Policy Characteristics'!I:I,MATCH($C173,'Policy Characteristics'!$C:$C,0))),"",INDEX('Policy Characteristics'!I:I,MATCH($C173,'Policy Characteristics'!$C:$C,0)))</f>
        <v>% of trips shifted</v>
      </c>
      <c r="P173" s="177" t="str">
        <f>IF(ISBLANK(INDEX('Policy Characteristics'!J:J,MATCH($C173,'Policy Characteristics'!$C:$C,0))),"",INDEX('Policy Characteristics'!J:J,MATCH($C173,'Policy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3" s="177" t="str">
        <f>IF(ISBLANK(INDEX('Policy Characteristics'!K:K,MATCH($C173,'Policy Characteristics'!$C:$C,0))),"",INDEX('Policy Characteristics'!K:K,MATCH($C173,'Policy Characteristics'!$C:$C,0)))</f>
        <v>transportation-sector-main.html#tdm</v>
      </c>
      <c r="R173" s="177" t="str">
        <f>IF(ISBLANK(INDEX('Policy Characteristics'!L:L,MATCH($C173,'Policy Characteristics'!$C:$C,0))),"",INDEX('Policy Characteristics'!L:L,MATCH($C173,'Policy Characteristics'!$C:$C,0)))</f>
        <v>transportation-demand-management.html</v>
      </c>
    </row>
    <row r="174" spans="1:18" x14ac:dyDescent="0.35">
      <c r="A174" s="176" t="str">
        <f>IF(ISBLANK(INDEX('Policy Characteristics'!A:A,MATCH($C174,'Policy Characteristics'!$C:$C,0))),"",INDEX('Policy Characteristics'!A:A,MATCH($C174,'Policy Characteristics'!$C:$C,0)))</f>
        <v>Transportation</v>
      </c>
      <c r="B174" s="184" t="str">
        <f>IF(ISBLANK(INDEX('Policy Characteristics'!B:B,MATCH($C174,'Policy Characteristics'!$C:$C,0))),"",INDEX('Policy Characteristics'!B:B,MATCH($C174,'Policy Characteristics'!$C:$C,0)))</f>
        <v>Zero-Emission Vehicle Sales Standard</v>
      </c>
      <c r="C174" s="191" t="s">
        <v>2292</v>
      </c>
      <c r="D174" s="47" t="s">
        <v>45</v>
      </c>
      <c r="E174" s="47" t="s">
        <v>37</v>
      </c>
      <c r="F174" s="47" t="s">
        <v>83</v>
      </c>
      <c r="G174" s="2" t="s">
        <v>2172</v>
      </c>
      <c r="H174" s="49">
        <v>186</v>
      </c>
      <c r="I174" s="198" t="s">
        <v>43</v>
      </c>
      <c r="J174" s="177" t="str">
        <f>IF(ISBLANK(INDEX('Policy Characteristics'!D:D,MATCH($C174,'Policy Characteristics'!$C:$C,0))),"",INDEX('Policy Characteristics'!D:D,MATCH($C174,'Policy Characteristics'!$C:$C,0)))</f>
        <v>ZEV Sales Standard</v>
      </c>
      <c r="K174" s="177" t="str">
        <f>IF(ISBLANK(INDEX('Policy Characteristics'!E:E,MATCH($C174,'Policy Characteristics'!$C:$C,0))),"",INDEX('Policy Characteristics'!E:E,MATCH($C174,'Policy Characteristics'!$C:$C,0)))</f>
        <v>trans ZEV minimum</v>
      </c>
      <c r="L174" s="177">
        <f>IF(ISBLANK(INDEX('Policy Characteristics'!F:F,MATCH($C174,'Policy Characteristics'!$C:$C,0))),"",INDEX('Policy Characteristics'!F:F,MATCH($C174,'Policy Characteristics'!$C:$C,0)))</f>
        <v>0</v>
      </c>
      <c r="M174" s="177">
        <f>IF(ISBLANK(INDEX('Policy Characteristics'!G:G,MATCH($C174,'Policy Characteristics'!$C:$C,0))),"",INDEX('Policy Characteristics'!G:G,MATCH($C174,'Policy Characteristics'!$C:$C,0)))</f>
        <v>1</v>
      </c>
      <c r="N174" s="177">
        <f>IF(ISBLANK(INDEX('Policy Characteristics'!H:H,MATCH($C174,'Policy Characteristics'!$C:$C,0))),"",INDEX('Policy Characteristics'!H:H,MATCH($C174,'Policy Characteristics'!$C:$C,0)))</f>
        <v>0.01</v>
      </c>
      <c r="O174" s="177" t="str">
        <f>IF(ISBLANK(INDEX('Policy Characteristics'!I:I,MATCH($C174,'Policy Characteristics'!$C:$C,0))),"",INDEX('Policy Characteristics'!I:I,MATCH($C174,'Policy Characteristics'!$C:$C,0)))</f>
        <v>% new vehicle sales</v>
      </c>
      <c r="P174" s="177" t="str">
        <f>IF(ISBLANK(INDEX('Policy Characteristics'!J:J,MATCH($C174,'Policy Characteristics'!$C:$C,0))),"",INDEX('Policy Characteristics'!J:J,MATCH($C174,'Policy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74" s="177" t="str">
        <f>IF(ISBLANK(INDEX('Policy Characteristics'!K:K,MATCH($C174,'Policy Characteristics'!$C:$C,0))),"",INDEX('Policy Characteristics'!K:K,MATCH($C174,'Policy Characteristics'!$C:$C,0)))</f>
        <v>transportation-sector-main.html#ev-mandate</v>
      </c>
      <c r="R174" s="177" t="str">
        <f>IF(ISBLANK(INDEX('Policy Characteristics'!L:L,MATCH($C174,'Policy Characteristics'!$C:$C,0))),"",INDEX('Policy Characteristics'!L:L,MATCH($C174,'Policy Characteristics'!$C:$C,0)))</f>
        <v>ev-mandate.html</v>
      </c>
    </row>
    <row r="175" spans="1:18" x14ac:dyDescent="0.35">
      <c r="A175" s="176" t="str">
        <f>IF(ISBLANK(INDEX('Policy Characteristics'!A:A,MATCH($C175,'Policy Characteristics'!$C:$C,0))),"",INDEX('Policy Characteristics'!A:A,MATCH($C175,'Policy Characteristics'!$C:$C,0)))</f>
        <v>Transportation</v>
      </c>
      <c r="B175" s="184" t="str">
        <f>IF(ISBLANK(INDEX('Policy Characteristics'!B:B,MATCH($C175,'Policy Characteristics'!$C:$C,0))),"",INDEX('Policy Characteristics'!B:B,MATCH($C175,'Policy Characteristics'!$C:$C,0)))</f>
        <v>Zero-Emission Vehicle Sales Standard</v>
      </c>
      <c r="C175" s="176" t="str">
        <f>C$174</f>
        <v>Minimum Required ZEV Sales Percentage</v>
      </c>
      <c r="D175" s="2" t="s">
        <v>42</v>
      </c>
      <c r="E175" s="2" t="s">
        <v>37</v>
      </c>
      <c r="F175" s="2" t="s">
        <v>84</v>
      </c>
      <c r="G175" s="2" t="s">
        <v>2321</v>
      </c>
      <c r="H175" s="49">
        <v>203</v>
      </c>
      <c r="I175" s="199" t="s">
        <v>43</v>
      </c>
      <c r="J175" s="177" t="str">
        <f>IF(ISBLANK(INDEX('Policy Characteristics'!D:D,MATCH($C175,'Policy Characteristics'!$C:$C,0))),"",INDEX('Policy Characteristics'!D:D,MATCH($C175,'Policy Characteristics'!$C:$C,0)))</f>
        <v>ZEV Sales Standard</v>
      </c>
      <c r="K175" s="177" t="str">
        <f>IF(ISBLANK(INDEX('Policy Characteristics'!E:E,MATCH($C175,'Policy Characteristics'!$C:$C,0))),"",INDEX('Policy Characteristics'!E:E,MATCH($C175,'Policy Characteristics'!$C:$C,0)))</f>
        <v>trans ZEV minimum</v>
      </c>
      <c r="L175" s="177">
        <f>IF(ISBLANK(INDEX('Policy Characteristics'!F:F,MATCH($C175,'Policy Characteristics'!$C:$C,0))),"",INDEX('Policy Characteristics'!F:F,MATCH($C175,'Policy Characteristics'!$C:$C,0)))</f>
        <v>0</v>
      </c>
      <c r="M175" s="177">
        <f>IF(ISBLANK(INDEX('Policy Characteristics'!G:G,MATCH($C175,'Policy Characteristics'!$C:$C,0))),"",INDEX('Policy Characteristics'!G:G,MATCH($C175,'Policy Characteristics'!$C:$C,0)))</f>
        <v>1</v>
      </c>
      <c r="N175" s="177">
        <f>IF(ISBLANK(INDEX('Policy Characteristics'!H:H,MATCH($C175,'Policy Characteristics'!$C:$C,0))),"",INDEX('Policy Characteristics'!H:H,MATCH($C175,'Policy Characteristics'!$C:$C,0)))</f>
        <v>0.01</v>
      </c>
      <c r="O175" s="177" t="str">
        <f>IF(ISBLANK(INDEX('Policy Characteristics'!I:I,MATCH($C175,'Policy Characteristics'!$C:$C,0))),"",INDEX('Policy Characteristics'!I:I,MATCH($C175,'Policy Characteristics'!$C:$C,0)))</f>
        <v>% new vehicle sales</v>
      </c>
      <c r="P175" s="177" t="str">
        <f>IF(ISBLANK(INDEX('Policy Characteristics'!J:J,MATCH($C175,'Policy Characteristics'!$C:$C,0))),"",INDEX('Policy Characteristics'!J:J,MATCH($C175,'Policy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75" s="177" t="str">
        <f>IF(ISBLANK(INDEX('Policy Characteristics'!K:K,MATCH($C175,'Policy Characteristics'!$C:$C,0))),"",INDEX('Policy Characteristics'!K:K,MATCH($C175,'Policy Characteristics'!$C:$C,0)))</f>
        <v>transportation-sector-main.html#ev-mandate</v>
      </c>
      <c r="R175" s="177" t="str">
        <f>IF(ISBLANK(INDEX('Policy Characteristics'!L:L,MATCH($C175,'Policy Characteristics'!$C:$C,0))),"",INDEX('Policy Characteristics'!L:L,MATCH($C175,'Policy Characteristics'!$C:$C,0)))</f>
        <v>ev-mandate.html</v>
      </c>
    </row>
    <row r="176" spans="1:18" x14ac:dyDescent="0.35">
      <c r="A176" s="176" t="str">
        <f>IF(ISBLANK(INDEX('Policy Characteristics'!A:A,MATCH($C176,'Policy Characteristics'!$C:$C,0))),"",INDEX('Policy Characteristics'!A:A,MATCH($C176,'Policy Characteristics'!$C:$C,0)))</f>
        <v>Transportation</v>
      </c>
      <c r="B176" s="184" t="str">
        <f>IF(ISBLANK(INDEX('Policy Characteristics'!B:B,MATCH($C176,'Policy Characteristics'!$C:$C,0))),"",INDEX('Policy Characteristics'!B:B,MATCH($C176,'Policy Characteristics'!$C:$C,0)))</f>
        <v>Zero-Emission Vehicle Sales Standard</v>
      </c>
      <c r="C176" s="176" t="str">
        <f t="shared" ref="C176:C185" si="9">C$174</f>
        <v>Minimum Required ZEV Sales Percentage</v>
      </c>
      <c r="D176" s="2" t="s">
        <v>45</v>
      </c>
      <c r="E176" s="2" t="s">
        <v>38</v>
      </c>
      <c r="F176" s="2" t="s">
        <v>83</v>
      </c>
      <c r="G176" s="2" t="s">
        <v>1243</v>
      </c>
      <c r="H176" s="49">
        <v>187</v>
      </c>
      <c r="I176" s="198" t="s">
        <v>43</v>
      </c>
      <c r="J176" s="177" t="str">
        <f>IF(ISBLANK(INDEX('Policy Characteristics'!D:D,MATCH($C176,'Policy Characteristics'!$C:$C,0))),"",INDEX('Policy Characteristics'!D:D,MATCH($C176,'Policy Characteristics'!$C:$C,0)))</f>
        <v>ZEV Sales Standard</v>
      </c>
      <c r="K176" s="177" t="str">
        <f>IF(ISBLANK(INDEX('Policy Characteristics'!E:E,MATCH($C176,'Policy Characteristics'!$C:$C,0))),"",INDEX('Policy Characteristics'!E:E,MATCH($C176,'Policy Characteristics'!$C:$C,0)))</f>
        <v>trans ZEV minimum</v>
      </c>
      <c r="L176" s="177">
        <f>IF(ISBLANK(INDEX('Policy Characteristics'!F:F,MATCH($C176,'Policy Characteristics'!$C:$C,0))),"",INDEX('Policy Characteristics'!F:F,MATCH($C176,'Policy Characteristics'!$C:$C,0)))</f>
        <v>0</v>
      </c>
      <c r="M176" s="177">
        <f>IF(ISBLANK(INDEX('Policy Characteristics'!G:G,MATCH($C176,'Policy Characteristics'!$C:$C,0))),"",INDEX('Policy Characteristics'!G:G,MATCH($C176,'Policy Characteristics'!$C:$C,0)))</f>
        <v>1</v>
      </c>
      <c r="N176" s="177">
        <f>IF(ISBLANK(INDEX('Policy Characteristics'!H:H,MATCH($C176,'Policy Characteristics'!$C:$C,0))),"",INDEX('Policy Characteristics'!H:H,MATCH($C176,'Policy Characteristics'!$C:$C,0)))</f>
        <v>0.01</v>
      </c>
      <c r="O176" s="177" t="str">
        <f>IF(ISBLANK(INDEX('Policy Characteristics'!I:I,MATCH($C176,'Policy Characteristics'!$C:$C,0))),"",INDEX('Policy Characteristics'!I:I,MATCH($C176,'Policy Characteristics'!$C:$C,0)))</f>
        <v>% new vehicle sales</v>
      </c>
      <c r="P176" s="177" t="str">
        <f>IF(ISBLANK(INDEX('Policy Characteristics'!J:J,MATCH($C176,'Policy Characteristics'!$C:$C,0))),"",INDEX('Policy Characteristics'!J:J,MATCH($C176,'Policy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76" s="177" t="str">
        <f>IF(ISBLANK(INDEX('Policy Characteristics'!K:K,MATCH($C176,'Policy Characteristics'!$C:$C,0))),"",INDEX('Policy Characteristics'!K:K,MATCH($C176,'Policy Characteristics'!$C:$C,0)))</f>
        <v>transportation-sector-main.html#ev-mandate</v>
      </c>
      <c r="R176" s="177" t="str">
        <f>IF(ISBLANK(INDEX('Policy Characteristics'!L:L,MATCH($C176,'Policy Characteristics'!$C:$C,0))),"",INDEX('Policy Characteristics'!L:L,MATCH($C176,'Policy Characteristics'!$C:$C,0)))</f>
        <v>ev-mandate.html</v>
      </c>
    </row>
    <row r="177" spans="1:18" x14ac:dyDescent="0.35">
      <c r="A177" s="176" t="str">
        <f>IF(ISBLANK(INDEX('Policy Characteristics'!A:A,MATCH($C177,'Policy Characteristics'!$C:$C,0))),"",INDEX('Policy Characteristics'!A:A,MATCH($C177,'Policy Characteristics'!$C:$C,0)))</f>
        <v>Transportation</v>
      </c>
      <c r="B177" s="184" t="str">
        <f>IF(ISBLANK(INDEX('Policy Characteristics'!B:B,MATCH($C177,'Policy Characteristics'!$C:$C,0))),"",INDEX('Policy Characteristics'!B:B,MATCH($C177,'Policy Characteristics'!$C:$C,0)))</f>
        <v>Zero-Emission Vehicle Sales Standard</v>
      </c>
      <c r="C177" s="176" t="str">
        <f t="shared" si="9"/>
        <v>Minimum Required ZEV Sales Percentage</v>
      </c>
      <c r="D177" s="2" t="s">
        <v>42</v>
      </c>
      <c r="E177" s="2" t="s">
        <v>38</v>
      </c>
      <c r="F177" s="2" t="s">
        <v>84</v>
      </c>
      <c r="G177" s="2" t="s">
        <v>2317</v>
      </c>
      <c r="H177" s="49">
        <v>191</v>
      </c>
      <c r="I177" s="198" t="s">
        <v>43</v>
      </c>
      <c r="J177" s="177" t="str">
        <f>IF(ISBLANK(INDEX('Policy Characteristics'!D:D,MATCH($C177,'Policy Characteristics'!$C:$C,0))),"",INDEX('Policy Characteristics'!D:D,MATCH($C177,'Policy Characteristics'!$C:$C,0)))</f>
        <v>ZEV Sales Standard</v>
      </c>
      <c r="K177" s="177" t="str">
        <f>IF(ISBLANK(INDEX('Policy Characteristics'!E:E,MATCH($C177,'Policy Characteristics'!$C:$C,0))),"",INDEX('Policy Characteristics'!E:E,MATCH($C177,'Policy Characteristics'!$C:$C,0)))</f>
        <v>trans ZEV minimum</v>
      </c>
      <c r="L177" s="177">
        <f>IF(ISBLANK(INDEX('Policy Characteristics'!F:F,MATCH($C177,'Policy Characteristics'!$C:$C,0))),"",INDEX('Policy Characteristics'!F:F,MATCH($C177,'Policy Characteristics'!$C:$C,0)))</f>
        <v>0</v>
      </c>
      <c r="M177" s="177">
        <f>IF(ISBLANK(INDEX('Policy Characteristics'!G:G,MATCH($C177,'Policy Characteristics'!$C:$C,0))),"",INDEX('Policy Characteristics'!G:G,MATCH($C177,'Policy Characteristics'!$C:$C,0)))</f>
        <v>1</v>
      </c>
      <c r="N177" s="177">
        <f>IF(ISBLANK(INDEX('Policy Characteristics'!H:H,MATCH($C177,'Policy Characteristics'!$C:$C,0))),"",INDEX('Policy Characteristics'!H:H,MATCH($C177,'Policy Characteristics'!$C:$C,0)))</f>
        <v>0.01</v>
      </c>
      <c r="O177" s="177" t="str">
        <f>IF(ISBLANK(INDEX('Policy Characteristics'!I:I,MATCH($C177,'Policy Characteristics'!$C:$C,0))),"",INDEX('Policy Characteristics'!I:I,MATCH($C177,'Policy Characteristics'!$C:$C,0)))</f>
        <v>% new vehicle sales</v>
      </c>
      <c r="P177" s="177" t="str">
        <f>IF(ISBLANK(INDEX('Policy Characteristics'!J:J,MATCH($C177,'Policy Characteristics'!$C:$C,0))),"",INDEX('Policy Characteristics'!J:J,MATCH($C177,'Policy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77" s="177" t="str">
        <f>IF(ISBLANK(INDEX('Policy Characteristics'!K:K,MATCH($C177,'Policy Characteristics'!$C:$C,0))),"",INDEX('Policy Characteristics'!K:K,MATCH($C177,'Policy Characteristics'!$C:$C,0)))</f>
        <v>transportation-sector-main.html#ev-mandate</v>
      </c>
      <c r="R177" s="177" t="str">
        <f>IF(ISBLANK(INDEX('Policy Characteristics'!L:L,MATCH($C177,'Policy Characteristics'!$C:$C,0))),"",INDEX('Policy Characteristics'!L:L,MATCH($C177,'Policy Characteristics'!$C:$C,0)))</f>
        <v>ev-mandate.html</v>
      </c>
    </row>
    <row r="178" spans="1:18" x14ac:dyDescent="0.35">
      <c r="A178" s="176" t="str">
        <f>IF(ISBLANK(INDEX('Policy Characteristics'!A:A,MATCH($C178,'Policy Characteristics'!$C:$C,0))),"",INDEX('Policy Characteristics'!A:A,MATCH($C178,'Policy Characteristics'!$C:$C,0)))</f>
        <v>Transportation</v>
      </c>
      <c r="B178" s="184" t="str">
        <f>IF(ISBLANK(INDEX('Policy Characteristics'!B:B,MATCH($C178,'Policy Characteristics'!$C:$C,0))),"",INDEX('Policy Characteristics'!B:B,MATCH($C178,'Policy Characteristics'!$C:$C,0)))</f>
        <v>Zero-Emission Vehicle Sales Standard</v>
      </c>
      <c r="C178" s="176" t="str">
        <f t="shared" si="9"/>
        <v>Minimum Required ZEV Sales Percentage</v>
      </c>
      <c r="D178" s="2" t="s">
        <v>45</v>
      </c>
      <c r="E178" s="2" t="s">
        <v>39</v>
      </c>
      <c r="F178" s="2" t="s">
        <v>83</v>
      </c>
      <c r="G178" s="2" t="s">
        <v>2169</v>
      </c>
      <c r="H178" s="49">
        <v>496</v>
      </c>
      <c r="I178" s="198" t="s">
        <v>44</v>
      </c>
      <c r="J178" s="177" t="str">
        <f>IF(ISBLANK(INDEX('Policy Characteristics'!D:D,MATCH($C178,'Policy Characteristics'!$C:$C,0))),"",INDEX('Policy Characteristics'!D:D,MATCH($C178,'Policy Characteristics'!$C:$C,0)))</f>
        <v>ZEV Sales Standard</v>
      </c>
      <c r="K178" s="177" t="str">
        <f>IF(ISBLANK(INDEX('Policy Characteristics'!E:E,MATCH($C178,'Policy Characteristics'!$C:$C,0))),"",INDEX('Policy Characteristics'!E:E,MATCH($C178,'Policy Characteristics'!$C:$C,0)))</f>
        <v>trans ZEV minimum</v>
      </c>
      <c r="L178" s="177">
        <f>IF(ISBLANK(INDEX('Policy Characteristics'!F:F,MATCH($C178,'Policy Characteristics'!$C:$C,0))),"",INDEX('Policy Characteristics'!F:F,MATCH($C178,'Policy Characteristics'!$C:$C,0)))</f>
        <v>0</v>
      </c>
      <c r="M178" s="177">
        <f>IF(ISBLANK(INDEX('Policy Characteristics'!G:G,MATCH($C178,'Policy Characteristics'!$C:$C,0))),"",INDEX('Policy Characteristics'!G:G,MATCH($C178,'Policy Characteristics'!$C:$C,0)))</f>
        <v>1</v>
      </c>
      <c r="N178" s="177">
        <f>IF(ISBLANK(INDEX('Policy Characteristics'!H:H,MATCH($C178,'Policy Characteristics'!$C:$C,0))),"",INDEX('Policy Characteristics'!H:H,MATCH($C178,'Policy Characteristics'!$C:$C,0)))</f>
        <v>0.01</v>
      </c>
      <c r="O178" s="177" t="str">
        <f>IF(ISBLANK(INDEX('Policy Characteristics'!I:I,MATCH($C178,'Policy Characteristics'!$C:$C,0))),"",INDEX('Policy Characteristics'!I:I,MATCH($C178,'Policy Characteristics'!$C:$C,0)))</f>
        <v>% new vehicle sales</v>
      </c>
      <c r="P178" s="177" t="str">
        <f>IF(ISBLANK(INDEX('Policy Characteristics'!J:J,MATCH($C178,'Policy Characteristics'!$C:$C,0))),"",INDEX('Policy Characteristics'!J:J,MATCH($C178,'Policy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78" s="177" t="str">
        <f>IF(ISBLANK(INDEX('Policy Characteristics'!K:K,MATCH($C178,'Policy Characteristics'!$C:$C,0))),"",INDEX('Policy Characteristics'!K:K,MATCH($C178,'Policy Characteristics'!$C:$C,0)))</f>
        <v>transportation-sector-main.html#ev-mandate</v>
      </c>
      <c r="R178" s="177" t="str">
        <f>IF(ISBLANK(INDEX('Policy Characteristics'!L:L,MATCH($C178,'Policy Characteristics'!$C:$C,0))),"",INDEX('Policy Characteristics'!L:L,MATCH($C178,'Policy Characteristics'!$C:$C,0)))</f>
        <v>ev-mandate.html</v>
      </c>
    </row>
    <row r="179" spans="1:18" x14ac:dyDescent="0.35">
      <c r="A179" s="176" t="str">
        <f>IF(ISBLANK(INDEX('Policy Characteristics'!A:A,MATCH($C179,'Policy Characteristics'!$C:$C,0))),"",INDEX('Policy Characteristics'!A:A,MATCH($C179,'Policy Characteristics'!$C:$C,0)))</f>
        <v>Transportation</v>
      </c>
      <c r="B179" s="184" t="str">
        <f>IF(ISBLANK(INDEX('Policy Characteristics'!B:B,MATCH($C179,'Policy Characteristics'!$C:$C,0))),"",INDEX('Policy Characteristics'!B:B,MATCH($C179,'Policy Characteristics'!$C:$C,0)))</f>
        <v>Zero-Emission Vehicle Sales Standard</v>
      </c>
      <c r="C179" s="176" t="str">
        <f t="shared" si="9"/>
        <v>Minimum Required ZEV Sales Percentage</v>
      </c>
      <c r="D179" s="2" t="s">
        <v>42</v>
      </c>
      <c r="E179" s="2" t="s">
        <v>39</v>
      </c>
      <c r="F179" s="2" t="s">
        <v>84</v>
      </c>
      <c r="G179" s="2" t="s">
        <v>2169</v>
      </c>
      <c r="H179" s="49">
        <v>497</v>
      </c>
      <c r="I179" s="198" t="s">
        <v>44</v>
      </c>
      <c r="J179" s="177" t="str">
        <f>IF(ISBLANK(INDEX('Policy Characteristics'!D:D,MATCH($C179,'Policy Characteristics'!$C:$C,0))),"",INDEX('Policy Characteristics'!D:D,MATCH($C179,'Policy Characteristics'!$C:$C,0)))</f>
        <v>ZEV Sales Standard</v>
      </c>
      <c r="K179" s="177" t="str">
        <f>IF(ISBLANK(INDEX('Policy Characteristics'!E:E,MATCH($C179,'Policy Characteristics'!$C:$C,0))),"",INDEX('Policy Characteristics'!E:E,MATCH($C179,'Policy Characteristics'!$C:$C,0)))</f>
        <v>trans ZEV minimum</v>
      </c>
      <c r="L179" s="177">
        <f>IF(ISBLANK(INDEX('Policy Characteristics'!F:F,MATCH($C179,'Policy Characteristics'!$C:$C,0))),"",INDEX('Policy Characteristics'!F:F,MATCH($C179,'Policy Characteristics'!$C:$C,0)))</f>
        <v>0</v>
      </c>
      <c r="M179" s="177">
        <f>IF(ISBLANK(INDEX('Policy Characteristics'!G:G,MATCH($C179,'Policy Characteristics'!$C:$C,0))),"",INDEX('Policy Characteristics'!G:G,MATCH($C179,'Policy Characteristics'!$C:$C,0)))</f>
        <v>1</v>
      </c>
      <c r="N179" s="177">
        <f>IF(ISBLANK(INDEX('Policy Characteristics'!H:H,MATCH($C179,'Policy Characteristics'!$C:$C,0))),"",INDEX('Policy Characteristics'!H:H,MATCH($C179,'Policy Characteristics'!$C:$C,0)))</f>
        <v>0.01</v>
      </c>
      <c r="O179" s="177" t="str">
        <f>IF(ISBLANK(INDEX('Policy Characteristics'!I:I,MATCH($C179,'Policy Characteristics'!$C:$C,0))),"",INDEX('Policy Characteristics'!I:I,MATCH($C179,'Policy Characteristics'!$C:$C,0)))</f>
        <v>% new vehicle sales</v>
      </c>
      <c r="P179" s="177" t="str">
        <f>IF(ISBLANK(INDEX('Policy Characteristics'!J:J,MATCH($C179,'Policy Characteristics'!$C:$C,0))),"",INDEX('Policy Characteristics'!J:J,MATCH($C179,'Policy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79" s="177" t="str">
        <f>IF(ISBLANK(INDEX('Policy Characteristics'!K:K,MATCH($C179,'Policy Characteristics'!$C:$C,0))),"",INDEX('Policy Characteristics'!K:K,MATCH($C179,'Policy Characteristics'!$C:$C,0)))</f>
        <v>transportation-sector-main.html#ev-mandate</v>
      </c>
      <c r="R179" s="177" t="str">
        <f>IF(ISBLANK(INDEX('Policy Characteristics'!L:L,MATCH($C179,'Policy Characteristics'!$C:$C,0))),"",INDEX('Policy Characteristics'!L:L,MATCH($C179,'Policy Characteristics'!$C:$C,0)))</f>
        <v>ev-mandate.html</v>
      </c>
    </row>
    <row r="180" spans="1:18" x14ac:dyDescent="0.35">
      <c r="A180" s="176" t="str">
        <f>IF(ISBLANK(INDEX('Policy Characteristics'!A:A,MATCH($C180,'Policy Characteristics'!$C:$C,0))),"",INDEX('Policy Characteristics'!A:A,MATCH($C180,'Policy Characteristics'!$C:$C,0)))</f>
        <v>Transportation</v>
      </c>
      <c r="B180" s="184" t="str">
        <f>IF(ISBLANK(INDEX('Policy Characteristics'!B:B,MATCH($C180,'Policy Characteristics'!$C:$C,0))),"",INDEX('Policy Characteristics'!B:B,MATCH($C180,'Policy Characteristics'!$C:$C,0)))</f>
        <v>Zero-Emission Vehicle Sales Standard</v>
      </c>
      <c r="C180" s="176" t="str">
        <f t="shared" si="9"/>
        <v>Minimum Required ZEV Sales Percentage</v>
      </c>
      <c r="D180" s="2" t="s">
        <v>45</v>
      </c>
      <c r="E180" s="2" t="s">
        <v>40</v>
      </c>
      <c r="F180" s="2" t="s">
        <v>83</v>
      </c>
      <c r="G180" s="2" t="s">
        <v>85</v>
      </c>
      <c r="H180" s="49">
        <v>498</v>
      </c>
      <c r="I180" s="198" t="s">
        <v>44</v>
      </c>
      <c r="J180" s="177" t="str">
        <f>IF(ISBLANK(INDEX('Policy Characteristics'!D:D,MATCH($C180,'Policy Characteristics'!$C:$C,0))),"",INDEX('Policy Characteristics'!D:D,MATCH($C180,'Policy Characteristics'!$C:$C,0)))</f>
        <v>ZEV Sales Standard</v>
      </c>
      <c r="K180" s="177" t="str">
        <f>IF(ISBLANK(INDEX('Policy Characteristics'!E:E,MATCH($C180,'Policy Characteristics'!$C:$C,0))),"",INDEX('Policy Characteristics'!E:E,MATCH($C180,'Policy Characteristics'!$C:$C,0)))</f>
        <v>trans ZEV minimum</v>
      </c>
      <c r="L180" s="177">
        <f>IF(ISBLANK(INDEX('Policy Characteristics'!F:F,MATCH($C180,'Policy Characteristics'!$C:$C,0))),"",INDEX('Policy Characteristics'!F:F,MATCH($C180,'Policy Characteristics'!$C:$C,0)))</f>
        <v>0</v>
      </c>
      <c r="M180" s="177">
        <f>IF(ISBLANK(INDEX('Policy Characteristics'!G:G,MATCH($C180,'Policy Characteristics'!$C:$C,0))),"",INDEX('Policy Characteristics'!G:G,MATCH($C180,'Policy Characteristics'!$C:$C,0)))</f>
        <v>1</v>
      </c>
      <c r="N180" s="177">
        <f>IF(ISBLANK(INDEX('Policy Characteristics'!H:H,MATCH($C180,'Policy Characteristics'!$C:$C,0))),"",INDEX('Policy Characteristics'!H:H,MATCH($C180,'Policy Characteristics'!$C:$C,0)))</f>
        <v>0.01</v>
      </c>
      <c r="O180" s="177" t="str">
        <f>IF(ISBLANK(INDEX('Policy Characteristics'!I:I,MATCH($C180,'Policy Characteristics'!$C:$C,0))),"",INDEX('Policy Characteristics'!I:I,MATCH($C180,'Policy Characteristics'!$C:$C,0)))</f>
        <v>% new vehicle sales</v>
      </c>
      <c r="P180" s="177" t="str">
        <f>IF(ISBLANK(INDEX('Policy Characteristics'!J:J,MATCH($C180,'Policy Characteristics'!$C:$C,0))),"",INDEX('Policy Characteristics'!J:J,MATCH($C180,'Policy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0" s="177" t="str">
        <f>IF(ISBLANK(INDEX('Policy Characteristics'!K:K,MATCH($C180,'Policy Characteristics'!$C:$C,0))),"",INDEX('Policy Characteristics'!K:K,MATCH($C180,'Policy Characteristics'!$C:$C,0)))</f>
        <v>transportation-sector-main.html#ev-mandate</v>
      </c>
      <c r="R180" s="177" t="str">
        <f>IF(ISBLANK(INDEX('Policy Characteristics'!L:L,MATCH($C180,'Policy Characteristics'!$C:$C,0))),"",INDEX('Policy Characteristics'!L:L,MATCH($C180,'Policy Characteristics'!$C:$C,0)))</f>
        <v>ev-mandate.html</v>
      </c>
    </row>
    <row r="181" spans="1:18" x14ac:dyDescent="0.35">
      <c r="A181" s="176" t="str">
        <f>IF(ISBLANK(INDEX('Policy Characteristics'!A:A,MATCH($C181,'Policy Characteristics'!$C:$C,0))),"",INDEX('Policy Characteristics'!A:A,MATCH($C181,'Policy Characteristics'!$C:$C,0)))</f>
        <v>Transportation</v>
      </c>
      <c r="B181" s="184" t="str">
        <f>IF(ISBLANK(INDEX('Policy Characteristics'!B:B,MATCH($C181,'Policy Characteristics'!$C:$C,0))),"",INDEX('Policy Characteristics'!B:B,MATCH($C181,'Policy Characteristics'!$C:$C,0)))</f>
        <v>Zero-Emission Vehicle Sales Standard</v>
      </c>
      <c r="C181" s="176" t="str">
        <f t="shared" si="9"/>
        <v>Minimum Required ZEV Sales Percentage</v>
      </c>
      <c r="D181" s="2" t="s">
        <v>42</v>
      </c>
      <c r="E181" s="2" t="s">
        <v>40</v>
      </c>
      <c r="F181" s="2" t="s">
        <v>84</v>
      </c>
      <c r="G181" s="2" t="s">
        <v>85</v>
      </c>
      <c r="H181" s="49">
        <v>499</v>
      </c>
      <c r="I181" s="198" t="s">
        <v>44</v>
      </c>
      <c r="J181" s="177" t="str">
        <f>IF(ISBLANK(INDEX('Policy Characteristics'!D:D,MATCH($C181,'Policy Characteristics'!$C:$C,0))),"",INDEX('Policy Characteristics'!D:D,MATCH($C181,'Policy Characteristics'!$C:$C,0)))</f>
        <v>ZEV Sales Standard</v>
      </c>
      <c r="K181" s="177" t="str">
        <f>IF(ISBLANK(INDEX('Policy Characteristics'!E:E,MATCH($C181,'Policy Characteristics'!$C:$C,0))),"",INDEX('Policy Characteristics'!E:E,MATCH($C181,'Policy Characteristics'!$C:$C,0)))</f>
        <v>trans ZEV minimum</v>
      </c>
      <c r="L181" s="177">
        <f>IF(ISBLANK(INDEX('Policy Characteristics'!F:F,MATCH($C181,'Policy Characteristics'!$C:$C,0))),"",INDEX('Policy Characteristics'!F:F,MATCH($C181,'Policy Characteristics'!$C:$C,0)))</f>
        <v>0</v>
      </c>
      <c r="M181" s="177">
        <f>IF(ISBLANK(INDEX('Policy Characteristics'!G:G,MATCH($C181,'Policy Characteristics'!$C:$C,0))),"",INDEX('Policy Characteristics'!G:G,MATCH($C181,'Policy Characteristics'!$C:$C,0)))</f>
        <v>1</v>
      </c>
      <c r="N181" s="177">
        <f>IF(ISBLANK(INDEX('Policy Characteristics'!H:H,MATCH($C181,'Policy Characteristics'!$C:$C,0))),"",INDEX('Policy Characteristics'!H:H,MATCH($C181,'Policy Characteristics'!$C:$C,0)))</f>
        <v>0.01</v>
      </c>
      <c r="O181" s="177" t="str">
        <f>IF(ISBLANK(INDEX('Policy Characteristics'!I:I,MATCH($C181,'Policy Characteristics'!$C:$C,0))),"",INDEX('Policy Characteristics'!I:I,MATCH($C181,'Policy Characteristics'!$C:$C,0)))</f>
        <v>% new vehicle sales</v>
      </c>
      <c r="P181" s="177" t="str">
        <f>IF(ISBLANK(INDEX('Policy Characteristics'!J:J,MATCH($C181,'Policy Characteristics'!$C:$C,0))),"",INDEX('Policy Characteristics'!J:J,MATCH($C181,'Policy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1" s="177" t="str">
        <f>IF(ISBLANK(INDEX('Policy Characteristics'!K:K,MATCH($C181,'Policy Characteristics'!$C:$C,0))),"",INDEX('Policy Characteristics'!K:K,MATCH($C181,'Policy Characteristics'!$C:$C,0)))</f>
        <v>transportation-sector-main.html#ev-mandate</v>
      </c>
      <c r="R181" s="177" t="str">
        <f>IF(ISBLANK(INDEX('Policy Characteristics'!L:L,MATCH($C181,'Policy Characteristics'!$C:$C,0))),"",INDEX('Policy Characteristics'!L:L,MATCH($C181,'Policy Characteristics'!$C:$C,0)))</f>
        <v>ev-mandate.html</v>
      </c>
    </row>
    <row r="182" spans="1:18" x14ac:dyDescent="0.35">
      <c r="A182" s="176" t="str">
        <f>IF(ISBLANK(INDEX('Policy Characteristics'!A:A,MATCH($C182,'Policy Characteristics'!$C:$C,0))),"",INDEX('Policy Characteristics'!A:A,MATCH($C182,'Policy Characteristics'!$C:$C,0)))</f>
        <v>Transportation</v>
      </c>
      <c r="B182" s="184" t="str">
        <f>IF(ISBLANK(INDEX('Policy Characteristics'!B:B,MATCH($C182,'Policy Characteristics'!$C:$C,0))),"",INDEX('Policy Characteristics'!B:B,MATCH($C182,'Policy Characteristics'!$C:$C,0)))</f>
        <v>Zero-Emission Vehicle Sales Standard</v>
      </c>
      <c r="C182" s="176" t="str">
        <f t="shared" si="9"/>
        <v>Minimum Required ZEV Sales Percentage</v>
      </c>
      <c r="D182" s="2" t="s">
        <v>45</v>
      </c>
      <c r="E182" s="2" t="s">
        <v>41</v>
      </c>
      <c r="F182" s="2" t="s">
        <v>83</v>
      </c>
      <c r="G182" s="2" t="s">
        <v>2170</v>
      </c>
      <c r="H182" s="49">
        <v>500</v>
      </c>
      <c r="I182" s="198" t="s">
        <v>44</v>
      </c>
      <c r="J182" s="177" t="str">
        <f>IF(ISBLANK(INDEX('Policy Characteristics'!D:D,MATCH($C182,'Policy Characteristics'!$C:$C,0))),"",INDEX('Policy Characteristics'!D:D,MATCH($C182,'Policy Characteristics'!$C:$C,0)))</f>
        <v>ZEV Sales Standard</v>
      </c>
      <c r="K182" s="177" t="str">
        <f>IF(ISBLANK(INDEX('Policy Characteristics'!E:E,MATCH($C182,'Policy Characteristics'!$C:$C,0))),"",INDEX('Policy Characteristics'!E:E,MATCH($C182,'Policy Characteristics'!$C:$C,0)))</f>
        <v>trans ZEV minimum</v>
      </c>
      <c r="L182" s="177">
        <f>IF(ISBLANK(INDEX('Policy Characteristics'!F:F,MATCH($C182,'Policy Characteristics'!$C:$C,0))),"",INDEX('Policy Characteristics'!F:F,MATCH($C182,'Policy Characteristics'!$C:$C,0)))</f>
        <v>0</v>
      </c>
      <c r="M182" s="177">
        <f>IF(ISBLANK(INDEX('Policy Characteristics'!G:G,MATCH($C182,'Policy Characteristics'!$C:$C,0))),"",INDEX('Policy Characteristics'!G:G,MATCH($C182,'Policy Characteristics'!$C:$C,0)))</f>
        <v>1</v>
      </c>
      <c r="N182" s="177">
        <f>IF(ISBLANK(INDEX('Policy Characteristics'!H:H,MATCH($C182,'Policy Characteristics'!$C:$C,0))),"",INDEX('Policy Characteristics'!H:H,MATCH($C182,'Policy Characteristics'!$C:$C,0)))</f>
        <v>0.01</v>
      </c>
      <c r="O182" s="177" t="str">
        <f>IF(ISBLANK(INDEX('Policy Characteristics'!I:I,MATCH($C182,'Policy Characteristics'!$C:$C,0))),"",INDEX('Policy Characteristics'!I:I,MATCH($C182,'Policy Characteristics'!$C:$C,0)))</f>
        <v>% new vehicle sales</v>
      </c>
      <c r="P182" s="177" t="str">
        <f>IF(ISBLANK(INDEX('Policy Characteristics'!J:J,MATCH($C182,'Policy Characteristics'!$C:$C,0))),"",INDEX('Policy Characteristics'!J:J,MATCH($C182,'Policy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2" s="177" t="str">
        <f>IF(ISBLANK(INDEX('Policy Characteristics'!K:K,MATCH($C182,'Policy Characteristics'!$C:$C,0))),"",INDEX('Policy Characteristics'!K:K,MATCH($C182,'Policy Characteristics'!$C:$C,0)))</f>
        <v>transportation-sector-main.html#ev-mandate</v>
      </c>
      <c r="R182" s="177" t="str">
        <f>IF(ISBLANK(INDEX('Policy Characteristics'!L:L,MATCH($C182,'Policy Characteristics'!$C:$C,0))),"",INDEX('Policy Characteristics'!L:L,MATCH($C182,'Policy Characteristics'!$C:$C,0)))</f>
        <v>ev-mandate.html</v>
      </c>
    </row>
    <row r="183" spans="1:18" x14ac:dyDescent="0.35">
      <c r="A183" s="176" t="str">
        <f>IF(ISBLANK(INDEX('Policy Characteristics'!A:A,MATCH($C183,'Policy Characteristics'!$C:$C,0))),"",INDEX('Policy Characteristics'!A:A,MATCH($C183,'Policy Characteristics'!$C:$C,0)))</f>
        <v>Transportation</v>
      </c>
      <c r="B183" s="184" t="str">
        <f>IF(ISBLANK(INDEX('Policy Characteristics'!B:B,MATCH($C183,'Policy Characteristics'!$C:$C,0))),"",INDEX('Policy Characteristics'!B:B,MATCH($C183,'Policy Characteristics'!$C:$C,0)))</f>
        <v>Zero-Emission Vehicle Sales Standard</v>
      </c>
      <c r="C183" s="176" t="str">
        <f t="shared" si="9"/>
        <v>Minimum Required ZEV Sales Percentage</v>
      </c>
      <c r="D183" s="2" t="s">
        <v>42</v>
      </c>
      <c r="E183" s="2" t="s">
        <v>41</v>
      </c>
      <c r="F183" s="2" t="s">
        <v>84</v>
      </c>
      <c r="G183" s="2" t="s">
        <v>2171</v>
      </c>
      <c r="H183" s="49">
        <v>501</v>
      </c>
      <c r="I183" s="198" t="s">
        <v>44</v>
      </c>
      <c r="J183" s="177" t="str">
        <f>IF(ISBLANK(INDEX('Policy Characteristics'!D:D,MATCH($C183,'Policy Characteristics'!$C:$C,0))),"",INDEX('Policy Characteristics'!D:D,MATCH($C183,'Policy Characteristics'!$C:$C,0)))</f>
        <v>ZEV Sales Standard</v>
      </c>
      <c r="K183" s="177" t="str">
        <f>IF(ISBLANK(INDEX('Policy Characteristics'!E:E,MATCH($C183,'Policy Characteristics'!$C:$C,0))),"",INDEX('Policy Characteristics'!E:E,MATCH($C183,'Policy Characteristics'!$C:$C,0)))</f>
        <v>trans ZEV minimum</v>
      </c>
      <c r="L183" s="177">
        <f>IF(ISBLANK(INDEX('Policy Characteristics'!F:F,MATCH($C183,'Policy Characteristics'!$C:$C,0))),"",INDEX('Policy Characteristics'!F:F,MATCH($C183,'Policy Characteristics'!$C:$C,0)))</f>
        <v>0</v>
      </c>
      <c r="M183" s="177">
        <f>IF(ISBLANK(INDEX('Policy Characteristics'!G:G,MATCH($C183,'Policy Characteristics'!$C:$C,0))),"",INDEX('Policy Characteristics'!G:G,MATCH($C183,'Policy Characteristics'!$C:$C,0)))</f>
        <v>1</v>
      </c>
      <c r="N183" s="177">
        <f>IF(ISBLANK(INDEX('Policy Characteristics'!H:H,MATCH($C183,'Policy Characteristics'!$C:$C,0))),"",INDEX('Policy Characteristics'!H:H,MATCH($C183,'Policy Characteristics'!$C:$C,0)))</f>
        <v>0.01</v>
      </c>
      <c r="O183" s="177" t="str">
        <f>IF(ISBLANK(INDEX('Policy Characteristics'!I:I,MATCH($C183,'Policy Characteristics'!$C:$C,0))),"",INDEX('Policy Characteristics'!I:I,MATCH($C183,'Policy Characteristics'!$C:$C,0)))</f>
        <v>% new vehicle sales</v>
      </c>
      <c r="P183" s="177" t="str">
        <f>IF(ISBLANK(INDEX('Policy Characteristics'!J:J,MATCH($C183,'Policy Characteristics'!$C:$C,0))),"",INDEX('Policy Characteristics'!J:J,MATCH($C183,'Policy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3" s="177" t="str">
        <f>IF(ISBLANK(INDEX('Policy Characteristics'!K:K,MATCH($C183,'Policy Characteristics'!$C:$C,0))),"",INDEX('Policy Characteristics'!K:K,MATCH($C183,'Policy Characteristics'!$C:$C,0)))</f>
        <v>transportation-sector-main.html#ev-mandate</v>
      </c>
      <c r="R183" s="177" t="str">
        <f>IF(ISBLANK(INDEX('Policy Characteristics'!L:L,MATCH($C183,'Policy Characteristics'!$C:$C,0))),"",INDEX('Policy Characteristics'!L:L,MATCH($C183,'Policy Characteristics'!$C:$C,0)))</f>
        <v>ev-mandate.html</v>
      </c>
    </row>
    <row r="184" spans="1:18" x14ac:dyDescent="0.35">
      <c r="A184" s="176" t="str">
        <f>IF(ISBLANK(INDEX('Policy Characteristics'!A:A,MATCH($C184,'Policy Characteristics'!$C:$C,0))),"",INDEX('Policy Characteristics'!A:A,MATCH($C184,'Policy Characteristics'!$C:$C,0)))</f>
        <v>Transportation</v>
      </c>
      <c r="B184" s="184" t="str">
        <f>IF(ISBLANK(INDEX('Policy Characteristics'!B:B,MATCH($C184,'Policy Characteristics'!$C:$C,0))),"",INDEX('Policy Characteristics'!B:B,MATCH($C184,'Policy Characteristics'!$C:$C,0)))</f>
        <v>Zero-Emission Vehicle Sales Standard</v>
      </c>
      <c r="C184" s="176" t="str">
        <f t="shared" si="9"/>
        <v>Minimum Required ZEV Sales Percentage</v>
      </c>
      <c r="D184" s="2" t="s">
        <v>45</v>
      </c>
      <c r="E184" s="2" t="s">
        <v>112</v>
      </c>
      <c r="F184" s="2" t="s">
        <v>83</v>
      </c>
      <c r="G184" s="2" t="s">
        <v>143</v>
      </c>
      <c r="H184" s="49">
        <v>188</v>
      </c>
      <c r="I184" s="198" t="s">
        <v>43</v>
      </c>
      <c r="J184" s="177" t="str">
        <f>IF(ISBLANK(INDEX('Policy Characteristics'!D:D,MATCH($C184,'Policy Characteristics'!$C:$C,0))),"",INDEX('Policy Characteristics'!D:D,MATCH($C184,'Policy Characteristics'!$C:$C,0)))</f>
        <v>ZEV Sales Standard</v>
      </c>
      <c r="K184" s="177" t="str">
        <f>IF(ISBLANK(INDEX('Policy Characteristics'!E:E,MATCH($C184,'Policy Characteristics'!$C:$C,0))),"",INDEX('Policy Characteristics'!E:E,MATCH($C184,'Policy Characteristics'!$C:$C,0)))</f>
        <v>trans ZEV minimum</v>
      </c>
      <c r="L184" s="177">
        <f>IF(ISBLANK(INDEX('Policy Characteristics'!F:F,MATCH($C184,'Policy Characteristics'!$C:$C,0))),"",INDEX('Policy Characteristics'!F:F,MATCH($C184,'Policy Characteristics'!$C:$C,0)))</f>
        <v>0</v>
      </c>
      <c r="M184" s="177">
        <f>IF(ISBLANK(INDEX('Policy Characteristics'!G:G,MATCH($C184,'Policy Characteristics'!$C:$C,0))),"",INDEX('Policy Characteristics'!G:G,MATCH($C184,'Policy Characteristics'!$C:$C,0)))</f>
        <v>1</v>
      </c>
      <c r="N184" s="177">
        <f>IF(ISBLANK(INDEX('Policy Characteristics'!H:H,MATCH($C184,'Policy Characteristics'!$C:$C,0))),"",INDEX('Policy Characteristics'!H:H,MATCH($C184,'Policy Characteristics'!$C:$C,0)))</f>
        <v>0.01</v>
      </c>
      <c r="O184" s="177" t="str">
        <f>IF(ISBLANK(INDEX('Policy Characteristics'!I:I,MATCH($C184,'Policy Characteristics'!$C:$C,0))),"",INDEX('Policy Characteristics'!I:I,MATCH($C184,'Policy Characteristics'!$C:$C,0)))</f>
        <v>% new vehicle sales</v>
      </c>
      <c r="P184" s="177" t="str">
        <f>IF(ISBLANK(INDEX('Policy Characteristics'!J:J,MATCH($C184,'Policy Characteristics'!$C:$C,0))),"",INDEX('Policy Characteristics'!J:J,MATCH($C184,'Policy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4" s="177" t="str">
        <f>IF(ISBLANK(INDEX('Policy Characteristics'!K:K,MATCH($C184,'Policy Characteristics'!$C:$C,0))),"",INDEX('Policy Characteristics'!K:K,MATCH($C184,'Policy Characteristics'!$C:$C,0)))</f>
        <v>transportation-sector-main.html#ev-mandate</v>
      </c>
      <c r="R184" s="177" t="str">
        <f>IF(ISBLANK(INDEX('Policy Characteristics'!L:L,MATCH($C184,'Policy Characteristics'!$C:$C,0))),"",INDEX('Policy Characteristics'!L:L,MATCH($C184,'Policy Characteristics'!$C:$C,0)))</f>
        <v>ev-mandate.html</v>
      </c>
    </row>
    <row r="185" spans="1:18" x14ac:dyDescent="0.35">
      <c r="A185" s="176" t="str">
        <f>IF(ISBLANK(INDEX('Policy Characteristics'!A:A,MATCH($C185,'Policy Characteristics'!$C:$C,0))),"",INDEX('Policy Characteristics'!A:A,MATCH($C185,'Policy Characteristics'!$C:$C,0)))</f>
        <v>Transportation</v>
      </c>
      <c r="B185" s="184" t="str">
        <f>IF(ISBLANK(INDEX('Policy Characteristics'!B:B,MATCH($C185,'Policy Characteristics'!$C:$C,0))),"",INDEX('Policy Characteristics'!B:B,MATCH($C185,'Policy Characteristics'!$C:$C,0)))</f>
        <v>Zero-Emission Vehicle Sales Standard</v>
      </c>
      <c r="C185" s="176" t="str">
        <f t="shared" si="9"/>
        <v>Minimum Required ZEV Sales Percentage</v>
      </c>
      <c r="D185" s="2" t="s">
        <v>42</v>
      </c>
      <c r="E185" s="2" t="s">
        <v>112</v>
      </c>
      <c r="F185" s="2" t="s">
        <v>84</v>
      </c>
      <c r="G185" s="2" t="s">
        <v>143</v>
      </c>
      <c r="H185" s="49">
        <v>591</v>
      </c>
      <c r="I185" s="199" t="s">
        <v>44</v>
      </c>
      <c r="J185" s="177" t="str">
        <f>IF(ISBLANK(INDEX('Policy Characteristics'!D:D,MATCH($C185,'Policy Characteristics'!$C:$C,0))),"",INDEX('Policy Characteristics'!D:D,MATCH($C185,'Policy Characteristics'!$C:$C,0)))</f>
        <v>ZEV Sales Standard</v>
      </c>
      <c r="K185" s="177" t="str">
        <f>IF(ISBLANK(INDEX('Policy Characteristics'!E:E,MATCH($C185,'Policy Characteristics'!$C:$C,0))),"",INDEX('Policy Characteristics'!E:E,MATCH($C185,'Policy Characteristics'!$C:$C,0)))</f>
        <v>trans ZEV minimum</v>
      </c>
      <c r="L185" s="177">
        <f>IF(ISBLANK(INDEX('Policy Characteristics'!F:F,MATCH($C185,'Policy Characteristics'!$C:$C,0))),"",INDEX('Policy Characteristics'!F:F,MATCH($C185,'Policy Characteristics'!$C:$C,0)))</f>
        <v>0</v>
      </c>
      <c r="M185" s="177">
        <f>IF(ISBLANK(INDEX('Policy Characteristics'!G:G,MATCH($C185,'Policy Characteristics'!$C:$C,0))),"",INDEX('Policy Characteristics'!G:G,MATCH($C185,'Policy Characteristics'!$C:$C,0)))</f>
        <v>1</v>
      </c>
      <c r="N185" s="177">
        <f>IF(ISBLANK(INDEX('Policy Characteristics'!H:H,MATCH($C185,'Policy Characteristics'!$C:$C,0))),"",INDEX('Policy Characteristics'!H:H,MATCH($C185,'Policy Characteristics'!$C:$C,0)))</f>
        <v>0.01</v>
      </c>
      <c r="O185" s="177" t="str">
        <f>IF(ISBLANK(INDEX('Policy Characteristics'!I:I,MATCH($C185,'Policy Characteristics'!$C:$C,0))),"",INDEX('Policy Characteristics'!I:I,MATCH($C185,'Policy Characteristics'!$C:$C,0)))</f>
        <v>% new vehicle sales</v>
      </c>
      <c r="P185" s="177" t="str">
        <f>IF(ISBLANK(INDEX('Policy Characteristics'!J:J,MATCH($C185,'Policy Characteristics'!$C:$C,0))),"",INDEX('Policy Characteristics'!J:J,MATCH($C185,'Policy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5" s="177" t="str">
        <f>IF(ISBLANK(INDEX('Policy Characteristics'!K:K,MATCH($C185,'Policy Characteristics'!$C:$C,0))),"",INDEX('Policy Characteristics'!K:K,MATCH($C185,'Policy Characteristics'!$C:$C,0)))</f>
        <v>transportation-sector-main.html#ev-mandate</v>
      </c>
      <c r="R185" s="177" t="str">
        <f>IF(ISBLANK(INDEX('Policy Characteristics'!L:L,MATCH($C185,'Policy Characteristics'!$C:$C,0))),"",INDEX('Policy Characteristics'!L:L,MATCH($C185,'Policy Characteristics'!$C:$C,0)))</f>
        <v>ev-mandate.html</v>
      </c>
    </row>
    <row r="186" spans="1:18" x14ac:dyDescent="0.35">
      <c r="A186" s="176" t="str">
        <f>IF(ISBLANK(INDEX('Policy Characteristics'!A:A,MATCH($C186,'Policy Characteristics'!$C:$C,0))),"",INDEX('Policy Characteristics'!A:A,MATCH($C186,'Policy Characteristics'!$C:$C,0)))</f>
        <v>Transportation</v>
      </c>
      <c r="B186" s="184" t="str">
        <f>IF(ISBLANK(INDEX('Policy Characteristics'!B:B,MATCH($C186,'Policy Characteristics'!$C:$C,0))),"",INDEX('Policy Characteristics'!B:B,MATCH($C186,'Policy Characteristics'!$C:$C,0)))</f>
        <v>Non-BAU ZEV-Qualifying Vehicles</v>
      </c>
      <c r="C186" s="1" t="s">
        <v>2298</v>
      </c>
      <c r="D186" s="47"/>
      <c r="E186" s="47"/>
      <c r="F186" s="47"/>
      <c r="G186" s="47"/>
      <c r="H186" s="44">
        <v>1655</v>
      </c>
      <c r="I186" s="198" t="s">
        <v>43</v>
      </c>
      <c r="J186" s="177" t="str">
        <f>IF(ISBLANK(INDEX('Policy Characteristics'!D:D,MATCH($C186,'Policy Characteristics'!$C:$C,0))),"",INDEX('Policy Characteristics'!D:D,MATCH($C186,'Policy Characteristics'!$C:$C,0)))</f>
        <v>ZEV Sales Standard</v>
      </c>
      <c r="K186" s="177" t="str">
        <f>IF(ISBLANK(INDEX('Policy Characteristics'!E:E,MATCH($C186,'Policy Characteristics'!$C:$C,0))),"",INDEX('Policy Characteristics'!E:E,MATCH($C186,'Policy Characteristics'!$C:$C,0)))</f>
        <v>trans non BAU ZEV vehicle definitions</v>
      </c>
      <c r="L186" s="177">
        <f>IF(ISBLANK(INDEX('Policy Characteristics'!F:F,MATCH($C186,'Policy Characteristics'!$C:$C,0))),"",INDEX('Policy Characteristics'!F:F,MATCH($C186,'Policy Characteristics'!$C:$C,0)))</f>
        <v>0</v>
      </c>
      <c r="M186" s="177">
        <f>IF(ISBLANK(INDEX('Policy Characteristics'!G:G,MATCH($C186,'Policy Characteristics'!$C:$C,0))),"",INDEX('Policy Characteristics'!G:G,MATCH($C186,'Policy Characteristics'!$C:$C,0)))</f>
        <v>1</v>
      </c>
      <c r="N186" s="177">
        <f>IF(ISBLANK(INDEX('Policy Characteristics'!H:H,MATCH($C186,'Policy Characteristics'!$C:$C,0))),"",INDEX('Policy Characteristics'!H:H,MATCH($C186,'Policy Characteristics'!$C:$C,0)))</f>
        <v>1</v>
      </c>
      <c r="O186" s="177" t="str">
        <f>IF(ISBLANK(INDEX('Policy Characteristics'!I:I,MATCH($C186,'Policy Characteristics'!$C:$C,0))),"",INDEX('Policy Characteristics'!I:I,MATCH($C186,'Policy Characteristics'!$C:$C,0)))</f>
        <v>on/off</v>
      </c>
      <c r="P186" s="177" t="str">
        <f>IF(ISBLANK(INDEX('Policy Characteristics'!J:J,MATCH($C186,'Policy Characteristics'!$C:$C,0))),"",INDEX('Policy Characteristics'!J:J,MATCH($C186,'Policy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6" s="177" t="str">
        <f>IF(ISBLANK(INDEX('Policy Characteristics'!K:K,MATCH($C186,'Policy Characteristics'!$C:$C,0))),"",INDEX('Policy Characteristics'!K:K,MATCH($C186,'Policy Characteristics'!$C:$C,0)))</f>
        <v/>
      </c>
      <c r="R186" s="177" t="str">
        <f>IF(ISBLANK(INDEX('Policy Characteristics'!L:L,MATCH($C186,'Policy Characteristics'!$C:$C,0))),"",INDEX('Policy Characteristics'!L:L,MATCH($C186,'Policy Characteristics'!$C:$C,0)))</f>
        <v/>
      </c>
    </row>
    <row r="187" spans="1:18" s="2" customFormat="1" x14ac:dyDescent="0.35">
      <c r="A187" s="176" t="str">
        <f>IF(ISBLANK(INDEX('Policy Characteristics'!A:A,MATCH($C187,'Policy Characteristics'!$C:$C,0))),"",INDEX('Policy Characteristics'!A:A,MATCH($C187,'Policy Characteristics'!$C:$C,0)))</f>
        <v>Transportation</v>
      </c>
      <c r="B187" s="184" t="str">
        <f>IF(ISBLANK(INDEX('Policy Characteristics'!B:B,MATCH($C187,'Policy Characteristics'!$C:$C,0))),"",INDEX('Policy Characteristics'!B:B,MATCH($C187,'Policy Characteristics'!$C:$C,0)))</f>
        <v>Subsidy for Vehicle Battery Production</v>
      </c>
      <c r="C187" s="1" t="s">
        <v>2485</v>
      </c>
      <c r="H187" s="44">
        <v>2257</v>
      </c>
      <c r="I187" s="198" t="s">
        <v>43</v>
      </c>
      <c r="J187" s="177" t="str">
        <f>IF(ISBLANK(INDEX('Policy Characteristics'!D:D,MATCH($C187,'Policy Characteristics'!$C:$C,0))),"",INDEX('Policy Characteristics'!D:D,MATCH($C187,'Policy Characteristics'!$C:$C,0)))</f>
        <v>Vehicle Battery Production Subsidy</v>
      </c>
      <c r="K187" s="177" t="str">
        <f>IF(ISBLANK(INDEX('Policy Characteristics'!E:E,MATCH($C187,'Policy Characteristics'!$C:$C,0))),"",INDEX('Policy Characteristics'!E:E,MATCH($C187,'Policy Characteristics'!$C:$C,0)))</f>
        <v>trans battery subsidy</v>
      </c>
      <c r="L187" s="177">
        <f>IF(ISBLANK(INDEX('Policy Characteristics'!F:F,MATCH($C187,'Policy Characteristics'!$C:$C,0))),"",INDEX('Policy Characteristics'!F:F,MATCH($C187,'Policy Characteristics'!$C:$C,0)))</f>
        <v>0</v>
      </c>
      <c r="M187" s="177">
        <f>IF(ISBLANK(INDEX('Policy Characteristics'!G:G,MATCH($C187,'Policy Characteristics'!$C:$C,0))),"",INDEX('Policy Characteristics'!G:G,MATCH($C187,'Policy Characteristics'!$C:$C,0)))</f>
        <v>50</v>
      </c>
      <c r="N187" s="177">
        <f>IF(ISBLANK(INDEX('Policy Characteristics'!H:H,MATCH($C187,'Policy Characteristics'!$C:$C,0))),"",INDEX('Policy Characteristics'!H:H,MATCH($C187,'Policy Characteristics'!$C:$C,0)))</f>
        <v>1</v>
      </c>
      <c r="O187" s="177" t="str">
        <f>IF(ISBLANK(INDEX('Policy Characteristics'!I:I,MATCH($C187,'Policy Characteristics'!$C:$C,0))),"",INDEX('Policy Characteristics'!I:I,MATCH($C187,'Policy Characteristics'!$C:$C,0)))</f>
        <v>€/kWh</v>
      </c>
      <c r="P187" s="177" t="str">
        <f>IF(ISBLANK(INDEX('Policy Characteristics'!J:J,MATCH($C187,'Policy Characteristics'!$C:$C,0))),"",INDEX('Policy Characteristics'!J:J,MATCH($C187,'Policy Characteristics'!$C:$C,0)))</f>
        <v>**Description:** This policy specifies a dollar per kilowatt-hour subsidy for production of vehicle batteries, additional to any BAU subsidies. The subsidy will only be applied to the fraction of vehicle batteries produced domestically. // **Guidance for setting values:** The Inflation Reduction Act includes a $35/kWh tax credit for battery cells and a $10/kWh tax credit for assembly for onroad vehicles, which are included in the BAU case.</v>
      </c>
      <c r="Q187" s="177" t="str">
        <f>IF(ISBLANK(INDEX('Policy Characteristics'!K:K,MATCH($C187,'Policy Characteristics'!$C:$C,0))),"",INDEX('Policy Characteristics'!K:K,MATCH($C187,'Policy Characteristics'!$C:$C,0)))</f>
        <v/>
      </c>
      <c r="R187" s="177" t="str">
        <f>IF(ISBLANK(INDEX('Policy Characteristics'!L:L,MATCH($C187,'Policy Characteristics'!$C:$C,0))),"",INDEX('Policy Characteristics'!L:L,MATCH($C187,'Policy Characteristics'!$C:$C,0)))</f>
        <v/>
      </c>
    </row>
    <row r="188" spans="1:18" x14ac:dyDescent="0.35">
      <c r="A188" s="176" t="str">
        <f>IF(ISBLANK(INDEX('Policy Characteristics'!A:A,MATCH($C188,'Policy Characteristics'!$C:$C,0))),"",INDEX('Policy Characteristics'!A:A,MATCH($C188,'Policy Characteristics'!$C:$C,0)))</f>
        <v>Buildings,  Appliances, and Heat</v>
      </c>
      <c r="B188" s="184" t="str">
        <f>IF(ISBLANK(INDEX('Policy Characteristics'!B:B,MATCH($C188,'Policy Characteristics'!$C:$C,0))),"",INDEX('Policy Characteristics'!B:B,MATCH($C188,'Policy Characteristics'!$C:$C,0)))</f>
        <v>Building Component Electrification</v>
      </c>
      <c r="C188" t="s">
        <v>1385</v>
      </c>
      <c r="D188" s="47" t="s">
        <v>114</v>
      </c>
      <c r="E188" s="47" t="s">
        <v>276</v>
      </c>
      <c r="F188" s="47" t="s">
        <v>120</v>
      </c>
      <c r="G188" s="47" t="s">
        <v>280</v>
      </c>
      <c r="H188" s="44">
        <v>435</v>
      </c>
      <c r="I188" s="198" t="s">
        <v>43</v>
      </c>
      <c r="J188" s="177" t="str">
        <f>IF(ISBLANK(INDEX('Policy Characteristics'!D:D,MATCH($C188,'Policy Characteristics'!$C:$C,0))),"",INDEX('Policy Characteristics'!D:D,MATCH($C188,'Policy Characteristics'!$C:$C,0)))</f>
        <v>Building Component Electrification</v>
      </c>
      <c r="K188" s="177" t="str">
        <f>IF(ISBLANK(INDEX('Policy Characteristics'!E:E,MATCH($C188,'Policy Characteristics'!$C:$C,0))),"",INDEX('Policy Characteristics'!E:E,MATCH($C188,'Policy Characteristics'!$C:$C,0)))</f>
        <v>bldgs new component fuel shifting</v>
      </c>
      <c r="L188" s="177">
        <f>IF(ISBLANK(INDEX('Policy Characteristics'!F:F,MATCH($C188,'Policy Characteristics'!$C:$C,0))),"",INDEX('Policy Characteristics'!F:F,MATCH($C188,'Policy Characteristics'!$C:$C,0)))</f>
        <v>0</v>
      </c>
      <c r="M188" s="177">
        <f>IF(ISBLANK(INDEX('Policy Characteristics'!G:G,MATCH($C188,'Policy Characteristics'!$C:$C,0))),"",INDEX('Policy Characteristics'!G:G,MATCH($C188,'Policy Characteristics'!$C:$C,0)))</f>
        <v>1</v>
      </c>
      <c r="N188" s="177">
        <f>IF(ISBLANK(INDEX('Policy Characteristics'!H:H,MATCH($C188,'Policy Characteristics'!$C:$C,0))),"",INDEX('Policy Characteristics'!H:H,MATCH($C188,'Policy Characteristics'!$C:$C,0)))</f>
        <v>0.01</v>
      </c>
      <c r="O188" s="177" t="str">
        <f>IF(ISBLANK(INDEX('Policy Characteristics'!I:I,MATCH($C188,'Policy Characteristics'!$C:$C,0))),"",INDEX('Policy Characteristics'!I:I,MATCH($C188,'Policy Characteristics'!$C:$C,0)))</f>
        <v>% of newly sold non-electric building components</v>
      </c>
      <c r="P188" s="177" t="str">
        <f>IF(ISBLANK(INDEX('Policy Characteristics'!J:J,MATCH($C188,'Policy Characteristics'!$C:$C,0))),"",INDEX('Policy Characteristics'!J:J,MATCH($C188,'Policy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88" s="177" t="str">
        <f>IF(ISBLANK(INDEX('Policy Characteristics'!K:K,MATCH($C188,'Policy Characteristics'!$C:$C,0))),"",INDEX('Policy Characteristics'!K:K,MATCH($C188,'Policy Characteristics'!$C:$C,0)))</f>
        <v>buildings-sector-main.html#component-elec</v>
      </c>
      <c r="R188" s="177" t="str">
        <f>IF(ISBLANK(INDEX('Policy Characteristics'!L:L,MATCH($C188,'Policy Characteristics'!$C:$C,0))),"",INDEX('Policy Characteristics'!L:L,MATCH($C188,'Policy Characteristics'!$C:$C,0)))</f>
        <v>building-component-electrification.html</v>
      </c>
    </row>
    <row r="189" spans="1:18" x14ac:dyDescent="0.35">
      <c r="A189" s="176" t="str">
        <f>IF(ISBLANK(INDEX('Policy Characteristics'!A:A,MATCH($C189,'Policy Characteristics'!$C:$C,0))),"",INDEX('Policy Characteristics'!A:A,MATCH($C189,'Policy Characteristics'!$C:$C,0)))</f>
        <v>Buildings,  Appliances, and Heat</v>
      </c>
      <c r="B189" s="184" t="str">
        <f>IF(ISBLANK(INDEX('Policy Characteristics'!B:B,MATCH($C189,'Policy Characteristics'!$C:$C,0))),"",INDEX('Policy Characteristics'!B:B,MATCH($C189,'Policy Characteristics'!$C:$C,0)))</f>
        <v>Building Component Electrification</v>
      </c>
      <c r="C189" s="176" t="str">
        <f t="shared" ref="C189:C201" si="10">C$188</f>
        <v>Fraction of New Bldg Components Shifted to Other Fuels</v>
      </c>
      <c r="D189" s="47" t="s">
        <v>115</v>
      </c>
      <c r="E189" s="47" t="s">
        <v>276</v>
      </c>
      <c r="F189" s="47" t="s">
        <v>121</v>
      </c>
      <c r="G189" s="47" t="s">
        <v>280</v>
      </c>
      <c r="H189" s="44">
        <v>436</v>
      </c>
      <c r="I189" s="198" t="s">
        <v>43</v>
      </c>
      <c r="J189" s="177" t="str">
        <f>IF(ISBLANK(INDEX('Policy Characteristics'!D:D,MATCH($C189,'Policy Characteristics'!$C:$C,0))),"",INDEX('Policy Characteristics'!D:D,MATCH($C189,'Policy Characteristics'!$C:$C,0)))</f>
        <v>Building Component Electrification</v>
      </c>
      <c r="K189" s="177" t="str">
        <f>IF(ISBLANK(INDEX('Policy Characteristics'!E:E,MATCH($C189,'Policy Characteristics'!$C:$C,0))),"",INDEX('Policy Characteristics'!E:E,MATCH($C189,'Policy Characteristics'!$C:$C,0)))</f>
        <v>bldgs new component fuel shifting</v>
      </c>
      <c r="L189" s="177">
        <f>IF(ISBLANK(INDEX('Policy Characteristics'!F:F,MATCH($C189,'Policy Characteristics'!$C:$C,0))),"",INDEX('Policy Characteristics'!F:F,MATCH($C189,'Policy Characteristics'!$C:$C,0)))</f>
        <v>0</v>
      </c>
      <c r="M189" s="177">
        <f>IF(ISBLANK(INDEX('Policy Characteristics'!G:G,MATCH($C189,'Policy Characteristics'!$C:$C,0))),"",INDEX('Policy Characteristics'!G:G,MATCH($C189,'Policy Characteristics'!$C:$C,0)))</f>
        <v>1</v>
      </c>
      <c r="N189" s="177">
        <f>IF(ISBLANK(INDEX('Policy Characteristics'!H:H,MATCH($C189,'Policy Characteristics'!$C:$C,0))),"",INDEX('Policy Characteristics'!H:H,MATCH($C189,'Policy Characteristics'!$C:$C,0)))</f>
        <v>0.01</v>
      </c>
      <c r="O189" s="177" t="str">
        <f>IF(ISBLANK(INDEX('Policy Characteristics'!I:I,MATCH($C189,'Policy Characteristics'!$C:$C,0))),"",INDEX('Policy Characteristics'!I:I,MATCH($C189,'Policy Characteristics'!$C:$C,0)))</f>
        <v>% of newly sold non-electric building components</v>
      </c>
      <c r="P189" s="177" t="str">
        <f>IF(ISBLANK(INDEX('Policy Characteristics'!J:J,MATCH($C189,'Policy Characteristics'!$C:$C,0))),"",INDEX('Policy Characteristics'!J:J,MATCH($C189,'Policy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89" s="177" t="str">
        <f>IF(ISBLANK(INDEX('Policy Characteristics'!K:K,MATCH($C189,'Policy Characteristics'!$C:$C,0))),"",INDEX('Policy Characteristics'!K:K,MATCH($C189,'Policy Characteristics'!$C:$C,0)))</f>
        <v>buildings-sector-main.html#component-elec</v>
      </c>
      <c r="R189" s="177" t="str">
        <f>IF(ISBLANK(INDEX('Policy Characteristics'!L:L,MATCH($C189,'Policy Characteristics'!$C:$C,0))),"",INDEX('Policy Characteristics'!L:L,MATCH($C189,'Policy Characteristics'!$C:$C,0)))</f>
        <v>building-component-electrification.html</v>
      </c>
    </row>
    <row r="190" spans="1:18" x14ac:dyDescent="0.35">
      <c r="A190" s="176" t="str">
        <f>IF(ISBLANK(INDEX('Policy Characteristics'!A:A,MATCH($C190,'Policy Characteristics'!$C:$C,0))),"",INDEX('Policy Characteristics'!A:A,MATCH($C190,'Policy Characteristics'!$C:$C,0)))</f>
        <v>Buildings,  Appliances, and Heat</v>
      </c>
      <c r="B190" s="184" t="str">
        <f>IF(ISBLANK(INDEX('Policy Characteristics'!B:B,MATCH($C190,'Policy Characteristics'!$C:$C,0))),"",INDEX('Policy Characteristics'!B:B,MATCH($C190,'Policy Characteristics'!$C:$C,0)))</f>
        <v>Building Component Electrification</v>
      </c>
      <c r="C190" s="176" t="str">
        <f t="shared" si="10"/>
        <v>Fraction of New Bldg Components Shifted to Other Fuels</v>
      </c>
      <c r="D190" s="47" t="s">
        <v>117</v>
      </c>
      <c r="E190" s="47" t="s">
        <v>276</v>
      </c>
      <c r="F190" s="47" t="s">
        <v>123</v>
      </c>
      <c r="G190" s="47" t="s">
        <v>280</v>
      </c>
      <c r="H190" s="44">
        <v>437</v>
      </c>
      <c r="I190" s="198" t="s">
        <v>43</v>
      </c>
      <c r="J190" s="177" t="str">
        <f>IF(ISBLANK(INDEX('Policy Characteristics'!D:D,MATCH($C190,'Policy Characteristics'!$C:$C,0))),"",INDEX('Policy Characteristics'!D:D,MATCH($C190,'Policy Characteristics'!$C:$C,0)))</f>
        <v>Building Component Electrification</v>
      </c>
      <c r="K190" s="177" t="str">
        <f>IF(ISBLANK(INDEX('Policy Characteristics'!E:E,MATCH($C190,'Policy Characteristics'!$C:$C,0))),"",INDEX('Policy Characteristics'!E:E,MATCH($C190,'Policy Characteristics'!$C:$C,0)))</f>
        <v>bldgs new component fuel shifting</v>
      </c>
      <c r="L190" s="177">
        <f>IF(ISBLANK(INDEX('Policy Characteristics'!F:F,MATCH($C190,'Policy Characteristics'!$C:$C,0))),"",INDEX('Policy Characteristics'!F:F,MATCH($C190,'Policy Characteristics'!$C:$C,0)))</f>
        <v>0</v>
      </c>
      <c r="M190" s="177">
        <f>IF(ISBLANK(INDEX('Policy Characteristics'!G:G,MATCH($C190,'Policy Characteristics'!$C:$C,0))),"",INDEX('Policy Characteristics'!G:G,MATCH($C190,'Policy Characteristics'!$C:$C,0)))</f>
        <v>1</v>
      </c>
      <c r="N190" s="177">
        <f>IF(ISBLANK(INDEX('Policy Characteristics'!H:H,MATCH($C190,'Policy Characteristics'!$C:$C,0))),"",INDEX('Policy Characteristics'!H:H,MATCH($C190,'Policy Characteristics'!$C:$C,0)))</f>
        <v>0.01</v>
      </c>
      <c r="O190" s="177" t="str">
        <f>IF(ISBLANK(INDEX('Policy Characteristics'!I:I,MATCH($C190,'Policy Characteristics'!$C:$C,0))),"",INDEX('Policy Characteristics'!I:I,MATCH($C190,'Policy Characteristics'!$C:$C,0)))</f>
        <v>% of newly sold non-electric building components</v>
      </c>
      <c r="P190" s="177" t="str">
        <f>IF(ISBLANK(INDEX('Policy Characteristics'!J:J,MATCH($C190,'Policy Characteristics'!$C:$C,0))),"",INDEX('Policy Characteristics'!J:J,MATCH($C190,'Policy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0" s="177" t="str">
        <f>IF(ISBLANK(INDEX('Policy Characteristics'!K:K,MATCH($C190,'Policy Characteristics'!$C:$C,0))),"",INDEX('Policy Characteristics'!K:K,MATCH($C190,'Policy Characteristics'!$C:$C,0)))</f>
        <v>buildings-sector-main.html#component-elec</v>
      </c>
      <c r="R190" s="177" t="str">
        <f>IF(ISBLANK(INDEX('Policy Characteristics'!L:L,MATCH($C190,'Policy Characteristics'!$C:$C,0))),"",INDEX('Policy Characteristics'!L:L,MATCH($C190,'Policy Characteristics'!$C:$C,0)))</f>
        <v>building-component-electrification.html</v>
      </c>
    </row>
    <row r="191" spans="1:18" x14ac:dyDescent="0.35">
      <c r="A191" s="176" t="str">
        <f>IF(ISBLANK(INDEX('Policy Characteristics'!A:A,MATCH($C191,'Policy Characteristics'!$C:$C,0))),"",INDEX('Policy Characteristics'!A:A,MATCH($C191,'Policy Characteristics'!$C:$C,0)))</f>
        <v>Buildings,  Appliances, and Heat</v>
      </c>
      <c r="B191" s="184" t="str">
        <f>IF(ISBLANK(INDEX('Policy Characteristics'!B:B,MATCH($C191,'Policy Characteristics'!$C:$C,0))),"",INDEX('Policy Characteristics'!B:B,MATCH($C191,'Policy Characteristics'!$C:$C,0)))</f>
        <v>Building Component Electrification</v>
      </c>
      <c r="C191" s="176" t="str">
        <f t="shared" si="10"/>
        <v>Fraction of New Bldg Components Shifted to Other Fuels</v>
      </c>
      <c r="D191" s="47" t="s">
        <v>118</v>
      </c>
      <c r="E191" s="47" t="s">
        <v>276</v>
      </c>
      <c r="F191" s="47" t="s">
        <v>124</v>
      </c>
      <c r="G191" s="47" t="s">
        <v>280</v>
      </c>
      <c r="H191" s="44">
        <v>438</v>
      </c>
      <c r="I191" s="198" t="s">
        <v>43</v>
      </c>
      <c r="J191" s="177" t="str">
        <f>IF(ISBLANK(INDEX('Policy Characteristics'!D:D,MATCH($C191,'Policy Characteristics'!$C:$C,0))),"",INDEX('Policy Characteristics'!D:D,MATCH($C191,'Policy Characteristics'!$C:$C,0)))</f>
        <v>Building Component Electrification</v>
      </c>
      <c r="K191" s="177" t="str">
        <f>IF(ISBLANK(INDEX('Policy Characteristics'!E:E,MATCH($C191,'Policy Characteristics'!$C:$C,0))),"",INDEX('Policy Characteristics'!E:E,MATCH($C191,'Policy Characteristics'!$C:$C,0)))</f>
        <v>bldgs new component fuel shifting</v>
      </c>
      <c r="L191" s="177">
        <f>IF(ISBLANK(INDEX('Policy Characteristics'!F:F,MATCH($C191,'Policy Characteristics'!$C:$C,0))),"",INDEX('Policy Characteristics'!F:F,MATCH($C191,'Policy Characteristics'!$C:$C,0)))</f>
        <v>0</v>
      </c>
      <c r="M191" s="177">
        <f>IF(ISBLANK(INDEX('Policy Characteristics'!G:G,MATCH($C191,'Policy Characteristics'!$C:$C,0))),"",INDEX('Policy Characteristics'!G:G,MATCH($C191,'Policy Characteristics'!$C:$C,0)))</f>
        <v>1</v>
      </c>
      <c r="N191" s="177">
        <f>IF(ISBLANK(INDEX('Policy Characteristics'!H:H,MATCH($C191,'Policy Characteristics'!$C:$C,0))),"",INDEX('Policy Characteristics'!H:H,MATCH($C191,'Policy Characteristics'!$C:$C,0)))</f>
        <v>0.01</v>
      </c>
      <c r="O191" s="177" t="str">
        <f>IF(ISBLANK(INDEX('Policy Characteristics'!I:I,MATCH($C191,'Policy Characteristics'!$C:$C,0))),"",INDEX('Policy Characteristics'!I:I,MATCH($C191,'Policy Characteristics'!$C:$C,0)))</f>
        <v>% of newly sold non-electric building components</v>
      </c>
      <c r="P191" s="177" t="str">
        <f>IF(ISBLANK(INDEX('Policy Characteristics'!J:J,MATCH($C191,'Policy Characteristics'!$C:$C,0))),"",INDEX('Policy Characteristics'!J:J,MATCH($C191,'Policy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1" s="177" t="str">
        <f>IF(ISBLANK(INDEX('Policy Characteristics'!K:K,MATCH($C191,'Policy Characteristics'!$C:$C,0))),"",INDEX('Policy Characteristics'!K:K,MATCH($C191,'Policy Characteristics'!$C:$C,0)))</f>
        <v>buildings-sector-main.html#component-elec</v>
      </c>
      <c r="R191" s="177" t="str">
        <f>IF(ISBLANK(INDEX('Policy Characteristics'!L:L,MATCH($C191,'Policy Characteristics'!$C:$C,0))),"",INDEX('Policy Characteristics'!L:L,MATCH($C191,'Policy Characteristics'!$C:$C,0)))</f>
        <v>building-component-electrification.html</v>
      </c>
    </row>
    <row r="192" spans="1:18" x14ac:dyDescent="0.35">
      <c r="A192" s="176" t="str">
        <f>IF(ISBLANK(INDEX('Policy Characteristics'!A:A,MATCH($C192,'Policy Characteristics'!$C:$C,0))),"",INDEX('Policy Characteristics'!A:A,MATCH($C192,'Policy Characteristics'!$C:$C,0)))</f>
        <v>Buildings,  Appliances, and Heat</v>
      </c>
      <c r="B192" s="184" t="str">
        <f>IF(ISBLANK(INDEX('Policy Characteristics'!B:B,MATCH($C192,'Policy Characteristics'!$C:$C,0))),"",INDEX('Policy Characteristics'!B:B,MATCH($C192,'Policy Characteristics'!$C:$C,0)))</f>
        <v>Building Component Electrification</v>
      </c>
      <c r="C192" s="176" t="str">
        <f t="shared" si="10"/>
        <v>Fraction of New Bldg Components Shifted to Other Fuels</v>
      </c>
      <c r="D192" s="47" t="s">
        <v>119</v>
      </c>
      <c r="E192" s="47" t="s">
        <v>276</v>
      </c>
      <c r="F192" s="47" t="s">
        <v>125</v>
      </c>
      <c r="G192" s="47" t="s">
        <v>280</v>
      </c>
      <c r="H192" s="44">
        <v>439</v>
      </c>
      <c r="I192" s="198" t="s">
        <v>43</v>
      </c>
      <c r="J192" s="177" t="str">
        <f>IF(ISBLANK(INDEX('Policy Characteristics'!D:D,MATCH($C192,'Policy Characteristics'!$C:$C,0))),"",INDEX('Policy Characteristics'!D:D,MATCH($C192,'Policy Characteristics'!$C:$C,0)))</f>
        <v>Building Component Electrification</v>
      </c>
      <c r="K192" s="177" t="str">
        <f>IF(ISBLANK(INDEX('Policy Characteristics'!E:E,MATCH($C192,'Policy Characteristics'!$C:$C,0))),"",INDEX('Policy Characteristics'!E:E,MATCH($C192,'Policy Characteristics'!$C:$C,0)))</f>
        <v>bldgs new component fuel shifting</v>
      </c>
      <c r="L192" s="177">
        <f>IF(ISBLANK(INDEX('Policy Characteristics'!F:F,MATCH($C192,'Policy Characteristics'!$C:$C,0))),"",INDEX('Policy Characteristics'!F:F,MATCH($C192,'Policy Characteristics'!$C:$C,0)))</f>
        <v>0</v>
      </c>
      <c r="M192" s="177">
        <f>IF(ISBLANK(INDEX('Policy Characteristics'!G:G,MATCH($C192,'Policy Characteristics'!$C:$C,0))),"",INDEX('Policy Characteristics'!G:G,MATCH($C192,'Policy Characteristics'!$C:$C,0)))</f>
        <v>1</v>
      </c>
      <c r="N192" s="177">
        <f>IF(ISBLANK(INDEX('Policy Characteristics'!H:H,MATCH($C192,'Policy Characteristics'!$C:$C,0))),"",INDEX('Policy Characteristics'!H:H,MATCH($C192,'Policy Characteristics'!$C:$C,0)))</f>
        <v>0.01</v>
      </c>
      <c r="O192" s="177" t="str">
        <f>IF(ISBLANK(INDEX('Policy Characteristics'!I:I,MATCH($C192,'Policy Characteristics'!$C:$C,0))),"",INDEX('Policy Characteristics'!I:I,MATCH($C192,'Policy Characteristics'!$C:$C,0)))</f>
        <v>% of newly sold non-electric building components</v>
      </c>
      <c r="P192" s="177" t="str">
        <f>IF(ISBLANK(INDEX('Policy Characteristics'!J:J,MATCH($C192,'Policy Characteristics'!$C:$C,0))),"",INDEX('Policy Characteristics'!J:J,MATCH($C192,'Policy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2" s="177" t="str">
        <f>IF(ISBLANK(INDEX('Policy Characteristics'!K:K,MATCH($C192,'Policy Characteristics'!$C:$C,0))),"",INDEX('Policy Characteristics'!K:K,MATCH($C192,'Policy Characteristics'!$C:$C,0)))</f>
        <v>buildings-sector-main.html#component-elec</v>
      </c>
      <c r="R192" s="177" t="str">
        <f>IF(ISBLANK(INDEX('Policy Characteristics'!L:L,MATCH($C192,'Policy Characteristics'!$C:$C,0))),"",INDEX('Policy Characteristics'!L:L,MATCH($C192,'Policy Characteristics'!$C:$C,0)))</f>
        <v>building-component-electrification.html</v>
      </c>
    </row>
    <row r="193" spans="1:18" x14ac:dyDescent="0.35">
      <c r="A193" s="176" t="str">
        <f>IF(ISBLANK(INDEX('Policy Characteristics'!A:A,MATCH($C193,'Policy Characteristics'!$C:$C,0))),"",INDEX('Policy Characteristics'!A:A,MATCH($C193,'Policy Characteristics'!$C:$C,0)))</f>
        <v>Buildings,  Appliances, and Heat</v>
      </c>
      <c r="B193" s="184" t="str">
        <f>IF(ISBLANK(INDEX('Policy Characteristics'!B:B,MATCH($C193,'Policy Characteristics'!$C:$C,0))),"",INDEX('Policy Characteristics'!B:B,MATCH($C193,'Policy Characteristics'!$C:$C,0)))</f>
        <v>Building Component Electrification</v>
      </c>
      <c r="C193" s="176" t="str">
        <f t="shared" si="10"/>
        <v>Fraction of New Bldg Components Shifted to Other Fuels</v>
      </c>
      <c r="D193" s="47" t="s">
        <v>114</v>
      </c>
      <c r="E193" s="47" t="s">
        <v>277</v>
      </c>
      <c r="F193" s="47" t="s">
        <v>120</v>
      </c>
      <c r="G193" s="47" t="s">
        <v>279</v>
      </c>
      <c r="H193" s="44">
        <v>440</v>
      </c>
      <c r="I193" s="198" t="s">
        <v>43</v>
      </c>
      <c r="J193" s="177" t="str">
        <f>IF(ISBLANK(INDEX('Policy Characteristics'!D:D,MATCH($C193,'Policy Characteristics'!$C:$C,0))),"",INDEX('Policy Characteristics'!D:D,MATCH($C193,'Policy Characteristics'!$C:$C,0)))</f>
        <v>Building Component Electrification</v>
      </c>
      <c r="K193" s="177" t="str">
        <f>IF(ISBLANK(INDEX('Policy Characteristics'!E:E,MATCH($C193,'Policy Characteristics'!$C:$C,0))),"",INDEX('Policy Characteristics'!E:E,MATCH($C193,'Policy Characteristics'!$C:$C,0)))</f>
        <v>bldgs new component fuel shifting</v>
      </c>
      <c r="L193" s="177">
        <f>IF(ISBLANK(INDEX('Policy Characteristics'!F:F,MATCH($C193,'Policy Characteristics'!$C:$C,0))),"",INDEX('Policy Characteristics'!F:F,MATCH($C193,'Policy Characteristics'!$C:$C,0)))</f>
        <v>0</v>
      </c>
      <c r="M193" s="177">
        <f>IF(ISBLANK(INDEX('Policy Characteristics'!G:G,MATCH($C193,'Policy Characteristics'!$C:$C,0))),"",INDEX('Policy Characteristics'!G:G,MATCH($C193,'Policy Characteristics'!$C:$C,0)))</f>
        <v>1</v>
      </c>
      <c r="N193" s="177">
        <f>IF(ISBLANK(INDEX('Policy Characteristics'!H:H,MATCH($C193,'Policy Characteristics'!$C:$C,0))),"",INDEX('Policy Characteristics'!H:H,MATCH($C193,'Policy Characteristics'!$C:$C,0)))</f>
        <v>0.01</v>
      </c>
      <c r="O193" s="177" t="str">
        <f>IF(ISBLANK(INDEX('Policy Characteristics'!I:I,MATCH($C193,'Policy Characteristics'!$C:$C,0))),"",INDEX('Policy Characteristics'!I:I,MATCH($C193,'Policy Characteristics'!$C:$C,0)))</f>
        <v>% of newly sold non-electric building components</v>
      </c>
      <c r="P193" s="177" t="str">
        <f>IF(ISBLANK(INDEX('Policy Characteristics'!J:J,MATCH($C193,'Policy Characteristics'!$C:$C,0))),"",INDEX('Policy Characteristics'!J:J,MATCH($C193,'Policy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3" s="177" t="str">
        <f>IF(ISBLANK(INDEX('Policy Characteristics'!K:K,MATCH($C193,'Policy Characteristics'!$C:$C,0))),"",INDEX('Policy Characteristics'!K:K,MATCH($C193,'Policy Characteristics'!$C:$C,0)))</f>
        <v>buildings-sector-main.html#component-elec</v>
      </c>
      <c r="R193" s="177" t="str">
        <f>IF(ISBLANK(INDEX('Policy Characteristics'!L:L,MATCH($C193,'Policy Characteristics'!$C:$C,0))),"",INDEX('Policy Characteristics'!L:L,MATCH($C193,'Policy Characteristics'!$C:$C,0)))</f>
        <v>building-component-electrification.html</v>
      </c>
    </row>
    <row r="194" spans="1:18" x14ac:dyDescent="0.35">
      <c r="A194" s="176" t="str">
        <f>IF(ISBLANK(INDEX('Policy Characteristics'!A:A,MATCH($C194,'Policy Characteristics'!$C:$C,0))),"",INDEX('Policy Characteristics'!A:A,MATCH($C194,'Policy Characteristics'!$C:$C,0)))</f>
        <v>Buildings,  Appliances, and Heat</v>
      </c>
      <c r="B194" s="184" t="str">
        <f>IF(ISBLANK(INDEX('Policy Characteristics'!B:B,MATCH($C194,'Policy Characteristics'!$C:$C,0))),"",INDEX('Policy Characteristics'!B:B,MATCH($C194,'Policy Characteristics'!$C:$C,0)))</f>
        <v>Building Component Electrification</v>
      </c>
      <c r="C194" s="176" t="str">
        <f t="shared" si="10"/>
        <v>Fraction of New Bldg Components Shifted to Other Fuels</v>
      </c>
      <c r="D194" s="47" t="s">
        <v>115</v>
      </c>
      <c r="E194" s="47" t="s">
        <v>277</v>
      </c>
      <c r="F194" s="47" t="s">
        <v>121</v>
      </c>
      <c r="G194" s="47" t="s">
        <v>279</v>
      </c>
      <c r="H194" s="44">
        <v>441</v>
      </c>
      <c r="I194" s="198" t="s">
        <v>43</v>
      </c>
      <c r="J194" s="177" t="str">
        <f>IF(ISBLANK(INDEX('Policy Characteristics'!D:D,MATCH($C194,'Policy Characteristics'!$C:$C,0))),"",INDEX('Policy Characteristics'!D:D,MATCH($C194,'Policy Characteristics'!$C:$C,0)))</f>
        <v>Building Component Electrification</v>
      </c>
      <c r="K194" s="177" t="str">
        <f>IF(ISBLANK(INDEX('Policy Characteristics'!E:E,MATCH($C194,'Policy Characteristics'!$C:$C,0))),"",INDEX('Policy Characteristics'!E:E,MATCH($C194,'Policy Characteristics'!$C:$C,0)))</f>
        <v>bldgs new component fuel shifting</v>
      </c>
      <c r="L194" s="177">
        <f>IF(ISBLANK(INDEX('Policy Characteristics'!F:F,MATCH($C194,'Policy Characteristics'!$C:$C,0))),"",INDEX('Policy Characteristics'!F:F,MATCH($C194,'Policy Characteristics'!$C:$C,0)))</f>
        <v>0</v>
      </c>
      <c r="M194" s="177">
        <f>IF(ISBLANK(INDEX('Policy Characteristics'!G:G,MATCH($C194,'Policy Characteristics'!$C:$C,0))),"",INDEX('Policy Characteristics'!G:G,MATCH($C194,'Policy Characteristics'!$C:$C,0)))</f>
        <v>1</v>
      </c>
      <c r="N194" s="177">
        <f>IF(ISBLANK(INDEX('Policy Characteristics'!H:H,MATCH($C194,'Policy Characteristics'!$C:$C,0))),"",INDEX('Policy Characteristics'!H:H,MATCH($C194,'Policy Characteristics'!$C:$C,0)))</f>
        <v>0.01</v>
      </c>
      <c r="O194" s="177" t="str">
        <f>IF(ISBLANK(INDEX('Policy Characteristics'!I:I,MATCH($C194,'Policy Characteristics'!$C:$C,0))),"",INDEX('Policy Characteristics'!I:I,MATCH($C194,'Policy Characteristics'!$C:$C,0)))</f>
        <v>% of newly sold non-electric building components</v>
      </c>
      <c r="P194" s="177" t="str">
        <f>IF(ISBLANK(INDEX('Policy Characteristics'!J:J,MATCH($C194,'Policy Characteristics'!$C:$C,0))),"",INDEX('Policy Characteristics'!J:J,MATCH($C194,'Policy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4" s="177" t="str">
        <f>IF(ISBLANK(INDEX('Policy Characteristics'!K:K,MATCH($C194,'Policy Characteristics'!$C:$C,0))),"",INDEX('Policy Characteristics'!K:K,MATCH($C194,'Policy Characteristics'!$C:$C,0)))</f>
        <v>buildings-sector-main.html#component-elec</v>
      </c>
      <c r="R194" s="177" t="str">
        <f>IF(ISBLANK(INDEX('Policy Characteristics'!L:L,MATCH($C194,'Policy Characteristics'!$C:$C,0))),"",INDEX('Policy Characteristics'!L:L,MATCH($C194,'Policy Characteristics'!$C:$C,0)))</f>
        <v>building-component-electrification.html</v>
      </c>
    </row>
    <row r="195" spans="1:18" x14ac:dyDescent="0.35">
      <c r="A195" s="176" t="str">
        <f>IF(ISBLANK(INDEX('Policy Characteristics'!A:A,MATCH($C195,'Policy Characteristics'!$C:$C,0))),"",INDEX('Policy Characteristics'!A:A,MATCH($C195,'Policy Characteristics'!$C:$C,0)))</f>
        <v>Buildings,  Appliances, and Heat</v>
      </c>
      <c r="B195" s="184" t="str">
        <f>IF(ISBLANK(INDEX('Policy Characteristics'!B:B,MATCH($C195,'Policy Characteristics'!$C:$C,0))),"",INDEX('Policy Characteristics'!B:B,MATCH($C195,'Policy Characteristics'!$C:$C,0)))</f>
        <v>Building Component Electrification</v>
      </c>
      <c r="C195" s="176" t="str">
        <f t="shared" si="10"/>
        <v>Fraction of New Bldg Components Shifted to Other Fuels</v>
      </c>
      <c r="D195" s="47" t="s">
        <v>117</v>
      </c>
      <c r="E195" s="47" t="s">
        <v>277</v>
      </c>
      <c r="F195" s="47" t="s">
        <v>123</v>
      </c>
      <c r="G195" s="47" t="s">
        <v>279</v>
      </c>
      <c r="H195" s="44">
        <v>442</v>
      </c>
      <c r="I195" s="198" t="s">
        <v>43</v>
      </c>
      <c r="J195" s="177" t="str">
        <f>IF(ISBLANK(INDEX('Policy Characteristics'!D:D,MATCH($C195,'Policy Characteristics'!$C:$C,0))),"",INDEX('Policy Characteristics'!D:D,MATCH($C195,'Policy Characteristics'!$C:$C,0)))</f>
        <v>Building Component Electrification</v>
      </c>
      <c r="K195" s="177" t="str">
        <f>IF(ISBLANK(INDEX('Policy Characteristics'!E:E,MATCH($C195,'Policy Characteristics'!$C:$C,0))),"",INDEX('Policy Characteristics'!E:E,MATCH($C195,'Policy Characteristics'!$C:$C,0)))</f>
        <v>bldgs new component fuel shifting</v>
      </c>
      <c r="L195" s="177">
        <f>IF(ISBLANK(INDEX('Policy Characteristics'!F:F,MATCH($C195,'Policy Characteristics'!$C:$C,0))),"",INDEX('Policy Characteristics'!F:F,MATCH($C195,'Policy Characteristics'!$C:$C,0)))</f>
        <v>0</v>
      </c>
      <c r="M195" s="177">
        <f>IF(ISBLANK(INDEX('Policy Characteristics'!G:G,MATCH($C195,'Policy Characteristics'!$C:$C,0))),"",INDEX('Policy Characteristics'!G:G,MATCH($C195,'Policy Characteristics'!$C:$C,0)))</f>
        <v>1</v>
      </c>
      <c r="N195" s="177">
        <f>IF(ISBLANK(INDEX('Policy Characteristics'!H:H,MATCH($C195,'Policy Characteristics'!$C:$C,0))),"",INDEX('Policy Characteristics'!H:H,MATCH($C195,'Policy Characteristics'!$C:$C,0)))</f>
        <v>0.01</v>
      </c>
      <c r="O195" s="177" t="str">
        <f>IF(ISBLANK(INDEX('Policy Characteristics'!I:I,MATCH($C195,'Policy Characteristics'!$C:$C,0))),"",INDEX('Policy Characteristics'!I:I,MATCH($C195,'Policy Characteristics'!$C:$C,0)))</f>
        <v>% of newly sold non-electric building components</v>
      </c>
      <c r="P195" s="177" t="str">
        <f>IF(ISBLANK(INDEX('Policy Characteristics'!J:J,MATCH($C195,'Policy Characteristics'!$C:$C,0))),"",INDEX('Policy Characteristics'!J:J,MATCH($C195,'Policy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5" s="177" t="str">
        <f>IF(ISBLANK(INDEX('Policy Characteristics'!K:K,MATCH($C195,'Policy Characteristics'!$C:$C,0))),"",INDEX('Policy Characteristics'!K:K,MATCH($C195,'Policy Characteristics'!$C:$C,0)))</f>
        <v>buildings-sector-main.html#component-elec</v>
      </c>
      <c r="R195" s="177" t="str">
        <f>IF(ISBLANK(INDEX('Policy Characteristics'!L:L,MATCH($C195,'Policy Characteristics'!$C:$C,0))),"",INDEX('Policy Characteristics'!L:L,MATCH($C195,'Policy Characteristics'!$C:$C,0)))</f>
        <v>building-component-electrification.html</v>
      </c>
    </row>
    <row r="196" spans="1:18" x14ac:dyDescent="0.35">
      <c r="A196" s="176" t="str">
        <f>IF(ISBLANK(INDEX('Policy Characteristics'!A:A,MATCH($C196,'Policy Characteristics'!$C:$C,0))),"",INDEX('Policy Characteristics'!A:A,MATCH($C196,'Policy Characteristics'!$C:$C,0)))</f>
        <v>Buildings,  Appliances, and Heat</v>
      </c>
      <c r="B196" s="184" t="str">
        <f>IF(ISBLANK(INDEX('Policy Characteristics'!B:B,MATCH($C196,'Policy Characteristics'!$C:$C,0))),"",INDEX('Policy Characteristics'!B:B,MATCH($C196,'Policy Characteristics'!$C:$C,0)))</f>
        <v>Building Component Electrification</v>
      </c>
      <c r="C196" s="176" t="str">
        <f t="shared" si="10"/>
        <v>Fraction of New Bldg Components Shifted to Other Fuels</v>
      </c>
      <c r="D196" s="47" t="s">
        <v>118</v>
      </c>
      <c r="E196" s="47" t="s">
        <v>277</v>
      </c>
      <c r="F196" s="47" t="s">
        <v>124</v>
      </c>
      <c r="G196" s="47" t="s">
        <v>279</v>
      </c>
      <c r="H196" s="44">
        <v>443</v>
      </c>
      <c r="I196" s="198" t="s">
        <v>43</v>
      </c>
      <c r="J196" s="177" t="str">
        <f>IF(ISBLANK(INDEX('Policy Characteristics'!D:D,MATCH($C196,'Policy Characteristics'!$C:$C,0))),"",INDEX('Policy Characteristics'!D:D,MATCH($C196,'Policy Characteristics'!$C:$C,0)))</f>
        <v>Building Component Electrification</v>
      </c>
      <c r="K196" s="177" t="str">
        <f>IF(ISBLANK(INDEX('Policy Characteristics'!E:E,MATCH($C196,'Policy Characteristics'!$C:$C,0))),"",INDEX('Policy Characteristics'!E:E,MATCH($C196,'Policy Characteristics'!$C:$C,0)))</f>
        <v>bldgs new component fuel shifting</v>
      </c>
      <c r="L196" s="177">
        <f>IF(ISBLANK(INDEX('Policy Characteristics'!F:F,MATCH($C196,'Policy Characteristics'!$C:$C,0))),"",INDEX('Policy Characteristics'!F:F,MATCH($C196,'Policy Characteristics'!$C:$C,0)))</f>
        <v>0</v>
      </c>
      <c r="M196" s="177">
        <f>IF(ISBLANK(INDEX('Policy Characteristics'!G:G,MATCH($C196,'Policy Characteristics'!$C:$C,0))),"",INDEX('Policy Characteristics'!G:G,MATCH($C196,'Policy Characteristics'!$C:$C,0)))</f>
        <v>1</v>
      </c>
      <c r="N196" s="177">
        <f>IF(ISBLANK(INDEX('Policy Characteristics'!H:H,MATCH($C196,'Policy Characteristics'!$C:$C,0))),"",INDEX('Policy Characteristics'!H:H,MATCH($C196,'Policy Characteristics'!$C:$C,0)))</f>
        <v>0.01</v>
      </c>
      <c r="O196" s="177" t="str">
        <f>IF(ISBLANK(INDEX('Policy Characteristics'!I:I,MATCH($C196,'Policy Characteristics'!$C:$C,0))),"",INDEX('Policy Characteristics'!I:I,MATCH($C196,'Policy Characteristics'!$C:$C,0)))</f>
        <v>% of newly sold non-electric building components</v>
      </c>
      <c r="P196" s="177" t="str">
        <f>IF(ISBLANK(INDEX('Policy Characteristics'!J:J,MATCH($C196,'Policy Characteristics'!$C:$C,0))),"",INDEX('Policy Characteristics'!J:J,MATCH($C196,'Policy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6" s="177" t="str">
        <f>IF(ISBLANK(INDEX('Policy Characteristics'!K:K,MATCH($C196,'Policy Characteristics'!$C:$C,0))),"",INDEX('Policy Characteristics'!K:K,MATCH($C196,'Policy Characteristics'!$C:$C,0)))</f>
        <v>buildings-sector-main.html#component-elec</v>
      </c>
      <c r="R196" s="177" t="str">
        <f>IF(ISBLANK(INDEX('Policy Characteristics'!L:L,MATCH($C196,'Policy Characteristics'!$C:$C,0))),"",INDEX('Policy Characteristics'!L:L,MATCH($C196,'Policy Characteristics'!$C:$C,0)))</f>
        <v>building-component-electrification.html</v>
      </c>
    </row>
    <row r="197" spans="1:18" x14ac:dyDescent="0.35">
      <c r="A197" s="176" t="str">
        <f>IF(ISBLANK(INDEX('Policy Characteristics'!A:A,MATCH($C197,'Policy Characteristics'!$C:$C,0))),"",INDEX('Policy Characteristics'!A:A,MATCH($C197,'Policy Characteristics'!$C:$C,0)))</f>
        <v>Buildings,  Appliances, and Heat</v>
      </c>
      <c r="B197" s="184" t="str">
        <f>IF(ISBLANK(INDEX('Policy Characteristics'!B:B,MATCH($C197,'Policy Characteristics'!$C:$C,0))),"",INDEX('Policy Characteristics'!B:B,MATCH($C197,'Policy Characteristics'!$C:$C,0)))</f>
        <v>Building Component Electrification</v>
      </c>
      <c r="C197" s="176" t="str">
        <f t="shared" si="10"/>
        <v>Fraction of New Bldg Components Shifted to Other Fuels</v>
      </c>
      <c r="D197" s="47" t="s">
        <v>119</v>
      </c>
      <c r="E197" s="47" t="s">
        <v>277</v>
      </c>
      <c r="F197" s="47" t="s">
        <v>125</v>
      </c>
      <c r="G197" s="47" t="s">
        <v>279</v>
      </c>
      <c r="H197" s="44">
        <v>444</v>
      </c>
      <c r="I197" s="198" t="s">
        <v>43</v>
      </c>
      <c r="J197" s="177" t="str">
        <f>IF(ISBLANK(INDEX('Policy Characteristics'!D:D,MATCH($C197,'Policy Characteristics'!$C:$C,0))),"",INDEX('Policy Characteristics'!D:D,MATCH($C197,'Policy Characteristics'!$C:$C,0)))</f>
        <v>Building Component Electrification</v>
      </c>
      <c r="K197" s="177" t="str">
        <f>IF(ISBLANK(INDEX('Policy Characteristics'!E:E,MATCH($C197,'Policy Characteristics'!$C:$C,0))),"",INDEX('Policy Characteristics'!E:E,MATCH($C197,'Policy Characteristics'!$C:$C,0)))</f>
        <v>bldgs new component fuel shifting</v>
      </c>
      <c r="L197" s="177">
        <f>IF(ISBLANK(INDEX('Policy Characteristics'!F:F,MATCH($C197,'Policy Characteristics'!$C:$C,0))),"",INDEX('Policy Characteristics'!F:F,MATCH($C197,'Policy Characteristics'!$C:$C,0)))</f>
        <v>0</v>
      </c>
      <c r="M197" s="177">
        <f>IF(ISBLANK(INDEX('Policy Characteristics'!G:G,MATCH($C197,'Policy Characteristics'!$C:$C,0))),"",INDEX('Policy Characteristics'!G:G,MATCH($C197,'Policy Characteristics'!$C:$C,0)))</f>
        <v>1</v>
      </c>
      <c r="N197" s="177">
        <f>IF(ISBLANK(INDEX('Policy Characteristics'!H:H,MATCH($C197,'Policy Characteristics'!$C:$C,0))),"",INDEX('Policy Characteristics'!H:H,MATCH($C197,'Policy Characteristics'!$C:$C,0)))</f>
        <v>0.01</v>
      </c>
      <c r="O197" s="177" t="str">
        <f>IF(ISBLANK(INDEX('Policy Characteristics'!I:I,MATCH($C197,'Policy Characteristics'!$C:$C,0))),"",INDEX('Policy Characteristics'!I:I,MATCH($C197,'Policy Characteristics'!$C:$C,0)))</f>
        <v>% of newly sold non-electric building components</v>
      </c>
      <c r="P197" s="177" t="str">
        <f>IF(ISBLANK(INDEX('Policy Characteristics'!J:J,MATCH($C197,'Policy Characteristics'!$C:$C,0))),"",INDEX('Policy Characteristics'!J:J,MATCH($C197,'Policy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7" s="177" t="str">
        <f>IF(ISBLANK(INDEX('Policy Characteristics'!K:K,MATCH($C197,'Policy Characteristics'!$C:$C,0))),"",INDEX('Policy Characteristics'!K:K,MATCH($C197,'Policy Characteristics'!$C:$C,0)))</f>
        <v>buildings-sector-main.html#component-elec</v>
      </c>
      <c r="R197" s="177" t="str">
        <f>IF(ISBLANK(INDEX('Policy Characteristics'!L:L,MATCH($C197,'Policy Characteristics'!$C:$C,0))),"",INDEX('Policy Characteristics'!L:L,MATCH($C197,'Policy Characteristics'!$C:$C,0)))</f>
        <v>building-component-electrification.html</v>
      </c>
    </row>
    <row r="198" spans="1:18" x14ac:dyDescent="0.35">
      <c r="A198" s="176" t="str">
        <f>IF(ISBLANK(INDEX('Policy Characteristics'!A:A,MATCH($C198,'Policy Characteristics'!$C:$C,0))),"",INDEX('Policy Characteristics'!A:A,MATCH($C198,'Policy Characteristics'!$C:$C,0)))</f>
        <v>Buildings,  Appliances, and Heat</v>
      </c>
      <c r="B198" s="184" t="str">
        <f>IF(ISBLANK(INDEX('Policy Characteristics'!B:B,MATCH($C198,'Policy Characteristics'!$C:$C,0))),"",INDEX('Policy Characteristics'!B:B,MATCH($C198,'Policy Characteristics'!$C:$C,0)))</f>
        <v>Building Component Electrification</v>
      </c>
      <c r="C198" s="176" t="str">
        <f t="shared" si="10"/>
        <v>Fraction of New Bldg Components Shifted to Other Fuels</v>
      </c>
      <c r="D198" s="47" t="s">
        <v>114</v>
      </c>
      <c r="E198" s="47" t="s">
        <v>278</v>
      </c>
      <c r="F198" s="47" t="s">
        <v>120</v>
      </c>
      <c r="G198" s="47" t="s">
        <v>164</v>
      </c>
      <c r="H198" s="44">
        <v>445</v>
      </c>
      <c r="I198" s="198" t="s">
        <v>43</v>
      </c>
      <c r="J198" s="177" t="str">
        <f>IF(ISBLANK(INDEX('Policy Characteristics'!D:D,MATCH($C198,'Policy Characteristics'!$C:$C,0))),"",INDEX('Policy Characteristics'!D:D,MATCH($C198,'Policy Characteristics'!$C:$C,0)))</f>
        <v>Building Component Electrification</v>
      </c>
      <c r="K198" s="177" t="str">
        <f>IF(ISBLANK(INDEX('Policy Characteristics'!E:E,MATCH($C198,'Policy Characteristics'!$C:$C,0))),"",INDEX('Policy Characteristics'!E:E,MATCH($C198,'Policy Characteristics'!$C:$C,0)))</f>
        <v>bldgs new component fuel shifting</v>
      </c>
      <c r="L198" s="177">
        <f>IF(ISBLANK(INDEX('Policy Characteristics'!F:F,MATCH($C198,'Policy Characteristics'!$C:$C,0))),"",INDEX('Policy Characteristics'!F:F,MATCH($C198,'Policy Characteristics'!$C:$C,0)))</f>
        <v>0</v>
      </c>
      <c r="M198" s="177">
        <f>IF(ISBLANK(INDEX('Policy Characteristics'!G:G,MATCH($C198,'Policy Characteristics'!$C:$C,0))),"",INDEX('Policy Characteristics'!G:G,MATCH($C198,'Policy Characteristics'!$C:$C,0)))</f>
        <v>1</v>
      </c>
      <c r="N198" s="177">
        <f>IF(ISBLANK(INDEX('Policy Characteristics'!H:H,MATCH($C198,'Policy Characteristics'!$C:$C,0))),"",INDEX('Policy Characteristics'!H:H,MATCH($C198,'Policy Characteristics'!$C:$C,0)))</f>
        <v>0.01</v>
      </c>
      <c r="O198" s="177" t="str">
        <f>IF(ISBLANK(INDEX('Policy Characteristics'!I:I,MATCH($C198,'Policy Characteristics'!$C:$C,0))),"",INDEX('Policy Characteristics'!I:I,MATCH($C198,'Policy Characteristics'!$C:$C,0)))</f>
        <v>% of newly sold non-electric building components</v>
      </c>
      <c r="P198" s="177" t="str">
        <f>IF(ISBLANK(INDEX('Policy Characteristics'!J:J,MATCH($C198,'Policy Characteristics'!$C:$C,0))),"",INDEX('Policy Characteristics'!J:J,MATCH($C198,'Policy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8" s="177" t="str">
        <f>IF(ISBLANK(INDEX('Policy Characteristics'!K:K,MATCH($C198,'Policy Characteristics'!$C:$C,0))),"",INDEX('Policy Characteristics'!K:K,MATCH($C198,'Policy Characteristics'!$C:$C,0)))</f>
        <v>buildings-sector-main.html#component-elec</v>
      </c>
      <c r="R198" s="177" t="str">
        <f>IF(ISBLANK(INDEX('Policy Characteristics'!L:L,MATCH($C198,'Policy Characteristics'!$C:$C,0))),"",INDEX('Policy Characteristics'!L:L,MATCH($C198,'Policy Characteristics'!$C:$C,0)))</f>
        <v>building-component-electrification.html</v>
      </c>
    </row>
    <row r="199" spans="1:18" x14ac:dyDescent="0.35">
      <c r="A199" s="176" t="str">
        <f>IF(ISBLANK(INDEX('Policy Characteristics'!A:A,MATCH($C199,'Policy Characteristics'!$C:$C,0))),"",INDEX('Policy Characteristics'!A:A,MATCH($C199,'Policy Characteristics'!$C:$C,0)))</f>
        <v>Buildings,  Appliances, and Heat</v>
      </c>
      <c r="B199" s="184" t="str">
        <f>IF(ISBLANK(INDEX('Policy Characteristics'!B:B,MATCH($C199,'Policy Characteristics'!$C:$C,0))),"",INDEX('Policy Characteristics'!B:B,MATCH($C199,'Policy Characteristics'!$C:$C,0)))</f>
        <v>Building Component Electrification</v>
      </c>
      <c r="C199" s="176" t="str">
        <f t="shared" si="10"/>
        <v>Fraction of New Bldg Components Shifted to Other Fuels</v>
      </c>
      <c r="D199" s="47" t="s">
        <v>115</v>
      </c>
      <c r="E199" s="47" t="s">
        <v>278</v>
      </c>
      <c r="F199" s="47" t="s">
        <v>121</v>
      </c>
      <c r="G199" s="47" t="s">
        <v>164</v>
      </c>
      <c r="H199" s="44">
        <v>446</v>
      </c>
      <c r="I199" s="198" t="s">
        <v>43</v>
      </c>
      <c r="J199" s="177" t="str">
        <f>IF(ISBLANK(INDEX('Policy Characteristics'!D:D,MATCH($C199,'Policy Characteristics'!$C:$C,0))),"",INDEX('Policy Characteristics'!D:D,MATCH($C199,'Policy Characteristics'!$C:$C,0)))</f>
        <v>Building Component Electrification</v>
      </c>
      <c r="K199" s="177" t="str">
        <f>IF(ISBLANK(INDEX('Policy Characteristics'!E:E,MATCH($C199,'Policy Characteristics'!$C:$C,0))),"",INDEX('Policy Characteristics'!E:E,MATCH($C199,'Policy Characteristics'!$C:$C,0)))</f>
        <v>bldgs new component fuel shifting</v>
      </c>
      <c r="L199" s="177">
        <f>IF(ISBLANK(INDEX('Policy Characteristics'!F:F,MATCH($C199,'Policy Characteristics'!$C:$C,0))),"",INDEX('Policy Characteristics'!F:F,MATCH($C199,'Policy Characteristics'!$C:$C,0)))</f>
        <v>0</v>
      </c>
      <c r="M199" s="177">
        <f>IF(ISBLANK(INDEX('Policy Characteristics'!G:G,MATCH($C199,'Policy Characteristics'!$C:$C,0))),"",INDEX('Policy Characteristics'!G:G,MATCH($C199,'Policy Characteristics'!$C:$C,0)))</f>
        <v>1</v>
      </c>
      <c r="N199" s="177">
        <f>IF(ISBLANK(INDEX('Policy Characteristics'!H:H,MATCH($C199,'Policy Characteristics'!$C:$C,0))),"",INDEX('Policy Characteristics'!H:H,MATCH($C199,'Policy Characteristics'!$C:$C,0)))</f>
        <v>0.01</v>
      </c>
      <c r="O199" s="177" t="str">
        <f>IF(ISBLANK(INDEX('Policy Characteristics'!I:I,MATCH($C199,'Policy Characteristics'!$C:$C,0))),"",INDEX('Policy Characteristics'!I:I,MATCH($C199,'Policy Characteristics'!$C:$C,0)))</f>
        <v>% of newly sold non-electric building components</v>
      </c>
      <c r="P199" s="177" t="str">
        <f>IF(ISBLANK(INDEX('Policy Characteristics'!J:J,MATCH($C199,'Policy Characteristics'!$C:$C,0))),"",INDEX('Policy Characteristics'!J:J,MATCH($C199,'Policy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9" s="177" t="str">
        <f>IF(ISBLANK(INDEX('Policy Characteristics'!K:K,MATCH($C199,'Policy Characteristics'!$C:$C,0))),"",INDEX('Policy Characteristics'!K:K,MATCH($C199,'Policy Characteristics'!$C:$C,0)))</f>
        <v>buildings-sector-main.html#component-elec</v>
      </c>
      <c r="R199" s="177" t="str">
        <f>IF(ISBLANK(INDEX('Policy Characteristics'!L:L,MATCH($C199,'Policy Characteristics'!$C:$C,0))),"",INDEX('Policy Characteristics'!L:L,MATCH($C199,'Policy Characteristics'!$C:$C,0)))</f>
        <v>building-component-electrification.html</v>
      </c>
    </row>
    <row r="200" spans="1:18" x14ac:dyDescent="0.35">
      <c r="A200" s="176" t="str">
        <f>IF(ISBLANK(INDEX('Policy Characteristics'!A:A,MATCH($C200,'Policy Characteristics'!$C:$C,0))),"",INDEX('Policy Characteristics'!A:A,MATCH($C200,'Policy Characteristics'!$C:$C,0)))</f>
        <v>Buildings,  Appliances, and Heat</v>
      </c>
      <c r="B200" s="184" t="str">
        <f>IF(ISBLANK(INDEX('Policy Characteristics'!B:B,MATCH($C200,'Policy Characteristics'!$C:$C,0))),"",INDEX('Policy Characteristics'!B:B,MATCH($C200,'Policy Characteristics'!$C:$C,0)))</f>
        <v>Building Component Electrification</v>
      </c>
      <c r="C200" s="176" t="str">
        <f t="shared" si="10"/>
        <v>Fraction of New Bldg Components Shifted to Other Fuels</v>
      </c>
      <c r="D200" s="47" t="s">
        <v>117</v>
      </c>
      <c r="E200" s="47" t="s">
        <v>278</v>
      </c>
      <c r="F200" s="47" t="s">
        <v>123</v>
      </c>
      <c r="G200" s="47" t="s">
        <v>164</v>
      </c>
      <c r="H200" s="44">
        <v>447</v>
      </c>
      <c r="I200" s="198" t="s">
        <v>43</v>
      </c>
      <c r="J200" s="177" t="str">
        <f>IF(ISBLANK(INDEX('Policy Characteristics'!D:D,MATCH($C200,'Policy Characteristics'!$C:$C,0))),"",INDEX('Policy Characteristics'!D:D,MATCH($C200,'Policy Characteristics'!$C:$C,0)))</f>
        <v>Building Component Electrification</v>
      </c>
      <c r="K200" s="177" t="str">
        <f>IF(ISBLANK(INDEX('Policy Characteristics'!E:E,MATCH($C200,'Policy Characteristics'!$C:$C,0))),"",INDEX('Policy Characteristics'!E:E,MATCH($C200,'Policy Characteristics'!$C:$C,0)))</f>
        <v>bldgs new component fuel shifting</v>
      </c>
      <c r="L200" s="177">
        <f>IF(ISBLANK(INDEX('Policy Characteristics'!F:F,MATCH($C200,'Policy Characteristics'!$C:$C,0))),"",INDEX('Policy Characteristics'!F:F,MATCH($C200,'Policy Characteristics'!$C:$C,0)))</f>
        <v>0</v>
      </c>
      <c r="M200" s="177">
        <f>IF(ISBLANK(INDEX('Policy Characteristics'!G:G,MATCH($C200,'Policy Characteristics'!$C:$C,0))),"",INDEX('Policy Characteristics'!G:G,MATCH($C200,'Policy Characteristics'!$C:$C,0)))</f>
        <v>1</v>
      </c>
      <c r="N200" s="177">
        <f>IF(ISBLANK(INDEX('Policy Characteristics'!H:H,MATCH($C200,'Policy Characteristics'!$C:$C,0))),"",INDEX('Policy Characteristics'!H:H,MATCH($C200,'Policy Characteristics'!$C:$C,0)))</f>
        <v>0.01</v>
      </c>
      <c r="O200" s="177" t="str">
        <f>IF(ISBLANK(INDEX('Policy Characteristics'!I:I,MATCH($C200,'Policy Characteristics'!$C:$C,0))),"",INDEX('Policy Characteristics'!I:I,MATCH($C200,'Policy Characteristics'!$C:$C,0)))</f>
        <v>% of newly sold non-electric building components</v>
      </c>
      <c r="P200" s="177" t="str">
        <f>IF(ISBLANK(INDEX('Policy Characteristics'!J:J,MATCH($C200,'Policy Characteristics'!$C:$C,0))),"",INDEX('Policy Characteristics'!J:J,MATCH($C200,'Policy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200" s="177" t="str">
        <f>IF(ISBLANK(INDEX('Policy Characteristics'!K:K,MATCH($C200,'Policy Characteristics'!$C:$C,0))),"",INDEX('Policy Characteristics'!K:K,MATCH($C200,'Policy Characteristics'!$C:$C,0)))</f>
        <v>buildings-sector-main.html#component-elec</v>
      </c>
      <c r="R200" s="177" t="str">
        <f>IF(ISBLANK(INDEX('Policy Characteristics'!L:L,MATCH($C200,'Policy Characteristics'!$C:$C,0))),"",INDEX('Policy Characteristics'!L:L,MATCH($C200,'Policy Characteristics'!$C:$C,0)))</f>
        <v>building-component-electrification.html</v>
      </c>
    </row>
    <row r="201" spans="1:18" x14ac:dyDescent="0.35">
      <c r="A201" s="176" t="str">
        <f>IF(ISBLANK(INDEX('Policy Characteristics'!A:A,MATCH($C201,'Policy Characteristics'!$C:$C,0))),"",INDEX('Policy Characteristics'!A:A,MATCH($C201,'Policy Characteristics'!$C:$C,0)))</f>
        <v>Buildings,  Appliances, and Heat</v>
      </c>
      <c r="B201" s="184" t="str">
        <f>IF(ISBLANK(INDEX('Policy Characteristics'!B:B,MATCH($C201,'Policy Characteristics'!$C:$C,0))),"",INDEX('Policy Characteristics'!B:B,MATCH($C201,'Policy Characteristics'!$C:$C,0)))</f>
        <v>Building Component Electrification</v>
      </c>
      <c r="C201" s="176" t="str">
        <f t="shared" si="10"/>
        <v>Fraction of New Bldg Components Shifted to Other Fuels</v>
      </c>
      <c r="D201" s="47" t="s">
        <v>118</v>
      </c>
      <c r="E201" s="47" t="s">
        <v>278</v>
      </c>
      <c r="F201" s="47" t="s">
        <v>124</v>
      </c>
      <c r="G201" s="47" t="s">
        <v>164</v>
      </c>
      <c r="H201" s="44">
        <v>448</v>
      </c>
      <c r="I201" s="198" t="s">
        <v>43</v>
      </c>
      <c r="J201" s="177" t="str">
        <f>IF(ISBLANK(INDEX('Policy Characteristics'!D:D,MATCH($C201,'Policy Characteristics'!$C:$C,0))),"",INDEX('Policy Characteristics'!D:D,MATCH($C201,'Policy Characteristics'!$C:$C,0)))</f>
        <v>Building Component Electrification</v>
      </c>
      <c r="K201" s="177" t="str">
        <f>IF(ISBLANK(INDEX('Policy Characteristics'!E:E,MATCH($C201,'Policy Characteristics'!$C:$C,0))),"",INDEX('Policy Characteristics'!E:E,MATCH($C201,'Policy Characteristics'!$C:$C,0)))</f>
        <v>bldgs new component fuel shifting</v>
      </c>
      <c r="L201" s="177">
        <f>IF(ISBLANK(INDEX('Policy Characteristics'!F:F,MATCH($C201,'Policy Characteristics'!$C:$C,0))),"",INDEX('Policy Characteristics'!F:F,MATCH($C201,'Policy Characteristics'!$C:$C,0)))</f>
        <v>0</v>
      </c>
      <c r="M201" s="177">
        <f>IF(ISBLANK(INDEX('Policy Characteristics'!G:G,MATCH($C201,'Policy Characteristics'!$C:$C,0))),"",INDEX('Policy Characteristics'!G:G,MATCH($C201,'Policy Characteristics'!$C:$C,0)))</f>
        <v>1</v>
      </c>
      <c r="N201" s="177">
        <f>IF(ISBLANK(INDEX('Policy Characteristics'!H:H,MATCH($C201,'Policy Characteristics'!$C:$C,0))),"",INDEX('Policy Characteristics'!H:H,MATCH($C201,'Policy Characteristics'!$C:$C,0)))</f>
        <v>0.01</v>
      </c>
      <c r="O201" s="177" t="str">
        <f>IF(ISBLANK(INDEX('Policy Characteristics'!I:I,MATCH($C201,'Policy Characteristics'!$C:$C,0))),"",INDEX('Policy Characteristics'!I:I,MATCH($C201,'Policy Characteristics'!$C:$C,0)))</f>
        <v>% of newly sold non-electric building components</v>
      </c>
      <c r="P201" s="177" t="str">
        <f>IF(ISBLANK(INDEX('Policy Characteristics'!J:J,MATCH($C201,'Policy Characteristics'!$C:$C,0))),"",INDEX('Policy Characteristics'!J:J,MATCH($C201,'Policy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201" s="177" t="str">
        <f>IF(ISBLANK(INDEX('Policy Characteristics'!K:K,MATCH($C201,'Policy Characteristics'!$C:$C,0))),"",INDEX('Policy Characteristics'!K:K,MATCH($C201,'Policy Characteristics'!$C:$C,0)))</f>
        <v>buildings-sector-main.html#component-elec</v>
      </c>
      <c r="R201" s="177" t="str">
        <f>IF(ISBLANK(INDEX('Policy Characteristics'!L:L,MATCH($C201,'Policy Characteristics'!$C:$C,0))),"",INDEX('Policy Characteristics'!L:L,MATCH($C201,'Policy Characteristics'!$C:$C,0)))</f>
        <v>building-component-electrification.html</v>
      </c>
    </row>
    <row r="202" spans="1:18" x14ac:dyDescent="0.35">
      <c r="A202" s="176" t="str">
        <f>IF(ISBLANK(INDEX('Policy Characteristics'!A:A,MATCH($C202,'Policy Characteristics'!$C:$C,0))),"",INDEX('Policy Characteristics'!A:A,MATCH($C202,'Policy Characteristics'!$C:$C,0)))</f>
        <v>Buildings,  Appliances, and Heat</v>
      </c>
      <c r="B202" s="184" t="str">
        <f>IF(ISBLANK(INDEX('Policy Characteristics'!B:B,MATCH($C202,'Policy Characteristics'!$C:$C,0))),"",INDEX('Policy Characteristics'!B:B,MATCH($C202,'Policy Characteristics'!$C:$C,0)))</f>
        <v>Building Component Electrification</v>
      </c>
      <c r="C202" s="176" t="str">
        <f t="shared" ref="C202" si="11">C$188</f>
        <v>Fraction of New Bldg Components Shifted to Other Fuels</v>
      </c>
      <c r="D202" s="47" t="s">
        <v>119</v>
      </c>
      <c r="E202" s="47" t="s">
        <v>278</v>
      </c>
      <c r="F202" s="47" t="s">
        <v>125</v>
      </c>
      <c r="G202" s="47" t="s">
        <v>164</v>
      </c>
      <c r="H202" s="44">
        <v>449</v>
      </c>
      <c r="I202" s="198" t="s">
        <v>43</v>
      </c>
      <c r="J202" s="177" t="str">
        <f>IF(ISBLANK(INDEX('Policy Characteristics'!D:D,MATCH($C202,'Policy Characteristics'!$C:$C,0))),"",INDEX('Policy Characteristics'!D:D,MATCH($C202,'Policy Characteristics'!$C:$C,0)))</f>
        <v>Building Component Electrification</v>
      </c>
      <c r="K202" s="177" t="str">
        <f>IF(ISBLANK(INDEX('Policy Characteristics'!E:E,MATCH($C202,'Policy Characteristics'!$C:$C,0))),"",INDEX('Policy Characteristics'!E:E,MATCH($C202,'Policy Characteristics'!$C:$C,0)))</f>
        <v>bldgs new component fuel shifting</v>
      </c>
      <c r="L202" s="177">
        <f>IF(ISBLANK(INDEX('Policy Characteristics'!F:F,MATCH($C202,'Policy Characteristics'!$C:$C,0))),"",INDEX('Policy Characteristics'!F:F,MATCH($C202,'Policy Characteristics'!$C:$C,0)))</f>
        <v>0</v>
      </c>
      <c r="M202" s="177">
        <f>IF(ISBLANK(INDEX('Policy Characteristics'!G:G,MATCH($C202,'Policy Characteristics'!$C:$C,0))),"",INDEX('Policy Characteristics'!G:G,MATCH($C202,'Policy Characteristics'!$C:$C,0)))</f>
        <v>1</v>
      </c>
      <c r="N202" s="177">
        <f>IF(ISBLANK(INDEX('Policy Characteristics'!H:H,MATCH($C202,'Policy Characteristics'!$C:$C,0))),"",INDEX('Policy Characteristics'!H:H,MATCH($C202,'Policy Characteristics'!$C:$C,0)))</f>
        <v>0.01</v>
      </c>
      <c r="O202" s="177" t="str">
        <f>IF(ISBLANK(INDEX('Policy Characteristics'!I:I,MATCH($C202,'Policy Characteristics'!$C:$C,0))),"",INDEX('Policy Characteristics'!I:I,MATCH($C202,'Policy Characteristics'!$C:$C,0)))</f>
        <v>% of newly sold non-electric building components</v>
      </c>
      <c r="P202" s="177" t="str">
        <f>IF(ISBLANK(INDEX('Policy Characteristics'!J:J,MATCH($C202,'Policy Characteristics'!$C:$C,0))),"",INDEX('Policy Characteristics'!J:J,MATCH($C202,'Policy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202" s="177" t="str">
        <f>IF(ISBLANK(INDEX('Policy Characteristics'!K:K,MATCH($C202,'Policy Characteristics'!$C:$C,0))),"",INDEX('Policy Characteristics'!K:K,MATCH($C202,'Policy Characteristics'!$C:$C,0)))</f>
        <v>buildings-sector-main.html#component-elec</v>
      </c>
      <c r="R202" s="177" t="str">
        <f>IF(ISBLANK(INDEX('Policy Characteristics'!L:L,MATCH($C202,'Policy Characteristics'!$C:$C,0))),"",INDEX('Policy Characteristics'!L:L,MATCH($C202,'Policy Characteristics'!$C:$C,0)))</f>
        <v>building-component-electrification.html</v>
      </c>
    </row>
    <row r="203" spans="1:18" s="4" customFormat="1" x14ac:dyDescent="0.35">
      <c r="A203" s="176" t="str">
        <f>IF(ISBLANK(INDEX('Policy Characteristics'!A:A,MATCH($C203,'Policy Characteristics'!$C:$C,0))),"",INDEX('Policy Characteristics'!A:A,MATCH($C203,'Policy Characteristics'!$C:$C,0)))</f>
        <v>Buildings,  Appliances, and Heat</v>
      </c>
      <c r="B203" s="184" t="str">
        <f>IF(ISBLANK(INDEX('Policy Characteristics'!B:B,MATCH($C203,'Policy Characteristics'!$C:$C,0))),"",INDEX('Policy Characteristics'!B:B,MATCH($C203,'Policy Characteristics'!$C:$C,0)))</f>
        <v>Building Energy Efficiency Standards</v>
      </c>
      <c r="C203" t="s">
        <v>299</v>
      </c>
      <c r="D203" s="47" t="s">
        <v>114</v>
      </c>
      <c r="E203" s="47" t="s">
        <v>276</v>
      </c>
      <c r="F203" s="47" t="s">
        <v>120</v>
      </c>
      <c r="G203" s="47" t="s">
        <v>280</v>
      </c>
      <c r="H203" s="44">
        <v>13</v>
      </c>
      <c r="I203" s="198" t="s">
        <v>43</v>
      </c>
      <c r="J203" s="177" t="str">
        <f>IF(ISBLANK(INDEX('Policy Characteristics'!D:D,MATCH($C203,'Policy Characteristics'!$C:$C,0))),"",INDEX('Policy Characteristics'!D:D,MATCH($C203,'Policy Characteristics'!$C:$C,0)))</f>
        <v>Building Energy Efficiency Standards</v>
      </c>
      <c r="K203" s="177" t="str">
        <f>IF(ISBLANK(INDEX('Policy Characteristics'!E:E,MATCH($C203,'Policy Characteristics'!$C:$C,0))),"",INDEX('Policy Characteristics'!E:E,MATCH($C203,'Policy Characteristics'!$C:$C,0)))</f>
        <v>bldgs efficiency standards</v>
      </c>
      <c r="L203" s="177">
        <f>IF(ISBLANK(INDEX('Policy Characteristics'!F:F,MATCH($C203,'Policy Characteristics'!$C:$C,0))),"",INDEX('Policy Characteristics'!F:F,MATCH($C203,'Policy Characteristics'!$C:$C,0)))</f>
        <v>0</v>
      </c>
      <c r="M203" s="177">
        <f>IF(ISBLANK(INDEX('Policy Characteristics'!G:G,MATCH($C203,'Policy Characteristics'!$C:$C,0))),"",INDEX('Policy Characteristics'!G:G,MATCH($C203,'Policy Characteristics'!$C:$C,0)))</f>
        <v>0.75</v>
      </c>
      <c r="N203" s="177">
        <f>IF(ISBLANK(INDEX('Policy Characteristics'!H:H,MATCH($C203,'Policy Characteristics'!$C:$C,0))),"",INDEX('Policy Characteristics'!H:H,MATCH($C203,'Policy Characteristics'!$C:$C,0)))</f>
        <v>0.01</v>
      </c>
      <c r="O203" s="177" t="str">
        <f>IF(ISBLANK(INDEX('Policy Characteristics'!I:I,MATCH($C203,'Policy Characteristics'!$C:$C,0))),"",INDEX('Policy Characteristics'!I:I,MATCH($C203,'Policy Characteristics'!$C:$C,0)))</f>
        <v>% reduction in energy use</v>
      </c>
      <c r="P203" s="177" t="str">
        <f>IF(ISBLANK(INDEX('Policy Characteristics'!J:J,MATCH($C203,'Policy Characteristics'!$C:$C,0))),"",INDEX('Policy Characteristics'!J:J,MATCH($C203,'Policy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3" s="177" t="str">
        <f>IF(ISBLANK(INDEX('Policy Characteristics'!K:K,MATCH($C203,'Policy Characteristics'!$C:$C,0))),"",INDEX('Policy Characteristics'!K:K,MATCH($C203,'Policy Characteristics'!$C:$C,0)))</f>
        <v>buildings-sector-main.html#eff-stds</v>
      </c>
      <c r="R203" s="177" t="str">
        <f>IF(ISBLANK(INDEX('Policy Characteristics'!L:L,MATCH($C203,'Policy Characteristics'!$C:$C,0))),"",INDEX('Policy Characteristics'!L:L,MATCH($C203,'Policy Characteristics'!$C:$C,0)))</f>
        <v>building-energy-efficiency-standards.html</v>
      </c>
    </row>
    <row r="204" spans="1:18" s="4" customFormat="1" x14ac:dyDescent="0.35">
      <c r="A204" s="176" t="str">
        <f>IF(ISBLANK(INDEX('Policy Characteristics'!A:A,MATCH($C204,'Policy Characteristics'!$C:$C,0))),"",INDEX('Policy Characteristics'!A:A,MATCH($C204,'Policy Characteristics'!$C:$C,0)))</f>
        <v>Buildings,  Appliances, and Heat</v>
      </c>
      <c r="B204" s="184" t="str">
        <f>IF(ISBLANK(INDEX('Policy Characteristics'!B:B,MATCH($C204,'Policy Characteristics'!$C:$C,0))),"",INDEX('Policy Characteristics'!B:B,MATCH($C204,'Policy Characteristics'!$C:$C,0)))</f>
        <v>Building Energy Efficiency Standards</v>
      </c>
      <c r="C204" s="176" t="str">
        <f t="shared" ref="C204:C219" si="12">C$203</f>
        <v>Reduction in E Use Allowed by Component Eff Std</v>
      </c>
      <c r="D204" s="47" t="s">
        <v>115</v>
      </c>
      <c r="E204" s="47" t="s">
        <v>276</v>
      </c>
      <c r="F204" s="47" t="s">
        <v>121</v>
      </c>
      <c r="G204" s="47" t="s">
        <v>280</v>
      </c>
      <c r="H204" s="44">
        <v>14</v>
      </c>
      <c r="I204" s="198" t="s">
        <v>43</v>
      </c>
      <c r="J204" s="177" t="str">
        <f>IF(ISBLANK(INDEX('Policy Characteristics'!D:D,MATCH($C204,'Policy Characteristics'!$C:$C,0))),"",INDEX('Policy Characteristics'!D:D,MATCH($C204,'Policy Characteristics'!$C:$C,0)))</f>
        <v>Building Energy Efficiency Standards</v>
      </c>
      <c r="K204" s="177" t="str">
        <f>IF(ISBLANK(INDEX('Policy Characteristics'!E:E,MATCH($C204,'Policy Characteristics'!$C:$C,0))),"",INDEX('Policy Characteristics'!E:E,MATCH($C204,'Policy Characteristics'!$C:$C,0)))</f>
        <v>bldgs efficiency standards</v>
      </c>
      <c r="L204" s="177">
        <f>IF(ISBLANK(INDEX('Policy Characteristics'!F:F,MATCH($C204,'Policy Characteristics'!$C:$C,0))),"",INDEX('Policy Characteristics'!F:F,MATCH($C204,'Policy Characteristics'!$C:$C,0)))</f>
        <v>0</v>
      </c>
      <c r="M204" s="177">
        <f>IF(ISBLANK(INDEX('Policy Characteristics'!G:G,MATCH($C204,'Policy Characteristics'!$C:$C,0))),"",INDEX('Policy Characteristics'!G:G,MATCH($C204,'Policy Characteristics'!$C:$C,0)))</f>
        <v>0.75</v>
      </c>
      <c r="N204" s="177">
        <f>IF(ISBLANK(INDEX('Policy Characteristics'!H:H,MATCH($C204,'Policy Characteristics'!$C:$C,0))),"",INDEX('Policy Characteristics'!H:H,MATCH($C204,'Policy Characteristics'!$C:$C,0)))</f>
        <v>0.01</v>
      </c>
      <c r="O204" s="177" t="str">
        <f>IF(ISBLANK(INDEX('Policy Characteristics'!I:I,MATCH($C204,'Policy Characteristics'!$C:$C,0))),"",INDEX('Policy Characteristics'!I:I,MATCH($C204,'Policy Characteristics'!$C:$C,0)))</f>
        <v>% reduction in energy use</v>
      </c>
      <c r="P204" s="177" t="str">
        <f>IF(ISBLANK(INDEX('Policy Characteristics'!J:J,MATCH($C204,'Policy Characteristics'!$C:$C,0))),"",INDEX('Policy Characteristics'!J:J,MATCH($C204,'Policy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4" s="177" t="str">
        <f>IF(ISBLANK(INDEX('Policy Characteristics'!K:K,MATCH($C204,'Policy Characteristics'!$C:$C,0))),"",INDEX('Policy Characteristics'!K:K,MATCH($C204,'Policy Characteristics'!$C:$C,0)))</f>
        <v>buildings-sector-main.html#eff-stds</v>
      </c>
      <c r="R204" s="177" t="str">
        <f>IF(ISBLANK(INDEX('Policy Characteristics'!L:L,MATCH($C204,'Policy Characteristics'!$C:$C,0))),"",INDEX('Policy Characteristics'!L:L,MATCH($C204,'Policy Characteristics'!$C:$C,0)))</f>
        <v>building-energy-efficiency-standards.html</v>
      </c>
    </row>
    <row r="205" spans="1:18" s="4" customFormat="1" x14ac:dyDescent="0.35">
      <c r="A205" s="176" t="str">
        <f>IF(ISBLANK(INDEX('Policy Characteristics'!A:A,MATCH($C205,'Policy Characteristics'!$C:$C,0))),"",INDEX('Policy Characteristics'!A:A,MATCH($C205,'Policy Characteristics'!$C:$C,0)))</f>
        <v>Buildings,  Appliances, and Heat</v>
      </c>
      <c r="B205" s="184" t="str">
        <f>IF(ISBLANK(INDEX('Policy Characteristics'!B:B,MATCH($C205,'Policy Characteristics'!$C:$C,0))),"",INDEX('Policy Characteristics'!B:B,MATCH($C205,'Policy Characteristics'!$C:$C,0)))</f>
        <v>Building Energy Efficiency Standards</v>
      </c>
      <c r="C205" s="176" t="str">
        <f t="shared" si="12"/>
        <v>Reduction in E Use Allowed by Component Eff Std</v>
      </c>
      <c r="D205" s="47" t="s">
        <v>116</v>
      </c>
      <c r="E205" s="47" t="s">
        <v>276</v>
      </c>
      <c r="F205" s="47" t="s">
        <v>122</v>
      </c>
      <c r="G205" s="47" t="s">
        <v>280</v>
      </c>
      <c r="H205" s="44">
        <v>15</v>
      </c>
      <c r="I205" s="198" t="s">
        <v>43</v>
      </c>
      <c r="J205" s="177" t="str">
        <f>IF(ISBLANK(INDEX('Policy Characteristics'!D:D,MATCH($C205,'Policy Characteristics'!$C:$C,0))),"",INDEX('Policy Characteristics'!D:D,MATCH($C205,'Policy Characteristics'!$C:$C,0)))</f>
        <v>Building Energy Efficiency Standards</v>
      </c>
      <c r="K205" s="177" t="str">
        <f>IF(ISBLANK(INDEX('Policy Characteristics'!E:E,MATCH($C205,'Policy Characteristics'!$C:$C,0))),"",INDEX('Policy Characteristics'!E:E,MATCH($C205,'Policy Characteristics'!$C:$C,0)))</f>
        <v>bldgs efficiency standards</v>
      </c>
      <c r="L205" s="177">
        <f>IF(ISBLANK(INDEX('Policy Characteristics'!F:F,MATCH($C205,'Policy Characteristics'!$C:$C,0))),"",INDEX('Policy Characteristics'!F:F,MATCH($C205,'Policy Characteristics'!$C:$C,0)))</f>
        <v>0</v>
      </c>
      <c r="M205" s="177">
        <f>IF(ISBLANK(INDEX('Policy Characteristics'!G:G,MATCH($C205,'Policy Characteristics'!$C:$C,0))),"",INDEX('Policy Characteristics'!G:G,MATCH($C205,'Policy Characteristics'!$C:$C,0)))</f>
        <v>0.75</v>
      </c>
      <c r="N205" s="177">
        <f>IF(ISBLANK(INDEX('Policy Characteristics'!H:H,MATCH($C205,'Policy Characteristics'!$C:$C,0))),"",INDEX('Policy Characteristics'!H:H,MATCH($C205,'Policy Characteristics'!$C:$C,0)))</f>
        <v>0.01</v>
      </c>
      <c r="O205" s="177" t="str">
        <f>IF(ISBLANK(INDEX('Policy Characteristics'!I:I,MATCH($C205,'Policy Characteristics'!$C:$C,0))),"",INDEX('Policy Characteristics'!I:I,MATCH($C205,'Policy Characteristics'!$C:$C,0)))</f>
        <v>% reduction in energy use</v>
      </c>
      <c r="P205" s="177" t="str">
        <f>IF(ISBLANK(INDEX('Policy Characteristics'!J:J,MATCH($C205,'Policy Characteristics'!$C:$C,0))),"",INDEX('Policy Characteristics'!J:J,MATCH($C205,'Policy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5" s="177" t="str">
        <f>IF(ISBLANK(INDEX('Policy Characteristics'!K:K,MATCH($C205,'Policy Characteristics'!$C:$C,0))),"",INDEX('Policy Characteristics'!K:K,MATCH($C205,'Policy Characteristics'!$C:$C,0)))</f>
        <v>buildings-sector-main.html#eff-stds</v>
      </c>
      <c r="R205" s="177" t="str">
        <f>IF(ISBLANK(INDEX('Policy Characteristics'!L:L,MATCH($C205,'Policy Characteristics'!$C:$C,0))),"",INDEX('Policy Characteristics'!L:L,MATCH($C205,'Policy Characteristics'!$C:$C,0)))</f>
        <v>building-energy-efficiency-standards.html</v>
      </c>
    </row>
    <row r="206" spans="1:18" s="4" customFormat="1" x14ac:dyDescent="0.35">
      <c r="A206" s="176" t="str">
        <f>IF(ISBLANK(INDEX('Policy Characteristics'!A:A,MATCH($C206,'Policy Characteristics'!$C:$C,0))),"",INDEX('Policy Characteristics'!A:A,MATCH($C206,'Policy Characteristics'!$C:$C,0)))</f>
        <v>Buildings,  Appliances, and Heat</v>
      </c>
      <c r="B206" s="184" t="str">
        <f>IF(ISBLANK(INDEX('Policy Characteristics'!B:B,MATCH($C206,'Policy Characteristics'!$C:$C,0))),"",INDEX('Policy Characteristics'!B:B,MATCH($C206,'Policy Characteristics'!$C:$C,0)))</f>
        <v>Building Energy Efficiency Standards</v>
      </c>
      <c r="C206" s="176" t="str">
        <f t="shared" si="12"/>
        <v>Reduction in E Use Allowed by Component Eff Std</v>
      </c>
      <c r="D206" s="47" t="s">
        <v>117</v>
      </c>
      <c r="E206" s="47" t="s">
        <v>276</v>
      </c>
      <c r="F206" s="47" t="s">
        <v>123</v>
      </c>
      <c r="G206" s="47" t="s">
        <v>280</v>
      </c>
      <c r="H206" s="44">
        <v>16</v>
      </c>
      <c r="I206" s="198" t="s">
        <v>43</v>
      </c>
      <c r="J206" s="177" t="str">
        <f>IF(ISBLANK(INDEX('Policy Characteristics'!D:D,MATCH($C206,'Policy Characteristics'!$C:$C,0))),"",INDEX('Policy Characteristics'!D:D,MATCH($C206,'Policy Characteristics'!$C:$C,0)))</f>
        <v>Building Energy Efficiency Standards</v>
      </c>
      <c r="K206" s="177" t="str">
        <f>IF(ISBLANK(INDEX('Policy Characteristics'!E:E,MATCH($C206,'Policy Characteristics'!$C:$C,0))),"",INDEX('Policy Characteristics'!E:E,MATCH($C206,'Policy Characteristics'!$C:$C,0)))</f>
        <v>bldgs efficiency standards</v>
      </c>
      <c r="L206" s="177">
        <f>IF(ISBLANK(INDEX('Policy Characteristics'!F:F,MATCH($C206,'Policy Characteristics'!$C:$C,0))),"",INDEX('Policy Characteristics'!F:F,MATCH($C206,'Policy Characteristics'!$C:$C,0)))</f>
        <v>0</v>
      </c>
      <c r="M206" s="177">
        <f>IF(ISBLANK(INDEX('Policy Characteristics'!G:G,MATCH($C206,'Policy Characteristics'!$C:$C,0))),"",INDEX('Policy Characteristics'!G:G,MATCH($C206,'Policy Characteristics'!$C:$C,0)))</f>
        <v>0.75</v>
      </c>
      <c r="N206" s="177">
        <f>IF(ISBLANK(INDEX('Policy Characteristics'!H:H,MATCH($C206,'Policy Characteristics'!$C:$C,0))),"",INDEX('Policy Characteristics'!H:H,MATCH($C206,'Policy Characteristics'!$C:$C,0)))</f>
        <v>0.01</v>
      </c>
      <c r="O206" s="177" t="str">
        <f>IF(ISBLANK(INDEX('Policy Characteristics'!I:I,MATCH($C206,'Policy Characteristics'!$C:$C,0))),"",INDEX('Policy Characteristics'!I:I,MATCH($C206,'Policy Characteristics'!$C:$C,0)))</f>
        <v>% reduction in energy use</v>
      </c>
      <c r="P206" s="177" t="str">
        <f>IF(ISBLANK(INDEX('Policy Characteristics'!J:J,MATCH($C206,'Policy Characteristics'!$C:$C,0))),"",INDEX('Policy Characteristics'!J:J,MATCH($C206,'Policy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6" s="177" t="str">
        <f>IF(ISBLANK(INDEX('Policy Characteristics'!K:K,MATCH($C206,'Policy Characteristics'!$C:$C,0))),"",INDEX('Policy Characteristics'!K:K,MATCH($C206,'Policy Characteristics'!$C:$C,0)))</f>
        <v>buildings-sector-main.html#eff-stds</v>
      </c>
      <c r="R206" s="177" t="str">
        <f>IF(ISBLANK(INDEX('Policy Characteristics'!L:L,MATCH($C206,'Policy Characteristics'!$C:$C,0))),"",INDEX('Policy Characteristics'!L:L,MATCH($C206,'Policy Characteristics'!$C:$C,0)))</f>
        <v>building-energy-efficiency-standards.html</v>
      </c>
    </row>
    <row r="207" spans="1:18" s="4" customFormat="1" x14ac:dyDescent="0.35">
      <c r="A207" s="176" t="str">
        <f>IF(ISBLANK(INDEX('Policy Characteristics'!A:A,MATCH($C207,'Policy Characteristics'!$C:$C,0))),"",INDEX('Policy Characteristics'!A:A,MATCH($C207,'Policy Characteristics'!$C:$C,0)))</f>
        <v>Buildings,  Appliances, and Heat</v>
      </c>
      <c r="B207" s="184" t="str">
        <f>IF(ISBLANK(INDEX('Policy Characteristics'!B:B,MATCH($C207,'Policy Characteristics'!$C:$C,0))),"",INDEX('Policy Characteristics'!B:B,MATCH($C207,'Policy Characteristics'!$C:$C,0)))</f>
        <v>Building Energy Efficiency Standards</v>
      </c>
      <c r="C207" s="176" t="str">
        <f t="shared" si="12"/>
        <v>Reduction in E Use Allowed by Component Eff Std</v>
      </c>
      <c r="D207" s="47" t="s">
        <v>118</v>
      </c>
      <c r="E207" s="47" t="s">
        <v>276</v>
      </c>
      <c r="F207" s="47" t="s">
        <v>124</v>
      </c>
      <c r="G207" s="47" t="s">
        <v>280</v>
      </c>
      <c r="H207" s="44">
        <v>17</v>
      </c>
      <c r="I207" s="198" t="s">
        <v>43</v>
      </c>
      <c r="J207" s="177" t="str">
        <f>IF(ISBLANK(INDEX('Policy Characteristics'!D:D,MATCH($C207,'Policy Characteristics'!$C:$C,0))),"",INDEX('Policy Characteristics'!D:D,MATCH($C207,'Policy Characteristics'!$C:$C,0)))</f>
        <v>Building Energy Efficiency Standards</v>
      </c>
      <c r="K207" s="177" t="str">
        <f>IF(ISBLANK(INDEX('Policy Characteristics'!E:E,MATCH($C207,'Policy Characteristics'!$C:$C,0))),"",INDEX('Policy Characteristics'!E:E,MATCH($C207,'Policy Characteristics'!$C:$C,0)))</f>
        <v>bldgs efficiency standards</v>
      </c>
      <c r="L207" s="177">
        <f>IF(ISBLANK(INDEX('Policy Characteristics'!F:F,MATCH($C207,'Policy Characteristics'!$C:$C,0))),"",INDEX('Policy Characteristics'!F:F,MATCH($C207,'Policy Characteristics'!$C:$C,0)))</f>
        <v>0</v>
      </c>
      <c r="M207" s="177">
        <f>IF(ISBLANK(INDEX('Policy Characteristics'!G:G,MATCH($C207,'Policy Characteristics'!$C:$C,0))),"",INDEX('Policy Characteristics'!G:G,MATCH($C207,'Policy Characteristics'!$C:$C,0)))</f>
        <v>0.75</v>
      </c>
      <c r="N207" s="177">
        <f>IF(ISBLANK(INDEX('Policy Characteristics'!H:H,MATCH($C207,'Policy Characteristics'!$C:$C,0))),"",INDEX('Policy Characteristics'!H:H,MATCH($C207,'Policy Characteristics'!$C:$C,0)))</f>
        <v>0.01</v>
      </c>
      <c r="O207" s="177" t="str">
        <f>IF(ISBLANK(INDEX('Policy Characteristics'!I:I,MATCH($C207,'Policy Characteristics'!$C:$C,0))),"",INDEX('Policy Characteristics'!I:I,MATCH($C207,'Policy Characteristics'!$C:$C,0)))</f>
        <v>% reduction in energy use</v>
      </c>
      <c r="P207" s="177" t="str">
        <f>IF(ISBLANK(INDEX('Policy Characteristics'!J:J,MATCH($C207,'Policy Characteristics'!$C:$C,0))),"",INDEX('Policy Characteristics'!J:J,MATCH($C207,'Policy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7" s="177" t="str">
        <f>IF(ISBLANK(INDEX('Policy Characteristics'!K:K,MATCH($C207,'Policy Characteristics'!$C:$C,0))),"",INDEX('Policy Characteristics'!K:K,MATCH($C207,'Policy Characteristics'!$C:$C,0)))</f>
        <v>buildings-sector-main.html#eff-stds</v>
      </c>
      <c r="R207" s="177" t="str">
        <f>IF(ISBLANK(INDEX('Policy Characteristics'!L:L,MATCH($C207,'Policy Characteristics'!$C:$C,0))),"",INDEX('Policy Characteristics'!L:L,MATCH($C207,'Policy Characteristics'!$C:$C,0)))</f>
        <v>building-energy-efficiency-standards.html</v>
      </c>
    </row>
    <row r="208" spans="1:18" s="4" customFormat="1" x14ac:dyDescent="0.35">
      <c r="A208" s="176" t="str">
        <f>IF(ISBLANK(INDEX('Policy Characteristics'!A:A,MATCH($C208,'Policy Characteristics'!$C:$C,0))),"",INDEX('Policy Characteristics'!A:A,MATCH($C208,'Policy Characteristics'!$C:$C,0)))</f>
        <v>Buildings,  Appliances, and Heat</v>
      </c>
      <c r="B208" s="184" t="str">
        <f>IF(ISBLANK(INDEX('Policy Characteristics'!B:B,MATCH($C208,'Policy Characteristics'!$C:$C,0))),"",INDEX('Policy Characteristics'!B:B,MATCH($C208,'Policy Characteristics'!$C:$C,0)))</f>
        <v>Building Energy Efficiency Standards</v>
      </c>
      <c r="C208" s="176" t="str">
        <f t="shared" si="12"/>
        <v>Reduction in E Use Allowed by Component Eff Std</v>
      </c>
      <c r="D208" s="47" t="s">
        <v>119</v>
      </c>
      <c r="E208" s="47" t="s">
        <v>276</v>
      </c>
      <c r="F208" s="47" t="s">
        <v>125</v>
      </c>
      <c r="G208" s="47" t="s">
        <v>280</v>
      </c>
      <c r="H208" s="44">
        <v>18</v>
      </c>
      <c r="I208" s="198" t="s">
        <v>43</v>
      </c>
      <c r="J208" s="177" t="str">
        <f>IF(ISBLANK(INDEX('Policy Characteristics'!D:D,MATCH($C208,'Policy Characteristics'!$C:$C,0))),"",INDEX('Policy Characteristics'!D:D,MATCH($C208,'Policy Characteristics'!$C:$C,0)))</f>
        <v>Building Energy Efficiency Standards</v>
      </c>
      <c r="K208" s="177" t="str">
        <f>IF(ISBLANK(INDEX('Policy Characteristics'!E:E,MATCH($C208,'Policy Characteristics'!$C:$C,0))),"",INDEX('Policy Characteristics'!E:E,MATCH($C208,'Policy Characteristics'!$C:$C,0)))</f>
        <v>bldgs efficiency standards</v>
      </c>
      <c r="L208" s="177">
        <f>IF(ISBLANK(INDEX('Policy Characteristics'!F:F,MATCH($C208,'Policy Characteristics'!$C:$C,0))),"",INDEX('Policy Characteristics'!F:F,MATCH($C208,'Policy Characteristics'!$C:$C,0)))</f>
        <v>0</v>
      </c>
      <c r="M208" s="177">
        <f>IF(ISBLANK(INDEX('Policy Characteristics'!G:G,MATCH($C208,'Policy Characteristics'!$C:$C,0))),"",INDEX('Policy Characteristics'!G:G,MATCH($C208,'Policy Characteristics'!$C:$C,0)))</f>
        <v>0.75</v>
      </c>
      <c r="N208" s="177">
        <f>IF(ISBLANK(INDEX('Policy Characteristics'!H:H,MATCH($C208,'Policy Characteristics'!$C:$C,0))),"",INDEX('Policy Characteristics'!H:H,MATCH($C208,'Policy Characteristics'!$C:$C,0)))</f>
        <v>0.01</v>
      </c>
      <c r="O208" s="177" t="str">
        <f>IF(ISBLANK(INDEX('Policy Characteristics'!I:I,MATCH($C208,'Policy Characteristics'!$C:$C,0))),"",INDEX('Policy Characteristics'!I:I,MATCH($C208,'Policy Characteristics'!$C:$C,0)))</f>
        <v>% reduction in energy use</v>
      </c>
      <c r="P208" s="177" t="str">
        <f>IF(ISBLANK(INDEX('Policy Characteristics'!J:J,MATCH($C208,'Policy Characteristics'!$C:$C,0))),"",INDEX('Policy Characteristics'!J:J,MATCH($C208,'Policy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8" s="177" t="str">
        <f>IF(ISBLANK(INDEX('Policy Characteristics'!K:K,MATCH($C208,'Policy Characteristics'!$C:$C,0))),"",INDEX('Policy Characteristics'!K:K,MATCH($C208,'Policy Characteristics'!$C:$C,0)))</f>
        <v>buildings-sector-main.html#eff-stds</v>
      </c>
      <c r="R208" s="177" t="str">
        <f>IF(ISBLANK(INDEX('Policy Characteristics'!L:L,MATCH($C208,'Policy Characteristics'!$C:$C,0))),"",INDEX('Policy Characteristics'!L:L,MATCH($C208,'Policy Characteristics'!$C:$C,0)))</f>
        <v>building-energy-efficiency-standards.html</v>
      </c>
    </row>
    <row r="209" spans="1:18" s="4" customFormat="1" x14ac:dyDescent="0.35">
      <c r="A209" s="176" t="str">
        <f>IF(ISBLANK(INDEX('Policy Characteristics'!A:A,MATCH($C209,'Policy Characteristics'!$C:$C,0))),"",INDEX('Policy Characteristics'!A:A,MATCH($C209,'Policy Characteristics'!$C:$C,0)))</f>
        <v>Buildings,  Appliances, and Heat</v>
      </c>
      <c r="B209" s="184" t="str">
        <f>IF(ISBLANK(INDEX('Policy Characteristics'!B:B,MATCH($C209,'Policy Characteristics'!$C:$C,0))),"",INDEX('Policy Characteristics'!B:B,MATCH($C209,'Policy Characteristics'!$C:$C,0)))</f>
        <v>Building Energy Efficiency Standards</v>
      </c>
      <c r="C209" s="176" t="str">
        <f t="shared" si="12"/>
        <v>Reduction in E Use Allowed by Component Eff Std</v>
      </c>
      <c r="D209" s="47" t="s">
        <v>114</v>
      </c>
      <c r="E209" s="47" t="s">
        <v>277</v>
      </c>
      <c r="F209" s="47" t="s">
        <v>120</v>
      </c>
      <c r="G209" s="47" t="s">
        <v>279</v>
      </c>
      <c r="H209" s="44">
        <v>150</v>
      </c>
      <c r="I209" s="198" t="s">
        <v>43</v>
      </c>
      <c r="J209" s="177" t="str">
        <f>IF(ISBLANK(INDEX('Policy Characteristics'!D:D,MATCH($C209,'Policy Characteristics'!$C:$C,0))),"",INDEX('Policy Characteristics'!D:D,MATCH($C209,'Policy Characteristics'!$C:$C,0)))</f>
        <v>Building Energy Efficiency Standards</v>
      </c>
      <c r="K209" s="177" t="str">
        <f>IF(ISBLANK(INDEX('Policy Characteristics'!E:E,MATCH($C209,'Policy Characteristics'!$C:$C,0))),"",INDEX('Policy Characteristics'!E:E,MATCH($C209,'Policy Characteristics'!$C:$C,0)))</f>
        <v>bldgs efficiency standards</v>
      </c>
      <c r="L209" s="177">
        <f>IF(ISBLANK(INDEX('Policy Characteristics'!F:F,MATCH($C209,'Policy Characteristics'!$C:$C,0))),"",INDEX('Policy Characteristics'!F:F,MATCH($C209,'Policy Characteristics'!$C:$C,0)))</f>
        <v>0</v>
      </c>
      <c r="M209" s="177">
        <f>IF(ISBLANK(INDEX('Policy Characteristics'!G:G,MATCH($C209,'Policy Characteristics'!$C:$C,0))),"",INDEX('Policy Characteristics'!G:G,MATCH($C209,'Policy Characteristics'!$C:$C,0)))</f>
        <v>0.75</v>
      </c>
      <c r="N209" s="177">
        <f>IF(ISBLANK(INDEX('Policy Characteristics'!H:H,MATCH($C209,'Policy Characteristics'!$C:$C,0))),"",INDEX('Policy Characteristics'!H:H,MATCH($C209,'Policy Characteristics'!$C:$C,0)))</f>
        <v>0.01</v>
      </c>
      <c r="O209" s="177" t="str">
        <f>IF(ISBLANK(INDEX('Policy Characteristics'!I:I,MATCH($C209,'Policy Characteristics'!$C:$C,0))),"",INDEX('Policy Characteristics'!I:I,MATCH($C209,'Policy Characteristics'!$C:$C,0)))</f>
        <v>% reduction in energy use</v>
      </c>
      <c r="P209" s="177" t="str">
        <f>IF(ISBLANK(INDEX('Policy Characteristics'!J:J,MATCH($C209,'Policy Characteristics'!$C:$C,0))),"",INDEX('Policy Characteristics'!J:J,MATCH($C209,'Policy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9" s="177" t="str">
        <f>IF(ISBLANK(INDEX('Policy Characteristics'!K:K,MATCH($C209,'Policy Characteristics'!$C:$C,0))),"",INDEX('Policy Characteristics'!K:K,MATCH($C209,'Policy Characteristics'!$C:$C,0)))</f>
        <v>buildings-sector-main.html#eff-stds</v>
      </c>
      <c r="R209" s="177" t="str">
        <f>IF(ISBLANK(INDEX('Policy Characteristics'!L:L,MATCH($C209,'Policy Characteristics'!$C:$C,0))),"",INDEX('Policy Characteristics'!L:L,MATCH($C209,'Policy Characteristics'!$C:$C,0)))</f>
        <v>building-energy-efficiency-standards.html</v>
      </c>
    </row>
    <row r="210" spans="1:18" s="4" customFormat="1" x14ac:dyDescent="0.35">
      <c r="A210" s="176" t="str">
        <f>IF(ISBLANK(INDEX('Policy Characteristics'!A:A,MATCH($C210,'Policy Characteristics'!$C:$C,0))),"",INDEX('Policy Characteristics'!A:A,MATCH($C210,'Policy Characteristics'!$C:$C,0)))</f>
        <v>Buildings,  Appliances, and Heat</v>
      </c>
      <c r="B210" s="184" t="str">
        <f>IF(ISBLANK(INDEX('Policy Characteristics'!B:B,MATCH($C210,'Policy Characteristics'!$C:$C,0))),"",INDEX('Policy Characteristics'!B:B,MATCH($C210,'Policy Characteristics'!$C:$C,0)))</f>
        <v>Building Energy Efficiency Standards</v>
      </c>
      <c r="C210" s="176" t="str">
        <f t="shared" si="12"/>
        <v>Reduction in E Use Allowed by Component Eff Std</v>
      </c>
      <c r="D210" s="47" t="s">
        <v>115</v>
      </c>
      <c r="E210" s="47" t="s">
        <v>277</v>
      </c>
      <c r="F210" s="47" t="s">
        <v>121</v>
      </c>
      <c r="G210" s="47" t="s">
        <v>279</v>
      </c>
      <c r="H210" s="44">
        <v>151</v>
      </c>
      <c r="I210" s="198" t="s">
        <v>43</v>
      </c>
      <c r="J210" s="177" t="str">
        <f>IF(ISBLANK(INDEX('Policy Characteristics'!D:D,MATCH($C210,'Policy Characteristics'!$C:$C,0))),"",INDEX('Policy Characteristics'!D:D,MATCH($C210,'Policy Characteristics'!$C:$C,0)))</f>
        <v>Building Energy Efficiency Standards</v>
      </c>
      <c r="K210" s="177" t="str">
        <f>IF(ISBLANK(INDEX('Policy Characteristics'!E:E,MATCH($C210,'Policy Characteristics'!$C:$C,0))),"",INDEX('Policy Characteristics'!E:E,MATCH($C210,'Policy Characteristics'!$C:$C,0)))</f>
        <v>bldgs efficiency standards</v>
      </c>
      <c r="L210" s="177">
        <f>IF(ISBLANK(INDEX('Policy Characteristics'!F:F,MATCH($C210,'Policy Characteristics'!$C:$C,0))),"",INDEX('Policy Characteristics'!F:F,MATCH($C210,'Policy Characteristics'!$C:$C,0)))</f>
        <v>0</v>
      </c>
      <c r="M210" s="177">
        <f>IF(ISBLANK(INDEX('Policy Characteristics'!G:G,MATCH($C210,'Policy Characteristics'!$C:$C,0))),"",INDEX('Policy Characteristics'!G:G,MATCH($C210,'Policy Characteristics'!$C:$C,0)))</f>
        <v>0.75</v>
      </c>
      <c r="N210" s="177">
        <f>IF(ISBLANK(INDEX('Policy Characteristics'!H:H,MATCH($C210,'Policy Characteristics'!$C:$C,0))),"",INDEX('Policy Characteristics'!H:H,MATCH($C210,'Policy Characteristics'!$C:$C,0)))</f>
        <v>0.01</v>
      </c>
      <c r="O210" s="177" t="str">
        <f>IF(ISBLANK(INDEX('Policy Characteristics'!I:I,MATCH($C210,'Policy Characteristics'!$C:$C,0))),"",INDEX('Policy Characteristics'!I:I,MATCH($C210,'Policy Characteristics'!$C:$C,0)))</f>
        <v>% reduction in energy use</v>
      </c>
      <c r="P210" s="177" t="str">
        <f>IF(ISBLANK(INDEX('Policy Characteristics'!J:J,MATCH($C210,'Policy Characteristics'!$C:$C,0))),"",INDEX('Policy Characteristics'!J:J,MATCH($C210,'Policy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0" s="177" t="str">
        <f>IF(ISBLANK(INDEX('Policy Characteristics'!K:K,MATCH($C210,'Policy Characteristics'!$C:$C,0))),"",INDEX('Policy Characteristics'!K:K,MATCH($C210,'Policy Characteristics'!$C:$C,0)))</f>
        <v>buildings-sector-main.html#eff-stds</v>
      </c>
      <c r="R210" s="177" t="str">
        <f>IF(ISBLANK(INDEX('Policy Characteristics'!L:L,MATCH($C210,'Policy Characteristics'!$C:$C,0))),"",INDEX('Policy Characteristics'!L:L,MATCH($C210,'Policy Characteristics'!$C:$C,0)))</f>
        <v>building-energy-efficiency-standards.html</v>
      </c>
    </row>
    <row r="211" spans="1:18" s="4" customFormat="1" x14ac:dyDescent="0.35">
      <c r="A211" s="176" t="str">
        <f>IF(ISBLANK(INDEX('Policy Characteristics'!A:A,MATCH($C211,'Policy Characteristics'!$C:$C,0))),"",INDEX('Policy Characteristics'!A:A,MATCH($C211,'Policy Characteristics'!$C:$C,0)))</f>
        <v>Buildings,  Appliances, and Heat</v>
      </c>
      <c r="B211" s="184" t="str">
        <f>IF(ISBLANK(INDEX('Policy Characteristics'!B:B,MATCH($C211,'Policy Characteristics'!$C:$C,0))),"",INDEX('Policy Characteristics'!B:B,MATCH($C211,'Policy Characteristics'!$C:$C,0)))</f>
        <v>Building Energy Efficiency Standards</v>
      </c>
      <c r="C211" s="176" t="str">
        <f t="shared" si="12"/>
        <v>Reduction in E Use Allowed by Component Eff Std</v>
      </c>
      <c r="D211" s="47" t="s">
        <v>116</v>
      </c>
      <c r="E211" s="47" t="s">
        <v>277</v>
      </c>
      <c r="F211" s="47" t="s">
        <v>122</v>
      </c>
      <c r="G211" s="47" t="s">
        <v>279</v>
      </c>
      <c r="H211" s="44">
        <v>152</v>
      </c>
      <c r="I211" s="198" t="s">
        <v>43</v>
      </c>
      <c r="J211" s="177" t="str">
        <f>IF(ISBLANK(INDEX('Policy Characteristics'!D:D,MATCH($C211,'Policy Characteristics'!$C:$C,0))),"",INDEX('Policy Characteristics'!D:D,MATCH($C211,'Policy Characteristics'!$C:$C,0)))</f>
        <v>Building Energy Efficiency Standards</v>
      </c>
      <c r="K211" s="177" t="str">
        <f>IF(ISBLANK(INDEX('Policy Characteristics'!E:E,MATCH($C211,'Policy Characteristics'!$C:$C,0))),"",INDEX('Policy Characteristics'!E:E,MATCH($C211,'Policy Characteristics'!$C:$C,0)))</f>
        <v>bldgs efficiency standards</v>
      </c>
      <c r="L211" s="177">
        <f>IF(ISBLANK(INDEX('Policy Characteristics'!F:F,MATCH($C211,'Policy Characteristics'!$C:$C,0))),"",INDEX('Policy Characteristics'!F:F,MATCH($C211,'Policy Characteristics'!$C:$C,0)))</f>
        <v>0</v>
      </c>
      <c r="M211" s="177">
        <f>IF(ISBLANK(INDEX('Policy Characteristics'!G:G,MATCH($C211,'Policy Characteristics'!$C:$C,0))),"",INDEX('Policy Characteristics'!G:G,MATCH($C211,'Policy Characteristics'!$C:$C,0)))</f>
        <v>0.75</v>
      </c>
      <c r="N211" s="177">
        <f>IF(ISBLANK(INDEX('Policy Characteristics'!H:H,MATCH($C211,'Policy Characteristics'!$C:$C,0))),"",INDEX('Policy Characteristics'!H:H,MATCH($C211,'Policy Characteristics'!$C:$C,0)))</f>
        <v>0.01</v>
      </c>
      <c r="O211" s="177" t="str">
        <f>IF(ISBLANK(INDEX('Policy Characteristics'!I:I,MATCH($C211,'Policy Characteristics'!$C:$C,0))),"",INDEX('Policy Characteristics'!I:I,MATCH($C211,'Policy Characteristics'!$C:$C,0)))</f>
        <v>% reduction in energy use</v>
      </c>
      <c r="P211" s="177" t="str">
        <f>IF(ISBLANK(INDEX('Policy Characteristics'!J:J,MATCH($C211,'Policy Characteristics'!$C:$C,0))),"",INDEX('Policy Characteristics'!J:J,MATCH($C211,'Policy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1" s="177" t="str">
        <f>IF(ISBLANK(INDEX('Policy Characteristics'!K:K,MATCH($C211,'Policy Characteristics'!$C:$C,0))),"",INDEX('Policy Characteristics'!K:K,MATCH($C211,'Policy Characteristics'!$C:$C,0)))</f>
        <v>buildings-sector-main.html#eff-stds</v>
      </c>
      <c r="R211" s="177" t="str">
        <f>IF(ISBLANK(INDEX('Policy Characteristics'!L:L,MATCH($C211,'Policy Characteristics'!$C:$C,0))),"",INDEX('Policy Characteristics'!L:L,MATCH($C211,'Policy Characteristics'!$C:$C,0)))</f>
        <v>building-energy-efficiency-standards.html</v>
      </c>
    </row>
    <row r="212" spans="1:18" s="4" customFormat="1" x14ac:dyDescent="0.35">
      <c r="A212" s="176" t="str">
        <f>IF(ISBLANK(INDEX('Policy Characteristics'!A:A,MATCH($C212,'Policy Characteristics'!$C:$C,0))),"",INDEX('Policy Characteristics'!A:A,MATCH($C212,'Policy Characteristics'!$C:$C,0)))</f>
        <v>Buildings,  Appliances, and Heat</v>
      </c>
      <c r="B212" s="184" t="str">
        <f>IF(ISBLANK(INDEX('Policy Characteristics'!B:B,MATCH($C212,'Policy Characteristics'!$C:$C,0))),"",INDEX('Policy Characteristics'!B:B,MATCH($C212,'Policy Characteristics'!$C:$C,0)))</f>
        <v>Building Energy Efficiency Standards</v>
      </c>
      <c r="C212" s="176" t="str">
        <f t="shared" si="12"/>
        <v>Reduction in E Use Allowed by Component Eff Std</v>
      </c>
      <c r="D212" s="47" t="s">
        <v>117</v>
      </c>
      <c r="E212" s="47" t="s">
        <v>277</v>
      </c>
      <c r="F212" s="47" t="s">
        <v>123</v>
      </c>
      <c r="G212" s="47" t="s">
        <v>279</v>
      </c>
      <c r="H212" s="44">
        <v>153</v>
      </c>
      <c r="I212" s="198" t="s">
        <v>43</v>
      </c>
      <c r="J212" s="177" t="str">
        <f>IF(ISBLANK(INDEX('Policy Characteristics'!D:D,MATCH($C212,'Policy Characteristics'!$C:$C,0))),"",INDEX('Policy Characteristics'!D:D,MATCH($C212,'Policy Characteristics'!$C:$C,0)))</f>
        <v>Building Energy Efficiency Standards</v>
      </c>
      <c r="K212" s="177" t="str">
        <f>IF(ISBLANK(INDEX('Policy Characteristics'!E:E,MATCH($C212,'Policy Characteristics'!$C:$C,0))),"",INDEX('Policy Characteristics'!E:E,MATCH($C212,'Policy Characteristics'!$C:$C,0)))</f>
        <v>bldgs efficiency standards</v>
      </c>
      <c r="L212" s="177">
        <f>IF(ISBLANK(INDEX('Policy Characteristics'!F:F,MATCH($C212,'Policy Characteristics'!$C:$C,0))),"",INDEX('Policy Characteristics'!F:F,MATCH($C212,'Policy Characteristics'!$C:$C,0)))</f>
        <v>0</v>
      </c>
      <c r="M212" s="177">
        <f>IF(ISBLANK(INDEX('Policy Characteristics'!G:G,MATCH($C212,'Policy Characteristics'!$C:$C,0))),"",INDEX('Policy Characteristics'!G:G,MATCH($C212,'Policy Characteristics'!$C:$C,0)))</f>
        <v>0.75</v>
      </c>
      <c r="N212" s="177">
        <f>IF(ISBLANK(INDEX('Policy Characteristics'!H:H,MATCH($C212,'Policy Characteristics'!$C:$C,0))),"",INDEX('Policy Characteristics'!H:H,MATCH($C212,'Policy Characteristics'!$C:$C,0)))</f>
        <v>0.01</v>
      </c>
      <c r="O212" s="177" t="str">
        <f>IF(ISBLANK(INDEX('Policy Characteristics'!I:I,MATCH($C212,'Policy Characteristics'!$C:$C,0))),"",INDEX('Policy Characteristics'!I:I,MATCH($C212,'Policy Characteristics'!$C:$C,0)))</f>
        <v>% reduction in energy use</v>
      </c>
      <c r="P212" s="177" t="str">
        <f>IF(ISBLANK(INDEX('Policy Characteristics'!J:J,MATCH($C212,'Policy Characteristics'!$C:$C,0))),"",INDEX('Policy Characteristics'!J:J,MATCH($C212,'Policy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2" s="177" t="str">
        <f>IF(ISBLANK(INDEX('Policy Characteristics'!K:K,MATCH($C212,'Policy Characteristics'!$C:$C,0))),"",INDEX('Policy Characteristics'!K:K,MATCH($C212,'Policy Characteristics'!$C:$C,0)))</f>
        <v>buildings-sector-main.html#eff-stds</v>
      </c>
      <c r="R212" s="177" t="str">
        <f>IF(ISBLANK(INDEX('Policy Characteristics'!L:L,MATCH($C212,'Policy Characteristics'!$C:$C,0))),"",INDEX('Policy Characteristics'!L:L,MATCH($C212,'Policy Characteristics'!$C:$C,0)))</f>
        <v>building-energy-efficiency-standards.html</v>
      </c>
    </row>
    <row r="213" spans="1:18" s="4" customFormat="1" x14ac:dyDescent="0.35">
      <c r="A213" s="176" t="str">
        <f>IF(ISBLANK(INDEX('Policy Characteristics'!A:A,MATCH($C213,'Policy Characteristics'!$C:$C,0))),"",INDEX('Policy Characteristics'!A:A,MATCH($C213,'Policy Characteristics'!$C:$C,0)))</f>
        <v>Buildings,  Appliances, and Heat</v>
      </c>
      <c r="B213" s="184" t="str">
        <f>IF(ISBLANK(INDEX('Policy Characteristics'!B:B,MATCH($C213,'Policy Characteristics'!$C:$C,0))),"",INDEX('Policy Characteristics'!B:B,MATCH($C213,'Policy Characteristics'!$C:$C,0)))</f>
        <v>Building Energy Efficiency Standards</v>
      </c>
      <c r="C213" s="176" t="str">
        <f t="shared" si="12"/>
        <v>Reduction in E Use Allowed by Component Eff Std</v>
      </c>
      <c r="D213" s="47" t="s">
        <v>118</v>
      </c>
      <c r="E213" s="47" t="s">
        <v>277</v>
      </c>
      <c r="F213" s="47" t="s">
        <v>124</v>
      </c>
      <c r="G213" s="47" t="s">
        <v>279</v>
      </c>
      <c r="H213" s="44">
        <v>154</v>
      </c>
      <c r="I213" s="198" t="s">
        <v>43</v>
      </c>
      <c r="J213" s="177" t="str">
        <f>IF(ISBLANK(INDEX('Policy Characteristics'!D:D,MATCH($C213,'Policy Characteristics'!$C:$C,0))),"",INDEX('Policy Characteristics'!D:D,MATCH($C213,'Policy Characteristics'!$C:$C,0)))</f>
        <v>Building Energy Efficiency Standards</v>
      </c>
      <c r="K213" s="177" t="str">
        <f>IF(ISBLANK(INDEX('Policy Characteristics'!E:E,MATCH($C213,'Policy Characteristics'!$C:$C,0))),"",INDEX('Policy Characteristics'!E:E,MATCH($C213,'Policy Characteristics'!$C:$C,0)))</f>
        <v>bldgs efficiency standards</v>
      </c>
      <c r="L213" s="177">
        <f>IF(ISBLANK(INDEX('Policy Characteristics'!F:F,MATCH($C213,'Policy Characteristics'!$C:$C,0))),"",INDEX('Policy Characteristics'!F:F,MATCH($C213,'Policy Characteristics'!$C:$C,0)))</f>
        <v>0</v>
      </c>
      <c r="M213" s="177">
        <f>IF(ISBLANK(INDEX('Policy Characteristics'!G:G,MATCH($C213,'Policy Characteristics'!$C:$C,0))),"",INDEX('Policy Characteristics'!G:G,MATCH($C213,'Policy Characteristics'!$C:$C,0)))</f>
        <v>0.75</v>
      </c>
      <c r="N213" s="177">
        <f>IF(ISBLANK(INDEX('Policy Characteristics'!H:H,MATCH($C213,'Policy Characteristics'!$C:$C,0))),"",INDEX('Policy Characteristics'!H:H,MATCH($C213,'Policy Characteristics'!$C:$C,0)))</f>
        <v>0.01</v>
      </c>
      <c r="O213" s="177" t="str">
        <f>IF(ISBLANK(INDEX('Policy Characteristics'!I:I,MATCH($C213,'Policy Characteristics'!$C:$C,0))),"",INDEX('Policy Characteristics'!I:I,MATCH($C213,'Policy Characteristics'!$C:$C,0)))</f>
        <v>% reduction in energy use</v>
      </c>
      <c r="P213" s="177" t="str">
        <f>IF(ISBLANK(INDEX('Policy Characteristics'!J:J,MATCH($C213,'Policy Characteristics'!$C:$C,0))),"",INDEX('Policy Characteristics'!J:J,MATCH($C213,'Policy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3" s="177" t="str">
        <f>IF(ISBLANK(INDEX('Policy Characteristics'!K:K,MATCH($C213,'Policy Characteristics'!$C:$C,0))),"",INDEX('Policy Characteristics'!K:K,MATCH($C213,'Policy Characteristics'!$C:$C,0)))</f>
        <v>buildings-sector-main.html#eff-stds</v>
      </c>
      <c r="R213" s="177" t="str">
        <f>IF(ISBLANK(INDEX('Policy Characteristics'!L:L,MATCH($C213,'Policy Characteristics'!$C:$C,0))),"",INDEX('Policy Characteristics'!L:L,MATCH($C213,'Policy Characteristics'!$C:$C,0)))</f>
        <v>building-energy-efficiency-standards.html</v>
      </c>
    </row>
    <row r="214" spans="1:18" s="4" customFormat="1" x14ac:dyDescent="0.35">
      <c r="A214" s="176" t="str">
        <f>IF(ISBLANK(INDEX('Policy Characteristics'!A:A,MATCH($C214,'Policy Characteristics'!$C:$C,0))),"",INDEX('Policy Characteristics'!A:A,MATCH($C214,'Policy Characteristics'!$C:$C,0)))</f>
        <v>Buildings,  Appliances, and Heat</v>
      </c>
      <c r="B214" s="184" t="str">
        <f>IF(ISBLANK(INDEX('Policy Characteristics'!B:B,MATCH($C214,'Policy Characteristics'!$C:$C,0))),"",INDEX('Policy Characteristics'!B:B,MATCH($C214,'Policy Characteristics'!$C:$C,0)))</f>
        <v>Building Energy Efficiency Standards</v>
      </c>
      <c r="C214" s="176" t="str">
        <f t="shared" si="12"/>
        <v>Reduction in E Use Allowed by Component Eff Std</v>
      </c>
      <c r="D214" s="47" t="s">
        <v>119</v>
      </c>
      <c r="E214" s="47" t="s">
        <v>277</v>
      </c>
      <c r="F214" s="47" t="s">
        <v>125</v>
      </c>
      <c r="G214" s="47" t="s">
        <v>279</v>
      </c>
      <c r="H214" s="44">
        <v>155</v>
      </c>
      <c r="I214" s="198" t="s">
        <v>43</v>
      </c>
      <c r="J214" s="177" t="str">
        <f>IF(ISBLANK(INDEX('Policy Characteristics'!D:D,MATCH($C214,'Policy Characteristics'!$C:$C,0))),"",INDEX('Policy Characteristics'!D:D,MATCH($C214,'Policy Characteristics'!$C:$C,0)))</f>
        <v>Building Energy Efficiency Standards</v>
      </c>
      <c r="K214" s="177" t="str">
        <f>IF(ISBLANK(INDEX('Policy Characteristics'!E:E,MATCH($C214,'Policy Characteristics'!$C:$C,0))),"",INDEX('Policy Characteristics'!E:E,MATCH($C214,'Policy Characteristics'!$C:$C,0)))</f>
        <v>bldgs efficiency standards</v>
      </c>
      <c r="L214" s="177">
        <f>IF(ISBLANK(INDEX('Policy Characteristics'!F:F,MATCH($C214,'Policy Characteristics'!$C:$C,0))),"",INDEX('Policy Characteristics'!F:F,MATCH($C214,'Policy Characteristics'!$C:$C,0)))</f>
        <v>0</v>
      </c>
      <c r="M214" s="177">
        <f>IF(ISBLANK(INDEX('Policy Characteristics'!G:G,MATCH($C214,'Policy Characteristics'!$C:$C,0))),"",INDEX('Policy Characteristics'!G:G,MATCH($C214,'Policy Characteristics'!$C:$C,0)))</f>
        <v>0.75</v>
      </c>
      <c r="N214" s="177">
        <f>IF(ISBLANK(INDEX('Policy Characteristics'!H:H,MATCH($C214,'Policy Characteristics'!$C:$C,0))),"",INDEX('Policy Characteristics'!H:H,MATCH($C214,'Policy Characteristics'!$C:$C,0)))</f>
        <v>0.01</v>
      </c>
      <c r="O214" s="177" t="str">
        <f>IF(ISBLANK(INDEX('Policy Characteristics'!I:I,MATCH($C214,'Policy Characteristics'!$C:$C,0))),"",INDEX('Policy Characteristics'!I:I,MATCH($C214,'Policy Characteristics'!$C:$C,0)))</f>
        <v>% reduction in energy use</v>
      </c>
      <c r="P214" s="177" t="str">
        <f>IF(ISBLANK(INDEX('Policy Characteristics'!J:J,MATCH($C214,'Policy Characteristics'!$C:$C,0))),"",INDEX('Policy Characteristics'!J:J,MATCH($C214,'Policy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4" s="177" t="str">
        <f>IF(ISBLANK(INDEX('Policy Characteristics'!K:K,MATCH($C214,'Policy Characteristics'!$C:$C,0))),"",INDEX('Policy Characteristics'!K:K,MATCH($C214,'Policy Characteristics'!$C:$C,0)))</f>
        <v>buildings-sector-main.html#eff-stds</v>
      </c>
      <c r="R214" s="177" t="str">
        <f>IF(ISBLANK(INDEX('Policy Characteristics'!L:L,MATCH($C214,'Policy Characteristics'!$C:$C,0))),"",INDEX('Policy Characteristics'!L:L,MATCH($C214,'Policy Characteristics'!$C:$C,0)))</f>
        <v>building-energy-efficiency-standards.html</v>
      </c>
    </row>
    <row r="215" spans="1:18" s="4" customFormat="1" x14ac:dyDescent="0.35">
      <c r="A215" s="176" t="str">
        <f>IF(ISBLANK(INDEX('Policy Characteristics'!A:A,MATCH($C215,'Policy Characteristics'!$C:$C,0))),"",INDEX('Policy Characteristics'!A:A,MATCH($C215,'Policy Characteristics'!$C:$C,0)))</f>
        <v>Buildings,  Appliances, and Heat</v>
      </c>
      <c r="B215" s="184" t="str">
        <f>IF(ISBLANK(INDEX('Policy Characteristics'!B:B,MATCH($C215,'Policy Characteristics'!$C:$C,0))),"",INDEX('Policy Characteristics'!B:B,MATCH($C215,'Policy Characteristics'!$C:$C,0)))</f>
        <v>Building Energy Efficiency Standards</v>
      </c>
      <c r="C215" s="176" t="str">
        <f t="shared" si="12"/>
        <v>Reduction in E Use Allowed by Component Eff Std</v>
      </c>
      <c r="D215" s="47" t="s">
        <v>114</v>
      </c>
      <c r="E215" s="47" t="s">
        <v>278</v>
      </c>
      <c r="F215" s="47" t="s">
        <v>120</v>
      </c>
      <c r="G215" s="47" t="s">
        <v>164</v>
      </c>
      <c r="H215" s="44">
        <v>156</v>
      </c>
      <c r="I215" s="198" t="s">
        <v>43</v>
      </c>
      <c r="J215" s="177" t="str">
        <f>IF(ISBLANK(INDEX('Policy Characteristics'!D:D,MATCH($C215,'Policy Characteristics'!$C:$C,0))),"",INDEX('Policy Characteristics'!D:D,MATCH($C215,'Policy Characteristics'!$C:$C,0)))</f>
        <v>Building Energy Efficiency Standards</v>
      </c>
      <c r="K215" s="177" t="str">
        <f>IF(ISBLANK(INDEX('Policy Characteristics'!E:E,MATCH($C215,'Policy Characteristics'!$C:$C,0))),"",INDEX('Policy Characteristics'!E:E,MATCH($C215,'Policy Characteristics'!$C:$C,0)))</f>
        <v>bldgs efficiency standards</v>
      </c>
      <c r="L215" s="177">
        <f>IF(ISBLANK(INDEX('Policy Characteristics'!F:F,MATCH($C215,'Policy Characteristics'!$C:$C,0))),"",INDEX('Policy Characteristics'!F:F,MATCH($C215,'Policy Characteristics'!$C:$C,0)))</f>
        <v>0</v>
      </c>
      <c r="M215" s="177">
        <f>IF(ISBLANK(INDEX('Policy Characteristics'!G:G,MATCH($C215,'Policy Characteristics'!$C:$C,0))),"",INDEX('Policy Characteristics'!G:G,MATCH($C215,'Policy Characteristics'!$C:$C,0)))</f>
        <v>0.75</v>
      </c>
      <c r="N215" s="177">
        <f>IF(ISBLANK(INDEX('Policy Characteristics'!H:H,MATCH($C215,'Policy Characteristics'!$C:$C,0))),"",INDEX('Policy Characteristics'!H:H,MATCH($C215,'Policy Characteristics'!$C:$C,0)))</f>
        <v>0.01</v>
      </c>
      <c r="O215" s="177" t="str">
        <f>IF(ISBLANK(INDEX('Policy Characteristics'!I:I,MATCH($C215,'Policy Characteristics'!$C:$C,0))),"",INDEX('Policy Characteristics'!I:I,MATCH($C215,'Policy Characteristics'!$C:$C,0)))</f>
        <v>% reduction in energy use</v>
      </c>
      <c r="P215" s="177" t="str">
        <f>IF(ISBLANK(INDEX('Policy Characteristics'!J:J,MATCH($C215,'Policy Characteristics'!$C:$C,0))),"",INDEX('Policy Characteristics'!J:J,MATCH($C215,'Policy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5" s="177" t="str">
        <f>IF(ISBLANK(INDEX('Policy Characteristics'!K:K,MATCH($C215,'Policy Characteristics'!$C:$C,0))),"",INDEX('Policy Characteristics'!K:K,MATCH($C215,'Policy Characteristics'!$C:$C,0)))</f>
        <v>buildings-sector-main.html#eff-stds</v>
      </c>
      <c r="R215" s="177" t="str">
        <f>IF(ISBLANK(INDEX('Policy Characteristics'!L:L,MATCH($C215,'Policy Characteristics'!$C:$C,0))),"",INDEX('Policy Characteristics'!L:L,MATCH($C215,'Policy Characteristics'!$C:$C,0)))</f>
        <v>building-energy-efficiency-standards.html</v>
      </c>
    </row>
    <row r="216" spans="1:18" s="4" customFormat="1" x14ac:dyDescent="0.35">
      <c r="A216" s="176" t="str">
        <f>IF(ISBLANK(INDEX('Policy Characteristics'!A:A,MATCH($C216,'Policy Characteristics'!$C:$C,0))),"",INDEX('Policy Characteristics'!A:A,MATCH($C216,'Policy Characteristics'!$C:$C,0)))</f>
        <v>Buildings,  Appliances, and Heat</v>
      </c>
      <c r="B216" s="184" t="str">
        <f>IF(ISBLANK(INDEX('Policy Characteristics'!B:B,MATCH($C216,'Policy Characteristics'!$C:$C,0))),"",INDEX('Policy Characteristics'!B:B,MATCH($C216,'Policy Characteristics'!$C:$C,0)))</f>
        <v>Building Energy Efficiency Standards</v>
      </c>
      <c r="C216" s="176" t="str">
        <f t="shared" si="12"/>
        <v>Reduction in E Use Allowed by Component Eff Std</v>
      </c>
      <c r="D216" s="47" t="s">
        <v>115</v>
      </c>
      <c r="E216" s="47" t="s">
        <v>278</v>
      </c>
      <c r="F216" s="47" t="s">
        <v>121</v>
      </c>
      <c r="G216" s="47" t="s">
        <v>164</v>
      </c>
      <c r="H216" s="44">
        <v>157</v>
      </c>
      <c r="I216" s="198" t="s">
        <v>43</v>
      </c>
      <c r="J216" s="177" t="str">
        <f>IF(ISBLANK(INDEX('Policy Characteristics'!D:D,MATCH($C216,'Policy Characteristics'!$C:$C,0))),"",INDEX('Policy Characteristics'!D:D,MATCH($C216,'Policy Characteristics'!$C:$C,0)))</f>
        <v>Building Energy Efficiency Standards</v>
      </c>
      <c r="K216" s="177" t="str">
        <f>IF(ISBLANK(INDEX('Policy Characteristics'!E:E,MATCH($C216,'Policy Characteristics'!$C:$C,0))),"",INDEX('Policy Characteristics'!E:E,MATCH($C216,'Policy Characteristics'!$C:$C,0)))</f>
        <v>bldgs efficiency standards</v>
      </c>
      <c r="L216" s="177">
        <f>IF(ISBLANK(INDEX('Policy Characteristics'!F:F,MATCH($C216,'Policy Characteristics'!$C:$C,0))),"",INDEX('Policy Characteristics'!F:F,MATCH($C216,'Policy Characteristics'!$C:$C,0)))</f>
        <v>0</v>
      </c>
      <c r="M216" s="177">
        <f>IF(ISBLANK(INDEX('Policy Characteristics'!G:G,MATCH($C216,'Policy Characteristics'!$C:$C,0))),"",INDEX('Policy Characteristics'!G:G,MATCH($C216,'Policy Characteristics'!$C:$C,0)))</f>
        <v>0.75</v>
      </c>
      <c r="N216" s="177">
        <f>IF(ISBLANK(INDEX('Policy Characteristics'!H:H,MATCH($C216,'Policy Characteristics'!$C:$C,0))),"",INDEX('Policy Characteristics'!H:H,MATCH($C216,'Policy Characteristics'!$C:$C,0)))</f>
        <v>0.01</v>
      </c>
      <c r="O216" s="177" t="str">
        <f>IF(ISBLANK(INDEX('Policy Characteristics'!I:I,MATCH($C216,'Policy Characteristics'!$C:$C,0))),"",INDEX('Policy Characteristics'!I:I,MATCH($C216,'Policy Characteristics'!$C:$C,0)))</f>
        <v>% reduction in energy use</v>
      </c>
      <c r="P216" s="177" t="str">
        <f>IF(ISBLANK(INDEX('Policy Characteristics'!J:J,MATCH($C216,'Policy Characteristics'!$C:$C,0))),"",INDEX('Policy Characteristics'!J:J,MATCH($C216,'Policy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6" s="177" t="str">
        <f>IF(ISBLANK(INDEX('Policy Characteristics'!K:K,MATCH($C216,'Policy Characteristics'!$C:$C,0))),"",INDEX('Policy Characteristics'!K:K,MATCH($C216,'Policy Characteristics'!$C:$C,0)))</f>
        <v>buildings-sector-main.html#eff-stds</v>
      </c>
      <c r="R216" s="177" t="str">
        <f>IF(ISBLANK(INDEX('Policy Characteristics'!L:L,MATCH($C216,'Policy Characteristics'!$C:$C,0))),"",INDEX('Policy Characteristics'!L:L,MATCH($C216,'Policy Characteristics'!$C:$C,0)))</f>
        <v>building-energy-efficiency-standards.html</v>
      </c>
    </row>
    <row r="217" spans="1:18" s="4" customFormat="1" x14ac:dyDescent="0.35">
      <c r="A217" s="176" t="str">
        <f>IF(ISBLANK(INDEX('Policy Characteristics'!A:A,MATCH($C217,'Policy Characteristics'!$C:$C,0))),"",INDEX('Policy Characteristics'!A:A,MATCH($C217,'Policy Characteristics'!$C:$C,0)))</f>
        <v>Buildings,  Appliances, and Heat</v>
      </c>
      <c r="B217" s="184" t="str">
        <f>IF(ISBLANK(INDEX('Policy Characteristics'!B:B,MATCH($C217,'Policy Characteristics'!$C:$C,0))),"",INDEX('Policy Characteristics'!B:B,MATCH($C217,'Policy Characteristics'!$C:$C,0)))</f>
        <v>Building Energy Efficiency Standards</v>
      </c>
      <c r="C217" s="176" t="str">
        <f t="shared" si="12"/>
        <v>Reduction in E Use Allowed by Component Eff Std</v>
      </c>
      <c r="D217" s="47" t="s">
        <v>116</v>
      </c>
      <c r="E217" s="47" t="s">
        <v>278</v>
      </c>
      <c r="F217" s="47" t="s">
        <v>122</v>
      </c>
      <c r="G217" s="47" t="s">
        <v>164</v>
      </c>
      <c r="H217" s="44">
        <v>158</v>
      </c>
      <c r="I217" s="198" t="s">
        <v>43</v>
      </c>
      <c r="J217" s="177" t="str">
        <f>IF(ISBLANK(INDEX('Policy Characteristics'!D:D,MATCH($C217,'Policy Characteristics'!$C:$C,0))),"",INDEX('Policy Characteristics'!D:D,MATCH($C217,'Policy Characteristics'!$C:$C,0)))</f>
        <v>Building Energy Efficiency Standards</v>
      </c>
      <c r="K217" s="177" t="str">
        <f>IF(ISBLANK(INDEX('Policy Characteristics'!E:E,MATCH($C217,'Policy Characteristics'!$C:$C,0))),"",INDEX('Policy Characteristics'!E:E,MATCH($C217,'Policy Characteristics'!$C:$C,0)))</f>
        <v>bldgs efficiency standards</v>
      </c>
      <c r="L217" s="177">
        <f>IF(ISBLANK(INDEX('Policy Characteristics'!F:F,MATCH($C217,'Policy Characteristics'!$C:$C,0))),"",INDEX('Policy Characteristics'!F:F,MATCH($C217,'Policy Characteristics'!$C:$C,0)))</f>
        <v>0</v>
      </c>
      <c r="M217" s="177">
        <f>IF(ISBLANK(INDEX('Policy Characteristics'!G:G,MATCH($C217,'Policy Characteristics'!$C:$C,0))),"",INDEX('Policy Characteristics'!G:G,MATCH($C217,'Policy Characteristics'!$C:$C,0)))</f>
        <v>0.75</v>
      </c>
      <c r="N217" s="177">
        <f>IF(ISBLANK(INDEX('Policy Characteristics'!H:H,MATCH($C217,'Policy Characteristics'!$C:$C,0))),"",INDEX('Policy Characteristics'!H:H,MATCH($C217,'Policy Characteristics'!$C:$C,0)))</f>
        <v>0.01</v>
      </c>
      <c r="O217" s="177" t="str">
        <f>IF(ISBLANK(INDEX('Policy Characteristics'!I:I,MATCH($C217,'Policy Characteristics'!$C:$C,0))),"",INDEX('Policy Characteristics'!I:I,MATCH($C217,'Policy Characteristics'!$C:$C,0)))</f>
        <v>% reduction in energy use</v>
      </c>
      <c r="P217" s="177" t="str">
        <f>IF(ISBLANK(INDEX('Policy Characteristics'!J:J,MATCH($C217,'Policy Characteristics'!$C:$C,0))),"",INDEX('Policy Characteristics'!J:J,MATCH($C217,'Policy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7" s="177" t="str">
        <f>IF(ISBLANK(INDEX('Policy Characteristics'!K:K,MATCH($C217,'Policy Characteristics'!$C:$C,0))),"",INDEX('Policy Characteristics'!K:K,MATCH($C217,'Policy Characteristics'!$C:$C,0)))</f>
        <v>buildings-sector-main.html#eff-stds</v>
      </c>
      <c r="R217" s="177" t="str">
        <f>IF(ISBLANK(INDEX('Policy Characteristics'!L:L,MATCH($C217,'Policy Characteristics'!$C:$C,0))),"",INDEX('Policy Characteristics'!L:L,MATCH($C217,'Policy Characteristics'!$C:$C,0)))</f>
        <v>building-energy-efficiency-standards.html</v>
      </c>
    </row>
    <row r="218" spans="1:18" s="4" customFormat="1" x14ac:dyDescent="0.35">
      <c r="A218" s="176" t="str">
        <f>IF(ISBLANK(INDEX('Policy Characteristics'!A:A,MATCH($C218,'Policy Characteristics'!$C:$C,0))),"",INDEX('Policy Characteristics'!A:A,MATCH($C218,'Policy Characteristics'!$C:$C,0)))</f>
        <v>Buildings,  Appliances, and Heat</v>
      </c>
      <c r="B218" s="184" t="str">
        <f>IF(ISBLANK(INDEX('Policy Characteristics'!B:B,MATCH($C218,'Policy Characteristics'!$C:$C,0))),"",INDEX('Policy Characteristics'!B:B,MATCH($C218,'Policy Characteristics'!$C:$C,0)))</f>
        <v>Building Energy Efficiency Standards</v>
      </c>
      <c r="C218" s="176" t="str">
        <f t="shared" si="12"/>
        <v>Reduction in E Use Allowed by Component Eff Std</v>
      </c>
      <c r="D218" s="47" t="s">
        <v>117</v>
      </c>
      <c r="E218" s="47" t="s">
        <v>278</v>
      </c>
      <c r="F218" s="47" t="s">
        <v>123</v>
      </c>
      <c r="G218" s="47" t="s">
        <v>164</v>
      </c>
      <c r="H218" s="44">
        <v>159</v>
      </c>
      <c r="I218" s="198" t="s">
        <v>43</v>
      </c>
      <c r="J218" s="177" t="str">
        <f>IF(ISBLANK(INDEX('Policy Characteristics'!D:D,MATCH($C218,'Policy Characteristics'!$C:$C,0))),"",INDEX('Policy Characteristics'!D:D,MATCH($C218,'Policy Characteristics'!$C:$C,0)))</f>
        <v>Building Energy Efficiency Standards</v>
      </c>
      <c r="K218" s="177" t="str">
        <f>IF(ISBLANK(INDEX('Policy Characteristics'!E:E,MATCH($C218,'Policy Characteristics'!$C:$C,0))),"",INDEX('Policy Characteristics'!E:E,MATCH($C218,'Policy Characteristics'!$C:$C,0)))</f>
        <v>bldgs efficiency standards</v>
      </c>
      <c r="L218" s="177">
        <f>IF(ISBLANK(INDEX('Policy Characteristics'!F:F,MATCH($C218,'Policy Characteristics'!$C:$C,0))),"",INDEX('Policy Characteristics'!F:F,MATCH($C218,'Policy Characteristics'!$C:$C,0)))</f>
        <v>0</v>
      </c>
      <c r="M218" s="177">
        <f>IF(ISBLANK(INDEX('Policy Characteristics'!G:G,MATCH($C218,'Policy Characteristics'!$C:$C,0))),"",INDEX('Policy Characteristics'!G:G,MATCH($C218,'Policy Characteristics'!$C:$C,0)))</f>
        <v>0.75</v>
      </c>
      <c r="N218" s="177">
        <f>IF(ISBLANK(INDEX('Policy Characteristics'!H:H,MATCH($C218,'Policy Characteristics'!$C:$C,0))),"",INDEX('Policy Characteristics'!H:H,MATCH($C218,'Policy Characteristics'!$C:$C,0)))</f>
        <v>0.01</v>
      </c>
      <c r="O218" s="177" t="str">
        <f>IF(ISBLANK(INDEX('Policy Characteristics'!I:I,MATCH($C218,'Policy Characteristics'!$C:$C,0))),"",INDEX('Policy Characteristics'!I:I,MATCH($C218,'Policy Characteristics'!$C:$C,0)))</f>
        <v>% reduction in energy use</v>
      </c>
      <c r="P218" s="177" t="str">
        <f>IF(ISBLANK(INDEX('Policy Characteristics'!J:J,MATCH($C218,'Policy Characteristics'!$C:$C,0))),"",INDEX('Policy Characteristics'!J:J,MATCH($C218,'Policy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8" s="177" t="str">
        <f>IF(ISBLANK(INDEX('Policy Characteristics'!K:K,MATCH($C218,'Policy Characteristics'!$C:$C,0))),"",INDEX('Policy Characteristics'!K:K,MATCH($C218,'Policy Characteristics'!$C:$C,0)))</f>
        <v>buildings-sector-main.html#eff-stds</v>
      </c>
      <c r="R218" s="177" t="str">
        <f>IF(ISBLANK(INDEX('Policy Characteristics'!L:L,MATCH($C218,'Policy Characteristics'!$C:$C,0))),"",INDEX('Policy Characteristics'!L:L,MATCH($C218,'Policy Characteristics'!$C:$C,0)))</f>
        <v>building-energy-efficiency-standards.html</v>
      </c>
    </row>
    <row r="219" spans="1:18" s="4" customFormat="1" x14ac:dyDescent="0.35">
      <c r="A219" s="176" t="str">
        <f>IF(ISBLANK(INDEX('Policy Characteristics'!A:A,MATCH($C219,'Policy Characteristics'!$C:$C,0))),"",INDEX('Policy Characteristics'!A:A,MATCH($C219,'Policy Characteristics'!$C:$C,0)))</f>
        <v>Buildings,  Appliances, and Heat</v>
      </c>
      <c r="B219" s="184" t="str">
        <f>IF(ISBLANK(INDEX('Policy Characteristics'!B:B,MATCH($C219,'Policy Characteristics'!$C:$C,0))),"",INDEX('Policy Characteristics'!B:B,MATCH($C219,'Policy Characteristics'!$C:$C,0)))</f>
        <v>Building Energy Efficiency Standards</v>
      </c>
      <c r="C219" s="176" t="str">
        <f t="shared" si="12"/>
        <v>Reduction in E Use Allowed by Component Eff Std</v>
      </c>
      <c r="D219" s="47" t="s">
        <v>118</v>
      </c>
      <c r="E219" s="47" t="s">
        <v>278</v>
      </c>
      <c r="F219" s="47" t="s">
        <v>124</v>
      </c>
      <c r="G219" s="47" t="s">
        <v>164</v>
      </c>
      <c r="H219" s="44">
        <v>160</v>
      </c>
      <c r="I219" s="198" t="s">
        <v>43</v>
      </c>
      <c r="J219" s="177" t="str">
        <f>IF(ISBLANK(INDEX('Policy Characteristics'!D:D,MATCH($C219,'Policy Characteristics'!$C:$C,0))),"",INDEX('Policy Characteristics'!D:D,MATCH($C219,'Policy Characteristics'!$C:$C,0)))</f>
        <v>Building Energy Efficiency Standards</v>
      </c>
      <c r="K219" s="177" t="str">
        <f>IF(ISBLANK(INDEX('Policy Characteristics'!E:E,MATCH($C219,'Policy Characteristics'!$C:$C,0))),"",INDEX('Policy Characteristics'!E:E,MATCH($C219,'Policy Characteristics'!$C:$C,0)))</f>
        <v>bldgs efficiency standards</v>
      </c>
      <c r="L219" s="177">
        <f>IF(ISBLANK(INDEX('Policy Characteristics'!F:F,MATCH($C219,'Policy Characteristics'!$C:$C,0))),"",INDEX('Policy Characteristics'!F:F,MATCH($C219,'Policy Characteristics'!$C:$C,0)))</f>
        <v>0</v>
      </c>
      <c r="M219" s="177">
        <f>IF(ISBLANK(INDEX('Policy Characteristics'!G:G,MATCH($C219,'Policy Characteristics'!$C:$C,0))),"",INDEX('Policy Characteristics'!G:G,MATCH($C219,'Policy Characteristics'!$C:$C,0)))</f>
        <v>0.75</v>
      </c>
      <c r="N219" s="177">
        <f>IF(ISBLANK(INDEX('Policy Characteristics'!H:H,MATCH($C219,'Policy Characteristics'!$C:$C,0))),"",INDEX('Policy Characteristics'!H:H,MATCH($C219,'Policy Characteristics'!$C:$C,0)))</f>
        <v>0.01</v>
      </c>
      <c r="O219" s="177" t="str">
        <f>IF(ISBLANK(INDEX('Policy Characteristics'!I:I,MATCH($C219,'Policy Characteristics'!$C:$C,0))),"",INDEX('Policy Characteristics'!I:I,MATCH($C219,'Policy Characteristics'!$C:$C,0)))</f>
        <v>% reduction in energy use</v>
      </c>
      <c r="P219" s="177" t="str">
        <f>IF(ISBLANK(INDEX('Policy Characteristics'!J:J,MATCH($C219,'Policy Characteristics'!$C:$C,0))),"",INDEX('Policy Characteristics'!J:J,MATCH($C219,'Policy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9" s="177" t="str">
        <f>IF(ISBLANK(INDEX('Policy Characteristics'!K:K,MATCH($C219,'Policy Characteristics'!$C:$C,0))),"",INDEX('Policy Characteristics'!K:K,MATCH($C219,'Policy Characteristics'!$C:$C,0)))</f>
        <v>buildings-sector-main.html#eff-stds</v>
      </c>
      <c r="R219" s="177" t="str">
        <f>IF(ISBLANK(INDEX('Policy Characteristics'!L:L,MATCH($C219,'Policy Characteristics'!$C:$C,0))),"",INDEX('Policy Characteristics'!L:L,MATCH($C219,'Policy Characteristics'!$C:$C,0)))</f>
        <v>building-energy-efficiency-standards.html</v>
      </c>
    </row>
    <row r="220" spans="1:18" s="4" customFormat="1" x14ac:dyDescent="0.35">
      <c r="A220" s="176" t="str">
        <f>IF(ISBLANK(INDEX('Policy Characteristics'!A:A,MATCH($C220,'Policy Characteristics'!$C:$C,0))),"",INDEX('Policy Characteristics'!A:A,MATCH($C220,'Policy Characteristics'!$C:$C,0)))</f>
        <v>Buildings,  Appliances, and Heat</v>
      </c>
      <c r="B220" s="184" t="str">
        <f>IF(ISBLANK(INDEX('Policy Characteristics'!B:B,MATCH($C220,'Policy Characteristics'!$C:$C,0))),"",INDEX('Policy Characteristics'!B:B,MATCH($C220,'Policy Characteristics'!$C:$C,0)))</f>
        <v>Building Energy Efficiency Standards</v>
      </c>
      <c r="C220" s="176" t="str">
        <f t="shared" ref="C220" si="13">C$203</f>
        <v>Reduction in E Use Allowed by Component Eff Std</v>
      </c>
      <c r="D220" s="47" t="s">
        <v>119</v>
      </c>
      <c r="E220" s="47" t="s">
        <v>278</v>
      </c>
      <c r="F220" s="47" t="s">
        <v>125</v>
      </c>
      <c r="G220" s="47" t="s">
        <v>164</v>
      </c>
      <c r="H220" s="44">
        <v>161</v>
      </c>
      <c r="I220" s="198" t="s">
        <v>43</v>
      </c>
      <c r="J220" s="177" t="str">
        <f>IF(ISBLANK(INDEX('Policy Characteristics'!D:D,MATCH($C220,'Policy Characteristics'!$C:$C,0))),"",INDEX('Policy Characteristics'!D:D,MATCH($C220,'Policy Characteristics'!$C:$C,0)))</f>
        <v>Building Energy Efficiency Standards</v>
      </c>
      <c r="K220" s="177" t="str">
        <f>IF(ISBLANK(INDEX('Policy Characteristics'!E:E,MATCH($C220,'Policy Characteristics'!$C:$C,0))),"",INDEX('Policy Characteristics'!E:E,MATCH($C220,'Policy Characteristics'!$C:$C,0)))</f>
        <v>bldgs efficiency standards</v>
      </c>
      <c r="L220" s="177">
        <f>IF(ISBLANK(INDEX('Policy Characteristics'!F:F,MATCH($C220,'Policy Characteristics'!$C:$C,0))),"",INDEX('Policy Characteristics'!F:F,MATCH($C220,'Policy Characteristics'!$C:$C,0)))</f>
        <v>0</v>
      </c>
      <c r="M220" s="177">
        <f>IF(ISBLANK(INDEX('Policy Characteristics'!G:G,MATCH($C220,'Policy Characteristics'!$C:$C,0))),"",INDEX('Policy Characteristics'!G:G,MATCH($C220,'Policy Characteristics'!$C:$C,0)))</f>
        <v>0.75</v>
      </c>
      <c r="N220" s="177">
        <f>IF(ISBLANK(INDEX('Policy Characteristics'!H:H,MATCH($C220,'Policy Characteristics'!$C:$C,0))),"",INDEX('Policy Characteristics'!H:H,MATCH($C220,'Policy Characteristics'!$C:$C,0)))</f>
        <v>0.01</v>
      </c>
      <c r="O220" s="177" t="str">
        <f>IF(ISBLANK(INDEX('Policy Characteristics'!I:I,MATCH($C220,'Policy Characteristics'!$C:$C,0))),"",INDEX('Policy Characteristics'!I:I,MATCH($C220,'Policy Characteristics'!$C:$C,0)))</f>
        <v>% reduction in energy use</v>
      </c>
      <c r="P220" s="177" t="str">
        <f>IF(ISBLANK(INDEX('Policy Characteristics'!J:J,MATCH($C220,'Policy Characteristics'!$C:$C,0))),"",INDEX('Policy Characteristics'!J:J,MATCH($C220,'Policy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20" s="177" t="str">
        <f>IF(ISBLANK(INDEX('Policy Characteristics'!K:K,MATCH($C220,'Policy Characteristics'!$C:$C,0))),"",INDEX('Policy Characteristics'!K:K,MATCH($C220,'Policy Characteristics'!$C:$C,0)))</f>
        <v>buildings-sector-main.html#eff-stds</v>
      </c>
      <c r="R220" s="177" t="str">
        <f>IF(ISBLANK(INDEX('Policy Characteristics'!L:L,MATCH($C220,'Policy Characteristics'!$C:$C,0))),"",INDEX('Policy Characteristics'!L:L,MATCH($C220,'Policy Characteristics'!$C:$C,0)))</f>
        <v>building-energy-efficiency-standards.html</v>
      </c>
    </row>
    <row r="221" spans="1:18" s="4" customFormat="1" x14ac:dyDescent="0.35">
      <c r="A221" s="176" t="str">
        <f>IF(ISBLANK(INDEX('Policy Characteristics'!A:A,MATCH($C221,'Policy Characteristics'!$C:$C,0))),"",INDEX('Policy Characteristics'!A:A,MATCH($C221,'Policy Characteristics'!$C:$C,0)))</f>
        <v>Buildings,  Appliances, and Heat</v>
      </c>
      <c r="B221" s="184" t="str">
        <f>IF(ISBLANK(INDEX('Policy Characteristics'!B:B,MATCH($C221,'Policy Characteristics'!$C:$C,0))),"",INDEX('Policy Characteristics'!B:B,MATCH($C221,'Policy Characteristics'!$C:$C,0)))</f>
        <v>Contractor Training</v>
      </c>
      <c r="C221" t="s">
        <v>7</v>
      </c>
      <c r="D221" s="47"/>
      <c r="E221" s="47"/>
      <c r="F221" s="47"/>
      <c r="G221" s="47"/>
      <c r="H221" s="44">
        <v>19</v>
      </c>
      <c r="I221" s="198" t="s">
        <v>43</v>
      </c>
      <c r="J221" s="177" t="str">
        <f>IF(ISBLANK(INDEX('Policy Characteristics'!D:D,MATCH($C221,'Policy Characteristics'!$C:$C,0))),"",INDEX('Policy Characteristics'!D:D,MATCH($C221,'Policy Characteristics'!$C:$C,0)))</f>
        <v>Contractor Training</v>
      </c>
      <c r="K221" s="177" t="str">
        <f>IF(ISBLANK(INDEX('Policy Characteristics'!E:E,MATCH($C221,'Policy Characteristics'!$C:$C,0))),"",INDEX('Policy Characteristics'!E:E,MATCH($C221,'Policy Characteristics'!$C:$C,0)))</f>
        <v>bldgs contractor training</v>
      </c>
      <c r="L221" s="177">
        <f>IF(ISBLANK(INDEX('Policy Characteristics'!F:F,MATCH($C221,'Policy Characteristics'!$C:$C,0))),"",INDEX('Policy Characteristics'!F:F,MATCH($C221,'Policy Characteristics'!$C:$C,0)))</f>
        <v>0</v>
      </c>
      <c r="M221" s="177">
        <f>IF(ISBLANK(INDEX('Policy Characteristics'!G:G,MATCH($C221,'Policy Characteristics'!$C:$C,0))),"",INDEX('Policy Characteristics'!G:G,MATCH($C221,'Policy Characteristics'!$C:$C,0)))</f>
        <v>1</v>
      </c>
      <c r="N221" s="177">
        <f>IF(ISBLANK(INDEX('Policy Characteristics'!H:H,MATCH($C221,'Policy Characteristics'!$C:$C,0))),"",INDEX('Policy Characteristics'!H:H,MATCH($C221,'Policy Characteristics'!$C:$C,0)))</f>
        <v>1</v>
      </c>
      <c r="O221" s="177" t="str">
        <f>IF(ISBLANK(INDEX('Policy Characteristics'!I:I,MATCH($C221,'Policy Characteristics'!$C:$C,0))),"",INDEX('Policy Characteristics'!I:I,MATCH($C221,'Policy Characteristics'!$C:$C,0)))</f>
        <v>on/off</v>
      </c>
      <c r="P221" s="177" t="str">
        <f>IF(ISBLANK(INDEX('Policy Characteristics'!J:J,MATCH($C221,'Policy Characteristics'!$C:$C,0))),"",INDEX('Policy Characteristics'!J:J,MATCH($C221,'Policy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221" s="177" t="str">
        <f>IF(ISBLANK(INDEX('Policy Characteristics'!K:K,MATCH($C221,'Policy Characteristics'!$C:$C,0))),"",INDEX('Policy Characteristics'!K:K,MATCH($C221,'Policy Characteristics'!$C:$C,0)))</f>
        <v>buildings-sector-main.html#contractor-ed</v>
      </c>
      <c r="R221" s="177" t="str">
        <f>IF(ISBLANK(INDEX('Policy Characteristics'!L:L,MATCH($C221,'Policy Characteristics'!$C:$C,0))),"",INDEX('Policy Characteristics'!L:L,MATCH($C221,'Policy Characteristics'!$C:$C,0)))</f>
        <v>contractor-training.html</v>
      </c>
    </row>
    <row r="222" spans="1:18" s="4" customFormat="1" x14ac:dyDescent="0.35">
      <c r="A222" s="176" t="str">
        <f>IF(ISBLANK(INDEX('Policy Characteristics'!A:A,MATCH($C222,'Policy Characteristics'!$C:$C,0))),"",INDEX('Policy Characteristics'!A:A,MATCH($C222,'Policy Characteristics'!$C:$C,0)))</f>
        <v>Buildings,  Appliances, and Heat</v>
      </c>
      <c r="B222" s="184" t="str">
        <f>IF(ISBLANK(INDEX('Policy Characteristics'!B:B,MATCH($C222,'Policy Characteristics'!$C:$C,0))),"",INDEX('Policy Characteristics'!B:B,MATCH($C222,'Policy Characteristics'!$C:$C,0)))</f>
        <v>Distributed Solar Carve-Out</v>
      </c>
      <c r="C222" t="s">
        <v>300</v>
      </c>
      <c r="D222" s="47"/>
      <c r="E222" s="47"/>
      <c r="F222" s="47"/>
      <c r="G222" s="47"/>
      <c r="H222" s="44">
        <v>146</v>
      </c>
      <c r="I222" s="198" t="s">
        <v>43</v>
      </c>
      <c r="J222" s="177" t="str">
        <f>IF(ISBLANK(INDEX('Policy Characteristics'!D:D,MATCH($C222,'Policy Characteristics'!$C:$C,0))),"",INDEX('Policy Characteristics'!D:D,MATCH($C222,'Policy Characteristics'!$C:$C,0)))</f>
        <v>Distributed Solar Promotion</v>
      </c>
      <c r="K222" s="177" t="str">
        <f>IF(ISBLANK(INDEX('Policy Characteristics'!E:E,MATCH($C222,'Policy Characteristics'!$C:$C,0))),"",INDEX('Policy Characteristics'!E:E,MATCH($C222,'Policy Characteristics'!$C:$C,0)))</f>
        <v>bldgs min fraction distributed solar</v>
      </c>
      <c r="L222" s="177">
        <f>IF(ISBLANK(INDEX('Policy Characteristics'!F:F,MATCH($C222,'Policy Characteristics'!$C:$C,0))),"",INDEX('Policy Characteristics'!F:F,MATCH($C222,'Policy Characteristics'!$C:$C,0)))</f>
        <v>0</v>
      </c>
      <c r="M222" s="177">
        <f>IF(ISBLANK(INDEX('Policy Characteristics'!G:G,MATCH($C222,'Policy Characteristics'!$C:$C,0))),"",INDEX('Policy Characteristics'!G:G,MATCH($C222,'Policy Characteristics'!$C:$C,0)))</f>
        <v>0.24</v>
      </c>
      <c r="N222" s="177">
        <f>IF(ISBLANK(INDEX('Policy Characteristics'!H:H,MATCH($C222,'Policy Characteristics'!$C:$C,0))),"",INDEX('Policy Characteristics'!H:H,MATCH($C222,'Policy Characteristics'!$C:$C,0)))</f>
        <v>5.0000000000000001E-3</v>
      </c>
      <c r="O222" s="177" t="str">
        <f>IF(ISBLANK(INDEX('Policy Characteristics'!I:I,MATCH($C222,'Policy Characteristics'!$C:$C,0))),"",INDEX('Policy Characteristics'!I:I,MATCH($C222,'Policy Characteristics'!$C:$C,0)))</f>
        <v>minimum % elec from solar</v>
      </c>
      <c r="P222" s="177" t="str">
        <f>IF(ISBLANK(INDEX('Policy Characteristics'!J:J,MATCH($C222,'Policy Characteristics'!$C:$C,0))),"",INDEX('Policy Characteristics'!J:J,MATCH($C222,'Policy Characteristics'!$C:$C,0)))</f>
        <v>**Description:**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v>
      </c>
      <c r="Q222" s="177" t="str">
        <f>IF(ISBLANK(INDEX('Policy Characteristics'!K:K,MATCH($C222,'Policy Characteristics'!$C:$C,0))),"",INDEX('Policy Characteristics'!K:K,MATCH($C222,'Policy Characteristics'!$C:$C,0)))</f>
        <v>buildings-sector-main.html#solar-carve-out</v>
      </c>
      <c r="R222" s="177" t="str">
        <f>IF(ISBLANK(INDEX('Policy Characteristics'!L:L,MATCH($C222,'Policy Characteristics'!$C:$C,0))),"",INDEX('Policy Characteristics'!L:L,MATCH($C222,'Policy Characteristics'!$C:$C,0)))</f>
        <v>solar-carve-out.html</v>
      </c>
    </row>
    <row r="223" spans="1:18" s="4" customFormat="1" x14ac:dyDescent="0.35">
      <c r="A223" s="176" t="str">
        <f>IF(ISBLANK(INDEX('Policy Characteristics'!A:A,MATCH($C223,'Policy Characteristics'!$C:$C,0))),"",INDEX('Policy Characteristics'!A:A,MATCH($C223,'Policy Characteristics'!$C:$C,0)))</f>
        <v>Buildings,  Appliances, and Heat</v>
      </c>
      <c r="B223" s="184" t="str">
        <f>IF(ISBLANK(INDEX('Policy Characteristics'!B:B,MATCH($C223,'Policy Characteristics'!$C:$C,0))),"",INDEX('Policy Characteristics'!B:B,MATCH($C223,'Policy Characteristics'!$C:$C,0)))</f>
        <v>Distributed Solar Subsidy</v>
      </c>
      <c r="C223" s="1" t="s">
        <v>2322</v>
      </c>
      <c r="D223" s="47" t="s">
        <v>276</v>
      </c>
      <c r="E223" s="47"/>
      <c r="F223" s="47" t="s">
        <v>280</v>
      </c>
      <c r="G223" s="47"/>
      <c r="H223" s="44">
        <v>147</v>
      </c>
      <c r="I223" s="198" t="s">
        <v>43</v>
      </c>
      <c r="J223" s="177" t="str">
        <f>IF(ISBLANK(INDEX('Policy Characteristics'!D:D,MATCH($C223,'Policy Characteristics'!$C:$C,0))),"",INDEX('Policy Characteristics'!D:D,MATCH($C223,'Policy Characteristics'!$C:$C,0)))</f>
        <v>Distributed Solar Promotion</v>
      </c>
      <c r="K223" s="177" t="str">
        <f>IF(ISBLANK(INDEX('Policy Characteristics'!E:E,MATCH($C223,'Policy Characteristics'!$C:$C,0))),"",INDEX('Policy Characteristics'!E:E,MATCH($C223,'Policy Characteristics'!$C:$C,0)))</f>
        <v>bldgs distributed solar subsidy</v>
      </c>
      <c r="L223" s="177">
        <f>IF(ISBLANK(INDEX('Policy Characteristics'!F:F,MATCH($C223,'Policy Characteristics'!$C:$C,0))),"",INDEX('Policy Characteristics'!F:F,MATCH($C223,'Policy Characteristics'!$C:$C,0)))</f>
        <v>0</v>
      </c>
      <c r="M223" s="177">
        <f>IF(ISBLANK(INDEX('Policy Characteristics'!G:G,MATCH($C223,'Policy Characteristics'!$C:$C,0))),"",INDEX('Policy Characteristics'!G:G,MATCH($C223,'Policy Characteristics'!$C:$C,0)))</f>
        <v>0.5</v>
      </c>
      <c r="N223" s="177">
        <f>IF(ISBLANK(INDEX('Policy Characteristics'!H:H,MATCH($C223,'Policy Characteristics'!$C:$C,0))),"",INDEX('Policy Characteristics'!H:H,MATCH($C223,'Policy Characteristics'!$C:$C,0)))</f>
        <v>0.01</v>
      </c>
      <c r="O223" s="177" t="str">
        <f>IF(ISBLANK(INDEX('Policy Characteristics'!I:I,MATCH($C223,'Policy Characteristics'!$C:$C,0))),"",INDEX('Policy Characteristics'!I:I,MATCH($C223,'Policy Characteristics'!$C:$C,0)))</f>
        <v>% of PV system cost</v>
      </c>
      <c r="P223" s="177" t="str">
        <f>IF(ISBLANK(INDEX('Policy Characteristics'!J:J,MATCH($C223,'Policy Characteristics'!$C:$C,0))),"",INDEX('Policy Characteristics'!J:J,MATCH($C223,'Policy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23" s="177" t="str">
        <f>IF(ISBLANK(INDEX('Policy Characteristics'!K:K,MATCH($C223,'Policy Characteristics'!$C:$C,0))),"",INDEX('Policy Characteristics'!K:K,MATCH($C223,'Policy Characteristics'!$C:$C,0)))</f>
        <v>buildings-sector-main.html#distributed-solar-subsidy</v>
      </c>
      <c r="R223" s="177" t="str">
        <f>IF(ISBLANK(INDEX('Policy Characteristics'!L:L,MATCH($C223,'Policy Characteristics'!$C:$C,0))),"",INDEX('Policy Characteristics'!L:L,MATCH($C223,'Policy Characteristics'!$C:$C,0)))</f>
        <v>distributed-solar-subsidy.html</v>
      </c>
    </row>
    <row r="224" spans="1:18" s="4" customFormat="1" x14ac:dyDescent="0.35">
      <c r="A224" s="176" t="str">
        <f>IF(ISBLANK(INDEX('Policy Characteristics'!A:A,MATCH($C224,'Policy Characteristics'!$C:$C,0))),"",INDEX('Policy Characteristics'!A:A,MATCH($C224,'Policy Characteristics'!$C:$C,0)))</f>
        <v>Buildings,  Appliances, and Heat</v>
      </c>
      <c r="B224" s="184" t="str">
        <f>IF(ISBLANK(INDEX('Policy Characteristics'!B:B,MATCH($C224,'Policy Characteristics'!$C:$C,0))),"",INDEX('Policy Characteristics'!B:B,MATCH($C224,'Policy Characteristics'!$C:$C,0)))</f>
        <v>Distributed Solar Subsidy</v>
      </c>
      <c r="C224" s="176" t="str">
        <f>$C$223</f>
        <v>Additional Perc Subsidy for Distributed Solar PV Capacity</v>
      </c>
      <c r="D224" s="47" t="s">
        <v>277</v>
      </c>
      <c r="E224" s="47"/>
      <c r="F224" s="47" t="s">
        <v>279</v>
      </c>
      <c r="G224" s="47"/>
      <c r="H224" s="44">
        <v>1728</v>
      </c>
      <c r="I224" s="198" t="s">
        <v>43</v>
      </c>
      <c r="J224" s="177" t="str">
        <f>IF(ISBLANK(INDEX('Policy Characteristics'!D:D,MATCH($C224,'Policy Characteristics'!$C:$C,0))),"",INDEX('Policy Characteristics'!D:D,MATCH($C224,'Policy Characteristics'!$C:$C,0)))</f>
        <v>Distributed Solar Promotion</v>
      </c>
      <c r="K224" s="177" t="str">
        <f>IF(ISBLANK(INDEX('Policy Characteristics'!E:E,MATCH($C224,'Policy Characteristics'!$C:$C,0))),"",INDEX('Policy Characteristics'!E:E,MATCH($C224,'Policy Characteristics'!$C:$C,0)))</f>
        <v>bldgs distributed solar subsidy</v>
      </c>
      <c r="L224" s="177">
        <f>IF(ISBLANK(INDEX('Policy Characteristics'!F:F,MATCH($C224,'Policy Characteristics'!$C:$C,0))),"",INDEX('Policy Characteristics'!F:F,MATCH($C224,'Policy Characteristics'!$C:$C,0)))</f>
        <v>0</v>
      </c>
      <c r="M224" s="177">
        <f>IF(ISBLANK(INDEX('Policy Characteristics'!G:G,MATCH($C224,'Policy Characteristics'!$C:$C,0))),"",INDEX('Policy Characteristics'!G:G,MATCH($C224,'Policy Characteristics'!$C:$C,0)))</f>
        <v>0.5</v>
      </c>
      <c r="N224" s="177">
        <f>IF(ISBLANK(INDEX('Policy Characteristics'!H:H,MATCH($C224,'Policy Characteristics'!$C:$C,0))),"",INDEX('Policy Characteristics'!H:H,MATCH($C224,'Policy Characteristics'!$C:$C,0)))</f>
        <v>0.01</v>
      </c>
      <c r="O224" s="177" t="str">
        <f>IF(ISBLANK(INDEX('Policy Characteristics'!I:I,MATCH($C224,'Policy Characteristics'!$C:$C,0))),"",INDEX('Policy Characteristics'!I:I,MATCH($C224,'Policy Characteristics'!$C:$C,0)))</f>
        <v>% of PV system cost</v>
      </c>
      <c r="P224" s="177" t="str">
        <f>IF(ISBLANK(INDEX('Policy Characteristics'!J:J,MATCH($C224,'Policy Characteristics'!$C:$C,0))),"",INDEX('Policy Characteristics'!J:J,MATCH($C224,'Policy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24" s="177" t="str">
        <f>IF(ISBLANK(INDEX('Policy Characteristics'!K:K,MATCH($C224,'Policy Characteristics'!$C:$C,0))),"",INDEX('Policy Characteristics'!K:K,MATCH($C224,'Policy Characteristics'!$C:$C,0)))</f>
        <v>buildings-sector-main.html#distributed-solar-subsidy</v>
      </c>
      <c r="R224" s="177" t="str">
        <f>IF(ISBLANK(INDEX('Policy Characteristics'!L:L,MATCH($C224,'Policy Characteristics'!$C:$C,0))),"",INDEX('Policy Characteristics'!L:L,MATCH($C224,'Policy Characteristics'!$C:$C,0)))</f>
        <v>distributed-solar-subsidy.html</v>
      </c>
    </row>
    <row r="225" spans="1:18" s="4" customFormat="1" x14ac:dyDescent="0.35">
      <c r="A225" s="176" t="str">
        <f>IF(ISBLANK(INDEX('Policy Characteristics'!A:A,MATCH($C225,'Policy Characteristics'!$C:$C,0))),"",INDEX('Policy Characteristics'!A:A,MATCH($C225,'Policy Characteristics'!$C:$C,0)))</f>
        <v>Buildings,  Appliances, and Heat</v>
      </c>
      <c r="B225" s="184" t="str">
        <f>IF(ISBLANK(INDEX('Policy Characteristics'!B:B,MATCH($C225,'Policy Characteristics'!$C:$C,0))),"",INDEX('Policy Characteristics'!B:B,MATCH($C225,'Policy Characteristics'!$C:$C,0)))</f>
        <v>Distributed Solar Subsidy</v>
      </c>
      <c r="C225" s="176" t="str">
        <f>$C$223</f>
        <v>Additional Perc Subsidy for Distributed Solar PV Capacity</v>
      </c>
      <c r="D225" s="47" t="s">
        <v>278</v>
      </c>
      <c r="E225" s="47"/>
      <c r="F225" s="47" t="s">
        <v>164</v>
      </c>
      <c r="G225" s="47"/>
      <c r="H225" s="44">
        <v>1729</v>
      </c>
      <c r="I225" s="198" t="s">
        <v>43</v>
      </c>
      <c r="J225" s="177" t="str">
        <f>IF(ISBLANK(INDEX('Policy Characteristics'!D:D,MATCH($C225,'Policy Characteristics'!$C:$C,0))),"",INDEX('Policy Characteristics'!D:D,MATCH($C225,'Policy Characteristics'!$C:$C,0)))</f>
        <v>Distributed Solar Promotion</v>
      </c>
      <c r="K225" s="177" t="str">
        <f>IF(ISBLANK(INDEX('Policy Characteristics'!E:E,MATCH($C225,'Policy Characteristics'!$C:$C,0))),"",INDEX('Policy Characteristics'!E:E,MATCH($C225,'Policy Characteristics'!$C:$C,0)))</f>
        <v>bldgs distributed solar subsidy</v>
      </c>
      <c r="L225" s="177">
        <f>IF(ISBLANK(INDEX('Policy Characteristics'!F:F,MATCH($C225,'Policy Characteristics'!$C:$C,0))),"",INDEX('Policy Characteristics'!F:F,MATCH($C225,'Policy Characteristics'!$C:$C,0)))</f>
        <v>0</v>
      </c>
      <c r="M225" s="177">
        <f>IF(ISBLANK(INDEX('Policy Characteristics'!G:G,MATCH($C225,'Policy Characteristics'!$C:$C,0))),"",INDEX('Policy Characteristics'!G:G,MATCH($C225,'Policy Characteristics'!$C:$C,0)))</f>
        <v>0.5</v>
      </c>
      <c r="N225" s="177">
        <f>IF(ISBLANK(INDEX('Policy Characteristics'!H:H,MATCH($C225,'Policy Characteristics'!$C:$C,0))),"",INDEX('Policy Characteristics'!H:H,MATCH($C225,'Policy Characteristics'!$C:$C,0)))</f>
        <v>0.01</v>
      </c>
      <c r="O225" s="177" t="str">
        <f>IF(ISBLANK(INDEX('Policy Characteristics'!I:I,MATCH($C225,'Policy Characteristics'!$C:$C,0))),"",INDEX('Policy Characteristics'!I:I,MATCH($C225,'Policy Characteristics'!$C:$C,0)))</f>
        <v>% of PV system cost</v>
      </c>
      <c r="P225" s="177" t="str">
        <f>IF(ISBLANK(INDEX('Policy Characteristics'!J:J,MATCH($C225,'Policy Characteristics'!$C:$C,0))),"",INDEX('Policy Characteristics'!J:J,MATCH($C225,'Policy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25" s="177" t="str">
        <f>IF(ISBLANK(INDEX('Policy Characteristics'!K:K,MATCH($C225,'Policy Characteristics'!$C:$C,0))),"",INDEX('Policy Characteristics'!K:K,MATCH($C225,'Policy Characteristics'!$C:$C,0)))</f>
        <v>buildings-sector-main.html#distributed-solar-subsidy</v>
      </c>
      <c r="R225" s="177" t="str">
        <f>IF(ISBLANK(INDEX('Policy Characteristics'!L:L,MATCH($C225,'Policy Characteristics'!$C:$C,0))),"",INDEX('Policy Characteristics'!L:L,MATCH($C225,'Policy Characteristics'!$C:$C,0)))</f>
        <v>distributed-solar-subsidy.html</v>
      </c>
    </row>
    <row r="226" spans="1:18" s="4" customFormat="1" x14ac:dyDescent="0.35">
      <c r="A226" s="176" t="str">
        <f>IF(ISBLANK(INDEX('Policy Characteristics'!A:A,MATCH($C226,'Policy Characteristics'!$C:$C,0))),"",INDEX('Policy Characteristics'!A:A,MATCH($C226,'Policy Characteristics'!$C:$C,0)))</f>
        <v>Buildings,  Appliances, and Heat</v>
      </c>
      <c r="B226" s="184" t="str">
        <f>IF(ISBLANK(INDEX('Policy Characteristics'!B:B,MATCH($C226,'Policy Characteristics'!$C:$C,0))),"",INDEX('Policy Characteristics'!B:B,MATCH($C226,'Policy Characteristics'!$C:$C,0)))</f>
        <v>Improved Labeling</v>
      </c>
      <c r="C226" t="s">
        <v>126</v>
      </c>
      <c r="D226" s="47"/>
      <c r="E226" s="47"/>
      <c r="F226" s="47"/>
      <c r="G226" s="47"/>
      <c r="H226" s="44">
        <v>20</v>
      </c>
      <c r="I226" s="198" t="s">
        <v>43</v>
      </c>
      <c r="J226" s="177" t="str">
        <f>IF(ISBLANK(INDEX('Policy Characteristics'!D:D,MATCH($C226,'Policy Characteristics'!$C:$C,0))),"",INDEX('Policy Characteristics'!D:D,MATCH($C226,'Policy Characteristics'!$C:$C,0)))</f>
        <v>Improved Labeling</v>
      </c>
      <c r="K226" s="177" t="str">
        <f>IF(ISBLANK(INDEX('Policy Characteristics'!E:E,MATCH($C226,'Policy Characteristics'!$C:$C,0))),"",INDEX('Policy Characteristics'!E:E,MATCH($C226,'Policy Characteristics'!$C:$C,0)))</f>
        <v>bldgs device labeling</v>
      </c>
      <c r="L226" s="177">
        <f>IF(ISBLANK(INDEX('Policy Characteristics'!F:F,MATCH($C226,'Policy Characteristics'!$C:$C,0))),"",INDEX('Policy Characteristics'!F:F,MATCH($C226,'Policy Characteristics'!$C:$C,0)))</f>
        <v>0</v>
      </c>
      <c r="M226" s="177">
        <f>IF(ISBLANK(INDEX('Policy Characteristics'!G:G,MATCH($C226,'Policy Characteristics'!$C:$C,0))),"",INDEX('Policy Characteristics'!G:G,MATCH($C226,'Policy Characteristics'!$C:$C,0)))</f>
        <v>1</v>
      </c>
      <c r="N226" s="177">
        <f>IF(ISBLANK(INDEX('Policy Characteristics'!H:H,MATCH($C226,'Policy Characteristics'!$C:$C,0))),"",INDEX('Policy Characteristics'!H:H,MATCH($C226,'Policy Characteristics'!$C:$C,0)))</f>
        <v>1</v>
      </c>
      <c r="O226" s="177" t="str">
        <f>IF(ISBLANK(INDEX('Policy Characteristics'!I:I,MATCH($C226,'Policy Characteristics'!$C:$C,0))),"",INDEX('Policy Characteristics'!I:I,MATCH($C226,'Policy Characteristics'!$C:$C,0)))</f>
        <v>on/off</v>
      </c>
      <c r="P226" s="177" t="str">
        <f>IF(ISBLANK(INDEX('Policy Characteristics'!J:J,MATCH($C226,'Policy Characteristics'!$C:$C,0))),"",INDEX('Policy Characteristics'!J:J,MATCH($C226,'Policy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226" s="177" t="str">
        <f>IF(ISBLANK(INDEX('Policy Characteristics'!K:K,MATCH($C226,'Policy Characteristics'!$C:$C,0))),"",INDEX('Policy Characteristics'!K:K,MATCH($C226,'Policy Characteristics'!$C:$C,0)))</f>
        <v>buildings-sector-main.html#device-labeling</v>
      </c>
      <c r="R226" s="177" t="str">
        <f>IF(ISBLANK(INDEX('Policy Characteristics'!L:L,MATCH($C226,'Policy Characteristics'!$C:$C,0))),"",INDEX('Policy Characteristics'!L:L,MATCH($C226,'Policy Characteristics'!$C:$C,0)))</f>
        <v>improved-labeling.html</v>
      </c>
    </row>
    <row r="227" spans="1:18" s="4" customFormat="1" x14ac:dyDescent="0.35">
      <c r="A227" s="176" t="str">
        <f>IF(ISBLANK(INDEX('Policy Characteristics'!A:A,MATCH($C227,'Policy Characteristics'!$C:$C,0))),"",INDEX('Policy Characteristics'!A:A,MATCH($C227,'Policy Characteristics'!$C:$C,0)))</f>
        <v>Buildings,  Appliances, and Heat</v>
      </c>
      <c r="B227" s="184" t="str">
        <f>IF(ISBLANK(INDEX('Policy Characteristics'!B:B,MATCH($C227,'Policy Characteristics'!$C:$C,0))),"",INDEX('Policy Characteristics'!B:B,MATCH($C227,'Policy Characteristics'!$C:$C,0)))</f>
        <v>Retrofit Existing Buildings</v>
      </c>
      <c r="C227" t="s">
        <v>1359</v>
      </c>
      <c r="D227" s="47" t="s">
        <v>276</v>
      </c>
      <c r="E227" s="47"/>
      <c r="F227" s="47" t="s">
        <v>280</v>
      </c>
      <c r="G227" s="47"/>
      <c r="H227" s="44">
        <v>378</v>
      </c>
      <c r="I227" s="198" t="s">
        <v>43</v>
      </c>
      <c r="J227" s="177" t="str">
        <f>IF(ISBLANK(INDEX('Policy Characteristics'!D:D,MATCH($C227,'Policy Characteristics'!$C:$C,0))),"",INDEX('Policy Characteristics'!D:D,MATCH($C227,'Policy Characteristics'!$C:$C,0)))</f>
        <v>Increased Retrofitting</v>
      </c>
      <c r="K227" s="177" t="str">
        <f>IF(ISBLANK(INDEX('Policy Characteristics'!E:E,MATCH($C227,'Policy Characteristics'!$C:$C,0))),"",INDEX('Policy Characteristics'!E:E,MATCH($C227,'Policy Characteristics'!$C:$C,0)))</f>
        <v>bldgs retrofitting</v>
      </c>
      <c r="L227" s="177">
        <f>IF(ISBLANK(INDEX('Policy Characteristics'!F:F,MATCH($C227,'Policy Characteristics'!$C:$C,0))),"",INDEX('Policy Characteristics'!F:F,MATCH($C227,'Policy Characteristics'!$C:$C,0)))</f>
        <v>0</v>
      </c>
      <c r="M227" s="177">
        <f>IF(ISBLANK(INDEX('Policy Characteristics'!G:G,MATCH($C227,'Policy Characteristics'!$C:$C,0))),"",INDEX('Policy Characteristics'!G:G,MATCH($C227,'Policy Characteristics'!$C:$C,0)))</f>
        <v>0.5</v>
      </c>
      <c r="N227" s="177">
        <f>IF(ISBLANK(INDEX('Policy Characteristics'!H:H,MATCH($C227,'Policy Characteristics'!$C:$C,0))),"",INDEX('Policy Characteristics'!H:H,MATCH($C227,'Policy Characteristics'!$C:$C,0)))</f>
        <v>0.01</v>
      </c>
      <c r="O227" s="177" t="str">
        <f>IF(ISBLANK(INDEX('Policy Characteristics'!I:I,MATCH($C227,'Policy Characteristics'!$C:$C,0))),"",INDEX('Policy Characteristics'!I:I,MATCH($C227,'Policy Characteristics'!$C:$C,0)))</f>
        <v>% of existing buildings</v>
      </c>
      <c r="P227" s="177" t="str">
        <f>IF(ISBLANK(INDEX('Policy Characteristics'!J:J,MATCH($C227,'Policy Characteristics'!$C:$C,0))),"",INDEX('Policy Characteristics'!J:J,MATCH($C227,'Policy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227" s="177" t="str">
        <f>IF(ISBLANK(INDEX('Policy Characteristics'!K:K,MATCH($C227,'Policy Characteristics'!$C:$C,0))),"",INDEX('Policy Characteristics'!K:K,MATCH($C227,'Policy Characteristics'!$C:$C,0)))</f>
        <v>buildings-sector-main.html#retrofitting</v>
      </c>
      <c r="R227" s="177" t="str">
        <f>IF(ISBLANK(INDEX('Policy Characteristics'!L:L,MATCH($C227,'Policy Characteristics'!$C:$C,0))),"",INDEX('Policy Characteristics'!L:L,MATCH($C227,'Policy Characteristics'!$C:$C,0)))</f>
        <v>increased-retrofitting.html</v>
      </c>
    </row>
    <row r="228" spans="1:18" s="4" customFormat="1" x14ac:dyDescent="0.35">
      <c r="A228" s="176" t="str">
        <f>IF(ISBLANK(INDEX('Policy Characteristics'!A:A,MATCH($C228,'Policy Characteristics'!$C:$C,0))),"",INDEX('Policy Characteristics'!A:A,MATCH($C228,'Policy Characteristics'!$C:$C,0)))</f>
        <v>Buildings,  Appliances, and Heat</v>
      </c>
      <c r="B228" s="184" t="str">
        <f>IF(ISBLANK(INDEX('Policy Characteristics'!B:B,MATCH($C228,'Policy Characteristics'!$C:$C,0))),"",INDEX('Policy Characteristics'!B:B,MATCH($C228,'Policy Characteristics'!$C:$C,0)))</f>
        <v>Retrofit Existing Buildings</v>
      </c>
      <c r="C228" s="176" t="str">
        <f t="shared" ref="C228:C229" si="14">C$227</f>
        <v>Share of Preexisting Buildings Subject to Retrofitting</v>
      </c>
      <c r="D228" s="47" t="s">
        <v>277</v>
      </c>
      <c r="E228" s="47"/>
      <c r="F228" s="47" t="s">
        <v>279</v>
      </c>
      <c r="G228" s="47"/>
      <c r="H228" s="44">
        <v>379</v>
      </c>
      <c r="I228" s="198" t="s">
        <v>43</v>
      </c>
      <c r="J228" s="177" t="str">
        <f>IF(ISBLANK(INDEX('Policy Characteristics'!D:D,MATCH($C228,'Policy Characteristics'!$C:$C,0))),"",INDEX('Policy Characteristics'!D:D,MATCH($C228,'Policy Characteristics'!$C:$C,0)))</f>
        <v>Increased Retrofitting</v>
      </c>
      <c r="K228" s="177" t="str">
        <f>IF(ISBLANK(INDEX('Policy Characteristics'!E:E,MATCH($C228,'Policy Characteristics'!$C:$C,0))),"",INDEX('Policy Characteristics'!E:E,MATCH($C228,'Policy Characteristics'!$C:$C,0)))</f>
        <v>bldgs retrofitting</v>
      </c>
      <c r="L228" s="177">
        <f>IF(ISBLANK(INDEX('Policy Characteristics'!F:F,MATCH($C228,'Policy Characteristics'!$C:$C,0))),"",INDEX('Policy Characteristics'!F:F,MATCH($C228,'Policy Characteristics'!$C:$C,0)))</f>
        <v>0</v>
      </c>
      <c r="M228" s="177">
        <f>IF(ISBLANK(INDEX('Policy Characteristics'!G:G,MATCH($C228,'Policy Characteristics'!$C:$C,0))),"",INDEX('Policy Characteristics'!G:G,MATCH($C228,'Policy Characteristics'!$C:$C,0)))</f>
        <v>0.5</v>
      </c>
      <c r="N228" s="177">
        <f>IF(ISBLANK(INDEX('Policy Characteristics'!H:H,MATCH($C228,'Policy Characteristics'!$C:$C,0))),"",INDEX('Policy Characteristics'!H:H,MATCH($C228,'Policy Characteristics'!$C:$C,0)))</f>
        <v>0.01</v>
      </c>
      <c r="O228" s="177" t="str">
        <f>IF(ISBLANK(INDEX('Policy Characteristics'!I:I,MATCH($C228,'Policy Characteristics'!$C:$C,0))),"",INDEX('Policy Characteristics'!I:I,MATCH($C228,'Policy Characteristics'!$C:$C,0)))</f>
        <v>% of existing buildings</v>
      </c>
      <c r="P228" s="177" t="str">
        <f>IF(ISBLANK(INDEX('Policy Characteristics'!J:J,MATCH($C228,'Policy Characteristics'!$C:$C,0))),"",INDEX('Policy Characteristics'!J:J,MATCH($C228,'Policy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228" s="177" t="str">
        <f>IF(ISBLANK(INDEX('Policy Characteristics'!K:K,MATCH($C228,'Policy Characteristics'!$C:$C,0))),"",INDEX('Policy Characteristics'!K:K,MATCH($C228,'Policy Characteristics'!$C:$C,0)))</f>
        <v>buildings-sector-main.html#retrofitting</v>
      </c>
      <c r="R228" s="177" t="str">
        <f>IF(ISBLANK(INDEX('Policy Characteristics'!L:L,MATCH($C228,'Policy Characteristics'!$C:$C,0))),"",INDEX('Policy Characteristics'!L:L,MATCH($C228,'Policy Characteristics'!$C:$C,0)))</f>
        <v>increased-retrofitting.html</v>
      </c>
    </row>
    <row r="229" spans="1:18" s="4" customFormat="1" x14ac:dyDescent="0.35">
      <c r="A229" s="176" t="str">
        <f>IF(ISBLANK(INDEX('Policy Characteristics'!A:A,MATCH($C229,'Policy Characteristics'!$C:$C,0))),"",INDEX('Policy Characteristics'!A:A,MATCH($C229,'Policy Characteristics'!$C:$C,0)))</f>
        <v>Buildings,  Appliances, and Heat</v>
      </c>
      <c r="B229" s="184" t="str">
        <f>IF(ISBLANK(INDEX('Policy Characteristics'!B:B,MATCH($C229,'Policy Characteristics'!$C:$C,0))),"",INDEX('Policy Characteristics'!B:B,MATCH($C229,'Policy Characteristics'!$C:$C,0)))</f>
        <v>Retrofit Existing Buildings</v>
      </c>
      <c r="C229" s="176" t="str">
        <f t="shared" si="14"/>
        <v>Share of Preexisting Buildings Subject to Retrofitting</v>
      </c>
      <c r="D229" s="47" t="s">
        <v>278</v>
      </c>
      <c r="E229" s="47"/>
      <c r="F229" s="47" t="s">
        <v>164</v>
      </c>
      <c r="G229" s="47"/>
      <c r="H229" s="44">
        <v>380</v>
      </c>
      <c r="I229" s="198" t="s">
        <v>43</v>
      </c>
      <c r="J229" s="177" t="str">
        <f>IF(ISBLANK(INDEX('Policy Characteristics'!D:D,MATCH($C229,'Policy Characteristics'!$C:$C,0))),"",INDEX('Policy Characteristics'!D:D,MATCH($C229,'Policy Characteristics'!$C:$C,0)))</f>
        <v>Increased Retrofitting</v>
      </c>
      <c r="K229" s="177" t="str">
        <f>IF(ISBLANK(INDEX('Policy Characteristics'!E:E,MATCH($C229,'Policy Characteristics'!$C:$C,0))),"",INDEX('Policy Characteristics'!E:E,MATCH($C229,'Policy Characteristics'!$C:$C,0)))</f>
        <v>bldgs retrofitting</v>
      </c>
      <c r="L229" s="177">
        <f>IF(ISBLANK(INDEX('Policy Characteristics'!F:F,MATCH($C229,'Policy Characteristics'!$C:$C,0))),"",INDEX('Policy Characteristics'!F:F,MATCH($C229,'Policy Characteristics'!$C:$C,0)))</f>
        <v>0</v>
      </c>
      <c r="M229" s="177">
        <f>IF(ISBLANK(INDEX('Policy Characteristics'!G:G,MATCH($C229,'Policy Characteristics'!$C:$C,0))),"",INDEX('Policy Characteristics'!G:G,MATCH($C229,'Policy Characteristics'!$C:$C,0)))</f>
        <v>0.5</v>
      </c>
      <c r="N229" s="177">
        <f>IF(ISBLANK(INDEX('Policy Characteristics'!H:H,MATCH($C229,'Policy Characteristics'!$C:$C,0))),"",INDEX('Policy Characteristics'!H:H,MATCH($C229,'Policy Characteristics'!$C:$C,0)))</f>
        <v>0.01</v>
      </c>
      <c r="O229" s="177" t="str">
        <f>IF(ISBLANK(INDEX('Policy Characteristics'!I:I,MATCH($C229,'Policy Characteristics'!$C:$C,0))),"",INDEX('Policy Characteristics'!I:I,MATCH($C229,'Policy Characteristics'!$C:$C,0)))</f>
        <v>% of existing buildings</v>
      </c>
      <c r="P229" s="177" t="str">
        <f>IF(ISBLANK(INDEX('Policy Characteristics'!J:J,MATCH($C229,'Policy Characteristics'!$C:$C,0))),"",INDEX('Policy Characteristics'!J:J,MATCH($C229,'Policy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229" s="177" t="str">
        <f>IF(ISBLANK(INDEX('Policy Characteristics'!K:K,MATCH($C229,'Policy Characteristics'!$C:$C,0))),"",INDEX('Policy Characteristics'!K:K,MATCH($C229,'Policy Characteristics'!$C:$C,0)))</f>
        <v>buildings-sector-main.html#retrofitting</v>
      </c>
      <c r="R229" s="177" t="str">
        <f>IF(ISBLANK(INDEX('Policy Characteristics'!L:L,MATCH($C229,'Policy Characteristics'!$C:$C,0))),"",INDEX('Policy Characteristics'!L:L,MATCH($C229,'Policy Characteristics'!$C:$C,0)))</f>
        <v>increased-retrofitting.html</v>
      </c>
    </row>
    <row r="230" spans="1:18" s="4" customFormat="1" x14ac:dyDescent="0.35">
      <c r="A230" s="176" t="str">
        <f>IF(ISBLANK(INDEX('Policy Characteristics'!A:A,MATCH($C230,'Policy Characteristics'!$C:$C,0))),"",INDEX('Policy Characteristics'!A:A,MATCH($C230,'Policy Characteristics'!$C:$C,0)))</f>
        <v>Buildings,  Appliances, and Heat</v>
      </c>
      <c r="B230" s="184" t="str">
        <f>IF(ISBLANK(INDEX('Policy Characteristics'!B:B,MATCH($C230,'Policy Characteristics'!$C:$C,0))),"",INDEX('Policy Characteristics'!B:B,MATCH($C230,'Policy Characteristics'!$C:$C,0)))</f>
        <v>Rebate for Efficient Products</v>
      </c>
      <c r="C230" t="s">
        <v>6</v>
      </c>
      <c r="D230" s="47" t="s">
        <v>114</v>
      </c>
      <c r="E230" s="47"/>
      <c r="F230" s="47" t="s">
        <v>120</v>
      </c>
      <c r="G230" s="47"/>
      <c r="H230" s="44">
        <v>27</v>
      </c>
      <c r="I230" s="198" t="s">
        <v>43</v>
      </c>
      <c r="J230" s="177" t="str">
        <f>IF(ISBLANK(INDEX('Policy Characteristics'!D:D,MATCH($C230,'Policy Characteristics'!$C:$C,0))),"",INDEX('Policy Characteristics'!D:D,MATCH($C230,'Policy Characteristics'!$C:$C,0)))</f>
        <v>Rebate for Efficient Products</v>
      </c>
      <c r="K230" s="177" t="str">
        <f>IF(ISBLANK(INDEX('Policy Characteristics'!E:E,MATCH($C230,'Policy Characteristics'!$C:$C,0))),"",INDEX('Policy Characteristics'!E:E,MATCH($C230,'Policy Characteristics'!$C:$C,0)))</f>
        <v>bldgs rebate</v>
      </c>
      <c r="L230" s="177">
        <f>IF(ISBLANK(INDEX('Policy Characteristics'!F:F,MATCH($C230,'Policy Characteristics'!$C:$C,0))),"",INDEX('Policy Characteristics'!F:F,MATCH($C230,'Policy Characteristics'!$C:$C,0)))</f>
        <v>0</v>
      </c>
      <c r="M230" s="177">
        <f>IF(ISBLANK(INDEX('Policy Characteristics'!G:G,MATCH($C230,'Policy Characteristics'!$C:$C,0))),"",INDEX('Policy Characteristics'!G:G,MATCH($C230,'Policy Characteristics'!$C:$C,0)))</f>
        <v>1</v>
      </c>
      <c r="N230" s="177">
        <f>IF(ISBLANK(INDEX('Policy Characteristics'!H:H,MATCH($C230,'Policy Characteristics'!$C:$C,0))),"",INDEX('Policy Characteristics'!H:H,MATCH($C230,'Policy Characteristics'!$C:$C,0)))</f>
        <v>1</v>
      </c>
      <c r="O230" s="177" t="str">
        <f>IF(ISBLANK(INDEX('Policy Characteristics'!I:I,MATCH($C230,'Policy Characteristics'!$C:$C,0))),"",INDEX('Policy Characteristics'!I:I,MATCH($C230,'Policy Characteristics'!$C:$C,0)))</f>
        <v>on/off</v>
      </c>
      <c r="P230" s="177" t="str">
        <f>IF(ISBLANK(INDEX('Policy Characteristics'!J:J,MATCH($C230,'Policy Characteristics'!$C:$C,0))),"",INDEX('Policy Characteristics'!J:J,MATCH($C230,'Policy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0" s="177" t="str">
        <f>IF(ISBLANK(INDEX('Policy Characteristics'!K:K,MATCH($C230,'Policy Characteristics'!$C:$C,0))),"",INDEX('Policy Characteristics'!K:K,MATCH($C230,'Policy Characteristics'!$C:$C,0)))</f>
        <v>buildings-sector-main.html#rebate</v>
      </c>
      <c r="R230" s="177" t="str">
        <f>IF(ISBLANK(INDEX('Policy Characteristics'!L:L,MATCH($C230,'Policy Characteristics'!$C:$C,0))),"",INDEX('Policy Characteristics'!L:L,MATCH($C230,'Policy Characteristics'!$C:$C,0)))</f>
        <v>rebate-for-efficient-products.html</v>
      </c>
    </row>
    <row r="231" spans="1:18" s="4" customFormat="1" x14ac:dyDescent="0.35">
      <c r="A231" s="176" t="str">
        <f>IF(ISBLANK(INDEX('Policy Characteristics'!A:A,MATCH($C231,'Policy Characteristics'!$C:$C,0))),"",INDEX('Policy Characteristics'!A:A,MATCH($C231,'Policy Characteristics'!$C:$C,0)))</f>
        <v>Buildings,  Appliances, and Heat</v>
      </c>
      <c r="B231" s="184" t="str">
        <f>IF(ISBLANK(INDEX('Policy Characteristics'!B:B,MATCH($C231,'Policy Characteristics'!$C:$C,0))),"",INDEX('Policy Characteristics'!B:B,MATCH($C231,'Policy Characteristics'!$C:$C,0)))</f>
        <v>Rebate for Efficient Products</v>
      </c>
      <c r="C231" s="176" t="str">
        <f t="shared" ref="C231:C235" si="15">C$230</f>
        <v>Boolean Rebate Program for Efficient Components</v>
      </c>
      <c r="D231" s="47" t="s">
        <v>115</v>
      </c>
      <c r="E231" s="47"/>
      <c r="F231" s="47" t="s">
        <v>121</v>
      </c>
      <c r="G231" s="47"/>
      <c r="H231" s="44">
        <v>28</v>
      </c>
      <c r="I231" s="198" t="s">
        <v>43</v>
      </c>
      <c r="J231" s="177" t="str">
        <f>IF(ISBLANK(INDEX('Policy Characteristics'!D:D,MATCH($C231,'Policy Characteristics'!$C:$C,0))),"",INDEX('Policy Characteristics'!D:D,MATCH($C231,'Policy Characteristics'!$C:$C,0)))</f>
        <v>Rebate for Efficient Products</v>
      </c>
      <c r="K231" s="177" t="str">
        <f>IF(ISBLANK(INDEX('Policy Characteristics'!E:E,MATCH($C231,'Policy Characteristics'!$C:$C,0))),"",INDEX('Policy Characteristics'!E:E,MATCH($C231,'Policy Characteristics'!$C:$C,0)))</f>
        <v>bldgs rebate</v>
      </c>
      <c r="L231" s="177">
        <f>IF(ISBLANK(INDEX('Policy Characteristics'!F:F,MATCH($C231,'Policy Characteristics'!$C:$C,0))),"",INDEX('Policy Characteristics'!F:F,MATCH($C231,'Policy Characteristics'!$C:$C,0)))</f>
        <v>0</v>
      </c>
      <c r="M231" s="177">
        <f>IF(ISBLANK(INDEX('Policy Characteristics'!G:G,MATCH($C231,'Policy Characteristics'!$C:$C,0))),"",INDEX('Policy Characteristics'!G:G,MATCH($C231,'Policy Characteristics'!$C:$C,0)))</f>
        <v>1</v>
      </c>
      <c r="N231" s="177">
        <f>IF(ISBLANK(INDEX('Policy Characteristics'!H:H,MATCH($C231,'Policy Characteristics'!$C:$C,0))),"",INDEX('Policy Characteristics'!H:H,MATCH($C231,'Policy Characteristics'!$C:$C,0)))</f>
        <v>1</v>
      </c>
      <c r="O231" s="177" t="str">
        <f>IF(ISBLANK(INDEX('Policy Characteristics'!I:I,MATCH($C231,'Policy Characteristics'!$C:$C,0))),"",INDEX('Policy Characteristics'!I:I,MATCH($C231,'Policy Characteristics'!$C:$C,0)))</f>
        <v>on/off</v>
      </c>
      <c r="P231" s="177" t="str">
        <f>IF(ISBLANK(INDEX('Policy Characteristics'!J:J,MATCH($C231,'Policy Characteristics'!$C:$C,0))),"",INDEX('Policy Characteristics'!J:J,MATCH($C231,'Policy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1" s="177" t="str">
        <f>IF(ISBLANK(INDEX('Policy Characteristics'!K:K,MATCH($C231,'Policy Characteristics'!$C:$C,0))),"",INDEX('Policy Characteristics'!K:K,MATCH($C231,'Policy Characteristics'!$C:$C,0)))</f>
        <v>buildings-sector-main.html#rebate</v>
      </c>
      <c r="R231" s="177" t="str">
        <f>IF(ISBLANK(INDEX('Policy Characteristics'!L:L,MATCH($C231,'Policy Characteristics'!$C:$C,0))),"",INDEX('Policy Characteristics'!L:L,MATCH($C231,'Policy Characteristics'!$C:$C,0)))</f>
        <v>rebate-for-efficient-products.html</v>
      </c>
    </row>
    <row r="232" spans="1:18" s="4" customFormat="1" x14ac:dyDescent="0.35">
      <c r="A232" s="176" t="str">
        <f>IF(ISBLANK(INDEX('Policy Characteristics'!A:A,MATCH($C232,'Policy Characteristics'!$C:$C,0))),"",INDEX('Policy Characteristics'!A:A,MATCH($C232,'Policy Characteristics'!$C:$C,0)))</f>
        <v>Buildings,  Appliances, and Heat</v>
      </c>
      <c r="B232" s="184" t="str">
        <f>IF(ISBLANK(INDEX('Policy Characteristics'!B:B,MATCH($C232,'Policy Characteristics'!$C:$C,0))),"",INDEX('Policy Characteristics'!B:B,MATCH($C232,'Policy Characteristics'!$C:$C,0)))</f>
        <v>Rebate for Efficient Products</v>
      </c>
      <c r="C232" s="176" t="str">
        <f t="shared" si="15"/>
        <v>Boolean Rebate Program for Efficient Components</v>
      </c>
      <c r="D232" s="47" t="s">
        <v>116</v>
      </c>
      <c r="E232" s="47"/>
      <c r="F232" s="47" t="s">
        <v>122</v>
      </c>
      <c r="G232" s="47"/>
      <c r="H232" s="44">
        <v>605</v>
      </c>
      <c r="I232" s="198" t="s">
        <v>44</v>
      </c>
      <c r="J232" s="177" t="str">
        <f>IF(ISBLANK(INDEX('Policy Characteristics'!D:D,MATCH($C232,'Policy Characteristics'!$C:$C,0))),"",INDEX('Policy Characteristics'!D:D,MATCH($C232,'Policy Characteristics'!$C:$C,0)))</f>
        <v>Rebate for Efficient Products</v>
      </c>
      <c r="K232" s="177" t="str">
        <f>IF(ISBLANK(INDEX('Policy Characteristics'!E:E,MATCH($C232,'Policy Characteristics'!$C:$C,0))),"",INDEX('Policy Characteristics'!E:E,MATCH($C232,'Policy Characteristics'!$C:$C,0)))</f>
        <v>bldgs rebate</v>
      </c>
      <c r="L232" s="177">
        <f>IF(ISBLANK(INDEX('Policy Characteristics'!F:F,MATCH($C232,'Policy Characteristics'!$C:$C,0))),"",INDEX('Policy Characteristics'!F:F,MATCH($C232,'Policy Characteristics'!$C:$C,0)))</f>
        <v>0</v>
      </c>
      <c r="M232" s="177">
        <f>IF(ISBLANK(INDEX('Policy Characteristics'!G:G,MATCH($C232,'Policy Characteristics'!$C:$C,0))),"",INDEX('Policy Characteristics'!G:G,MATCH($C232,'Policy Characteristics'!$C:$C,0)))</f>
        <v>1</v>
      </c>
      <c r="N232" s="177">
        <f>IF(ISBLANK(INDEX('Policy Characteristics'!H:H,MATCH($C232,'Policy Characteristics'!$C:$C,0))),"",INDEX('Policy Characteristics'!H:H,MATCH($C232,'Policy Characteristics'!$C:$C,0)))</f>
        <v>1</v>
      </c>
      <c r="O232" s="177" t="str">
        <f>IF(ISBLANK(INDEX('Policy Characteristics'!I:I,MATCH($C232,'Policy Characteristics'!$C:$C,0))),"",INDEX('Policy Characteristics'!I:I,MATCH($C232,'Policy Characteristics'!$C:$C,0)))</f>
        <v>on/off</v>
      </c>
      <c r="P232" s="177" t="str">
        <f>IF(ISBLANK(INDEX('Policy Characteristics'!J:J,MATCH($C232,'Policy Characteristics'!$C:$C,0))),"",INDEX('Policy Characteristics'!J:J,MATCH($C232,'Policy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2" s="177" t="str">
        <f>IF(ISBLANK(INDEX('Policy Characteristics'!K:K,MATCH($C232,'Policy Characteristics'!$C:$C,0))),"",INDEX('Policy Characteristics'!K:K,MATCH($C232,'Policy Characteristics'!$C:$C,0)))</f>
        <v>buildings-sector-main.html#rebate</v>
      </c>
      <c r="R232" s="177" t="str">
        <f>IF(ISBLANK(INDEX('Policy Characteristics'!L:L,MATCH($C232,'Policy Characteristics'!$C:$C,0))),"",INDEX('Policy Characteristics'!L:L,MATCH($C232,'Policy Characteristics'!$C:$C,0)))</f>
        <v>rebate-for-efficient-products.html</v>
      </c>
    </row>
    <row r="233" spans="1:18" s="4" customFormat="1" x14ac:dyDescent="0.35">
      <c r="A233" s="176" t="str">
        <f>IF(ISBLANK(INDEX('Policy Characteristics'!A:A,MATCH($C233,'Policy Characteristics'!$C:$C,0))),"",INDEX('Policy Characteristics'!A:A,MATCH($C233,'Policy Characteristics'!$C:$C,0)))</f>
        <v>Buildings,  Appliances, and Heat</v>
      </c>
      <c r="B233" s="184" t="str">
        <f>IF(ISBLANK(INDEX('Policy Characteristics'!B:B,MATCH($C233,'Policy Characteristics'!$C:$C,0))),"",INDEX('Policy Characteristics'!B:B,MATCH($C233,'Policy Characteristics'!$C:$C,0)))</f>
        <v>Rebate for Efficient Products</v>
      </c>
      <c r="C233" s="176" t="str">
        <f t="shared" si="15"/>
        <v>Boolean Rebate Program for Efficient Components</v>
      </c>
      <c r="D233" s="47" t="s">
        <v>117</v>
      </c>
      <c r="E233" s="47"/>
      <c r="F233" s="47" t="s">
        <v>123</v>
      </c>
      <c r="G233" s="47"/>
      <c r="H233" s="44">
        <v>606</v>
      </c>
      <c r="I233" s="198" t="s">
        <v>44</v>
      </c>
      <c r="J233" s="177" t="str">
        <f>IF(ISBLANK(INDEX('Policy Characteristics'!D:D,MATCH($C233,'Policy Characteristics'!$C:$C,0))),"",INDEX('Policy Characteristics'!D:D,MATCH($C233,'Policy Characteristics'!$C:$C,0)))</f>
        <v>Rebate for Efficient Products</v>
      </c>
      <c r="K233" s="177" t="str">
        <f>IF(ISBLANK(INDEX('Policy Characteristics'!E:E,MATCH($C233,'Policy Characteristics'!$C:$C,0))),"",INDEX('Policy Characteristics'!E:E,MATCH($C233,'Policy Characteristics'!$C:$C,0)))</f>
        <v>bldgs rebate</v>
      </c>
      <c r="L233" s="177">
        <f>IF(ISBLANK(INDEX('Policy Characteristics'!F:F,MATCH($C233,'Policy Characteristics'!$C:$C,0))),"",INDEX('Policy Characteristics'!F:F,MATCH($C233,'Policy Characteristics'!$C:$C,0)))</f>
        <v>0</v>
      </c>
      <c r="M233" s="177">
        <f>IF(ISBLANK(INDEX('Policy Characteristics'!G:G,MATCH($C233,'Policy Characteristics'!$C:$C,0))),"",INDEX('Policy Characteristics'!G:G,MATCH($C233,'Policy Characteristics'!$C:$C,0)))</f>
        <v>1</v>
      </c>
      <c r="N233" s="177">
        <f>IF(ISBLANK(INDEX('Policy Characteristics'!H:H,MATCH($C233,'Policy Characteristics'!$C:$C,0))),"",INDEX('Policy Characteristics'!H:H,MATCH($C233,'Policy Characteristics'!$C:$C,0)))</f>
        <v>1</v>
      </c>
      <c r="O233" s="177" t="str">
        <f>IF(ISBLANK(INDEX('Policy Characteristics'!I:I,MATCH($C233,'Policy Characteristics'!$C:$C,0))),"",INDEX('Policy Characteristics'!I:I,MATCH($C233,'Policy Characteristics'!$C:$C,0)))</f>
        <v>on/off</v>
      </c>
      <c r="P233" s="177" t="str">
        <f>IF(ISBLANK(INDEX('Policy Characteristics'!J:J,MATCH($C233,'Policy Characteristics'!$C:$C,0))),"",INDEX('Policy Characteristics'!J:J,MATCH($C233,'Policy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3" s="177" t="str">
        <f>IF(ISBLANK(INDEX('Policy Characteristics'!K:K,MATCH($C233,'Policy Characteristics'!$C:$C,0))),"",INDEX('Policy Characteristics'!K:K,MATCH($C233,'Policy Characteristics'!$C:$C,0)))</f>
        <v>buildings-sector-main.html#rebate</v>
      </c>
      <c r="R233" s="177" t="str">
        <f>IF(ISBLANK(INDEX('Policy Characteristics'!L:L,MATCH($C233,'Policy Characteristics'!$C:$C,0))),"",INDEX('Policy Characteristics'!L:L,MATCH($C233,'Policy Characteristics'!$C:$C,0)))</f>
        <v>rebate-for-efficient-products.html</v>
      </c>
    </row>
    <row r="234" spans="1:18" s="4" customFormat="1" x14ac:dyDescent="0.35">
      <c r="A234" s="176" t="str">
        <f>IF(ISBLANK(INDEX('Policy Characteristics'!A:A,MATCH($C234,'Policy Characteristics'!$C:$C,0))),"",INDEX('Policy Characteristics'!A:A,MATCH($C234,'Policy Characteristics'!$C:$C,0)))</f>
        <v>Buildings,  Appliances, and Heat</v>
      </c>
      <c r="B234" s="184" t="str">
        <f>IF(ISBLANK(INDEX('Policy Characteristics'!B:B,MATCH($C234,'Policy Characteristics'!$C:$C,0))),"",INDEX('Policy Characteristics'!B:B,MATCH($C234,'Policy Characteristics'!$C:$C,0)))</f>
        <v>Rebate for Efficient Products</v>
      </c>
      <c r="C234" s="176" t="str">
        <f t="shared" si="15"/>
        <v>Boolean Rebate Program for Efficient Components</v>
      </c>
      <c r="D234" s="47" t="s">
        <v>118</v>
      </c>
      <c r="E234" s="47"/>
      <c r="F234" s="47" t="s">
        <v>124</v>
      </c>
      <c r="G234" s="47"/>
      <c r="H234" s="44">
        <v>29</v>
      </c>
      <c r="I234" s="198" t="s">
        <v>43</v>
      </c>
      <c r="J234" s="177" t="str">
        <f>IF(ISBLANK(INDEX('Policy Characteristics'!D:D,MATCH($C234,'Policy Characteristics'!$C:$C,0))),"",INDEX('Policy Characteristics'!D:D,MATCH($C234,'Policy Characteristics'!$C:$C,0)))</f>
        <v>Rebate for Efficient Products</v>
      </c>
      <c r="K234" s="177" t="str">
        <f>IF(ISBLANK(INDEX('Policy Characteristics'!E:E,MATCH($C234,'Policy Characteristics'!$C:$C,0))),"",INDEX('Policy Characteristics'!E:E,MATCH($C234,'Policy Characteristics'!$C:$C,0)))</f>
        <v>bldgs rebate</v>
      </c>
      <c r="L234" s="177">
        <f>IF(ISBLANK(INDEX('Policy Characteristics'!F:F,MATCH($C234,'Policy Characteristics'!$C:$C,0))),"",INDEX('Policy Characteristics'!F:F,MATCH($C234,'Policy Characteristics'!$C:$C,0)))</f>
        <v>0</v>
      </c>
      <c r="M234" s="177">
        <f>IF(ISBLANK(INDEX('Policy Characteristics'!G:G,MATCH($C234,'Policy Characteristics'!$C:$C,0))),"",INDEX('Policy Characteristics'!G:G,MATCH($C234,'Policy Characteristics'!$C:$C,0)))</f>
        <v>1</v>
      </c>
      <c r="N234" s="177">
        <f>IF(ISBLANK(INDEX('Policy Characteristics'!H:H,MATCH($C234,'Policy Characteristics'!$C:$C,0))),"",INDEX('Policy Characteristics'!H:H,MATCH($C234,'Policy Characteristics'!$C:$C,0)))</f>
        <v>1</v>
      </c>
      <c r="O234" s="177" t="str">
        <f>IF(ISBLANK(INDEX('Policy Characteristics'!I:I,MATCH($C234,'Policy Characteristics'!$C:$C,0))),"",INDEX('Policy Characteristics'!I:I,MATCH($C234,'Policy Characteristics'!$C:$C,0)))</f>
        <v>on/off</v>
      </c>
      <c r="P234" s="177" t="str">
        <f>IF(ISBLANK(INDEX('Policy Characteristics'!J:J,MATCH($C234,'Policy Characteristics'!$C:$C,0))),"",INDEX('Policy Characteristics'!J:J,MATCH($C234,'Policy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4" s="177" t="str">
        <f>IF(ISBLANK(INDEX('Policy Characteristics'!K:K,MATCH($C234,'Policy Characteristics'!$C:$C,0))),"",INDEX('Policy Characteristics'!K:K,MATCH($C234,'Policy Characteristics'!$C:$C,0)))</f>
        <v>buildings-sector-main.html#rebate</v>
      </c>
      <c r="R234" s="177" t="str">
        <f>IF(ISBLANK(INDEX('Policy Characteristics'!L:L,MATCH($C234,'Policy Characteristics'!$C:$C,0))),"",INDEX('Policy Characteristics'!L:L,MATCH($C234,'Policy Characteristics'!$C:$C,0)))</f>
        <v>rebate-for-efficient-products.html</v>
      </c>
    </row>
    <row r="235" spans="1:18" s="4" customFormat="1" x14ac:dyDescent="0.35">
      <c r="A235" s="176" t="str">
        <f>IF(ISBLANK(INDEX('Policy Characteristics'!A:A,MATCH($C235,'Policy Characteristics'!$C:$C,0))),"",INDEX('Policy Characteristics'!A:A,MATCH($C235,'Policy Characteristics'!$C:$C,0)))</f>
        <v>Buildings,  Appliances, and Heat</v>
      </c>
      <c r="B235" s="184" t="str">
        <f>IF(ISBLANK(INDEX('Policy Characteristics'!B:B,MATCH($C235,'Policy Characteristics'!$C:$C,0))),"",INDEX('Policy Characteristics'!B:B,MATCH($C235,'Policy Characteristics'!$C:$C,0)))</f>
        <v>Rebate for Efficient Products</v>
      </c>
      <c r="C235" s="176" t="str">
        <f t="shared" si="15"/>
        <v>Boolean Rebate Program for Efficient Components</v>
      </c>
      <c r="D235" s="47" t="s">
        <v>119</v>
      </c>
      <c r="E235" s="47"/>
      <c r="F235" s="47" t="s">
        <v>125</v>
      </c>
      <c r="G235" s="47"/>
      <c r="H235" s="44">
        <v>607</v>
      </c>
      <c r="I235" s="198" t="s">
        <v>44</v>
      </c>
      <c r="J235" s="177" t="str">
        <f>IF(ISBLANK(INDEX('Policy Characteristics'!D:D,MATCH($C235,'Policy Characteristics'!$C:$C,0))),"",INDEX('Policy Characteristics'!D:D,MATCH($C235,'Policy Characteristics'!$C:$C,0)))</f>
        <v>Rebate for Efficient Products</v>
      </c>
      <c r="K235" s="177" t="str">
        <f>IF(ISBLANK(INDEX('Policy Characteristics'!E:E,MATCH($C235,'Policy Characteristics'!$C:$C,0))),"",INDEX('Policy Characteristics'!E:E,MATCH($C235,'Policy Characteristics'!$C:$C,0)))</f>
        <v>bldgs rebate</v>
      </c>
      <c r="L235" s="177">
        <f>IF(ISBLANK(INDEX('Policy Characteristics'!F:F,MATCH($C235,'Policy Characteristics'!$C:$C,0))),"",INDEX('Policy Characteristics'!F:F,MATCH($C235,'Policy Characteristics'!$C:$C,0)))</f>
        <v>0</v>
      </c>
      <c r="M235" s="177">
        <f>IF(ISBLANK(INDEX('Policy Characteristics'!G:G,MATCH($C235,'Policy Characteristics'!$C:$C,0))),"",INDEX('Policy Characteristics'!G:G,MATCH($C235,'Policy Characteristics'!$C:$C,0)))</f>
        <v>1</v>
      </c>
      <c r="N235" s="177">
        <f>IF(ISBLANK(INDEX('Policy Characteristics'!H:H,MATCH($C235,'Policy Characteristics'!$C:$C,0))),"",INDEX('Policy Characteristics'!H:H,MATCH($C235,'Policy Characteristics'!$C:$C,0)))</f>
        <v>1</v>
      </c>
      <c r="O235" s="177" t="str">
        <f>IF(ISBLANK(INDEX('Policy Characteristics'!I:I,MATCH($C235,'Policy Characteristics'!$C:$C,0))),"",INDEX('Policy Characteristics'!I:I,MATCH($C235,'Policy Characteristics'!$C:$C,0)))</f>
        <v>on/off</v>
      </c>
      <c r="P235" s="177" t="str">
        <f>IF(ISBLANK(INDEX('Policy Characteristics'!J:J,MATCH($C235,'Policy Characteristics'!$C:$C,0))),"",INDEX('Policy Characteristics'!J:J,MATCH($C235,'Policy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5" s="177" t="str">
        <f>IF(ISBLANK(INDEX('Policy Characteristics'!K:K,MATCH($C235,'Policy Characteristics'!$C:$C,0))),"",INDEX('Policy Characteristics'!K:K,MATCH($C235,'Policy Characteristics'!$C:$C,0)))</f>
        <v>buildings-sector-main.html#rebate</v>
      </c>
      <c r="R235" s="177" t="str">
        <f>IF(ISBLANK(INDEX('Policy Characteristics'!L:L,MATCH($C235,'Policy Characteristics'!$C:$C,0))),"",INDEX('Policy Characteristics'!L:L,MATCH($C235,'Policy Characteristics'!$C:$C,0)))</f>
        <v>rebate-for-efficient-products.html</v>
      </c>
    </row>
    <row r="236" spans="1:18" s="2" customFormat="1" x14ac:dyDescent="0.35">
      <c r="A236" s="176" t="str">
        <f>IF(ISBLANK(INDEX('Policy Characteristics'!A:A,MATCH($C236,'Policy Characteristics'!$C:$C,0))),"",INDEX('Policy Characteristics'!A:A,MATCH($C236,'Policy Characteristics'!$C:$C,0)))</f>
        <v>Buildings,  Appliances, and Heat</v>
      </c>
      <c r="B236" s="184" t="str">
        <f>IF(ISBLANK(INDEX('Policy Characteristics'!B:B,MATCH($C236,'Policy Characteristics'!$C:$C,0))),"",INDEX('Policy Characteristics'!B:B,MATCH($C236,'Policy Characteristics'!$C:$C,0)))</f>
        <v>Use CHP for District Heat</v>
      </c>
      <c r="C236" s="191" t="s">
        <v>287</v>
      </c>
      <c r="D236" s="6"/>
      <c r="E236" s="6"/>
      <c r="F236" s="6"/>
      <c r="G236" s="6"/>
      <c r="H236" s="44">
        <v>68</v>
      </c>
      <c r="I236" s="199" t="s">
        <v>43</v>
      </c>
      <c r="J236" s="177" t="str">
        <f>IF(ISBLANK(INDEX('Policy Characteristics'!D:D,MATCH($C236,'Policy Characteristics'!$C:$C,0))),"",INDEX('Policy Characteristics'!D:D,MATCH($C236,'Policy Characteristics'!$C:$C,0)))</f>
        <v>District Heat CHP</v>
      </c>
      <c r="K236" s="177" t="str">
        <f>IF(ISBLANK(INDEX('Policy Characteristics'!E:E,MATCH($C236,'Policy Characteristics'!$C:$C,0))),"",INDEX('Policy Characteristics'!E:E,MATCH($C236,'Policy Characteristics'!$C:$C,0)))</f>
        <v>heat convert heat to CHP</v>
      </c>
      <c r="L236" s="177">
        <f>IF(ISBLANK(INDEX('Policy Characteristics'!F:F,MATCH($C236,'Policy Characteristics'!$C:$C,0))),"",INDEX('Policy Characteristics'!F:F,MATCH($C236,'Policy Characteristics'!$C:$C,0)))</f>
        <v>0</v>
      </c>
      <c r="M236" s="177">
        <f>IF(ISBLANK(INDEX('Policy Characteristics'!G:G,MATCH($C236,'Policy Characteristics'!$C:$C,0))),"",INDEX('Policy Characteristics'!G:G,MATCH($C236,'Policy Characteristics'!$C:$C,0)))</f>
        <v>1</v>
      </c>
      <c r="N236" s="177">
        <f>IF(ISBLANK(INDEX('Policy Characteristics'!H:H,MATCH($C236,'Policy Characteristics'!$C:$C,0))),"",INDEX('Policy Characteristics'!H:H,MATCH($C236,'Policy Characteristics'!$C:$C,0)))</f>
        <v>0.01</v>
      </c>
      <c r="O236" s="177" t="str">
        <f>IF(ISBLANK(INDEX('Policy Characteristics'!I:I,MATCH($C236,'Policy Characteristics'!$C:$C,0))),"",INDEX('Policy Characteristics'!I:I,MATCH($C236,'Policy Characteristics'!$C:$C,0)))</f>
        <v>% non-CHP heat converted</v>
      </c>
      <c r="P236" s="177" t="str">
        <f>IF(ISBLANK(INDEX('Policy Characteristics'!J:J,MATCH($C236,'Policy Characteristics'!$C:$C,0))),"",INDEX('Policy Characteristics'!J:J,MATCH($C236,'Policy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v>
      </c>
      <c r="Q236" s="177" t="str">
        <f>IF(ISBLANK(INDEX('Policy Characteristics'!K:K,MATCH($C236,'Policy Characteristics'!$C:$C,0))),"",INDEX('Policy Characteristics'!K:K,MATCH($C236,'Policy Characteristics'!$C:$C,0)))</f>
        <v>district-heating.html#chp</v>
      </c>
      <c r="R236" s="177" t="str">
        <f>IF(ISBLANK(INDEX('Policy Characteristics'!L:L,MATCH($C236,'Policy Characteristics'!$C:$C,0))),"",INDEX('Policy Characteristics'!L:L,MATCH($C236,'Policy Characteristics'!$C:$C,0)))</f>
        <v>convert-non-chp-heat-production.html</v>
      </c>
    </row>
    <row r="237" spans="1:18" s="2" customFormat="1" x14ac:dyDescent="0.35">
      <c r="A237" s="176" t="str">
        <f>IF(ISBLANK(INDEX('Policy Characteristics'!A:A,MATCH($C237,'Policy Characteristics'!$C:$C,0))),"",INDEX('Policy Characteristics'!A:A,MATCH($C237,'Policy Characteristics'!$C:$C,0)))</f>
        <v>Buildings,  Appliances, and Heat</v>
      </c>
      <c r="B237" s="184" t="str">
        <f>IF(ISBLANK(INDEX('Policy Characteristics'!B:B,MATCH($C237,'Policy Characteristics'!$C:$C,0))),"",INDEX('Policy Characteristics'!B:B,MATCH($C237,'Policy Characteristics'!$C:$C,0)))</f>
        <v>Electrify District Heating</v>
      </c>
      <c r="C237" s="191" t="s">
        <v>1638</v>
      </c>
      <c r="D237" s="6"/>
      <c r="E237" s="6"/>
      <c r="F237" s="6"/>
      <c r="G237" s="6"/>
      <c r="H237" s="44">
        <v>176</v>
      </c>
      <c r="I237" s="199" t="s">
        <v>43</v>
      </c>
      <c r="J237" s="177" t="str">
        <f>IF(ISBLANK(INDEX('Policy Characteristics'!D:D,MATCH($C237,'Policy Characteristics'!$C:$C,0))),"",INDEX('Policy Characteristics'!D:D,MATCH($C237,'Policy Characteristics'!$C:$C,0)))</f>
        <v>District Heat Fuel Switching</v>
      </c>
      <c r="K237" s="177" t="str">
        <f>IF(ISBLANK(INDEX('Policy Characteristics'!E:E,MATCH($C237,'Policy Characteristics'!$C:$C,0))),"",INDEX('Policy Characteristics'!E:E,MATCH($C237,'Policy Characteristics'!$C:$C,0)))</f>
        <v>heat fuel type shifting</v>
      </c>
      <c r="L237" s="177">
        <f>IF(ISBLANK(INDEX('Policy Characteristics'!F:F,MATCH($C237,'Policy Characteristics'!$C:$C,0))),"",INDEX('Policy Characteristics'!F:F,MATCH($C237,'Policy Characteristics'!$C:$C,0)))</f>
        <v>0</v>
      </c>
      <c r="M237" s="177">
        <f>IF(ISBLANK(INDEX('Policy Characteristics'!G:G,MATCH($C237,'Policy Characteristics'!$C:$C,0))),"",INDEX('Policy Characteristics'!G:G,MATCH($C237,'Policy Characteristics'!$C:$C,0)))</f>
        <v>1</v>
      </c>
      <c r="N237" s="177">
        <f>IF(ISBLANK(INDEX('Policy Characteristics'!H:H,MATCH($C237,'Policy Characteristics'!$C:$C,0))),"",INDEX('Policy Characteristics'!H:H,MATCH($C237,'Policy Characteristics'!$C:$C,0)))</f>
        <v>0.01</v>
      </c>
      <c r="O237" s="177" t="str">
        <f>IF(ISBLANK(INDEX('Policy Characteristics'!I:I,MATCH($C237,'Policy Characteristics'!$C:$C,0))),"",INDEX('Policy Characteristics'!I:I,MATCH($C237,'Policy Characteristics'!$C:$C,0)))</f>
        <v>% of fuel use</v>
      </c>
      <c r="P237" s="177" t="str">
        <f>IF(ISBLANK(INDEX('Policy Characteristics'!J:J,MATCH($C237,'Policy Characteristics'!$C:$C,0))),"",INDEX('Policy Characteristics'!J:J,MATCH($C237,'Policy Characteristics'!$C:$C,0)))</f>
        <v xml:space="preserve">**Description:** This policy causes a percentage of the district heat to be generated by burning hydrogen instead of the fuels used in the BAU case. // **Guidance for setting values:** In the EU in 2020, 39% of district heat was made by burning natural gas, 27% from coal, 30% from biomass, and 3% from petroleum. Only approximately 1% was generated by heat pumps. Hydrogen technologies are still emerging and large-scale heat pumps are scaling. </v>
      </c>
      <c r="Q237" s="177" t="str">
        <f>IF(ISBLANK(INDEX('Policy Characteristics'!K:K,MATCH($C237,'Policy Characteristics'!$C:$C,0))),"",INDEX('Policy Characteristics'!K:K,MATCH($C237,'Policy Characteristics'!$C:$C,0)))</f>
        <v>district-heating.html#convert-coal</v>
      </c>
      <c r="R237" s="177" t="str">
        <f>IF(ISBLANK(INDEX('Policy Characteristics'!L:L,MATCH($C237,'Policy Characteristics'!$C:$C,0))),"",INDEX('Policy Characteristics'!L:L,MATCH($C237,'Policy Characteristics'!$C:$C,0)))</f>
        <v>district-heat-fuel-switching.html</v>
      </c>
    </row>
    <row r="238" spans="1:18" s="2" customFormat="1" x14ac:dyDescent="0.35">
      <c r="A238" s="176" t="str">
        <f>IF(ISBLANK(INDEX('Policy Characteristics'!A:A,MATCH($C238,'Policy Characteristics'!$C:$C,0))),"",INDEX('Policy Characteristics'!A:A,MATCH($C238,'Policy Characteristics'!$C:$C,0)))</f>
        <v>Electricity Supply</v>
      </c>
      <c r="B238" s="184" t="str">
        <f>IF(ISBLANK(INDEX('Policy Characteristics'!B:B,MATCH($C238,'Policy Characteristics'!$C:$C,0))),"",INDEX('Policy Characteristics'!B:B,MATCH($C238,'Policy Characteristics'!$C:$C,0)))</f>
        <v>Ban New Power Plants</v>
      </c>
      <c r="C238" s="191" t="s">
        <v>328</v>
      </c>
      <c r="D238" s="47" t="s">
        <v>446</v>
      </c>
      <c r="E238" s="47"/>
      <c r="F238" s="47" t="s">
        <v>445</v>
      </c>
      <c r="G238" s="6"/>
      <c r="H238" s="49">
        <v>167</v>
      </c>
      <c r="I238" s="199" t="s">
        <v>43</v>
      </c>
      <c r="J238" s="177" t="str">
        <f>IF(ISBLANK(INDEX('Policy Characteristics'!D:D,MATCH($C238,'Policy Characteristics'!$C:$C,0))),"",INDEX('Policy Characteristics'!D:D,MATCH($C238,'Policy Characteristics'!$C:$C,0)))</f>
        <v>Ban New Power Plants</v>
      </c>
      <c r="K238" s="177" t="str">
        <f>IF(ISBLANK(INDEX('Policy Characteristics'!E:E,MATCH($C238,'Policy Characteristics'!$C:$C,0))),"",INDEX('Policy Characteristics'!E:E,MATCH($C238,'Policy Characteristics'!$C:$C,0)))</f>
        <v>elec ban new power plants</v>
      </c>
      <c r="L238" s="177">
        <f>IF(ISBLANK(INDEX('Policy Characteristics'!F:F,MATCH($C238,'Policy Characteristics'!$C:$C,0))),"",INDEX('Policy Characteristics'!F:F,MATCH($C238,'Policy Characteristics'!$C:$C,0)))</f>
        <v>0</v>
      </c>
      <c r="M238" s="177">
        <f>IF(ISBLANK(INDEX('Policy Characteristics'!G:G,MATCH($C238,'Policy Characteristics'!$C:$C,0))),"",INDEX('Policy Characteristics'!G:G,MATCH($C238,'Policy Characteristics'!$C:$C,0)))</f>
        <v>1</v>
      </c>
      <c r="N238" s="177">
        <f>IF(ISBLANK(INDEX('Policy Characteristics'!H:H,MATCH($C238,'Policy Characteristics'!$C:$C,0))),"",INDEX('Policy Characteristics'!H:H,MATCH($C238,'Policy Characteristics'!$C:$C,0)))</f>
        <v>1</v>
      </c>
      <c r="O238" s="177" t="str">
        <f>IF(ISBLANK(INDEX('Policy Characteristics'!I:I,MATCH($C238,'Policy Characteristics'!$C:$C,0))),"",INDEX('Policy Characteristics'!I:I,MATCH($C238,'Policy Characteristics'!$C:$C,0)))</f>
        <v>on/off</v>
      </c>
      <c r="P238" s="177" t="str">
        <f>IF(ISBLANK(INDEX('Policy Characteristics'!J:J,MATCH($C238,'Policy Characteristics'!$C:$C,0))),"",INDEX('Policy Characteristics'!J:J,MATCH($C238,'Policy Characteristics'!$C:$C,0)))</f>
        <v>**Description:** This policy prevents new capacity of the selected type(s) from being built or deployed.</v>
      </c>
      <c r="Q238" s="177" t="str">
        <f>IF(ISBLANK(INDEX('Policy Characteristics'!K:K,MATCH($C238,'Policy Characteristics'!$C:$C,0))),"",INDEX('Policy Characteristics'!K:K,MATCH($C238,'Policy Characteristics'!$C:$C,0)))</f>
        <v>electricity-sector-main.html#ban</v>
      </c>
      <c r="R238" s="177" t="str">
        <f>IF(ISBLANK(INDEX('Policy Characteristics'!L:L,MATCH($C238,'Policy Characteristics'!$C:$C,0))),"",INDEX('Policy Characteristics'!L:L,MATCH($C238,'Policy Characteristics'!$C:$C,0)))</f>
        <v>ban-new-capacity.html</v>
      </c>
    </row>
    <row r="239" spans="1:18" s="4" customFormat="1" x14ac:dyDescent="0.35">
      <c r="A239" s="176" t="str">
        <f>IF(ISBLANK(INDEX('Policy Characteristics'!A:A,MATCH($C239,'Policy Characteristics'!$C:$C,0))),"",INDEX('Policy Characteristics'!A:A,MATCH($C239,'Policy Characteristics'!$C:$C,0)))</f>
        <v>Electricity Supply</v>
      </c>
      <c r="B239" s="184" t="str">
        <f>IF(ISBLANK(INDEX('Policy Characteristics'!B:B,MATCH($C239,'Policy Characteristics'!$C:$C,0))),"",INDEX('Policy Characteristics'!B:B,MATCH($C239,'Policy Characteristics'!$C:$C,0)))</f>
        <v>Ban New Power Plants</v>
      </c>
      <c r="C239" s="176" t="str">
        <f t="shared" ref="C239:C250" si="16">C$238</f>
        <v>Boolean Ban New Power Plants</v>
      </c>
      <c r="D239" s="6" t="s">
        <v>2353</v>
      </c>
      <c r="E239" s="47"/>
      <c r="F239" s="6" t="s">
        <v>2627</v>
      </c>
      <c r="G239" s="47"/>
      <c r="H239" s="44">
        <v>168</v>
      </c>
      <c r="I239" s="198" t="s">
        <v>43</v>
      </c>
      <c r="J239" s="177" t="str">
        <f>IF(ISBLANK(INDEX('Policy Characteristics'!D:D,MATCH($C239,'Policy Characteristics'!$C:$C,0))),"",INDEX('Policy Characteristics'!D:D,MATCH($C239,'Policy Characteristics'!$C:$C,0)))</f>
        <v>Ban New Power Plants</v>
      </c>
      <c r="K239" s="177" t="str">
        <f>IF(ISBLANK(INDEX('Policy Characteristics'!E:E,MATCH($C239,'Policy Characteristics'!$C:$C,0))),"",INDEX('Policy Characteristics'!E:E,MATCH($C239,'Policy Characteristics'!$C:$C,0)))</f>
        <v>elec ban new power plants</v>
      </c>
      <c r="L239" s="177">
        <f>IF(ISBLANK(INDEX('Policy Characteristics'!F:F,MATCH($C239,'Policy Characteristics'!$C:$C,0))),"",INDEX('Policy Characteristics'!F:F,MATCH($C239,'Policy Characteristics'!$C:$C,0)))</f>
        <v>0</v>
      </c>
      <c r="M239" s="177">
        <f>IF(ISBLANK(INDEX('Policy Characteristics'!G:G,MATCH($C239,'Policy Characteristics'!$C:$C,0))),"",INDEX('Policy Characteristics'!G:G,MATCH($C239,'Policy Characteristics'!$C:$C,0)))</f>
        <v>1</v>
      </c>
      <c r="N239" s="177">
        <f>IF(ISBLANK(INDEX('Policy Characteristics'!H:H,MATCH($C239,'Policy Characteristics'!$C:$C,0))),"",INDEX('Policy Characteristics'!H:H,MATCH($C239,'Policy Characteristics'!$C:$C,0)))</f>
        <v>1</v>
      </c>
      <c r="O239" s="177" t="str">
        <f>IF(ISBLANK(INDEX('Policy Characteristics'!I:I,MATCH($C239,'Policy Characteristics'!$C:$C,0))),"",INDEX('Policy Characteristics'!I:I,MATCH($C239,'Policy Characteristics'!$C:$C,0)))</f>
        <v>on/off</v>
      </c>
      <c r="P239" s="177" t="str">
        <f>IF(ISBLANK(INDEX('Policy Characteristics'!J:J,MATCH($C239,'Policy Characteristics'!$C:$C,0))),"",INDEX('Policy Characteristics'!J:J,MATCH($C239,'Policy Characteristics'!$C:$C,0)))</f>
        <v>**Description:** This policy prevents new capacity of the selected type(s) from being built or deployed.</v>
      </c>
      <c r="Q239" s="177" t="str">
        <f>IF(ISBLANK(INDEX('Policy Characteristics'!K:K,MATCH($C239,'Policy Characteristics'!$C:$C,0))),"",INDEX('Policy Characteristics'!K:K,MATCH($C239,'Policy Characteristics'!$C:$C,0)))</f>
        <v>electricity-sector-main.html#ban</v>
      </c>
      <c r="R239" s="177" t="str">
        <f>IF(ISBLANK(INDEX('Policy Characteristics'!L:L,MATCH($C239,'Policy Characteristics'!$C:$C,0))),"",INDEX('Policy Characteristics'!L:L,MATCH($C239,'Policy Characteristics'!$C:$C,0)))</f>
        <v>ban-new-capacity.html</v>
      </c>
    </row>
    <row r="240" spans="1:18" s="4" customFormat="1" x14ac:dyDescent="0.35">
      <c r="A240" s="176" t="str">
        <f>IF(ISBLANK(INDEX('Policy Characteristics'!A:A,MATCH($C240,'Policy Characteristics'!$C:$C,0))),"",INDEX('Policy Characteristics'!A:A,MATCH($C240,'Policy Characteristics'!$C:$C,0)))</f>
        <v>Electricity Supply</v>
      </c>
      <c r="B240" s="184" t="str">
        <f>IF(ISBLANK(INDEX('Policy Characteristics'!B:B,MATCH($C240,'Policy Characteristics'!$C:$C,0))),"",INDEX('Policy Characteristics'!B:B,MATCH($C240,'Policy Characteristics'!$C:$C,0)))</f>
        <v>Ban New Power Plants</v>
      </c>
      <c r="C240" s="176" t="str">
        <f t="shared" si="16"/>
        <v>Boolean Ban New Power Plants</v>
      </c>
      <c r="D240" s="6" t="s">
        <v>2354</v>
      </c>
      <c r="E240" s="47"/>
      <c r="F240" s="6" t="s">
        <v>2288</v>
      </c>
      <c r="G240" s="47"/>
      <c r="H240" s="44">
        <v>1746</v>
      </c>
      <c r="I240" s="198" t="s">
        <v>43</v>
      </c>
      <c r="J240" s="177" t="str">
        <f>IF(ISBLANK(INDEX('Policy Characteristics'!D:D,MATCH($C240,'Policy Characteristics'!$C:$C,0))),"",INDEX('Policy Characteristics'!D:D,MATCH($C240,'Policy Characteristics'!$C:$C,0)))</f>
        <v>Ban New Power Plants</v>
      </c>
      <c r="K240" s="177" t="str">
        <f>IF(ISBLANK(INDEX('Policy Characteristics'!E:E,MATCH($C240,'Policy Characteristics'!$C:$C,0))),"",INDEX('Policy Characteristics'!E:E,MATCH($C240,'Policy Characteristics'!$C:$C,0)))</f>
        <v>elec ban new power plants</v>
      </c>
      <c r="L240" s="177">
        <f>IF(ISBLANK(INDEX('Policy Characteristics'!F:F,MATCH($C240,'Policy Characteristics'!$C:$C,0))),"",INDEX('Policy Characteristics'!F:F,MATCH($C240,'Policy Characteristics'!$C:$C,0)))</f>
        <v>0</v>
      </c>
      <c r="M240" s="177">
        <f>IF(ISBLANK(INDEX('Policy Characteristics'!G:G,MATCH($C240,'Policy Characteristics'!$C:$C,0))),"",INDEX('Policy Characteristics'!G:G,MATCH($C240,'Policy Characteristics'!$C:$C,0)))</f>
        <v>1</v>
      </c>
      <c r="N240" s="177">
        <f>IF(ISBLANK(INDEX('Policy Characteristics'!H:H,MATCH($C240,'Policy Characteristics'!$C:$C,0))),"",INDEX('Policy Characteristics'!H:H,MATCH($C240,'Policy Characteristics'!$C:$C,0)))</f>
        <v>1</v>
      </c>
      <c r="O240" s="177" t="str">
        <f>IF(ISBLANK(INDEX('Policy Characteristics'!I:I,MATCH($C240,'Policy Characteristics'!$C:$C,0))),"",INDEX('Policy Characteristics'!I:I,MATCH($C240,'Policy Characteristics'!$C:$C,0)))</f>
        <v>on/off</v>
      </c>
      <c r="P240" s="177" t="str">
        <f>IF(ISBLANK(INDEX('Policy Characteristics'!J:J,MATCH($C240,'Policy Characteristics'!$C:$C,0))),"",INDEX('Policy Characteristics'!J:J,MATCH($C240,'Policy Characteristics'!$C:$C,0)))</f>
        <v>**Description:** This policy prevents new capacity of the selected type(s) from being built or deployed.</v>
      </c>
      <c r="Q240" s="177" t="str">
        <f>IF(ISBLANK(INDEX('Policy Characteristics'!K:K,MATCH($C240,'Policy Characteristics'!$C:$C,0))),"",INDEX('Policy Characteristics'!K:K,MATCH($C240,'Policy Characteristics'!$C:$C,0)))</f>
        <v>electricity-sector-main.html#ban</v>
      </c>
      <c r="R240" s="177" t="str">
        <f>IF(ISBLANK(INDEX('Policy Characteristics'!L:L,MATCH($C240,'Policy Characteristics'!$C:$C,0))),"",INDEX('Policy Characteristics'!L:L,MATCH($C240,'Policy Characteristics'!$C:$C,0)))</f>
        <v>ban-new-capacity.html</v>
      </c>
    </row>
    <row r="241" spans="1:18" s="4" customFormat="1" x14ac:dyDescent="0.35">
      <c r="A241" s="176" t="str">
        <f>IF(ISBLANK(INDEX('Policy Characteristics'!A:A,MATCH($C241,'Policy Characteristics'!$C:$C,0))),"",INDEX('Policy Characteristics'!A:A,MATCH($C241,'Policy Characteristics'!$C:$C,0)))</f>
        <v>Electricity Supply</v>
      </c>
      <c r="B241" s="184" t="str">
        <f>IF(ISBLANK(INDEX('Policy Characteristics'!B:B,MATCH($C241,'Policy Characteristics'!$C:$C,0))),"",INDEX('Policy Characteristics'!B:B,MATCH($C241,'Policy Characteristics'!$C:$C,0)))</f>
        <v>Ban New Power Plants</v>
      </c>
      <c r="C241" s="176" t="str">
        <f t="shared" si="16"/>
        <v>Boolean Ban New Power Plants</v>
      </c>
      <c r="D241" s="6" t="s">
        <v>75</v>
      </c>
      <c r="E241" s="47"/>
      <c r="F241" s="6" t="s">
        <v>2364</v>
      </c>
      <c r="G241" s="47"/>
      <c r="H241" s="49">
        <v>169</v>
      </c>
      <c r="I241" s="198" t="s">
        <v>43</v>
      </c>
      <c r="J241" s="177" t="str">
        <f>IF(ISBLANK(INDEX('Policy Characteristics'!D:D,MATCH($C241,'Policy Characteristics'!$C:$C,0))),"",INDEX('Policy Characteristics'!D:D,MATCH($C241,'Policy Characteristics'!$C:$C,0)))</f>
        <v>Ban New Power Plants</v>
      </c>
      <c r="K241" s="177" t="str">
        <f>IF(ISBLANK(INDEX('Policy Characteristics'!E:E,MATCH($C241,'Policy Characteristics'!$C:$C,0))),"",INDEX('Policy Characteristics'!E:E,MATCH($C241,'Policy Characteristics'!$C:$C,0)))</f>
        <v>elec ban new power plants</v>
      </c>
      <c r="L241" s="177">
        <f>IF(ISBLANK(INDEX('Policy Characteristics'!F:F,MATCH($C241,'Policy Characteristics'!$C:$C,0))),"",INDEX('Policy Characteristics'!F:F,MATCH($C241,'Policy Characteristics'!$C:$C,0)))</f>
        <v>0</v>
      </c>
      <c r="M241" s="177">
        <f>IF(ISBLANK(INDEX('Policy Characteristics'!G:G,MATCH($C241,'Policy Characteristics'!$C:$C,0))),"",INDEX('Policy Characteristics'!G:G,MATCH($C241,'Policy Characteristics'!$C:$C,0)))</f>
        <v>1</v>
      </c>
      <c r="N241" s="177">
        <f>IF(ISBLANK(INDEX('Policy Characteristics'!H:H,MATCH($C241,'Policy Characteristics'!$C:$C,0))),"",INDEX('Policy Characteristics'!H:H,MATCH($C241,'Policy Characteristics'!$C:$C,0)))</f>
        <v>1</v>
      </c>
      <c r="O241" s="177" t="str">
        <f>IF(ISBLANK(INDEX('Policy Characteristics'!I:I,MATCH($C241,'Policy Characteristics'!$C:$C,0))),"",INDEX('Policy Characteristics'!I:I,MATCH($C241,'Policy Characteristics'!$C:$C,0)))</f>
        <v>on/off</v>
      </c>
      <c r="P241" s="177" t="str">
        <f>IF(ISBLANK(INDEX('Policy Characteristics'!J:J,MATCH($C241,'Policy Characteristics'!$C:$C,0))),"",INDEX('Policy Characteristics'!J:J,MATCH($C241,'Policy Characteristics'!$C:$C,0)))</f>
        <v>**Description:** This policy prevents new capacity of the selected type(s) from being built or deployed.</v>
      </c>
      <c r="Q241" s="177" t="str">
        <f>IF(ISBLANK(INDEX('Policy Characteristics'!K:K,MATCH($C241,'Policy Characteristics'!$C:$C,0))),"",INDEX('Policy Characteristics'!K:K,MATCH($C241,'Policy Characteristics'!$C:$C,0)))</f>
        <v>electricity-sector-main.html#ban</v>
      </c>
      <c r="R241" s="177" t="str">
        <f>IF(ISBLANK(INDEX('Policy Characteristics'!L:L,MATCH($C241,'Policy Characteristics'!$C:$C,0))),"",INDEX('Policy Characteristics'!L:L,MATCH($C241,'Policy Characteristics'!$C:$C,0)))</f>
        <v>ban-new-capacity.html</v>
      </c>
    </row>
    <row r="242" spans="1:18" s="4" customFormat="1" x14ac:dyDescent="0.35">
      <c r="A242" s="176" t="str">
        <f>IF(ISBLANK(INDEX('Policy Characteristics'!A:A,MATCH($C242,'Policy Characteristics'!$C:$C,0))),"",INDEX('Policy Characteristics'!A:A,MATCH($C242,'Policy Characteristics'!$C:$C,0)))</f>
        <v>Electricity Supply</v>
      </c>
      <c r="B242" s="184" t="str">
        <f>IF(ISBLANK(INDEX('Policy Characteristics'!B:B,MATCH($C242,'Policy Characteristics'!$C:$C,0))),"",INDEX('Policy Characteristics'!B:B,MATCH($C242,'Policy Characteristics'!$C:$C,0)))</f>
        <v>Ban New Power Plants</v>
      </c>
      <c r="C242" s="176" t="str">
        <f t="shared" si="16"/>
        <v>Boolean Ban New Power Plants</v>
      </c>
      <c r="D242" s="6" t="s">
        <v>76</v>
      </c>
      <c r="E242" s="47"/>
      <c r="F242" s="6" t="s">
        <v>88</v>
      </c>
      <c r="G242" s="47"/>
      <c r="H242" s="44">
        <v>170</v>
      </c>
      <c r="I242" s="198" t="s">
        <v>43</v>
      </c>
      <c r="J242" s="177" t="str">
        <f>IF(ISBLANK(INDEX('Policy Characteristics'!D:D,MATCH($C242,'Policy Characteristics'!$C:$C,0))),"",INDEX('Policy Characteristics'!D:D,MATCH($C242,'Policy Characteristics'!$C:$C,0)))</f>
        <v>Ban New Power Plants</v>
      </c>
      <c r="K242" s="177" t="str">
        <f>IF(ISBLANK(INDEX('Policy Characteristics'!E:E,MATCH($C242,'Policy Characteristics'!$C:$C,0))),"",INDEX('Policy Characteristics'!E:E,MATCH($C242,'Policy Characteristics'!$C:$C,0)))</f>
        <v>elec ban new power plants</v>
      </c>
      <c r="L242" s="177">
        <f>IF(ISBLANK(INDEX('Policy Characteristics'!F:F,MATCH($C242,'Policy Characteristics'!$C:$C,0))),"",INDEX('Policy Characteristics'!F:F,MATCH($C242,'Policy Characteristics'!$C:$C,0)))</f>
        <v>0</v>
      </c>
      <c r="M242" s="177">
        <f>IF(ISBLANK(INDEX('Policy Characteristics'!G:G,MATCH($C242,'Policy Characteristics'!$C:$C,0))),"",INDEX('Policy Characteristics'!G:G,MATCH($C242,'Policy Characteristics'!$C:$C,0)))</f>
        <v>1</v>
      </c>
      <c r="N242" s="177">
        <f>IF(ISBLANK(INDEX('Policy Characteristics'!H:H,MATCH($C242,'Policy Characteristics'!$C:$C,0))),"",INDEX('Policy Characteristics'!H:H,MATCH($C242,'Policy Characteristics'!$C:$C,0)))</f>
        <v>1</v>
      </c>
      <c r="O242" s="177" t="str">
        <f>IF(ISBLANK(INDEX('Policy Characteristics'!I:I,MATCH($C242,'Policy Characteristics'!$C:$C,0))),"",INDEX('Policy Characteristics'!I:I,MATCH($C242,'Policy Characteristics'!$C:$C,0)))</f>
        <v>on/off</v>
      </c>
      <c r="P242" s="177" t="str">
        <f>IF(ISBLANK(INDEX('Policy Characteristics'!J:J,MATCH($C242,'Policy Characteristics'!$C:$C,0))),"",INDEX('Policy Characteristics'!J:J,MATCH($C242,'Policy Characteristics'!$C:$C,0)))</f>
        <v>**Description:** This policy prevents new capacity of the selected type(s) from being built or deployed.</v>
      </c>
      <c r="Q242" s="177" t="str">
        <f>IF(ISBLANK(INDEX('Policy Characteristics'!K:K,MATCH($C242,'Policy Characteristics'!$C:$C,0))),"",INDEX('Policy Characteristics'!K:K,MATCH($C242,'Policy Characteristics'!$C:$C,0)))</f>
        <v>electricity-sector-main.html#ban</v>
      </c>
      <c r="R242" s="177" t="str">
        <f>IF(ISBLANK(INDEX('Policy Characteristics'!L:L,MATCH($C242,'Policy Characteristics'!$C:$C,0))),"",INDEX('Policy Characteristics'!L:L,MATCH($C242,'Policy Characteristics'!$C:$C,0)))</f>
        <v>ban-new-capacity.html</v>
      </c>
    </row>
    <row r="243" spans="1:18" s="4" customFormat="1" x14ac:dyDescent="0.35">
      <c r="A243" s="176" t="str">
        <f>IF(ISBLANK(INDEX('Policy Characteristics'!A:A,MATCH($C243,'Policy Characteristics'!$C:$C,0))),"",INDEX('Policy Characteristics'!A:A,MATCH($C243,'Policy Characteristics'!$C:$C,0)))</f>
        <v>Electricity Supply</v>
      </c>
      <c r="B243" s="184" t="str">
        <f>IF(ISBLANK(INDEX('Policy Characteristics'!B:B,MATCH($C243,'Policy Characteristics'!$C:$C,0))),"",INDEX('Policy Characteristics'!B:B,MATCH($C243,'Policy Characteristics'!$C:$C,0)))</f>
        <v>Ban New Power Plants</v>
      </c>
      <c r="C243" s="176" t="str">
        <f t="shared" si="16"/>
        <v>Boolean Ban New Power Plants</v>
      </c>
      <c r="D243" s="6" t="s">
        <v>447</v>
      </c>
      <c r="E243" s="47"/>
      <c r="F243" s="6" t="s">
        <v>450</v>
      </c>
      <c r="G243" s="47"/>
      <c r="H243" s="44">
        <v>608</v>
      </c>
      <c r="I243" s="198" t="s">
        <v>44</v>
      </c>
      <c r="J243" s="177" t="str">
        <f>IF(ISBLANK(INDEX('Policy Characteristics'!D:D,MATCH($C243,'Policy Characteristics'!$C:$C,0))),"",INDEX('Policy Characteristics'!D:D,MATCH($C243,'Policy Characteristics'!$C:$C,0)))</f>
        <v>Ban New Power Plants</v>
      </c>
      <c r="K243" s="177" t="str">
        <f>IF(ISBLANK(INDEX('Policy Characteristics'!E:E,MATCH($C243,'Policy Characteristics'!$C:$C,0))),"",INDEX('Policy Characteristics'!E:E,MATCH($C243,'Policy Characteristics'!$C:$C,0)))</f>
        <v>elec ban new power plants</v>
      </c>
      <c r="L243" s="177">
        <f>IF(ISBLANK(INDEX('Policy Characteristics'!F:F,MATCH($C243,'Policy Characteristics'!$C:$C,0))),"",INDEX('Policy Characteristics'!F:F,MATCH($C243,'Policy Characteristics'!$C:$C,0)))</f>
        <v>0</v>
      </c>
      <c r="M243" s="177">
        <f>IF(ISBLANK(INDEX('Policy Characteristics'!G:G,MATCH($C243,'Policy Characteristics'!$C:$C,0))),"",INDEX('Policy Characteristics'!G:G,MATCH($C243,'Policy Characteristics'!$C:$C,0)))</f>
        <v>1</v>
      </c>
      <c r="N243" s="177">
        <f>IF(ISBLANK(INDEX('Policy Characteristics'!H:H,MATCH($C243,'Policy Characteristics'!$C:$C,0))),"",INDEX('Policy Characteristics'!H:H,MATCH($C243,'Policy Characteristics'!$C:$C,0)))</f>
        <v>1</v>
      </c>
      <c r="O243" s="177" t="str">
        <f>IF(ISBLANK(INDEX('Policy Characteristics'!I:I,MATCH($C243,'Policy Characteristics'!$C:$C,0))),"",INDEX('Policy Characteristics'!I:I,MATCH($C243,'Policy Characteristics'!$C:$C,0)))</f>
        <v>on/off</v>
      </c>
      <c r="P243" s="177" t="str">
        <f>IF(ISBLANK(INDEX('Policy Characteristics'!J:J,MATCH($C243,'Policy Characteristics'!$C:$C,0))),"",INDEX('Policy Characteristics'!J:J,MATCH($C243,'Policy Characteristics'!$C:$C,0)))</f>
        <v>**Description:** This policy prevents new capacity of the selected type(s) from being built or deployed.</v>
      </c>
      <c r="Q243" s="177" t="str">
        <f>IF(ISBLANK(INDEX('Policy Characteristics'!K:K,MATCH($C243,'Policy Characteristics'!$C:$C,0))),"",INDEX('Policy Characteristics'!K:K,MATCH($C243,'Policy Characteristics'!$C:$C,0)))</f>
        <v>electricity-sector-main.html#ban</v>
      </c>
      <c r="R243" s="177" t="str">
        <f>IF(ISBLANK(INDEX('Policy Characteristics'!L:L,MATCH($C243,'Policy Characteristics'!$C:$C,0))),"",INDEX('Policy Characteristics'!L:L,MATCH($C243,'Policy Characteristics'!$C:$C,0)))</f>
        <v>ban-new-capacity.html</v>
      </c>
    </row>
    <row r="244" spans="1:18" s="4" customFormat="1" x14ac:dyDescent="0.35">
      <c r="A244" s="176" t="str">
        <f>IF(ISBLANK(INDEX('Policy Characteristics'!A:A,MATCH($C244,'Policy Characteristics'!$C:$C,0))),"",INDEX('Policy Characteristics'!A:A,MATCH($C244,'Policy Characteristics'!$C:$C,0)))</f>
        <v>Electricity Supply</v>
      </c>
      <c r="B244" s="184" t="str">
        <f>IF(ISBLANK(INDEX('Policy Characteristics'!B:B,MATCH($C244,'Policy Characteristics'!$C:$C,0))),"",INDEX('Policy Characteristics'!B:B,MATCH($C244,'Policy Characteristics'!$C:$C,0)))</f>
        <v>Ban New Power Plants</v>
      </c>
      <c r="C244" s="176" t="str">
        <f t="shared" si="16"/>
        <v>Boolean Ban New Power Plants</v>
      </c>
      <c r="D244" s="6" t="s">
        <v>77</v>
      </c>
      <c r="E244" s="47"/>
      <c r="F244" s="6" t="s">
        <v>89</v>
      </c>
      <c r="G244" s="47"/>
      <c r="H244" s="44">
        <v>609</v>
      </c>
      <c r="I244" s="198" t="s">
        <v>44</v>
      </c>
      <c r="J244" s="177" t="str">
        <f>IF(ISBLANK(INDEX('Policy Characteristics'!D:D,MATCH($C244,'Policy Characteristics'!$C:$C,0))),"",INDEX('Policy Characteristics'!D:D,MATCH($C244,'Policy Characteristics'!$C:$C,0)))</f>
        <v>Ban New Power Plants</v>
      </c>
      <c r="K244" s="177" t="str">
        <f>IF(ISBLANK(INDEX('Policy Characteristics'!E:E,MATCH($C244,'Policy Characteristics'!$C:$C,0))),"",INDEX('Policy Characteristics'!E:E,MATCH($C244,'Policy Characteristics'!$C:$C,0)))</f>
        <v>elec ban new power plants</v>
      </c>
      <c r="L244" s="177">
        <f>IF(ISBLANK(INDEX('Policy Characteristics'!F:F,MATCH($C244,'Policy Characteristics'!$C:$C,0))),"",INDEX('Policy Characteristics'!F:F,MATCH($C244,'Policy Characteristics'!$C:$C,0)))</f>
        <v>0</v>
      </c>
      <c r="M244" s="177">
        <f>IF(ISBLANK(INDEX('Policy Characteristics'!G:G,MATCH($C244,'Policy Characteristics'!$C:$C,0))),"",INDEX('Policy Characteristics'!G:G,MATCH($C244,'Policy Characteristics'!$C:$C,0)))</f>
        <v>1</v>
      </c>
      <c r="N244" s="177">
        <f>IF(ISBLANK(INDEX('Policy Characteristics'!H:H,MATCH($C244,'Policy Characteristics'!$C:$C,0))),"",INDEX('Policy Characteristics'!H:H,MATCH($C244,'Policy Characteristics'!$C:$C,0)))</f>
        <v>1</v>
      </c>
      <c r="O244" s="177" t="str">
        <f>IF(ISBLANK(INDEX('Policy Characteristics'!I:I,MATCH($C244,'Policy Characteristics'!$C:$C,0))),"",INDEX('Policy Characteristics'!I:I,MATCH($C244,'Policy Characteristics'!$C:$C,0)))</f>
        <v>on/off</v>
      </c>
      <c r="P244" s="177" t="str">
        <f>IF(ISBLANK(INDEX('Policy Characteristics'!J:J,MATCH($C244,'Policy Characteristics'!$C:$C,0))),"",INDEX('Policy Characteristics'!J:J,MATCH($C244,'Policy Characteristics'!$C:$C,0)))</f>
        <v>**Description:** This policy prevents new capacity of the selected type(s) from being built or deployed.</v>
      </c>
      <c r="Q244" s="177" t="str">
        <f>IF(ISBLANK(INDEX('Policy Characteristics'!K:K,MATCH($C244,'Policy Characteristics'!$C:$C,0))),"",INDEX('Policy Characteristics'!K:K,MATCH($C244,'Policy Characteristics'!$C:$C,0)))</f>
        <v>electricity-sector-main.html#ban</v>
      </c>
      <c r="R244" s="177" t="str">
        <f>IF(ISBLANK(INDEX('Policy Characteristics'!L:L,MATCH($C244,'Policy Characteristics'!$C:$C,0))),"",INDEX('Policy Characteristics'!L:L,MATCH($C244,'Policy Characteristics'!$C:$C,0)))</f>
        <v>ban-new-capacity.html</v>
      </c>
    </row>
    <row r="245" spans="1:18" s="4" customFormat="1" x14ac:dyDescent="0.35">
      <c r="A245" s="176" t="str">
        <f>IF(ISBLANK(INDEX('Policy Characteristics'!A:A,MATCH($C245,'Policy Characteristics'!$C:$C,0))),"",INDEX('Policy Characteristics'!A:A,MATCH($C245,'Policy Characteristics'!$C:$C,0)))</f>
        <v>Electricity Supply</v>
      </c>
      <c r="B245" s="184" t="str">
        <f>IF(ISBLANK(INDEX('Policy Characteristics'!B:B,MATCH($C245,'Policy Characteristics'!$C:$C,0))),"",INDEX('Policy Characteristics'!B:B,MATCH($C245,'Policy Characteristics'!$C:$C,0)))</f>
        <v>Ban New Power Plants</v>
      </c>
      <c r="C245" s="176" t="str">
        <f t="shared" si="16"/>
        <v>Boolean Ban New Power Plants</v>
      </c>
      <c r="D245" s="6" t="s">
        <v>78</v>
      </c>
      <c r="E245" s="47"/>
      <c r="F245" s="6" t="s">
        <v>90</v>
      </c>
      <c r="G245" s="47"/>
      <c r="H245" s="44">
        <v>610</v>
      </c>
      <c r="I245" s="198" t="s">
        <v>44</v>
      </c>
      <c r="J245" s="177" t="str">
        <f>IF(ISBLANK(INDEX('Policy Characteristics'!D:D,MATCH($C245,'Policy Characteristics'!$C:$C,0))),"",INDEX('Policy Characteristics'!D:D,MATCH($C245,'Policy Characteristics'!$C:$C,0)))</f>
        <v>Ban New Power Plants</v>
      </c>
      <c r="K245" s="177" t="str">
        <f>IF(ISBLANK(INDEX('Policy Characteristics'!E:E,MATCH($C245,'Policy Characteristics'!$C:$C,0))),"",INDEX('Policy Characteristics'!E:E,MATCH($C245,'Policy Characteristics'!$C:$C,0)))</f>
        <v>elec ban new power plants</v>
      </c>
      <c r="L245" s="177">
        <f>IF(ISBLANK(INDEX('Policy Characteristics'!F:F,MATCH($C245,'Policy Characteristics'!$C:$C,0))),"",INDEX('Policy Characteristics'!F:F,MATCH($C245,'Policy Characteristics'!$C:$C,0)))</f>
        <v>0</v>
      </c>
      <c r="M245" s="177">
        <f>IF(ISBLANK(INDEX('Policy Characteristics'!G:G,MATCH($C245,'Policy Characteristics'!$C:$C,0))),"",INDEX('Policy Characteristics'!G:G,MATCH($C245,'Policy Characteristics'!$C:$C,0)))</f>
        <v>1</v>
      </c>
      <c r="N245" s="177">
        <f>IF(ISBLANK(INDEX('Policy Characteristics'!H:H,MATCH($C245,'Policy Characteristics'!$C:$C,0))),"",INDEX('Policy Characteristics'!H:H,MATCH($C245,'Policy Characteristics'!$C:$C,0)))</f>
        <v>1</v>
      </c>
      <c r="O245" s="177" t="str">
        <f>IF(ISBLANK(INDEX('Policy Characteristics'!I:I,MATCH($C245,'Policy Characteristics'!$C:$C,0))),"",INDEX('Policy Characteristics'!I:I,MATCH($C245,'Policy Characteristics'!$C:$C,0)))</f>
        <v>on/off</v>
      </c>
      <c r="P245" s="177" t="str">
        <f>IF(ISBLANK(INDEX('Policy Characteristics'!J:J,MATCH($C245,'Policy Characteristics'!$C:$C,0))),"",INDEX('Policy Characteristics'!J:J,MATCH($C245,'Policy Characteristics'!$C:$C,0)))</f>
        <v>**Description:** This policy prevents new capacity of the selected type(s) from being built or deployed.</v>
      </c>
      <c r="Q245" s="177" t="str">
        <f>IF(ISBLANK(INDEX('Policy Characteristics'!K:K,MATCH($C245,'Policy Characteristics'!$C:$C,0))),"",INDEX('Policy Characteristics'!K:K,MATCH($C245,'Policy Characteristics'!$C:$C,0)))</f>
        <v>electricity-sector-main.html#ban</v>
      </c>
      <c r="R245" s="177" t="str">
        <f>IF(ISBLANK(INDEX('Policy Characteristics'!L:L,MATCH($C245,'Policy Characteristics'!$C:$C,0))),"",INDEX('Policy Characteristics'!L:L,MATCH($C245,'Policy Characteristics'!$C:$C,0)))</f>
        <v>ban-new-capacity.html</v>
      </c>
    </row>
    <row r="246" spans="1:18" s="4" customFormat="1" x14ac:dyDescent="0.35">
      <c r="A246" s="176" t="str">
        <f>IF(ISBLANK(INDEX('Policy Characteristics'!A:A,MATCH($C246,'Policy Characteristics'!$C:$C,0))),"",INDEX('Policy Characteristics'!A:A,MATCH($C246,'Policy Characteristics'!$C:$C,0)))</f>
        <v>Electricity Supply</v>
      </c>
      <c r="B246" s="184" t="str">
        <f>IF(ISBLANK(INDEX('Policy Characteristics'!B:B,MATCH($C246,'Policy Characteristics'!$C:$C,0))),"",INDEX('Policy Characteristics'!B:B,MATCH($C246,'Policy Characteristics'!$C:$C,0)))</f>
        <v>Ban New Power Plants</v>
      </c>
      <c r="C246" s="176" t="str">
        <f t="shared" si="16"/>
        <v>Boolean Ban New Power Plants</v>
      </c>
      <c r="D246" s="6" t="s">
        <v>79</v>
      </c>
      <c r="E246" s="47"/>
      <c r="F246" s="6" t="s">
        <v>91</v>
      </c>
      <c r="G246" s="47"/>
      <c r="H246" s="44">
        <v>611</v>
      </c>
      <c r="I246" s="198" t="s">
        <v>44</v>
      </c>
      <c r="J246" s="177" t="str">
        <f>IF(ISBLANK(INDEX('Policy Characteristics'!D:D,MATCH($C246,'Policy Characteristics'!$C:$C,0))),"",INDEX('Policy Characteristics'!D:D,MATCH($C246,'Policy Characteristics'!$C:$C,0)))</f>
        <v>Ban New Power Plants</v>
      </c>
      <c r="K246" s="177" t="str">
        <f>IF(ISBLANK(INDEX('Policy Characteristics'!E:E,MATCH($C246,'Policy Characteristics'!$C:$C,0))),"",INDEX('Policy Characteristics'!E:E,MATCH($C246,'Policy Characteristics'!$C:$C,0)))</f>
        <v>elec ban new power plants</v>
      </c>
      <c r="L246" s="177">
        <f>IF(ISBLANK(INDEX('Policy Characteristics'!F:F,MATCH($C246,'Policy Characteristics'!$C:$C,0))),"",INDEX('Policy Characteristics'!F:F,MATCH($C246,'Policy Characteristics'!$C:$C,0)))</f>
        <v>0</v>
      </c>
      <c r="M246" s="177">
        <f>IF(ISBLANK(INDEX('Policy Characteristics'!G:G,MATCH($C246,'Policy Characteristics'!$C:$C,0))),"",INDEX('Policy Characteristics'!G:G,MATCH($C246,'Policy Characteristics'!$C:$C,0)))</f>
        <v>1</v>
      </c>
      <c r="N246" s="177">
        <f>IF(ISBLANK(INDEX('Policy Characteristics'!H:H,MATCH($C246,'Policy Characteristics'!$C:$C,0))),"",INDEX('Policy Characteristics'!H:H,MATCH($C246,'Policy Characteristics'!$C:$C,0)))</f>
        <v>1</v>
      </c>
      <c r="O246" s="177" t="str">
        <f>IF(ISBLANK(INDEX('Policy Characteristics'!I:I,MATCH($C246,'Policy Characteristics'!$C:$C,0))),"",INDEX('Policy Characteristics'!I:I,MATCH($C246,'Policy Characteristics'!$C:$C,0)))</f>
        <v>on/off</v>
      </c>
      <c r="P246" s="177" t="str">
        <f>IF(ISBLANK(INDEX('Policy Characteristics'!J:J,MATCH($C246,'Policy Characteristics'!$C:$C,0))),"",INDEX('Policy Characteristics'!J:J,MATCH($C246,'Policy Characteristics'!$C:$C,0)))</f>
        <v>**Description:** This policy prevents new capacity of the selected type(s) from being built or deployed.</v>
      </c>
      <c r="Q246" s="177" t="str">
        <f>IF(ISBLANK(INDEX('Policy Characteristics'!K:K,MATCH($C246,'Policy Characteristics'!$C:$C,0))),"",INDEX('Policy Characteristics'!K:K,MATCH($C246,'Policy Characteristics'!$C:$C,0)))</f>
        <v>electricity-sector-main.html#ban</v>
      </c>
      <c r="R246" s="177" t="str">
        <f>IF(ISBLANK(INDEX('Policy Characteristics'!L:L,MATCH($C246,'Policy Characteristics'!$C:$C,0))),"",INDEX('Policy Characteristics'!L:L,MATCH($C246,'Policy Characteristics'!$C:$C,0)))</f>
        <v>ban-new-capacity.html</v>
      </c>
    </row>
    <row r="247" spans="1:18" s="4" customFormat="1" x14ac:dyDescent="0.35">
      <c r="A247" s="176" t="str">
        <f>IF(ISBLANK(INDEX('Policy Characteristics'!A:A,MATCH($C247,'Policy Characteristics'!$C:$C,0))),"",INDEX('Policy Characteristics'!A:A,MATCH($C247,'Policy Characteristics'!$C:$C,0)))</f>
        <v>Electricity Supply</v>
      </c>
      <c r="B247" s="184" t="str">
        <f>IF(ISBLANK(INDEX('Policy Characteristics'!B:B,MATCH($C247,'Policy Characteristics'!$C:$C,0))),"",INDEX('Policy Characteristics'!B:B,MATCH($C247,'Policy Characteristics'!$C:$C,0)))</f>
        <v>Ban New Power Plants</v>
      </c>
      <c r="C247" s="176" t="str">
        <f t="shared" ref="C247:C261" si="17">C$238</f>
        <v>Boolean Ban New Power Plants</v>
      </c>
      <c r="D247" s="6" t="s">
        <v>1324</v>
      </c>
      <c r="E247" s="47"/>
      <c r="F247" s="6" t="s">
        <v>435</v>
      </c>
      <c r="G247" s="47"/>
      <c r="H247" s="44">
        <v>612</v>
      </c>
      <c r="I247" s="198" t="s">
        <v>44</v>
      </c>
      <c r="J247" s="177" t="str">
        <f>IF(ISBLANK(INDEX('Policy Characteristics'!D:D,MATCH($C247,'Policy Characteristics'!$C:$C,0))),"",INDEX('Policy Characteristics'!D:D,MATCH($C247,'Policy Characteristics'!$C:$C,0)))</f>
        <v>Ban New Power Plants</v>
      </c>
      <c r="K247" s="177" t="str">
        <f>IF(ISBLANK(INDEX('Policy Characteristics'!E:E,MATCH($C247,'Policy Characteristics'!$C:$C,0))),"",INDEX('Policy Characteristics'!E:E,MATCH($C247,'Policy Characteristics'!$C:$C,0)))</f>
        <v>elec ban new power plants</v>
      </c>
      <c r="L247" s="177">
        <f>IF(ISBLANK(INDEX('Policy Characteristics'!F:F,MATCH($C247,'Policy Characteristics'!$C:$C,0))),"",INDEX('Policy Characteristics'!F:F,MATCH($C247,'Policy Characteristics'!$C:$C,0)))</f>
        <v>0</v>
      </c>
      <c r="M247" s="177">
        <f>IF(ISBLANK(INDEX('Policy Characteristics'!G:G,MATCH($C247,'Policy Characteristics'!$C:$C,0))),"",INDEX('Policy Characteristics'!G:G,MATCH($C247,'Policy Characteristics'!$C:$C,0)))</f>
        <v>1</v>
      </c>
      <c r="N247" s="177">
        <f>IF(ISBLANK(INDEX('Policy Characteristics'!H:H,MATCH($C247,'Policy Characteristics'!$C:$C,0))),"",INDEX('Policy Characteristics'!H:H,MATCH($C247,'Policy Characteristics'!$C:$C,0)))</f>
        <v>1</v>
      </c>
      <c r="O247" s="177" t="str">
        <f>IF(ISBLANK(INDEX('Policy Characteristics'!I:I,MATCH($C247,'Policy Characteristics'!$C:$C,0))),"",INDEX('Policy Characteristics'!I:I,MATCH($C247,'Policy Characteristics'!$C:$C,0)))</f>
        <v>on/off</v>
      </c>
      <c r="P247" s="177" t="str">
        <f>IF(ISBLANK(INDEX('Policy Characteristics'!J:J,MATCH($C247,'Policy Characteristics'!$C:$C,0))),"",INDEX('Policy Characteristics'!J:J,MATCH($C247,'Policy Characteristics'!$C:$C,0)))</f>
        <v>**Description:** This policy prevents new capacity of the selected type(s) from being built or deployed.</v>
      </c>
      <c r="Q247" s="177" t="str">
        <f>IF(ISBLANK(INDEX('Policy Characteristics'!K:K,MATCH($C247,'Policy Characteristics'!$C:$C,0))),"",INDEX('Policy Characteristics'!K:K,MATCH($C247,'Policy Characteristics'!$C:$C,0)))</f>
        <v>electricity-sector-main.html#ban</v>
      </c>
      <c r="R247" s="177" t="str">
        <f>IF(ISBLANK(INDEX('Policy Characteristics'!L:L,MATCH($C247,'Policy Characteristics'!$C:$C,0))),"",INDEX('Policy Characteristics'!L:L,MATCH($C247,'Policy Characteristics'!$C:$C,0)))</f>
        <v>ban-new-capacity.html</v>
      </c>
    </row>
    <row r="248" spans="1:18" s="4" customFormat="1" x14ac:dyDescent="0.35">
      <c r="A248" s="176" t="str">
        <f>IF(ISBLANK(INDEX('Policy Characteristics'!A:A,MATCH($C248,'Policy Characteristics'!$C:$C,0))),"",INDEX('Policy Characteristics'!A:A,MATCH($C248,'Policy Characteristics'!$C:$C,0)))</f>
        <v>Electricity Supply</v>
      </c>
      <c r="B248" s="184" t="str">
        <f>IF(ISBLANK(INDEX('Policy Characteristics'!B:B,MATCH($C248,'Policy Characteristics'!$C:$C,0))),"",INDEX('Policy Characteristics'!B:B,MATCH($C248,'Policy Characteristics'!$C:$C,0)))</f>
        <v>Ban New Power Plants</v>
      </c>
      <c r="C248" s="176" t="str">
        <f t="shared" si="16"/>
        <v>Boolean Ban New Power Plants</v>
      </c>
      <c r="D248" s="6" t="s">
        <v>308</v>
      </c>
      <c r="E248" s="47"/>
      <c r="F248" s="6" t="s">
        <v>2631</v>
      </c>
      <c r="G248" s="47"/>
      <c r="H248" s="44">
        <v>613</v>
      </c>
      <c r="I248" s="198" t="s">
        <v>43</v>
      </c>
      <c r="J248" s="177" t="str">
        <f>IF(ISBLANK(INDEX('Policy Characteristics'!D:D,MATCH($C248,'Policy Characteristics'!$C:$C,0))),"",INDEX('Policy Characteristics'!D:D,MATCH($C248,'Policy Characteristics'!$C:$C,0)))</f>
        <v>Ban New Power Plants</v>
      </c>
      <c r="K248" s="177" t="str">
        <f>IF(ISBLANK(INDEX('Policy Characteristics'!E:E,MATCH($C248,'Policy Characteristics'!$C:$C,0))),"",INDEX('Policy Characteristics'!E:E,MATCH($C248,'Policy Characteristics'!$C:$C,0)))</f>
        <v>elec ban new power plants</v>
      </c>
      <c r="L248" s="177">
        <f>IF(ISBLANK(INDEX('Policy Characteristics'!F:F,MATCH($C248,'Policy Characteristics'!$C:$C,0))),"",INDEX('Policy Characteristics'!F:F,MATCH($C248,'Policy Characteristics'!$C:$C,0)))</f>
        <v>0</v>
      </c>
      <c r="M248" s="177">
        <f>IF(ISBLANK(INDEX('Policy Characteristics'!G:G,MATCH($C248,'Policy Characteristics'!$C:$C,0))),"",INDEX('Policy Characteristics'!G:G,MATCH($C248,'Policy Characteristics'!$C:$C,0)))</f>
        <v>1</v>
      </c>
      <c r="N248" s="177">
        <f>IF(ISBLANK(INDEX('Policy Characteristics'!H:H,MATCH($C248,'Policy Characteristics'!$C:$C,0))),"",INDEX('Policy Characteristics'!H:H,MATCH($C248,'Policy Characteristics'!$C:$C,0)))</f>
        <v>1</v>
      </c>
      <c r="O248" s="177" t="str">
        <f>IF(ISBLANK(INDEX('Policy Characteristics'!I:I,MATCH($C248,'Policy Characteristics'!$C:$C,0))),"",INDEX('Policy Characteristics'!I:I,MATCH($C248,'Policy Characteristics'!$C:$C,0)))</f>
        <v>on/off</v>
      </c>
      <c r="P248" s="177" t="str">
        <f>IF(ISBLANK(INDEX('Policy Characteristics'!J:J,MATCH($C248,'Policy Characteristics'!$C:$C,0))),"",INDEX('Policy Characteristics'!J:J,MATCH($C248,'Policy Characteristics'!$C:$C,0)))</f>
        <v>**Description:** This policy prevents new capacity of the selected type(s) from being built or deployed.</v>
      </c>
      <c r="Q248" s="177" t="str">
        <f>IF(ISBLANK(INDEX('Policy Characteristics'!K:K,MATCH($C248,'Policy Characteristics'!$C:$C,0))),"",INDEX('Policy Characteristics'!K:K,MATCH($C248,'Policy Characteristics'!$C:$C,0)))</f>
        <v>electricity-sector-main.html#ban</v>
      </c>
      <c r="R248" s="177" t="str">
        <f>IF(ISBLANK(INDEX('Policy Characteristics'!L:L,MATCH($C248,'Policy Characteristics'!$C:$C,0))),"",INDEX('Policy Characteristics'!L:L,MATCH($C248,'Policy Characteristics'!$C:$C,0)))</f>
        <v>ban-new-capacity.html</v>
      </c>
    </row>
    <row r="249" spans="1:18" s="4" customFormat="1" x14ac:dyDescent="0.35">
      <c r="A249" s="176" t="str">
        <f>IF(ISBLANK(INDEX('Policy Characteristics'!A:A,MATCH($C249,'Policy Characteristics'!$C:$C,0))),"",INDEX('Policy Characteristics'!A:A,MATCH($C249,'Policy Characteristics'!$C:$C,0)))</f>
        <v>Electricity Supply</v>
      </c>
      <c r="B249" s="184" t="str">
        <f>IF(ISBLANK(INDEX('Policy Characteristics'!B:B,MATCH($C249,'Policy Characteristics'!$C:$C,0))),"",INDEX('Policy Characteristics'!B:B,MATCH($C249,'Policy Characteristics'!$C:$C,0)))</f>
        <v>Ban New Power Plants</v>
      </c>
      <c r="C249" s="176" t="str">
        <f t="shared" si="16"/>
        <v>Boolean Ban New Power Plants</v>
      </c>
      <c r="D249" s="6" t="s">
        <v>309</v>
      </c>
      <c r="E249" s="47"/>
      <c r="F249" s="6" t="s">
        <v>2629</v>
      </c>
      <c r="G249" s="47"/>
      <c r="H249" s="44">
        <v>614</v>
      </c>
      <c r="I249" s="198" t="s">
        <v>43</v>
      </c>
      <c r="J249" s="177" t="str">
        <f>IF(ISBLANK(INDEX('Policy Characteristics'!D:D,MATCH($C249,'Policy Characteristics'!$C:$C,0))),"",INDEX('Policy Characteristics'!D:D,MATCH($C249,'Policy Characteristics'!$C:$C,0)))</f>
        <v>Ban New Power Plants</v>
      </c>
      <c r="K249" s="177" t="str">
        <f>IF(ISBLANK(INDEX('Policy Characteristics'!E:E,MATCH($C249,'Policy Characteristics'!$C:$C,0))),"",INDEX('Policy Characteristics'!E:E,MATCH($C249,'Policy Characteristics'!$C:$C,0)))</f>
        <v>elec ban new power plants</v>
      </c>
      <c r="L249" s="177">
        <f>IF(ISBLANK(INDEX('Policy Characteristics'!F:F,MATCH($C249,'Policy Characteristics'!$C:$C,0))),"",INDEX('Policy Characteristics'!F:F,MATCH($C249,'Policy Characteristics'!$C:$C,0)))</f>
        <v>0</v>
      </c>
      <c r="M249" s="177">
        <f>IF(ISBLANK(INDEX('Policy Characteristics'!G:G,MATCH($C249,'Policy Characteristics'!$C:$C,0))),"",INDEX('Policy Characteristics'!G:G,MATCH($C249,'Policy Characteristics'!$C:$C,0)))</f>
        <v>1</v>
      </c>
      <c r="N249" s="177">
        <f>IF(ISBLANK(INDEX('Policy Characteristics'!H:H,MATCH($C249,'Policy Characteristics'!$C:$C,0))),"",INDEX('Policy Characteristics'!H:H,MATCH($C249,'Policy Characteristics'!$C:$C,0)))</f>
        <v>1</v>
      </c>
      <c r="O249" s="177" t="str">
        <f>IF(ISBLANK(INDEX('Policy Characteristics'!I:I,MATCH($C249,'Policy Characteristics'!$C:$C,0))),"",INDEX('Policy Characteristics'!I:I,MATCH($C249,'Policy Characteristics'!$C:$C,0)))</f>
        <v>on/off</v>
      </c>
      <c r="P249" s="177" t="str">
        <f>IF(ISBLANK(INDEX('Policy Characteristics'!J:J,MATCH($C249,'Policy Characteristics'!$C:$C,0))),"",INDEX('Policy Characteristics'!J:J,MATCH($C249,'Policy Characteristics'!$C:$C,0)))</f>
        <v>**Description:** This policy prevents new capacity of the selected type(s) from being built or deployed.</v>
      </c>
      <c r="Q249" s="177" t="str">
        <f>IF(ISBLANK(INDEX('Policy Characteristics'!K:K,MATCH($C249,'Policy Characteristics'!$C:$C,0))),"",INDEX('Policy Characteristics'!K:K,MATCH($C249,'Policy Characteristics'!$C:$C,0)))</f>
        <v>electricity-sector-main.html#ban</v>
      </c>
      <c r="R249" s="177" t="str">
        <f>IF(ISBLANK(INDEX('Policy Characteristics'!L:L,MATCH($C249,'Policy Characteristics'!$C:$C,0))),"",INDEX('Policy Characteristics'!L:L,MATCH($C249,'Policy Characteristics'!$C:$C,0)))</f>
        <v>ban-new-capacity.html</v>
      </c>
    </row>
    <row r="250" spans="1:18" s="4" customFormat="1" x14ac:dyDescent="0.35">
      <c r="A250" s="176" t="str">
        <f>IF(ISBLANK(INDEX('Policy Characteristics'!A:A,MATCH($C250,'Policy Characteristics'!$C:$C,0))),"",INDEX('Policy Characteristics'!A:A,MATCH($C250,'Policy Characteristics'!$C:$C,0)))</f>
        <v>Electricity Supply</v>
      </c>
      <c r="B250" s="184" t="str">
        <f>IF(ISBLANK(INDEX('Policy Characteristics'!B:B,MATCH($C250,'Policy Characteristics'!$C:$C,0))),"",INDEX('Policy Characteristics'!B:B,MATCH($C250,'Policy Characteristics'!$C:$C,0)))</f>
        <v>Ban New Power Plants</v>
      </c>
      <c r="C250" s="176" t="str">
        <f t="shared" si="16"/>
        <v>Boolean Ban New Power Plants</v>
      </c>
      <c r="D250" s="6" t="s">
        <v>443</v>
      </c>
      <c r="E250" s="47"/>
      <c r="F250" s="6" t="s">
        <v>442</v>
      </c>
      <c r="G250" s="47"/>
      <c r="H250" s="44">
        <v>116</v>
      </c>
      <c r="I250" s="198" t="s">
        <v>43</v>
      </c>
      <c r="J250" s="177" t="str">
        <f>IF(ISBLANK(INDEX('Policy Characteristics'!D:D,MATCH($C250,'Policy Characteristics'!$C:$C,0))),"",INDEX('Policy Characteristics'!D:D,MATCH($C250,'Policy Characteristics'!$C:$C,0)))</f>
        <v>Ban New Power Plants</v>
      </c>
      <c r="K250" s="177" t="str">
        <f>IF(ISBLANK(INDEX('Policy Characteristics'!E:E,MATCH($C250,'Policy Characteristics'!$C:$C,0))),"",INDEX('Policy Characteristics'!E:E,MATCH($C250,'Policy Characteristics'!$C:$C,0)))</f>
        <v>elec ban new power plants</v>
      </c>
      <c r="L250" s="177">
        <f>IF(ISBLANK(INDEX('Policy Characteristics'!F:F,MATCH($C250,'Policy Characteristics'!$C:$C,0))),"",INDEX('Policy Characteristics'!F:F,MATCH($C250,'Policy Characteristics'!$C:$C,0)))</f>
        <v>0</v>
      </c>
      <c r="M250" s="177">
        <f>IF(ISBLANK(INDEX('Policy Characteristics'!G:G,MATCH($C250,'Policy Characteristics'!$C:$C,0))),"",INDEX('Policy Characteristics'!G:G,MATCH($C250,'Policy Characteristics'!$C:$C,0)))</f>
        <v>1</v>
      </c>
      <c r="N250" s="177">
        <f>IF(ISBLANK(INDEX('Policy Characteristics'!H:H,MATCH($C250,'Policy Characteristics'!$C:$C,0))),"",INDEX('Policy Characteristics'!H:H,MATCH($C250,'Policy Characteristics'!$C:$C,0)))</f>
        <v>1</v>
      </c>
      <c r="O250" s="177" t="str">
        <f>IF(ISBLANK(INDEX('Policy Characteristics'!I:I,MATCH($C250,'Policy Characteristics'!$C:$C,0))),"",INDEX('Policy Characteristics'!I:I,MATCH($C250,'Policy Characteristics'!$C:$C,0)))</f>
        <v>on/off</v>
      </c>
      <c r="P250" s="177" t="str">
        <f>IF(ISBLANK(INDEX('Policy Characteristics'!J:J,MATCH($C250,'Policy Characteristics'!$C:$C,0))),"",INDEX('Policy Characteristics'!J:J,MATCH($C250,'Policy Characteristics'!$C:$C,0)))</f>
        <v>**Description:** This policy prevents new capacity of the selected type(s) from being built or deployed.</v>
      </c>
      <c r="Q250" s="177" t="str">
        <f>IF(ISBLANK(INDEX('Policy Characteristics'!K:K,MATCH($C250,'Policy Characteristics'!$C:$C,0))),"",INDEX('Policy Characteristics'!K:K,MATCH($C250,'Policy Characteristics'!$C:$C,0)))</f>
        <v>electricity-sector-main.html#ban</v>
      </c>
      <c r="R250" s="177" t="str">
        <f>IF(ISBLANK(INDEX('Policy Characteristics'!L:L,MATCH($C250,'Policy Characteristics'!$C:$C,0))),"",INDEX('Policy Characteristics'!L:L,MATCH($C250,'Policy Characteristics'!$C:$C,0)))</f>
        <v>ban-new-capacity.html</v>
      </c>
    </row>
    <row r="251" spans="1:18" s="4" customFormat="1" x14ac:dyDescent="0.35">
      <c r="A251" s="176" t="str">
        <f>IF(ISBLANK(INDEX('Policy Characteristics'!A:A,MATCH($C251,'Policy Characteristics'!$C:$C,0))),"",INDEX('Policy Characteristics'!A:A,MATCH($C251,'Policy Characteristics'!$C:$C,0)))</f>
        <v>Electricity Supply</v>
      </c>
      <c r="B251" s="184" t="str">
        <f>IF(ISBLANK(INDEX('Policy Characteristics'!B:B,MATCH($C251,'Policy Characteristics'!$C:$C,0))),"",INDEX('Policy Characteristics'!B:B,MATCH($C251,'Policy Characteristics'!$C:$C,0)))</f>
        <v>Ban New Power Plants</v>
      </c>
      <c r="C251" s="176" t="str">
        <f t="shared" si="17"/>
        <v>Boolean Ban New Power Plants</v>
      </c>
      <c r="D251" s="6" t="s">
        <v>452</v>
      </c>
      <c r="E251" s="47"/>
      <c r="F251" s="6" t="s">
        <v>453</v>
      </c>
      <c r="G251" s="47"/>
      <c r="H251" s="44">
        <v>615</v>
      </c>
      <c r="I251" s="198" t="s">
        <v>44</v>
      </c>
      <c r="J251" s="177" t="str">
        <f>IF(ISBLANK(INDEX('Policy Characteristics'!D:D,MATCH($C251,'Policy Characteristics'!$C:$C,0))),"",INDEX('Policy Characteristics'!D:D,MATCH($C251,'Policy Characteristics'!$C:$C,0)))</f>
        <v>Ban New Power Plants</v>
      </c>
      <c r="K251" s="177" t="str">
        <f>IF(ISBLANK(INDEX('Policy Characteristics'!E:E,MATCH($C251,'Policy Characteristics'!$C:$C,0))),"",INDEX('Policy Characteristics'!E:E,MATCH($C251,'Policy Characteristics'!$C:$C,0)))</f>
        <v>elec ban new power plants</v>
      </c>
      <c r="L251" s="177">
        <f>IF(ISBLANK(INDEX('Policy Characteristics'!F:F,MATCH($C251,'Policy Characteristics'!$C:$C,0))),"",INDEX('Policy Characteristics'!F:F,MATCH($C251,'Policy Characteristics'!$C:$C,0)))</f>
        <v>0</v>
      </c>
      <c r="M251" s="177">
        <f>IF(ISBLANK(INDEX('Policy Characteristics'!G:G,MATCH($C251,'Policy Characteristics'!$C:$C,0))),"",INDEX('Policy Characteristics'!G:G,MATCH($C251,'Policy Characteristics'!$C:$C,0)))</f>
        <v>1</v>
      </c>
      <c r="N251" s="177">
        <f>IF(ISBLANK(INDEX('Policy Characteristics'!H:H,MATCH($C251,'Policy Characteristics'!$C:$C,0))),"",INDEX('Policy Characteristics'!H:H,MATCH($C251,'Policy Characteristics'!$C:$C,0)))</f>
        <v>1</v>
      </c>
      <c r="O251" s="177" t="str">
        <f>IF(ISBLANK(INDEX('Policy Characteristics'!I:I,MATCH($C251,'Policy Characteristics'!$C:$C,0))),"",INDEX('Policy Characteristics'!I:I,MATCH($C251,'Policy Characteristics'!$C:$C,0)))</f>
        <v>on/off</v>
      </c>
      <c r="P251" s="177" t="str">
        <f>IF(ISBLANK(INDEX('Policy Characteristics'!J:J,MATCH($C251,'Policy Characteristics'!$C:$C,0))),"",INDEX('Policy Characteristics'!J:J,MATCH($C251,'Policy Characteristics'!$C:$C,0)))</f>
        <v>**Description:** This policy prevents new capacity of the selected type(s) from being built or deployed.</v>
      </c>
      <c r="Q251" s="177" t="str">
        <f>IF(ISBLANK(INDEX('Policy Characteristics'!K:K,MATCH($C251,'Policy Characteristics'!$C:$C,0))),"",INDEX('Policy Characteristics'!K:K,MATCH($C251,'Policy Characteristics'!$C:$C,0)))</f>
        <v>electricity-sector-main.html#ban</v>
      </c>
      <c r="R251" s="177" t="str">
        <f>IF(ISBLANK(INDEX('Policy Characteristics'!L:L,MATCH($C251,'Policy Characteristics'!$C:$C,0))),"",INDEX('Policy Characteristics'!L:L,MATCH($C251,'Policy Characteristics'!$C:$C,0)))</f>
        <v>ban-new-capacity.html</v>
      </c>
    </row>
    <row r="252" spans="1:18" s="4" customFormat="1" x14ac:dyDescent="0.35">
      <c r="A252" s="176" t="str">
        <f>IF(ISBLANK(INDEX('Policy Characteristics'!A:A,MATCH($C252,'Policy Characteristics'!$C:$C,0))),"",INDEX('Policy Characteristics'!A:A,MATCH($C252,'Policy Characteristics'!$C:$C,0)))</f>
        <v>Electricity Supply</v>
      </c>
      <c r="B252" s="184" t="str">
        <f>IF(ISBLANK(INDEX('Policy Characteristics'!B:B,MATCH($C252,'Policy Characteristics'!$C:$C,0))),"",INDEX('Policy Characteristics'!B:B,MATCH($C252,'Policy Characteristics'!$C:$C,0)))</f>
        <v>Ban New Power Plants</v>
      </c>
      <c r="C252" s="176" t="str">
        <f t="shared" si="17"/>
        <v>Boolean Ban New Power Plants</v>
      </c>
      <c r="D252" s="6" t="s">
        <v>1647</v>
      </c>
      <c r="E252" s="47"/>
      <c r="F252" s="6" t="s">
        <v>1368</v>
      </c>
      <c r="G252" s="47"/>
      <c r="H252" s="44">
        <v>616</v>
      </c>
      <c r="I252" s="198" t="s">
        <v>44</v>
      </c>
      <c r="J252" s="177" t="str">
        <f>IF(ISBLANK(INDEX('Policy Characteristics'!D:D,MATCH($C252,'Policy Characteristics'!$C:$C,0))),"",INDEX('Policy Characteristics'!D:D,MATCH($C252,'Policy Characteristics'!$C:$C,0)))</f>
        <v>Ban New Power Plants</v>
      </c>
      <c r="K252" s="177" t="str">
        <f>IF(ISBLANK(INDEX('Policy Characteristics'!E:E,MATCH($C252,'Policy Characteristics'!$C:$C,0))),"",INDEX('Policy Characteristics'!E:E,MATCH($C252,'Policy Characteristics'!$C:$C,0)))</f>
        <v>elec ban new power plants</v>
      </c>
      <c r="L252" s="177">
        <f>IF(ISBLANK(INDEX('Policy Characteristics'!F:F,MATCH($C252,'Policy Characteristics'!$C:$C,0))),"",INDEX('Policy Characteristics'!F:F,MATCH($C252,'Policy Characteristics'!$C:$C,0)))</f>
        <v>0</v>
      </c>
      <c r="M252" s="177">
        <f>IF(ISBLANK(INDEX('Policy Characteristics'!G:G,MATCH($C252,'Policy Characteristics'!$C:$C,0))),"",INDEX('Policy Characteristics'!G:G,MATCH($C252,'Policy Characteristics'!$C:$C,0)))</f>
        <v>1</v>
      </c>
      <c r="N252" s="177">
        <f>IF(ISBLANK(INDEX('Policy Characteristics'!H:H,MATCH($C252,'Policy Characteristics'!$C:$C,0))),"",INDEX('Policy Characteristics'!H:H,MATCH($C252,'Policy Characteristics'!$C:$C,0)))</f>
        <v>1</v>
      </c>
      <c r="O252" s="177" t="str">
        <f>IF(ISBLANK(INDEX('Policy Characteristics'!I:I,MATCH($C252,'Policy Characteristics'!$C:$C,0))),"",INDEX('Policy Characteristics'!I:I,MATCH($C252,'Policy Characteristics'!$C:$C,0)))</f>
        <v>on/off</v>
      </c>
      <c r="P252" s="177" t="str">
        <f>IF(ISBLANK(INDEX('Policy Characteristics'!J:J,MATCH($C252,'Policy Characteristics'!$C:$C,0))),"",INDEX('Policy Characteristics'!J:J,MATCH($C252,'Policy Characteristics'!$C:$C,0)))</f>
        <v>**Description:** This policy prevents new capacity of the selected type(s) from being built or deployed.</v>
      </c>
      <c r="Q252" s="177" t="str">
        <f>IF(ISBLANK(INDEX('Policy Characteristics'!K:K,MATCH($C252,'Policy Characteristics'!$C:$C,0))),"",INDEX('Policy Characteristics'!K:K,MATCH($C252,'Policy Characteristics'!$C:$C,0)))</f>
        <v>electricity-sector-main.html#ban</v>
      </c>
      <c r="R252" s="177" t="str">
        <f>IF(ISBLANK(INDEX('Policy Characteristics'!L:L,MATCH($C252,'Policy Characteristics'!$C:$C,0))),"",INDEX('Policy Characteristics'!L:L,MATCH($C252,'Policy Characteristics'!$C:$C,0)))</f>
        <v>ban-new-capacity.html</v>
      </c>
    </row>
    <row r="253" spans="1:18" s="4" customFormat="1" x14ac:dyDescent="0.35">
      <c r="A253" s="176" t="str">
        <f>IF(ISBLANK(INDEX('Policy Characteristics'!A:A,MATCH($C253,'Policy Characteristics'!$C:$C,0))),"",INDEX('Policy Characteristics'!A:A,MATCH($C253,'Policy Characteristics'!$C:$C,0)))</f>
        <v>Electricity Supply</v>
      </c>
      <c r="B253" s="184" t="str">
        <f>IF(ISBLANK(INDEX('Policy Characteristics'!B:B,MATCH($C253,'Policy Characteristics'!$C:$C,0))),"",INDEX('Policy Characteristics'!B:B,MATCH($C253,'Policy Characteristics'!$C:$C,0)))</f>
        <v>Ban New Power Plants</v>
      </c>
      <c r="C253" s="176" t="str">
        <f t="shared" si="17"/>
        <v>Boolean Ban New Power Plants</v>
      </c>
      <c r="D253" s="6" t="s">
        <v>1648</v>
      </c>
      <c r="E253" s="47"/>
      <c r="F253" s="6" t="s">
        <v>1491</v>
      </c>
      <c r="G253" s="47"/>
      <c r="H253" s="44">
        <v>617</v>
      </c>
      <c r="I253" s="198" t="s">
        <v>44</v>
      </c>
      <c r="J253" s="177" t="str">
        <f>IF(ISBLANK(INDEX('Policy Characteristics'!D:D,MATCH($C253,'Policy Characteristics'!$C:$C,0))),"",INDEX('Policy Characteristics'!D:D,MATCH($C253,'Policy Characteristics'!$C:$C,0)))</f>
        <v>Ban New Power Plants</v>
      </c>
      <c r="K253" s="177" t="str">
        <f>IF(ISBLANK(INDEX('Policy Characteristics'!E:E,MATCH($C253,'Policy Characteristics'!$C:$C,0))),"",INDEX('Policy Characteristics'!E:E,MATCH($C253,'Policy Characteristics'!$C:$C,0)))</f>
        <v>elec ban new power plants</v>
      </c>
      <c r="L253" s="177">
        <f>IF(ISBLANK(INDEX('Policy Characteristics'!F:F,MATCH($C253,'Policy Characteristics'!$C:$C,0))),"",INDEX('Policy Characteristics'!F:F,MATCH($C253,'Policy Characteristics'!$C:$C,0)))</f>
        <v>0</v>
      </c>
      <c r="M253" s="177">
        <f>IF(ISBLANK(INDEX('Policy Characteristics'!G:G,MATCH($C253,'Policy Characteristics'!$C:$C,0))),"",INDEX('Policy Characteristics'!G:G,MATCH($C253,'Policy Characteristics'!$C:$C,0)))</f>
        <v>1</v>
      </c>
      <c r="N253" s="177">
        <f>IF(ISBLANK(INDEX('Policy Characteristics'!H:H,MATCH($C253,'Policy Characteristics'!$C:$C,0))),"",INDEX('Policy Characteristics'!H:H,MATCH($C253,'Policy Characteristics'!$C:$C,0)))</f>
        <v>1</v>
      </c>
      <c r="O253" s="177" t="str">
        <f>IF(ISBLANK(INDEX('Policy Characteristics'!I:I,MATCH($C253,'Policy Characteristics'!$C:$C,0))),"",INDEX('Policy Characteristics'!I:I,MATCH($C253,'Policy Characteristics'!$C:$C,0)))</f>
        <v>on/off</v>
      </c>
      <c r="P253" s="177" t="str">
        <f>IF(ISBLANK(INDEX('Policy Characteristics'!J:J,MATCH($C253,'Policy Characteristics'!$C:$C,0))),"",INDEX('Policy Characteristics'!J:J,MATCH($C253,'Policy Characteristics'!$C:$C,0)))</f>
        <v>**Description:** This policy prevents new capacity of the selected type(s) from being built or deployed.</v>
      </c>
      <c r="Q253" s="177" t="str">
        <f>IF(ISBLANK(INDEX('Policy Characteristics'!K:K,MATCH($C253,'Policy Characteristics'!$C:$C,0))),"",INDEX('Policy Characteristics'!K:K,MATCH($C253,'Policy Characteristics'!$C:$C,0)))</f>
        <v>electricity-sector-main.html#ban</v>
      </c>
      <c r="R253" s="177" t="str">
        <f>IF(ISBLANK(INDEX('Policy Characteristics'!L:L,MATCH($C253,'Policy Characteristics'!$C:$C,0))),"",INDEX('Policy Characteristics'!L:L,MATCH($C253,'Policy Characteristics'!$C:$C,0)))</f>
        <v>ban-new-capacity.html</v>
      </c>
    </row>
    <row r="254" spans="1:18" s="4" customFormat="1" x14ac:dyDescent="0.35">
      <c r="A254" s="176" t="str">
        <f>IF(ISBLANK(INDEX('Policy Characteristics'!A:A,MATCH($C254,'Policy Characteristics'!$C:$C,0))),"",INDEX('Policy Characteristics'!A:A,MATCH($C254,'Policy Characteristics'!$C:$C,0)))</f>
        <v>Electricity Supply</v>
      </c>
      <c r="B254" s="184" t="str">
        <f>IF(ISBLANK(INDEX('Policy Characteristics'!B:B,MATCH($C254,'Policy Characteristics'!$C:$C,0))),"",INDEX('Policy Characteristics'!B:B,MATCH($C254,'Policy Characteristics'!$C:$C,0)))</f>
        <v>Ban New Power Plants</v>
      </c>
      <c r="C254" s="176" t="str">
        <f t="shared" si="17"/>
        <v>Boolean Ban New Power Plants</v>
      </c>
      <c r="D254" s="6" t="s">
        <v>1649</v>
      </c>
      <c r="E254" s="47"/>
      <c r="F254" s="6" t="s">
        <v>1370</v>
      </c>
      <c r="G254" s="47"/>
      <c r="H254" s="44">
        <v>618</v>
      </c>
      <c r="I254" s="198" t="s">
        <v>43</v>
      </c>
      <c r="J254" s="177" t="str">
        <f>IF(ISBLANK(INDEX('Policy Characteristics'!D:D,MATCH($C254,'Policy Characteristics'!$C:$C,0))),"",INDEX('Policy Characteristics'!D:D,MATCH($C254,'Policy Characteristics'!$C:$C,0)))</f>
        <v>Ban New Power Plants</v>
      </c>
      <c r="K254" s="177" t="str">
        <f>IF(ISBLANK(INDEX('Policy Characteristics'!E:E,MATCH($C254,'Policy Characteristics'!$C:$C,0))),"",INDEX('Policy Characteristics'!E:E,MATCH($C254,'Policy Characteristics'!$C:$C,0)))</f>
        <v>elec ban new power plants</v>
      </c>
      <c r="L254" s="177">
        <f>IF(ISBLANK(INDEX('Policy Characteristics'!F:F,MATCH($C254,'Policy Characteristics'!$C:$C,0))),"",INDEX('Policy Characteristics'!F:F,MATCH($C254,'Policy Characteristics'!$C:$C,0)))</f>
        <v>0</v>
      </c>
      <c r="M254" s="177">
        <f>IF(ISBLANK(INDEX('Policy Characteristics'!G:G,MATCH($C254,'Policy Characteristics'!$C:$C,0))),"",INDEX('Policy Characteristics'!G:G,MATCH($C254,'Policy Characteristics'!$C:$C,0)))</f>
        <v>1</v>
      </c>
      <c r="N254" s="177">
        <f>IF(ISBLANK(INDEX('Policy Characteristics'!H:H,MATCH($C254,'Policy Characteristics'!$C:$C,0))),"",INDEX('Policy Characteristics'!H:H,MATCH($C254,'Policy Characteristics'!$C:$C,0)))</f>
        <v>1</v>
      </c>
      <c r="O254" s="177" t="str">
        <f>IF(ISBLANK(INDEX('Policy Characteristics'!I:I,MATCH($C254,'Policy Characteristics'!$C:$C,0))),"",INDEX('Policy Characteristics'!I:I,MATCH($C254,'Policy Characteristics'!$C:$C,0)))</f>
        <v>on/off</v>
      </c>
      <c r="P254" s="177" t="str">
        <f>IF(ISBLANK(INDEX('Policy Characteristics'!J:J,MATCH($C254,'Policy Characteristics'!$C:$C,0))),"",INDEX('Policy Characteristics'!J:J,MATCH($C254,'Policy Characteristics'!$C:$C,0)))</f>
        <v>**Description:** This policy prevents new capacity of the selected type(s) from being built or deployed.</v>
      </c>
      <c r="Q254" s="177" t="str">
        <f>IF(ISBLANK(INDEX('Policy Characteristics'!K:K,MATCH($C254,'Policy Characteristics'!$C:$C,0))),"",INDEX('Policy Characteristics'!K:K,MATCH($C254,'Policy Characteristics'!$C:$C,0)))</f>
        <v>electricity-sector-main.html#ban</v>
      </c>
      <c r="R254" s="177" t="str">
        <f>IF(ISBLANK(INDEX('Policy Characteristics'!L:L,MATCH($C254,'Policy Characteristics'!$C:$C,0))),"",INDEX('Policy Characteristics'!L:L,MATCH($C254,'Policy Characteristics'!$C:$C,0)))</f>
        <v>ban-new-capacity.html</v>
      </c>
    </row>
    <row r="255" spans="1:18" s="4" customFormat="1" x14ac:dyDescent="0.35">
      <c r="A255" s="176" t="str">
        <f>IF(ISBLANK(INDEX('Policy Characteristics'!A:A,MATCH($C255,'Policy Characteristics'!$C:$C,0))),"",INDEX('Policy Characteristics'!A:A,MATCH($C255,'Policy Characteristics'!$C:$C,0)))</f>
        <v>Electricity Supply</v>
      </c>
      <c r="B255" s="184" t="str">
        <f>IF(ISBLANK(INDEX('Policy Characteristics'!B:B,MATCH($C255,'Policy Characteristics'!$C:$C,0))),"",INDEX('Policy Characteristics'!B:B,MATCH($C255,'Policy Characteristics'!$C:$C,0)))</f>
        <v>Ban New Power Plants</v>
      </c>
      <c r="C255" s="176" t="str">
        <f t="shared" si="17"/>
        <v>Boolean Ban New Power Plants</v>
      </c>
      <c r="D255" s="6" t="s">
        <v>2352</v>
      </c>
      <c r="E255" s="47"/>
      <c r="F255" s="6" t="s">
        <v>2359</v>
      </c>
      <c r="G255" s="47"/>
      <c r="H255" s="44">
        <v>1747</v>
      </c>
      <c r="I255" s="198" t="s">
        <v>43</v>
      </c>
      <c r="J255" s="177" t="str">
        <f>IF(ISBLANK(INDEX('Policy Characteristics'!D:D,MATCH($C255,'Policy Characteristics'!$C:$C,0))),"",INDEX('Policy Characteristics'!D:D,MATCH($C255,'Policy Characteristics'!$C:$C,0)))</f>
        <v>Ban New Power Plants</v>
      </c>
      <c r="K255" s="177" t="str">
        <f>IF(ISBLANK(INDEX('Policy Characteristics'!E:E,MATCH($C255,'Policy Characteristics'!$C:$C,0))),"",INDEX('Policy Characteristics'!E:E,MATCH($C255,'Policy Characteristics'!$C:$C,0)))</f>
        <v>elec ban new power plants</v>
      </c>
      <c r="L255" s="177">
        <f>IF(ISBLANK(INDEX('Policy Characteristics'!F:F,MATCH($C255,'Policy Characteristics'!$C:$C,0))),"",INDEX('Policy Characteristics'!F:F,MATCH($C255,'Policy Characteristics'!$C:$C,0)))</f>
        <v>0</v>
      </c>
      <c r="M255" s="177">
        <f>IF(ISBLANK(INDEX('Policy Characteristics'!G:G,MATCH($C255,'Policy Characteristics'!$C:$C,0))),"",INDEX('Policy Characteristics'!G:G,MATCH($C255,'Policy Characteristics'!$C:$C,0)))</f>
        <v>1</v>
      </c>
      <c r="N255" s="177">
        <f>IF(ISBLANK(INDEX('Policy Characteristics'!H:H,MATCH($C255,'Policy Characteristics'!$C:$C,0))),"",INDEX('Policy Characteristics'!H:H,MATCH($C255,'Policy Characteristics'!$C:$C,0)))</f>
        <v>1</v>
      </c>
      <c r="O255" s="177" t="str">
        <f>IF(ISBLANK(INDEX('Policy Characteristics'!I:I,MATCH($C255,'Policy Characteristics'!$C:$C,0))),"",INDEX('Policy Characteristics'!I:I,MATCH($C255,'Policy Characteristics'!$C:$C,0)))</f>
        <v>on/off</v>
      </c>
      <c r="P255" s="177" t="str">
        <f>IF(ISBLANK(INDEX('Policy Characteristics'!J:J,MATCH($C255,'Policy Characteristics'!$C:$C,0))),"",INDEX('Policy Characteristics'!J:J,MATCH($C255,'Policy Characteristics'!$C:$C,0)))</f>
        <v>**Description:** This policy prevents new capacity of the selected type(s) from being built or deployed.</v>
      </c>
      <c r="Q255" s="177" t="str">
        <f>IF(ISBLANK(INDEX('Policy Characteristics'!K:K,MATCH($C255,'Policy Characteristics'!$C:$C,0))),"",INDEX('Policy Characteristics'!K:K,MATCH($C255,'Policy Characteristics'!$C:$C,0)))</f>
        <v>electricity-sector-main.html#ban</v>
      </c>
      <c r="R255" s="177" t="str">
        <f>IF(ISBLANK(INDEX('Policy Characteristics'!L:L,MATCH($C255,'Policy Characteristics'!$C:$C,0))),"",INDEX('Policy Characteristics'!L:L,MATCH($C255,'Policy Characteristics'!$C:$C,0)))</f>
        <v>ban-new-capacity.html</v>
      </c>
    </row>
    <row r="256" spans="1:18" s="4" customFormat="1" x14ac:dyDescent="0.35">
      <c r="A256" s="176" t="str">
        <f>IF(ISBLANK(INDEX('Policy Characteristics'!A:A,MATCH($C256,'Policy Characteristics'!$C:$C,0))),"",INDEX('Policy Characteristics'!A:A,MATCH($C256,'Policy Characteristics'!$C:$C,0)))</f>
        <v>Electricity Supply</v>
      </c>
      <c r="B256" s="184" t="str">
        <f>IF(ISBLANK(INDEX('Policy Characteristics'!B:B,MATCH($C256,'Policy Characteristics'!$C:$C,0))),"",INDEX('Policy Characteristics'!B:B,MATCH($C256,'Policy Characteristics'!$C:$C,0)))</f>
        <v>Ban New Power Plants</v>
      </c>
      <c r="C256" s="176" t="str">
        <f t="shared" si="17"/>
        <v>Boolean Ban New Power Plants</v>
      </c>
      <c r="D256" s="6" t="s">
        <v>2355</v>
      </c>
      <c r="E256" s="47"/>
      <c r="F256" s="6" t="s">
        <v>2360</v>
      </c>
      <c r="G256" s="47"/>
      <c r="H256" s="44">
        <v>1748</v>
      </c>
      <c r="I256" s="198" t="s">
        <v>43</v>
      </c>
      <c r="J256" s="177" t="str">
        <f>IF(ISBLANK(INDEX('Policy Characteristics'!D:D,MATCH($C256,'Policy Characteristics'!$C:$C,0))),"",INDEX('Policy Characteristics'!D:D,MATCH($C256,'Policy Characteristics'!$C:$C,0)))</f>
        <v>Ban New Power Plants</v>
      </c>
      <c r="K256" s="177" t="str">
        <f>IF(ISBLANK(INDEX('Policy Characteristics'!E:E,MATCH($C256,'Policy Characteristics'!$C:$C,0))),"",INDEX('Policy Characteristics'!E:E,MATCH($C256,'Policy Characteristics'!$C:$C,0)))</f>
        <v>elec ban new power plants</v>
      </c>
      <c r="L256" s="177">
        <f>IF(ISBLANK(INDEX('Policy Characteristics'!F:F,MATCH($C256,'Policy Characteristics'!$C:$C,0))),"",INDEX('Policy Characteristics'!F:F,MATCH($C256,'Policy Characteristics'!$C:$C,0)))</f>
        <v>0</v>
      </c>
      <c r="M256" s="177">
        <f>IF(ISBLANK(INDEX('Policy Characteristics'!G:G,MATCH($C256,'Policy Characteristics'!$C:$C,0))),"",INDEX('Policy Characteristics'!G:G,MATCH($C256,'Policy Characteristics'!$C:$C,0)))</f>
        <v>1</v>
      </c>
      <c r="N256" s="177">
        <f>IF(ISBLANK(INDEX('Policy Characteristics'!H:H,MATCH($C256,'Policy Characteristics'!$C:$C,0))),"",INDEX('Policy Characteristics'!H:H,MATCH($C256,'Policy Characteristics'!$C:$C,0)))</f>
        <v>1</v>
      </c>
      <c r="O256" s="177" t="str">
        <f>IF(ISBLANK(INDEX('Policy Characteristics'!I:I,MATCH($C256,'Policy Characteristics'!$C:$C,0))),"",INDEX('Policy Characteristics'!I:I,MATCH($C256,'Policy Characteristics'!$C:$C,0)))</f>
        <v>on/off</v>
      </c>
      <c r="P256" s="177" t="str">
        <f>IF(ISBLANK(INDEX('Policy Characteristics'!J:J,MATCH($C256,'Policy Characteristics'!$C:$C,0))),"",INDEX('Policy Characteristics'!J:J,MATCH($C256,'Policy Characteristics'!$C:$C,0)))</f>
        <v>**Description:** This policy prevents new capacity of the selected type(s) from being built or deployed.</v>
      </c>
      <c r="Q256" s="177" t="str">
        <f>IF(ISBLANK(INDEX('Policy Characteristics'!K:K,MATCH($C256,'Policy Characteristics'!$C:$C,0))),"",INDEX('Policy Characteristics'!K:K,MATCH($C256,'Policy Characteristics'!$C:$C,0)))</f>
        <v>electricity-sector-main.html#ban</v>
      </c>
      <c r="R256" s="177" t="str">
        <f>IF(ISBLANK(INDEX('Policy Characteristics'!L:L,MATCH($C256,'Policy Characteristics'!$C:$C,0))),"",INDEX('Policy Characteristics'!L:L,MATCH($C256,'Policy Characteristics'!$C:$C,0)))</f>
        <v>ban-new-capacity.html</v>
      </c>
    </row>
    <row r="257" spans="1:18" s="4" customFormat="1" x14ac:dyDescent="0.35">
      <c r="A257" s="176" t="str">
        <f>IF(ISBLANK(INDEX('Policy Characteristics'!A:A,MATCH($C257,'Policy Characteristics'!$C:$C,0))),"",INDEX('Policy Characteristics'!A:A,MATCH($C257,'Policy Characteristics'!$C:$C,0)))</f>
        <v>Electricity Supply</v>
      </c>
      <c r="B257" s="184" t="str">
        <f>IF(ISBLANK(INDEX('Policy Characteristics'!B:B,MATCH($C257,'Policy Characteristics'!$C:$C,0))),"",INDEX('Policy Characteristics'!B:B,MATCH($C257,'Policy Characteristics'!$C:$C,0)))</f>
        <v>Ban New Power Plants</v>
      </c>
      <c r="C257" s="176" t="str">
        <f t="shared" si="17"/>
        <v>Boolean Ban New Power Plants</v>
      </c>
      <c r="D257" s="6" t="s">
        <v>2356</v>
      </c>
      <c r="E257" s="47"/>
      <c r="F257" s="6" t="s">
        <v>2361</v>
      </c>
      <c r="G257" s="47"/>
      <c r="H257" s="44">
        <v>1749</v>
      </c>
      <c r="I257" s="198" t="s">
        <v>43</v>
      </c>
      <c r="J257" s="177" t="str">
        <f>IF(ISBLANK(INDEX('Policy Characteristics'!D:D,MATCH($C257,'Policy Characteristics'!$C:$C,0))),"",INDEX('Policy Characteristics'!D:D,MATCH($C257,'Policy Characteristics'!$C:$C,0)))</f>
        <v>Ban New Power Plants</v>
      </c>
      <c r="K257" s="177" t="str">
        <f>IF(ISBLANK(INDEX('Policy Characteristics'!E:E,MATCH($C257,'Policy Characteristics'!$C:$C,0))),"",INDEX('Policy Characteristics'!E:E,MATCH($C257,'Policy Characteristics'!$C:$C,0)))</f>
        <v>elec ban new power plants</v>
      </c>
      <c r="L257" s="177">
        <f>IF(ISBLANK(INDEX('Policy Characteristics'!F:F,MATCH($C257,'Policy Characteristics'!$C:$C,0))),"",INDEX('Policy Characteristics'!F:F,MATCH($C257,'Policy Characteristics'!$C:$C,0)))</f>
        <v>0</v>
      </c>
      <c r="M257" s="177">
        <f>IF(ISBLANK(INDEX('Policy Characteristics'!G:G,MATCH($C257,'Policy Characteristics'!$C:$C,0))),"",INDEX('Policy Characteristics'!G:G,MATCH($C257,'Policy Characteristics'!$C:$C,0)))</f>
        <v>1</v>
      </c>
      <c r="N257" s="177">
        <f>IF(ISBLANK(INDEX('Policy Characteristics'!H:H,MATCH($C257,'Policy Characteristics'!$C:$C,0))),"",INDEX('Policy Characteristics'!H:H,MATCH($C257,'Policy Characteristics'!$C:$C,0)))</f>
        <v>1</v>
      </c>
      <c r="O257" s="177" t="str">
        <f>IF(ISBLANK(INDEX('Policy Characteristics'!I:I,MATCH($C257,'Policy Characteristics'!$C:$C,0))),"",INDEX('Policy Characteristics'!I:I,MATCH($C257,'Policy Characteristics'!$C:$C,0)))</f>
        <v>on/off</v>
      </c>
      <c r="P257" s="177" t="str">
        <f>IF(ISBLANK(INDEX('Policy Characteristics'!J:J,MATCH($C257,'Policy Characteristics'!$C:$C,0))),"",INDEX('Policy Characteristics'!J:J,MATCH($C257,'Policy Characteristics'!$C:$C,0)))</f>
        <v>**Description:** This policy prevents new capacity of the selected type(s) from being built or deployed.</v>
      </c>
      <c r="Q257" s="177" t="str">
        <f>IF(ISBLANK(INDEX('Policy Characteristics'!K:K,MATCH($C257,'Policy Characteristics'!$C:$C,0))),"",INDEX('Policy Characteristics'!K:K,MATCH($C257,'Policy Characteristics'!$C:$C,0)))</f>
        <v>electricity-sector-main.html#ban</v>
      </c>
      <c r="R257" s="177" t="str">
        <f>IF(ISBLANK(INDEX('Policy Characteristics'!L:L,MATCH($C257,'Policy Characteristics'!$C:$C,0))),"",INDEX('Policy Characteristics'!L:L,MATCH($C257,'Policy Characteristics'!$C:$C,0)))</f>
        <v>ban-new-capacity.html</v>
      </c>
    </row>
    <row r="258" spans="1:18" s="4" customFormat="1" x14ac:dyDescent="0.35">
      <c r="A258" s="176" t="str">
        <f>IF(ISBLANK(INDEX('Policy Characteristics'!A:A,MATCH($C258,'Policy Characteristics'!$C:$C,0))),"",INDEX('Policy Characteristics'!A:A,MATCH($C258,'Policy Characteristics'!$C:$C,0)))</f>
        <v>Electricity Supply</v>
      </c>
      <c r="B258" s="184" t="str">
        <f>IF(ISBLANK(INDEX('Policy Characteristics'!B:B,MATCH($C258,'Policy Characteristics'!$C:$C,0))),"",INDEX('Policy Characteristics'!B:B,MATCH($C258,'Policy Characteristics'!$C:$C,0)))</f>
        <v>Ban New Power Plants</v>
      </c>
      <c r="C258" s="176" t="str">
        <f t="shared" si="17"/>
        <v>Boolean Ban New Power Plants</v>
      </c>
      <c r="D258" s="6" t="s">
        <v>2357</v>
      </c>
      <c r="E258" s="47"/>
      <c r="F258" s="6" t="s">
        <v>2362</v>
      </c>
      <c r="G258" s="47"/>
      <c r="H258" s="44">
        <v>1750</v>
      </c>
      <c r="I258" s="198" t="s">
        <v>43</v>
      </c>
      <c r="J258" s="177" t="str">
        <f>IF(ISBLANK(INDEX('Policy Characteristics'!D:D,MATCH($C258,'Policy Characteristics'!$C:$C,0))),"",INDEX('Policy Characteristics'!D:D,MATCH($C258,'Policy Characteristics'!$C:$C,0)))</f>
        <v>Ban New Power Plants</v>
      </c>
      <c r="K258" s="177" t="str">
        <f>IF(ISBLANK(INDEX('Policy Characteristics'!E:E,MATCH($C258,'Policy Characteristics'!$C:$C,0))),"",INDEX('Policy Characteristics'!E:E,MATCH($C258,'Policy Characteristics'!$C:$C,0)))</f>
        <v>elec ban new power plants</v>
      </c>
      <c r="L258" s="177">
        <f>IF(ISBLANK(INDEX('Policy Characteristics'!F:F,MATCH($C258,'Policy Characteristics'!$C:$C,0))),"",INDEX('Policy Characteristics'!F:F,MATCH($C258,'Policy Characteristics'!$C:$C,0)))</f>
        <v>0</v>
      </c>
      <c r="M258" s="177">
        <f>IF(ISBLANK(INDEX('Policy Characteristics'!G:G,MATCH($C258,'Policy Characteristics'!$C:$C,0))),"",INDEX('Policy Characteristics'!G:G,MATCH($C258,'Policy Characteristics'!$C:$C,0)))</f>
        <v>1</v>
      </c>
      <c r="N258" s="177">
        <f>IF(ISBLANK(INDEX('Policy Characteristics'!H:H,MATCH($C258,'Policy Characteristics'!$C:$C,0))),"",INDEX('Policy Characteristics'!H:H,MATCH($C258,'Policy Characteristics'!$C:$C,0)))</f>
        <v>1</v>
      </c>
      <c r="O258" s="177" t="str">
        <f>IF(ISBLANK(INDEX('Policy Characteristics'!I:I,MATCH($C258,'Policy Characteristics'!$C:$C,0))),"",INDEX('Policy Characteristics'!I:I,MATCH($C258,'Policy Characteristics'!$C:$C,0)))</f>
        <v>on/off</v>
      </c>
      <c r="P258" s="177" t="str">
        <f>IF(ISBLANK(INDEX('Policy Characteristics'!J:J,MATCH($C258,'Policy Characteristics'!$C:$C,0))),"",INDEX('Policy Characteristics'!J:J,MATCH($C258,'Policy Characteristics'!$C:$C,0)))</f>
        <v>**Description:** This policy prevents new capacity of the selected type(s) from being built or deployed.</v>
      </c>
      <c r="Q258" s="177" t="str">
        <f>IF(ISBLANK(INDEX('Policy Characteristics'!K:K,MATCH($C258,'Policy Characteristics'!$C:$C,0))),"",INDEX('Policy Characteristics'!K:K,MATCH($C258,'Policy Characteristics'!$C:$C,0)))</f>
        <v>electricity-sector-main.html#ban</v>
      </c>
      <c r="R258" s="177" t="str">
        <f>IF(ISBLANK(INDEX('Policy Characteristics'!L:L,MATCH($C258,'Policy Characteristics'!$C:$C,0))),"",INDEX('Policy Characteristics'!L:L,MATCH($C258,'Policy Characteristics'!$C:$C,0)))</f>
        <v>ban-new-capacity.html</v>
      </c>
    </row>
    <row r="259" spans="1:18" s="4" customFormat="1" x14ac:dyDescent="0.35">
      <c r="A259" s="176" t="str">
        <f>IF(ISBLANK(INDEX('Policy Characteristics'!A:A,MATCH($C259,'Policy Characteristics'!$C:$C,0))),"",INDEX('Policy Characteristics'!A:A,MATCH($C259,'Policy Characteristics'!$C:$C,0)))</f>
        <v>Electricity Supply</v>
      </c>
      <c r="B259" s="184" t="str">
        <f>IF(ISBLANK(INDEX('Policy Characteristics'!B:B,MATCH($C259,'Policy Characteristics'!$C:$C,0))),"",INDEX('Policy Characteristics'!B:B,MATCH($C259,'Policy Characteristics'!$C:$C,0)))</f>
        <v>Ban New Power Plants</v>
      </c>
      <c r="C259" s="176" t="str">
        <f t="shared" si="17"/>
        <v>Boolean Ban New Power Plants</v>
      </c>
      <c r="D259" s="6" t="s">
        <v>2358</v>
      </c>
      <c r="E259" s="47"/>
      <c r="F259" s="6" t="s">
        <v>2363</v>
      </c>
      <c r="G259" s="47"/>
      <c r="H259" s="44">
        <v>1751</v>
      </c>
      <c r="I259" s="198" t="s">
        <v>43</v>
      </c>
      <c r="J259" s="177" t="str">
        <f>IF(ISBLANK(INDEX('Policy Characteristics'!D:D,MATCH($C259,'Policy Characteristics'!$C:$C,0))),"",INDEX('Policy Characteristics'!D:D,MATCH($C259,'Policy Characteristics'!$C:$C,0)))</f>
        <v>Ban New Power Plants</v>
      </c>
      <c r="K259" s="177" t="str">
        <f>IF(ISBLANK(INDEX('Policy Characteristics'!E:E,MATCH($C259,'Policy Characteristics'!$C:$C,0))),"",INDEX('Policy Characteristics'!E:E,MATCH($C259,'Policy Characteristics'!$C:$C,0)))</f>
        <v>elec ban new power plants</v>
      </c>
      <c r="L259" s="177">
        <f>IF(ISBLANK(INDEX('Policy Characteristics'!F:F,MATCH($C259,'Policy Characteristics'!$C:$C,0))),"",INDEX('Policy Characteristics'!F:F,MATCH($C259,'Policy Characteristics'!$C:$C,0)))</f>
        <v>0</v>
      </c>
      <c r="M259" s="177">
        <f>IF(ISBLANK(INDEX('Policy Characteristics'!G:G,MATCH($C259,'Policy Characteristics'!$C:$C,0))),"",INDEX('Policy Characteristics'!G:G,MATCH($C259,'Policy Characteristics'!$C:$C,0)))</f>
        <v>1</v>
      </c>
      <c r="N259" s="177">
        <f>IF(ISBLANK(INDEX('Policy Characteristics'!H:H,MATCH($C259,'Policy Characteristics'!$C:$C,0))),"",INDEX('Policy Characteristics'!H:H,MATCH($C259,'Policy Characteristics'!$C:$C,0)))</f>
        <v>1</v>
      </c>
      <c r="O259" s="177" t="str">
        <f>IF(ISBLANK(INDEX('Policy Characteristics'!I:I,MATCH($C259,'Policy Characteristics'!$C:$C,0))),"",INDEX('Policy Characteristics'!I:I,MATCH($C259,'Policy Characteristics'!$C:$C,0)))</f>
        <v>on/off</v>
      </c>
      <c r="P259" s="177" t="str">
        <f>IF(ISBLANK(INDEX('Policy Characteristics'!J:J,MATCH($C259,'Policy Characteristics'!$C:$C,0))),"",INDEX('Policy Characteristics'!J:J,MATCH($C259,'Policy Characteristics'!$C:$C,0)))</f>
        <v>**Description:** This policy prevents new capacity of the selected type(s) from being built or deployed.</v>
      </c>
      <c r="Q259" s="177" t="str">
        <f>IF(ISBLANK(INDEX('Policy Characteristics'!K:K,MATCH($C259,'Policy Characteristics'!$C:$C,0))),"",INDEX('Policy Characteristics'!K:K,MATCH($C259,'Policy Characteristics'!$C:$C,0)))</f>
        <v>electricity-sector-main.html#ban</v>
      </c>
      <c r="R259" s="177" t="str">
        <f>IF(ISBLANK(INDEX('Policy Characteristics'!L:L,MATCH($C259,'Policy Characteristics'!$C:$C,0))),"",INDEX('Policy Characteristics'!L:L,MATCH($C259,'Policy Characteristics'!$C:$C,0)))</f>
        <v>ban-new-capacity.html</v>
      </c>
    </row>
    <row r="260" spans="1:18" s="4" customFormat="1" x14ac:dyDescent="0.35">
      <c r="A260" s="176" t="str">
        <f>IF(ISBLANK(INDEX('Policy Characteristics'!A:A,MATCH($C260,'Policy Characteristics'!$C:$C,0))),"",INDEX('Policy Characteristics'!A:A,MATCH($C260,'Policy Characteristics'!$C:$C,0)))</f>
        <v>Electricity Supply</v>
      </c>
      <c r="B260" s="184" t="str">
        <f>IF(ISBLANK(INDEX('Policy Characteristics'!B:B,MATCH($C260,'Policy Characteristics'!$C:$C,0))),"",INDEX('Policy Characteristics'!B:B,MATCH($C260,'Policy Characteristics'!$C:$C,0)))</f>
        <v>Ban New Power Plants</v>
      </c>
      <c r="C260" s="176" t="str">
        <f t="shared" si="17"/>
        <v>Boolean Ban New Power Plants</v>
      </c>
      <c r="D260" s="6" t="s">
        <v>2438</v>
      </c>
      <c r="E260" s="47"/>
      <c r="F260" s="6" t="s">
        <v>2436</v>
      </c>
      <c r="G260" s="47"/>
      <c r="H260" s="44">
        <v>1752</v>
      </c>
      <c r="I260" s="198" t="s">
        <v>43</v>
      </c>
      <c r="J260" s="177" t="str">
        <f>IF(ISBLANK(INDEX('Policy Characteristics'!D:D,MATCH($C260,'Policy Characteristics'!$C:$C,0))),"",INDEX('Policy Characteristics'!D:D,MATCH($C260,'Policy Characteristics'!$C:$C,0)))</f>
        <v>Ban New Power Plants</v>
      </c>
      <c r="K260" s="177" t="str">
        <f>IF(ISBLANK(INDEX('Policy Characteristics'!E:E,MATCH($C260,'Policy Characteristics'!$C:$C,0))),"",INDEX('Policy Characteristics'!E:E,MATCH($C260,'Policy Characteristics'!$C:$C,0)))</f>
        <v>elec ban new power plants</v>
      </c>
      <c r="L260" s="177">
        <f>IF(ISBLANK(INDEX('Policy Characteristics'!F:F,MATCH($C260,'Policy Characteristics'!$C:$C,0))),"",INDEX('Policy Characteristics'!F:F,MATCH($C260,'Policy Characteristics'!$C:$C,0)))</f>
        <v>0</v>
      </c>
      <c r="M260" s="177">
        <f>IF(ISBLANK(INDEX('Policy Characteristics'!G:G,MATCH($C260,'Policy Characteristics'!$C:$C,0))),"",INDEX('Policy Characteristics'!G:G,MATCH($C260,'Policy Characteristics'!$C:$C,0)))</f>
        <v>1</v>
      </c>
      <c r="N260" s="177">
        <f>IF(ISBLANK(INDEX('Policy Characteristics'!H:H,MATCH($C260,'Policy Characteristics'!$C:$C,0))),"",INDEX('Policy Characteristics'!H:H,MATCH($C260,'Policy Characteristics'!$C:$C,0)))</f>
        <v>1</v>
      </c>
      <c r="O260" s="177" t="str">
        <f>IF(ISBLANK(INDEX('Policy Characteristics'!I:I,MATCH($C260,'Policy Characteristics'!$C:$C,0))),"",INDEX('Policy Characteristics'!I:I,MATCH($C260,'Policy Characteristics'!$C:$C,0)))</f>
        <v>on/off</v>
      </c>
      <c r="P260" s="177" t="str">
        <f>IF(ISBLANK(INDEX('Policy Characteristics'!J:J,MATCH($C260,'Policy Characteristics'!$C:$C,0))),"",INDEX('Policy Characteristics'!J:J,MATCH($C260,'Policy Characteristics'!$C:$C,0)))</f>
        <v>**Description:** This policy prevents new capacity of the selected type(s) from being built or deployed.</v>
      </c>
      <c r="Q260" s="177" t="str">
        <f>IF(ISBLANK(INDEX('Policy Characteristics'!K:K,MATCH($C260,'Policy Characteristics'!$C:$C,0))),"",INDEX('Policy Characteristics'!K:K,MATCH($C260,'Policy Characteristics'!$C:$C,0)))</f>
        <v>electricity-sector-main.html#ban</v>
      </c>
      <c r="R260" s="177" t="str">
        <f>IF(ISBLANK(INDEX('Policy Characteristics'!L:L,MATCH($C260,'Policy Characteristics'!$C:$C,0))),"",INDEX('Policy Characteristics'!L:L,MATCH($C260,'Policy Characteristics'!$C:$C,0)))</f>
        <v>ban-new-capacity.html</v>
      </c>
    </row>
    <row r="261" spans="1:18" s="4" customFormat="1" x14ac:dyDescent="0.35">
      <c r="A261" s="176" t="str">
        <f>IF(ISBLANK(INDEX('Policy Characteristics'!A:A,MATCH($C261,'Policy Characteristics'!$C:$C,0))),"",INDEX('Policy Characteristics'!A:A,MATCH($C261,'Policy Characteristics'!$C:$C,0)))</f>
        <v>Electricity Supply</v>
      </c>
      <c r="B261" s="184" t="str">
        <f>IF(ISBLANK(INDEX('Policy Characteristics'!B:B,MATCH($C261,'Policy Characteristics'!$C:$C,0))),"",INDEX('Policy Characteristics'!B:B,MATCH($C261,'Policy Characteristics'!$C:$C,0)))</f>
        <v>Ban New Power Plants</v>
      </c>
      <c r="C261" s="176" t="str">
        <f t="shared" si="17"/>
        <v>Boolean Ban New Power Plants</v>
      </c>
      <c r="D261" s="6" t="s">
        <v>2439</v>
      </c>
      <c r="E261" s="47"/>
      <c r="F261" s="6" t="s">
        <v>2437</v>
      </c>
      <c r="G261" s="47"/>
      <c r="H261" s="44">
        <v>2236</v>
      </c>
      <c r="I261" s="198" t="s">
        <v>43</v>
      </c>
      <c r="J261" s="177" t="str">
        <f>IF(ISBLANK(INDEX('Policy Characteristics'!D:D,MATCH($C261,'Policy Characteristics'!$C:$C,0))),"",INDEX('Policy Characteristics'!D:D,MATCH($C261,'Policy Characteristics'!$C:$C,0)))</f>
        <v>Ban New Power Plants</v>
      </c>
      <c r="K261" s="177" t="str">
        <f>IF(ISBLANK(INDEX('Policy Characteristics'!E:E,MATCH($C261,'Policy Characteristics'!$C:$C,0))),"",INDEX('Policy Characteristics'!E:E,MATCH($C261,'Policy Characteristics'!$C:$C,0)))</f>
        <v>elec ban new power plants</v>
      </c>
      <c r="L261" s="177">
        <f>IF(ISBLANK(INDEX('Policy Characteristics'!F:F,MATCH($C261,'Policy Characteristics'!$C:$C,0))),"",INDEX('Policy Characteristics'!F:F,MATCH($C261,'Policy Characteristics'!$C:$C,0)))</f>
        <v>0</v>
      </c>
      <c r="M261" s="177">
        <f>IF(ISBLANK(INDEX('Policy Characteristics'!G:G,MATCH($C261,'Policy Characteristics'!$C:$C,0))),"",INDEX('Policy Characteristics'!G:G,MATCH($C261,'Policy Characteristics'!$C:$C,0)))</f>
        <v>1</v>
      </c>
      <c r="N261" s="177">
        <f>IF(ISBLANK(INDEX('Policy Characteristics'!H:H,MATCH($C261,'Policy Characteristics'!$C:$C,0))),"",INDEX('Policy Characteristics'!H:H,MATCH($C261,'Policy Characteristics'!$C:$C,0)))</f>
        <v>1</v>
      </c>
      <c r="O261" s="177" t="str">
        <f>IF(ISBLANK(INDEX('Policy Characteristics'!I:I,MATCH($C261,'Policy Characteristics'!$C:$C,0))),"",INDEX('Policy Characteristics'!I:I,MATCH($C261,'Policy Characteristics'!$C:$C,0)))</f>
        <v>on/off</v>
      </c>
      <c r="P261" s="177" t="str">
        <f>IF(ISBLANK(INDEX('Policy Characteristics'!J:J,MATCH($C261,'Policy Characteristics'!$C:$C,0))),"",INDEX('Policy Characteristics'!J:J,MATCH($C261,'Policy Characteristics'!$C:$C,0)))</f>
        <v>**Description:** This policy prevents new capacity of the selected type(s) from being built or deployed.</v>
      </c>
      <c r="Q261" s="177" t="str">
        <f>IF(ISBLANK(INDEX('Policy Characteristics'!K:K,MATCH($C261,'Policy Characteristics'!$C:$C,0))),"",INDEX('Policy Characteristics'!K:K,MATCH($C261,'Policy Characteristics'!$C:$C,0)))</f>
        <v>electricity-sector-main.html#ban</v>
      </c>
      <c r="R261" s="177" t="str">
        <f>IF(ISBLANK(INDEX('Policy Characteristics'!L:L,MATCH($C261,'Policy Characteristics'!$C:$C,0))),"",INDEX('Policy Characteristics'!L:L,MATCH($C261,'Policy Characteristics'!$C:$C,0)))</f>
        <v>ban-new-capacity.html</v>
      </c>
    </row>
    <row r="262" spans="1:18" s="4" customFormat="1" x14ac:dyDescent="0.35">
      <c r="A262" s="176" t="str">
        <f>IF(ISBLANK(INDEX('Policy Characteristics'!A:A,MATCH($C262,'Policy Characteristics'!$C:$C,0))),"",INDEX('Policy Characteristics'!A:A,MATCH($C262,'Policy Characteristics'!$C:$C,0)))</f>
        <v>Electricity Supply</v>
      </c>
      <c r="B262" s="184" t="str">
        <f>IF(ISBLANK(INDEX('Policy Characteristics'!B:B,MATCH($C262,'Policy Characteristics'!$C:$C,0))),"",INDEX('Policy Characteristics'!B:B,MATCH($C262,'Policy Characteristics'!$C:$C,0)))</f>
        <v>Clean Electricity Standard</v>
      </c>
      <c r="C262" t="s">
        <v>1639</v>
      </c>
      <c r="D262" s="47"/>
      <c r="E262" s="47"/>
      <c r="F262" s="47"/>
      <c r="G262" s="47"/>
      <c r="H262" s="44">
        <v>508</v>
      </c>
      <c r="I262" s="198" t="s">
        <v>43</v>
      </c>
      <c r="J262" s="177" t="str">
        <f>IF(ISBLANK(INDEX('Policy Characteristics'!D:D,MATCH($C262,'Policy Characteristics'!$C:$C,0))),"",INDEX('Policy Characteristics'!D:D,MATCH($C262,'Policy Characteristics'!$C:$C,0)))</f>
        <v>Clean Electricity Standard</v>
      </c>
      <c r="K262" s="177" t="str">
        <f>IF(ISBLANK(INDEX('Policy Characteristics'!E:E,MATCH($C262,'Policy Characteristics'!$C:$C,0))),"",INDEX('Policy Characteristics'!E:E,MATCH($C262,'Policy Characteristics'!$C:$C,0)))</f>
        <v>elec renewable portfolio standards</v>
      </c>
      <c r="L262" s="177">
        <f>IF(ISBLANK(INDEX('Policy Characteristics'!F:F,MATCH($C262,'Policy Characteristics'!$C:$C,0))),"",INDEX('Policy Characteristics'!F:F,MATCH($C262,'Policy Characteristics'!$C:$C,0)))</f>
        <v>0</v>
      </c>
      <c r="M262" s="177">
        <f>IF(ISBLANK(INDEX('Policy Characteristics'!G:G,MATCH($C262,'Policy Characteristics'!$C:$C,0))),"",INDEX('Policy Characteristics'!G:G,MATCH($C262,'Policy Characteristics'!$C:$C,0)))</f>
        <v>1</v>
      </c>
      <c r="N262" s="177">
        <f>IF(ISBLANK(INDEX('Policy Characteristics'!H:H,MATCH($C262,'Policy Characteristics'!$C:$C,0))),"",INDEX('Policy Characteristics'!H:H,MATCH($C262,'Policy Characteristics'!$C:$C,0)))</f>
        <v>0.01</v>
      </c>
      <c r="O262" s="177" t="str">
        <f>IF(ISBLANK(INDEX('Policy Characteristics'!I:I,MATCH($C262,'Policy Characteristics'!$C:$C,0))),"",INDEX('Policy Characteristics'!I:I,MATCH($C262,'Policy Characteristics'!$C:$C,0)))</f>
        <v>% of electricity generation</v>
      </c>
      <c r="P262" s="177" t="str">
        <f>IF(ISBLANK(INDEX('Policy Characteristics'!J:J,MATCH($C262,'Policy Characteristics'!$C:$C,0))),"",INDEX('Policy Characteristics'!J:J,MATCH($C262,'Policy Characteristics'!$C:$C,0)))</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62" s="177" t="str">
        <f>IF(ISBLANK(INDEX('Policy Characteristics'!K:K,MATCH($C262,'Policy Characteristics'!$C:$C,0))),"",INDEX('Policy Characteristics'!K:K,MATCH($C262,'Policy Characteristics'!$C:$C,0)))</f>
        <v>electricity-sector-main.html#ces</v>
      </c>
      <c r="R262" s="177" t="str">
        <f>IF(ISBLANK(INDEX('Policy Characteristics'!L:L,MATCH($C262,'Policy Characteristics'!$C:$C,0))),"",INDEX('Policy Characteristics'!L:L,MATCH($C262,'Policy Characteristics'!$C:$C,0)))</f>
        <v>clean-energy-standard.html</v>
      </c>
    </row>
    <row r="263" spans="1:18" s="4" customFormat="1" ht="29" x14ac:dyDescent="0.35">
      <c r="A263" s="176" t="str">
        <f>IF(ISBLANK(INDEX('Policy Characteristics'!A:A,MATCH($C263,'Policy Characteristics'!$C:$C,0))),"",INDEX('Policy Characteristics'!A:A,MATCH($C263,'Policy Characteristics'!$C:$C,0)))</f>
        <v>Electricity Supply</v>
      </c>
      <c r="B263" s="184" t="str">
        <f>IF(ISBLANK(INDEX('Policy Characteristics'!B:B,MATCH($C263,'Policy Characteristics'!$C:$C,0))),"",INDEX('Policy Characteristics'!B:B,MATCH($C263,'Policy Characteristics'!$C:$C,0)))</f>
        <v>Clean Electricity Standard Foresight</v>
      </c>
      <c r="C263" s="1" t="s">
        <v>2409</v>
      </c>
      <c r="D263" s="47"/>
      <c r="E263" s="47"/>
      <c r="F263" s="47"/>
      <c r="G263" s="47"/>
      <c r="H263" s="44">
        <v>2234</v>
      </c>
      <c r="I263" s="198" t="s">
        <v>43</v>
      </c>
      <c r="J263" s="177" t="str">
        <f>IF(ISBLANK(INDEX('Policy Characteristics'!D:D,MATCH($C263,'Policy Characteristics'!$C:$C,0))),"",INDEX('Policy Characteristics'!D:D,MATCH($C263,'Policy Characteristics'!$C:$C,0)))</f>
        <v/>
      </c>
      <c r="K263" s="177" t="str">
        <f>IF(ISBLANK(INDEX('Policy Characteristics'!E:E,MATCH($C263,'Policy Characteristics'!$C:$C,0))),"",INDEX('Policy Characteristics'!E:E,MATCH($C263,'Policy Characteristics'!$C:$C,0)))</f>
        <v/>
      </c>
      <c r="L263" s="177">
        <f>IF(ISBLANK(INDEX('Policy Characteristics'!F:F,MATCH($C263,'Policy Characteristics'!$C:$C,0))),"",INDEX('Policy Characteristics'!F:F,MATCH($C263,'Policy Characteristics'!$C:$C,0)))</f>
        <v>0</v>
      </c>
      <c r="M263" s="177">
        <f>IF(ISBLANK(INDEX('Policy Characteristics'!G:G,MATCH($C263,'Policy Characteristics'!$C:$C,0))),"",INDEX('Policy Characteristics'!G:G,MATCH($C263,'Policy Characteristics'!$C:$C,0)))</f>
        <v>1</v>
      </c>
      <c r="N263" s="177">
        <f>IF(ISBLANK(INDEX('Policy Characteristics'!H:H,MATCH($C263,'Policy Characteristics'!$C:$C,0))),"",INDEX('Policy Characteristics'!H:H,MATCH($C263,'Policy Characteristics'!$C:$C,0)))</f>
        <v>1</v>
      </c>
      <c r="O263" s="177" t="str">
        <f>IF(ISBLANK(INDEX('Policy Characteristics'!I:I,MATCH($C263,'Policy Characteristics'!$C:$C,0))),"",INDEX('Policy Characteristics'!I:I,MATCH($C263,'Policy Characteristics'!$C:$C,0)))</f>
        <v>on/off</v>
      </c>
      <c r="P263" s="177" t="str">
        <f>IF(ISBLANK(INDEX('Policy Characteristics'!J:J,MATCH($C263,'Policy Characteristics'!$C:$C,0))),"",INDEX('Policy Characteristics'!J:J,MATCH($C263,'Policy Characteristics'!$C:$C,0)))</f>
        <v>**Description:** This setting indicates whether electricity suppliers have foresight of future-year CES values (both BAU case values and any values set by the user in the CES policy lever). With foresight, electricity suppliers will build some CES-qualifying resources in earlier years than would be strictly necessary to meet the CES requirement in those years if it allows them to approach a higher, future-year CES target more gradually, lessening the need to build power plants abruptly if the CES rises more steeply in the future.</v>
      </c>
      <c r="Q263" s="177" t="str">
        <f>IF(ISBLANK(INDEX('Policy Characteristics'!K:K,MATCH($C263,'Policy Characteristics'!$C:$C,0))),"",INDEX('Policy Characteristics'!K:K,MATCH($C263,'Policy Characteristics'!$C:$C,0)))</f>
        <v/>
      </c>
      <c r="R263" s="177" t="str">
        <f>IF(ISBLANK(INDEX('Policy Characteristics'!L:L,MATCH($C263,'Policy Characteristics'!$C:$C,0))),"",INDEX('Policy Characteristics'!L:L,MATCH($C263,'Policy Characteristics'!$C:$C,0)))</f>
        <v/>
      </c>
    </row>
    <row r="264" spans="1:18" s="4" customFormat="1" x14ac:dyDescent="0.35">
      <c r="A264" s="176" t="str">
        <f>IF(ISBLANK(INDEX('Policy Characteristics'!A:A,MATCH($C264,'Policy Characteristics'!$C:$C,0))),"",INDEX('Policy Characteristics'!A:A,MATCH($C264,'Policy Characteristics'!$C:$C,0)))</f>
        <v>Electricity Supply</v>
      </c>
      <c r="B264" s="184" t="str">
        <f>IF(ISBLANK(INDEX('Policy Characteristics'!B:B,MATCH($C264,'Policy Characteristics'!$C:$C,0))),"",INDEX('Policy Characteristics'!B:B,MATCH($C264,'Policy Characteristics'!$C:$C,0)))</f>
        <v xml:space="preserve">Clean Electricity Standard Alternative Compliance Payment </v>
      </c>
      <c r="C264" s="1" t="s">
        <v>2551</v>
      </c>
      <c r="D264" s="47"/>
      <c r="E264" s="47"/>
      <c r="F264" s="47"/>
      <c r="G264" s="47"/>
      <c r="H264" s="44">
        <v>2285</v>
      </c>
      <c r="I264" s="198" t="s">
        <v>43</v>
      </c>
      <c r="J264" s="177" t="str">
        <f>IF(ISBLANK(INDEX('Policy Characteristics'!D:D,MATCH($C264,'Policy Characteristics'!$C:$C,0))),"",INDEX('Policy Characteristics'!D:D,MATCH($C264,'Policy Characteristics'!$C:$C,0)))</f>
        <v/>
      </c>
      <c r="K264" s="177" t="str">
        <f>IF(ISBLANK(INDEX('Policy Characteristics'!E:E,MATCH($C264,'Policy Characteristics'!$C:$C,0))),"",INDEX('Policy Characteristics'!E:E,MATCH($C264,'Policy Characteristics'!$C:$C,0)))</f>
        <v/>
      </c>
      <c r="L264" s="177">
        <f>IF(ISBLANK(INDEX('Policy Characteristics'!F:F,MATCH($C264,'Policy Characteristics'!$C:$C,0))),"",INDEX('Policy Characteristics'!F:F,MATCH($C264,'Policy Characteristics'!$C:$C,0)))</f>
        <v>0</v>
      </c>
      <c r="M264" s="177">
        <f>IF(ISBLANK(INDEX('Policy Characteristics'!G:G,MATCH($C264,'Policy Characteristics'!$C:$C,0))),"",INDEX('Policy Characteristics'!G:G,MATCH($C264,'Policy Characteristics'!$C:$C,0)))</f>
        <v>1000</v>
      </c>
      <c r="N264" s="177">
        <f>IF(ISBLANK(INDEX('Policy Characteristics'!H:H,MATCH($C264,'Policy Characteristics'!$C:$C,0))),"",INDEX('Policy Characteristics'!H:H,MATCH($C264,'Policy Characteristics'!$C:$C,0)))</f>
        <v>20</v>
      </c>
      <c r="O264" s="177" t="str">
        <f>IF(ISBLANK(INDEX('Policy Characteristics'!I:I,MATCH($C264,'Policy Characteristics'!$C:$C,0))),"",INDEX('Policy Characteristics'!I:I,MATCH($C264,'Policy Characteristics'!$C:$C,0)))</f>
        <v>2023 Euro / megawatt-hour (MWh)</v>
      </c>
      <c r="P264" s="177" t="str">
        <f>IF(ISBLANK(INDEX('Policy Characteristics'!J:J,MATCH($C264,'Policy Characteristics'!$C:$C,0))),"",INDEX('Policy Characteristics'!J:J,MATCH($C264,'Policy Characteristics'!$C:$C,0)))</f>
        <v>**Description:** This setting caps the CES credit price. If the CES credit price hits this $/MWh amount in a given year, the model will not deploy any additional CES qualifying resources in an attempt to meet the CES.</v>
      </c>
      <c r="Q264" s="177" t="str">
        <f>IF(ISBLANK(INDEX('Policy Characteristics'!K:K,MATCH($C264,'Policy Characteristics'!$C:$C,0))),"",INDEX('Policy Characteristics'!K:K,MATCH($C264,'Policy Characteristics'!$C:$C,0)))</f>
        <v/>
      </c>
      <c r="R264" s="177" t="str">
        <f>IF(ISBLANK(INDEX('Policy Characteristics'!L:L,MATCH($C264,'Policy Characteristics'!$C:$C,0))),"",INDEX('Policy Characteristics'!L:L,MATCH($C264,'Policy Characteristics'!$C:$C,0)))</f>
        <v/>
      </c>
    </row>
    <row r="265" spans="1:18" s="2" customFormat="1" x14ac:dyDescent="0.35">
      <c r="A265" s="176" t="str">
        <f>IF(ISBLANK(INDEX('Policy Characteristics'!A:A,MATCH($C265,'Policy Characteristics'!$C:$C,0))),"",INDEX('Policy Characteristics'!A:A,MATCH($C265,'Policy Characteristics'!$C:$C,0)))</f>
        <v>Electricity Supply</v>
      </c>
      <c r="B265" s="184" t="str">
        <f>IF(ISBLANK(INDEX('Policy Characteristics'!B:B,MATCH($C265,'Policy Characteristics'!$C:$C,0))),"",INDEX('Policy Characteristics'!B:B,MATCH($C265,'Policy Characteristics'!$C:$C,0)))</f>
        <v>Change Electricity Exports</v>
      </c>
      <c r="C265" s="191" t="s">
        <v>270</v>
      </c>
      <c r="D265" s="6"/>
      <c r="E265" s="6"/>
      <c r="F265" s="6"/>
      <c r="G265" s="6"/>
      <c r="H265" s="49">
        <v>148</v>
      </c>
      <c r="I265" s="198" t="s">
        <v>43</v>
      </c>
      <c r="J265" s="177" t="str">
        <f>IF(ISBLANK(INDEX('Policy Characteristics'!D:D,MATCH($C265,'Policy Characteristics'!$C:$C,0))),"",INDEX('Policy Characteristics'!D:D,MATCH($C265,'Policy Characteristics'!$C:$C,0)))</f>
        <v>Electricity Imports and Exports</v>
      </c>
      <c r="K265" s="177" t="str">
        <f>IF(ISBLANK(INDEX('Policy Characteristics'!E:E,MATCH($C265,'Policy Characteristics'!$C:$C,0))),"",INDEX('Policy Characteristics'!E:E,MATCH($C265,'Policy Characteristics'!$C:$C,0)))</f>
        <v>elec change exports</v>
      </c>
      <c r="L265" s="177">
        <f>IF(ISBLANK(INDEX('Policy Characteristics'!F:F,MATCH($C265,'Policy Characteristics'!$C:$C,0))),"",INDEX('Policy Characteristics'!F:F,MATCH($C265,'Policy Characteristics'!$C:$C,0)))</f>
        <v>-0.5</v>
      </c>
      <c r="M265" s="177">
        <f>IF(ISBLANK(INDEX('Policy Characteristics'!G:G,MATCH($C265,'Policy Characteristics'!$C:$C,0))),"",INDEX('Policy Characteristics'!G:G,MATCH($C265,'Policy Characteristics'!$C:$C,0)))</f>
        <v>1</v>
      </c>
      <c r="N265" s="177">
        <f>IF(ISBLANK(INDEX('Policy Characteristics'!H:H,MATCH($C265,'Policy Characteristics'!$C:$C,0))),"",INDEX('Policy Characteristics'!H:H,MATCH($C265,'Policy Characteristics'!$C:$C,0)))</f>
        <v>0.02</v>
      </c>
      <c r="O265" s="177" t="str">
        <f>IF(ISBLANK(INDEX('Policy Characteristics'!I:I,MATCH($C265,'Policy Characteristics'!$C:$C,0))),"",INDEX('Policy Characteristics'!I:I,MATCH($C265,'Policy Characteristics'!$C:$C,0)))</f>
        <v>% change in exports</v>
      </c>
      <c r="P265" s="177" t="str">
        <f>IF(ISBLANK(INDEX('Policy Characteristics'!J:J,MATCH($C265,'Policy Characteristics'!$C:$C,0))),"",INDEX('Policy Characteristics'!J:J,MATCH($C265,'Policy Characteristics'!$C:$C,0)))</f>
        <v>**Description:**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v>
      </c>
      <c r="Q265" s="177" t="str">
        <f>IF(ISBLANK(INDEX('Policy Characteristics'!K:K,MATCH($C265,'Policy Characteristics'!$C:$C,0))),"",INDEX('Policy Characteristics'!K:K,MATCH($C265,'Policy Characteristics'!$C:$C,0)))</f>
        <v>electricity-sector-main.html#elec-exports</v>
      </c>
      <c r="R265" s="177" t="str">
        <f>IF(ISBLANK(INDEX('Policy Characteristics'!L:L,MATCH($C265,'Policy Characteristics'!$C:$C,0))),"",INDEX('Policy Characteristics'!L:L,MATCH($C265,'Policy Characteristics'!$C:$C,0)))</f>
        <v>electricity-imports-exports.html</v>
      </c>
    </row>
    <row r="266" spans="1:18" s="2" customFormat="1" x14ac:dyDescent="0.35">
      <c r="A266" s="176" t="str">
        <f>IF(ISBLANK(INDEX('Policy Characteristics'!A:A,MATCH($C266,'Policy Characteristics'!$C:$C,0))),"",INDEX('Policy Characteristics'!A:A,MATCH($C266,'Policy Characteristics'!$C:$C,0)))</f>
        <v>Electricity Supply</v>
      </c>
      <c r="B266" s="184" t="str">
        <f>IF(ISBLANK(INDEX('Policy Characteristics'!B:B,MATCH($C266,'Policy Characteristics'!$C:$C,0))),"",INDEX('Policy Characteristics'!B:B,MATCH($C266,'Policy Characteristics'!$C:$C,0)))</f>
        <v>Change Electricity Imports</v>
      </c>
      <c r="C266" s="191" t="s">
        <v>269</v>
      </c>
      <c r="D266" s="47" t="s">
        <v>446</v>
      </c>
      <c r="E266" s="47"/>
      <c r="F266" s="47" t="s">
        <v>445</v>
      </c>
      <c r="G266" s="6"/>
      <c r="H266" s="49">
        <v>149</v>
      </c>
      <c r="I266" s="198" t="s">
        <v>43</v>
      </c>
      <c r="J266" s="177" t="str">
        <f>IF(ISBLANK(INDEX('Policy Characteristics'!D:D,MATCH($C266,'Policy Characteristics'!$C:$C,0))),"",INDEX('Policy Characteristics'!D:D,MATCH($C266,'Policy Characteristics'!$C:$C,0)))</f>
        <v>Electricity Imports and Exports</v>
      </c>
      <c r="K266" s="177" t="str">
        <f>IF(ISBLANK(INDEX('Policy Characteristics'!E:E,MATCH($C266,'Policy Characteristics'!$C:$C,0))),"",INDEX('Policy Characteristics'!E:E,MATCH($C266,'Policy Characteristics'!$C:$C,0)))</f>
        <v>elec change imports</v>
      </c>
      <c r="L266" s="177">
        <f>IF(ISBLANK(INDEX('Policy Characteristics'!F:F,MATCH($C266,'Policy Characteristics'!$C:$C,0))),"",INDEX('Policy Characteristics'!F:F,MATCH($C266,'Policy Characteristics'!$C:$C,0)))</f>
        <v>-0.5</v>
      </c>
      <c r="M266" s="177">
        <f>IF(ISBLANK(INDEX('Policy Characteristics'!G:G,MATCH($C266,'Policy Characteristics'!$C:$C,0))),"",INDEX('Policy Characteristics'!G:G,MATCH($C266,'Policy Characteristics'!$C:$C,0)))</f>
        <v>1</v>
      </c>
      <c r="N266" s="177">
        <f>IF(ISBLANK(INDEX('Policy Characteristics'!H:H,MATCH($C266,'Policy Characteristics'!$C:$C,0))),"",INDEX('Policy Characteristics'!H:H,MATCH($C266,'Policy Characteristics'!$C:$C,0)))</f>
        <v>0.02</v>
      </c>
      <c r="O266" s="177" t="str">
        <f>IF(ISBLANK(INDEX('Policy Characteristics'!I:I,MATCH($C266,'Policy Characteristics'!$C:$C,0))),"",INDEX('Policy Characteristics'!I:I,MATCH($C266,'Policy Characteristics'!$C:$C,0)))</f>
        <v>% change in imports</v>
      </c>
      <c r="P266" s="177" t="str">
        <f>IF(ISBLANK(INDEX('Policy Characteristics'!J:J,MATCH($C266,'Policy Characteristics'!$C:$C,0))),"",INDEX('Policy Characteristics'!J:J,MATCH($C266,'Policy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6" s="177" t="str">
        <f>IF(ISBLANK(INDEX('Policy Characteristics'!K:K,MATCH($C266,'Policy Characteristics'!$C:$C,0))),"",INDEX('Policy Characteristics'!K:K,MATCH($C266,'Policy Characteristics'!$C:$C,0)))</f>
        <v>electricity-sector-main.html#elec-imports</v>
      </c>
      <c r="R266" s="177" t="str">
        <f>IF(ISBLANK(INDEX('Policy Characteristics'!L:L,MATCH($C266,'Policy Characteristics'!$C:$C,0))),"",INDEX('Policy Characteristics'!L:L,MATCH($C266,'Policy Characteristics'!$C:$C,0)))</f>
        <v>electricity-imports-exports.html</v>
      </c>
    </row>
    <row r="267" spans="1:18" s="2" customFormat="1" x14ac:dyDescent="0.35">
      <c r="A267" s="176" t="str">
        <f>IF(ISBLANK(INDEX('Policy Characteristics'!A:A,MATCH($C267,'Policy Characteristics'!$C:$C,0))),"",INDEX('Policy Characteristics'!A:A,MATCH($C267,'Policy Characteristics'!$C:$C,0)))</f>
        <v>Electricity Supply</v>
      </c>
      <c r="B267" s="184" t="str">
        <f>IF(ISBLANK(INDEX('Policy Characteristics'!B:B,MATCH($C267,'Policy Characteristics'!$C:$C,0))),"",INDEX('Policy Characteristics'!B:B,MATCH($C267,'Policy Characteristics'!$C:$C,0)))</f>
        <v>Change Electricity Imports</v>
      </c>
      <c r="C267" s="176" t="str">
        <f t="shared" ref="C267:C289" si="18">C$266</f>
        <v>Percent Change in Electricity Imports</v>
      </c>
      <c r="D267" s="6" t="s">
        <v>2353</v>
      </c>
      <c r="E267" s="47"/>
      <c r="F267" s="6" t="s">
        <v>2627</v>
      </c>
      <c r="G267" s="6"/>
      <c r="H267" s="49">
        <v>526</v>
      </c>
      <c r="I267" s="198" t="s">
        <v>43</v>
      </c>
      <c r="J267" s="177" t="str">
        <f>IF(ISBLANK(INDEX('Policy Characteristics'!D:D,MATCH($C267,'Policy Characteristics'!$C:$C,0))),"",INDEX('Policy Characteristics'!D:D,MATCH($C267,'Policy Characteristics'!$C:$C,0)))</f>
        <v>Electricity Imports and Exports</v>
      </c>
      <c r="K267" s="177" t="str">
        <f>IF(ISBLANK(INDEX('Policy Characteristics'!E:E,MATCH($C267,'Policy Characteristics'!$C:$C,0))),"",INDEX('Policy Characteristics'!E:E,MATCH($C267,'Policy Characteristics'!$C:$C,0)))</f>
        <v>elec change imports</v>
      </c>
      <c r="L267" s="177">
        <f>IF(ISBLANK(INDEX('Policy Characteristics'!F:F,MATCH($C267,'Policy Characteristics'!$C:$C,0))),"",INDEX('Policy Characteristics'!F:F,MATCH($C267,'Policy Characteristics'!$C:$C,0)))</f>
        <v>-0.5</v>
      </c>
      <c r="M267" s="177">
        <f>IF(ISBLANK(INDEX('Policy Characteristics'!G:G,MATCH($C267,'Policy Characteristics'!$C:$C,0))),"",INDEX('Policy Characteristics'!G:G,MATCH($C267,'Policy Characteristics'!$C:$C,0)))</f>
        <v>1</v>
      </c>
      <c r="N267" s="177">
        <f>IF(ISBLANK(INDEX('Policy Characteristics'!H:H,MATCH($C267,'Policy Characteristics'!$C:$C,0))),"",INDEX('Policy Characteristics'!H:H,MATCH($C267,'Policy Characteristics'!$C:$C,0)))</f>
        <v>0.02</v>
      </c>
      <c r="O267" s="177" t="str">
        <f>IF(ISBLANK(INDEX('Policy Characteristics'!I:I,MATCH($C267,'Policy Characteristics'!$C:$C,0))),"",INDEX('Policy Characteristics'!I:I,MATCH($C267,'Policy Characteristics'!$C:$C,0)))</f>
        <v>% change in imports</v>
      </c>
      <c r="P267" s="177" t="str">
        <f>IF(ISBLANK(INDEX('Policy Characteristics'!J:J,MATCH($C267,'Policy Characteristics'!$C:$C,0))),"",INDEX('Policy Characteristics'!J:J,MATCH($C267,'Policy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7" s="177" t="str">
        <f>IF(ISBLANK(INDEX('Policy Characteristics'!K:K,MATCH($C267,'Policy Characteristics'!$C:$C,0))),"",INDEX('Policy Characteristics'!K:K,MATCH($C267,'Policy Characteristics'!$C:$C,0)))</f>
        <v>electricity-sector-main.html#elec-imports</v>
      </c>
      <c r="R267" s="177" t="str">
        <f>IF(ISBLANK(INDEX('Policy Characteristics'!L:L,MATCH($C267,'Policy Characteristics'!$C:$C,0))),"",INDEX('Policy Characteristics'!L:L,MATCH($C267,'Policy Characteristics'!$C:$C,0)))</f>
        <v>electricity-imports-exports.html</v>
      </c>
    </row>
    <row r="268" spans="1:18" s="2" customFormat="1" x14ac:dyDescent="0.35">
      <c r="A268" s="176" t="str">
        <f>IF(ISBLANK(INDEX('Policy Characteristics'!A:A,MATCH($C268,'Policy Characteristics'!$C:$C,0))),"",INDEX('Policy Characteristics'!A:A,MATCH($C268,'Policy Characteristics'!$C:$C,0)))</f>
        <v>Electricity Supply</v>
      </c>
      <c r="B268" s="184" t="str">
        <f>IF(ISBLANK(INDEX('Policy Characteristics'!B:B,MATCH($C268,'Policy Characteristics'!$C:$C,0))),"",INDEX('Policy Characteristics'!B:B,MATCH($C268,'Policy Characteristics'!$C:$C,0)))</f>
        <v>Change Electricity Imports</v>
      </c>
      <c r="C268" s="176" t="str">
        <f t="shared" si="18"/>
        <v>Percent Change in Electricity Imports</v>
      </c>
      <c r="D268" s="6" t="s">
        <v>2354</v>
      </c>
      <c r="E268" s="47"/>
      <c r="F268" s="6" t="s">
        <v>2288</v>
      </c>
      <c r="G268" s="6"/>
      <c r="H268" s="49">
        <v>1753</v>
      </c>
      <c r="I268" s="198" t="s">
        <v>43</v>
      </c>
      <c r="J268" s="177" t="str">
        <f>IF(ISBLANK(INDEX('Policy Characteristics'!D:D,MATCH($C268,'Policy Characteristics'!$C:$C,0))),"",INDEX('Policy Characteristics'!D:D,MATCH($C268,'Policy Characteristics'!$C:$C,0)))</f>
        <v>Electricity Imports and Exports</v>
      </c>
      <c r="K268" s="177" t="str">
        <f>IF(ISBLANK(INDEX('Policy Characteristics'!E:E,MATCH($C268,'Policy Characteristics'!$C:$C,0))),"",INDEX('Policy Characteristics'!E:E,MATCH($C268,'Policy Characteristics'!$C:$C,0)))</f>
        <v>elec change imports</v>
      </c>
      <c r="L268" s="177">
        <f>IF(ISBLANK(INDEX('Policy Characteristics'!F:F,MATCH($C268,'Policy Characteristics'!$C:$C,0))),"",INDEX('Policy Characteristics'!F:F,MATCH($C268,'Policy Characteristics'!$C:$C,0)))</f>
        <v>-0.5</v>
      </c>
      <c r="M268" s="177">
        <f>IF(ISBLANK(INDEX('Policy Characteristics'!G:G,MATCH($C268,'Policy Characteristics'!$C:$C,0))),"",INDEX('Policy Characteristics'!G:G,MATCH($C268,'Policy Characteristics'!$C:$C,0)))</f>
        <v>1</v>
      </c>
      <c r="N268" s="177">
        <f>IF(ISBLANK(INDEX('Policy Characteristics'!H:H,MATCH($C268,'Policy Characteristics'!$C:$C,0))),"",INDEX('Policy Characteristics'!H:H,MATCH($C268,'Policy Characteristics'!$C:$C,0)))</f>
        <v>0.02</v>
      </c>
      <c r="O268" s="177" t="str">
        <f>IF(ISBLANK(INDEX('Policy Characteristics'!I:I,MATCH($C268,'Policy Characteristics'!$C:$C,0))),"",INDEX('Policy Characteristics'!I:I,MATCH($C268,'Policy Characteristics'!$C:$C,0)))</f>
        <v>% change in imports</v>
      </c>
      <c r="P268" s="177" t="str">
        <f>IF(ISBLANK(INDEX('Policy Characteristics'!J:J,MATCH($C268,'Policy Characteristics'!$C:$C,0))),"",INDEX('Policy Characteristics'!J:J,MATCH($C268,'Policy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8" s="177" t="str">
        <f>IF(ISBLANK(INDEX('Policy Characteristics'!K:K,MATCH($C268,'Policy Characteristics'!$C:$C,0))),"",INDEX('Policy Characteristics'!K:K,MATCH($C268,'Policy Characteristics'!$C:$C,0)))</f>
        <v>electricity-sector-main.html#elec-imports</v>
      </c>
      <c r="R268" s="177" t="str">
        <f>IF(ISBLANK(INDEX('Policy Characteristics'!L:L,MATCH($C268,'Policy Characteristics'!$C:$C,0))),"",INDEX('Policy Characteristics'!L:L,MATCH($C268,'Policy Characteristics'!$C:$C,0)))</f>
        <v>electricity-imports-exports.html</v>
      </c>
    </row>
    <row r="269" spans="1:18" s="2" customFormat="1" x14ac:dyDescent="0.35">
      <c r="A269" s="176" t="str">
        <f>IF(ISBLANK(INDEX('Policy Characteristics'!A:A,MATCH($C269,'Policy Characteristics'!$C:$C,0))),"",INDEX('Policy Characteristics'!A:A,MATCH($C269,'Policy Characteristics'!$C:$C,0)))</f>
        <v>Electricity Supply</v>
      </c>
      <c r="B269" s="184" t="str">
        <f>IF(ISBLANK(INDEX('Policy Characteristics'!B:B,MATCH($C269,'Policy Characteristics'!$C:$C,0))),"",INDEX('Policy Characteristics'!B:B,MATCH($C269,'Policy Characteristics'!$C:$C,0)))</f>
        <v>Change Electricity Imports</v>
      </c>
      <c r="C269" s="176" t="str">
        <f t="shared" si="18"/>
        <v>Percent Change in Electricity Imports</v>
      </c>
      <c r="D269" s="6" t="s">
        <v>75</v>
      </c>
      <c r="E269" s="47"/>
      <c r="F269" s="6" t="s">
        <v>2364</v>
      </c>
      <c r="G269" s="6"/>
      <c r="H269" s="49">
        <v>527</v>
      </c>
      <c r="I269" s="198" t="s">
        <v>43</v>
      </c>
      <c r="J269" s="177" t="str">
        <f>IF(ISBLANK(INDEX('Policy Characteristics'!D:D,MATCH($C269,'Policy Characteristics'!$C:$C,0))),"",INDEX('Policy Characteristics'!D:D,MATCH($C269,'Policy Characteristics'!$C:$C,0)))</f>
        <v>Electricity Imports and Exports</v>
      </c>
      <c r="K269" s="177" t="str">
        <f>IF(ISBLANK(INDEX('Policy Characteristics'!E:E,MATCH($C269,'Policy Characteristics'!$C:$C,0))),"",INDEX('Policy Characteristics'!E:E,MATCH($C269,'Policy Characteristics'!$C:$C,0)))</f>
        <v>elec change imports</v>
      </c>
      <c r="L269" s="177">
        <f>IF(ISBLANK(INDEX('Policy Characteristics'!F:F,MATCH($C269,'Policy Characteristics'!$C:$C,0))),"",INDEX('Policy Characteristics'!F:F,MATCH($C269,'Policy Characteristics'!$C:$C,0)))</f>
        <v>-0.5</v>
      </c>
      <c r="M269" s="177">
        <f>IF(ISBLANK(INDEX('Policy Characteristics'!G:G,MATCH($C269,'Policy Characteristics'!$C:$C,0))),"",INDEX('Policy Characteristics'!G:G,MATCH($C269,'Policy Characteristics'!$C:$C,0)))</f>
        <v>1</v>
      </c>
      <c r="N269" s="177">
        <f>IF(ISBLANK(INDEX('Policy Characteristics'!H:H,MATCH($C269,'Policy Characteristics'!$C:$C,0))),"",INDEX('Policy Characteristics'!H:H,MATCH($C269,'Policy Characteristics'!$C:$C,0)))</f>
        <v>0.02</v>
      </c>
      <c r="O269" s="177" t="str">
        <f>IF(ISBLANK(INDEX('Policy Characteristics'!I:I,MATCH($C269,'Policy Characteristics'!$C:$C,0))),"",INDEX('Policy Characteristics'!I:I,MATCH($C269,'Policy Characteristics'!$C:$C,0)))</f>
        <v>% change in imports</v>
      </c>
      <c r="P269" s="177" t="str">
        <f>IF(ISBLANK(INDEX('Policy Characteristics'!J:J,MATCH($C269,'Policy Characteristics'!$C:$C,0))),"",INDEX('Policy Characteristics'!J:J,MATCH($C269,'Policy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9" s="177" t="str">
        <f>IF(ISBLANK(INDEX('Policy Characteristics'!K:K,MATCH($C269,'Policy Characteristics'!$C:$C,0))),"",INDEX('Policy Characteristics'!K:K,MATCH($C269,'Policy Characteristics'!$C:$C,0)))</f>
        <v>electricity-sector-main.html#elec-imports</v>
      </c>
      <c r="R269" s="177" t="str">
        <f>IF(ISBLANK(INDEX('Policy Characteristics'!L:L,MATCH($C269,'Policy Characteristics'!$C:$C,0))),"",INDEX('Policy Characteristics'!L:L,MATCH($C269,'Policy Characteristics'!$C:$C,0)))</f>
        <v>electricity-imports-exports.html</v>
      </c>
    </row>
    <row r="270" spans="1:18" s="2" customFormat="1" x14ac:dyDescent="0.35">
      <c r="A270" s="176" t="str">
        <f>IF(ISBLANK(INDEX('Policy Characteristics'!A:A,MATCH($C270,'Policy Characteristics'!$C:$C,0))),"",INDEX('Policy Characteristics'!A:A,MATCH($C270,'Policy Characteristics'!$C:$C,0)))</f>
        <v>Electricity Supply</v>
      </c>
      <c r="B270" s="184" t="str">
        <f>IF(ISBLANK(INDEX('Policy Characteristics'!B:B,MATCH($C270,'Policy Characteristics'!$C:$C,0))),"",INDEX('Policy Characteristics'!B:B,MATCH($C270,'Policy Characteristics'!$C:$C,0)))</f>
        <v>Change Electricity Imports</v>
      </c>
      <c r="C270" s="176" t="str">
        <f t="shared" si="18"/>
        <v>Percent Change in Electricity Imports</v>
      </c>
      <c r="D270" s="6" t="s">
        <v>76</v>
      </c>
      <c r="E270" s="47"/>
      <c r="F270" s="6" t="s">
        <v>88</v>
      </c>
      <c r="G270" s="6"/>
      <c r="H270" s="49">
        <v>528</v>
      </c>
      <c r="I270" s="198" t="s">
        <v>43</v>
      </c>
      <c r="J270" s="177" t="str">
        <f>IF(ISBLANK(INDEX('Policy Characteristics'!D:D,MATCH($C270,'Policy Characteristics'!$C:$C,0))),"",INDEX('Policy Characteristics'!D:D,MATCH($C270,'Policy Characteristics'!$C:$C,0)))</f>
        <v>Electricity Imports and Exports</v>
      </c>
      <c r="K270" s="177" t="str">
        <f>IF(ISBLANK(INDEX('Policy Characteristics'!E:E,MATCH($C270,'Policy Characteristics'!$C:$C,0))),"",INDEX('Policy Characteristics'!E:E,MATCH($C270,'Policy Characteristics'!$C:$C,0)))</f>
        <v>elec change imports</v>
      </c>
      <c r="L270" s="177">
        <f>IF(ISBLANK(INDEX('Policy Characteristics'!F:F,MATCH($C270,'Policy Characteristics'!$C:$C,0))),"",INDEX('Policy Characteristics'!F:F,MATCH($C270,'Policy Characteristics'!$C:$C,0)))</f>
        <v>-0.5</v>
      </c>
      <c r="M270" s="177">
        <f>IF(ISBLANK(INDEX('Policy Characteristics'!G:G,MATCH($C270,'Policy Characteristics'!$C:$C,0))),"",INDEX('Policy Characteristics'!G:G,MATCH($C270,'Policy Characteristics'!$C:$C,0)))</f>
        <v>1</v>
      </c>
      <c r="N270" s="177">
        <f>IF(ISBLANK(INDEX('Policy Characteristics'!H:H,MATCH($C270,'Policy Characteristics'!$C:$C,0))),"",INDEX('Policy Characteristics'!H:H,MATCH($C270,'Policy Characteristics'!$C:$C,0)))</f>
        <v>0.02</v>
      </c>
      <c r="O270" s="177" t="str">
        <f>IF(ISBLANK(INDEX('Policy Characteristics'!I:I,MATCH($C270,'Policy Characteristics'!$C:$C,0))),"",INDEX('Policy Characteristics'!I:I,MATCH($C270,'Policy Characteristics'!$C:$C,0)))</f>
        <v>% change in imports</v>
      </c>
      <c r="P270" s="177" t="str">
        <f>IF(ISBLANK(INDEX('Policy Characteristics'!J:J,MATCH($C270,'Policy Characteristics'!$C:$C,0))),"",INDEX('Policy Characteristics'!J:J,MATCH($C270,'Policy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0" s="177" t="str">
        <f>IF(ISBLANK(INDEX('Policy Characteristics'!K:K,MATCH($C270,'Policy Characteristics'!$C:$C,0))),"",INDEX('Policy Characteristics'!K:K,MATCH($C270,'Policy Characteristics'!$C:$C,0)))</f>
        <v>electricity-sector-main.html#elec-imports</v>
      </c>
      <c r="R270" s="177" t="str">
        <f>IF(ISBLANK(INDEX('Policy Characteristics'!L:L,MATCH($C270,'Policy Characteristics'!$C:$C,0))),"",INDEX('Policy Characteristics'!L:L,MATCH($C270,'Policy Characteristics'!$C:$C,0)))</f>
        <v>electricity-imports-exports.html</v>
      </c>
    </row>
    <row r="271" spans="1:18" s="2" customFormat="1" x14ac:dyDescent="0.35">
      <c r="A271" s="176" t="str">
        <f>IF(ISBLANK(INDEX('Policy Characteristics'!A:A,MATCH($C271,'Policy Characteristics'!$C:$C,0))),"",INDEX('Policy Characteristics'!A:A,MATCH($C271,'Policy Characteristics'!$C:$C,0)))</f>
        <v>Electricity Supply</v>
      </c>
      <c r="B271" s="184" t="str">
        <f>IF(ISBLANK(INDEX('Policy Characteristics'!B:B,MATCH($C271,'Policy Characteristics'!$C:$C,0))),"",INDEX('Policy Characteristics'!B:B,MATCH($C271,'Policy Characteristics'!$C:$C,0)))</f>
        <v>Change Electricity Imports</v>
      </c>
      <c r="C271" s="176" t="str">
        <f t="shared" si="18"/>
        <v>Percent Change in Electricity Imports</v>
      </c>
      <c r="D271" s="6" t="s">
        <v>447</v>
      </c>
      <c r="E271" s="47"/>
      <c r="F271" s="6" t="s">
        <v>450</v>
      </c>
      <c r="G271" s="6"/>
      <c r="H271" s="49">
        <v>529</v>
      </c>
      <c r="I271" s="198" t="s">
        <v>43</v>
      </c>
      <c r="J271" s="177" t="str">
        <f>IF(ISBLANK(INDEX('Policy Characteristics'!D:D,MATCH($C271,'Policy Characteristics'!$C:$C,0))),"",INDEX('Policy Characteristics'!D:D,MATCH($C271,'Policy Characteristics'!$C:$C,0)))</f>
        <v>Electricity Imports and Exports</v>
      </c>
      <c r="K271" s="177" t="str">
        <f>IF(ISBLANK(INDEX('Policy Characteristics'!E:E,MATCH($C271,'Policy Characteristics'!$C:$C,0))),"",INDEX('Policy Characteristics'!E:E,MATCH($C271,'Policy Characteristics'!$C:$C,0)))</f>
        <v>elec change imports</v>
      </c>
      <c r="L271" s="177">
        <f>IF(ISBLANK(INDEX('Policy Characteristics'!F:F,MATCH($C271,'Policy Characteristics'!$C:$C,0))),"",INDEX('Policy Characteristics'!F:F,MATCH($C271,'Policy Characteristics'!$C:$C,0)))</f>
        <v>-0.5</v>
      </c>
      <c r="M271" s="177">
        <f>IF(ISBLANK(INDEX('Policy Characteristics'!G:G,MATCH($C271,'Policy Characteristics'!$C:$C,0))),"",INDEX('Policy Characteristics'!G:G,MATCH($C271,'Policy Characteristics'!$C:$C,0)))</f>
        <v>1</v>
      </c>
      <c r="N271" s="177">
        <f>IF(ISBLANK(INDEX('Policy Characteristics'!H:H,MATCH($C271,'Policy Characteristics'!$C:$C,0))),"",INDEX('Policy Characteristics'!H:H,MATCH($C271,'Policy Characteristics'!$C:$C,0)))</f>
        <v>0.02</v>
      </c>
      <c r="O271" s="177" t="str">
        <f>IF(ISBLANK(INDEX('Policy Characteristics'!I:I,MATCH($C271,'Policy Characteristics'!$C:$C,0))),"",INDEX('Policy Characteristics'!I:I,MATCH($C271,'Policy Characteristics'!$C:$C,0)))</f>
        <v>% change in imports</v>
      </c>
      <c r="P271" s="177" t="str">
        <f>IF(ISBLANK(INDEX('Policy Characteristics'!J:J,MATCH($C271,'Policy Characteristics'!$C:$C,0))),"",INDEX('Policy Characteristics'!J:J,MATCH($C271,'Policy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1" s="177" t="str">
        <f>IF(ISBLANK(INDEX('Policy Characteristics'!K:K,MATCH($C271,'Policy Characteristics'!$C:$C,0))),"",INDEX('Policy Characteristics'!K:K,MATCH($C271,'Policy Characteristics'!$C:$C,0)))</f>
        <v>electricity-sector-main.html#elec-imports</v>
      </c>
      <c r="R271" s="177" t="str">
        <f>IF(ISBLANK(INDEX('Policy Characteristics'!L:L,MATCH($C271,'Policy Characteristics'!$C:$C,0))),"",INDEX('Policy Characteristics'!L:L,MATCH($C271,'Policy Characteristics'!$C:$C,0)))</f>
        <v>electricity-imports-exports.html</v>
      </c>
    </row>
    <row r="272" spans="1:18" s="2" customFormat="1" x14ac:dyDescent="0.35">
      <c r="A272" s="176" t="str">
        <f>IF(ISBLANK(INDEX('Policy Characteristics'!A:A,MATCH($C272,'Policy Characteristics'!$C:$C,0))),"",INDEX('Policy Characteristics'!A:A,MATCH($C272,'Policy Characteristics'!$C:$C,0)))</f>
        <v>Electricity Supply</v>
      </c>
      <c r="B272" s="184" t="str">
        <f>IF(ISBLANK(INDEX('Policy Characteristics'!B:B,MATCH($C272,'Policy Characteristics'!$C:$C,0))),"",INDEX('Policy Characteristics'!B:B,MATCH($C272,'Policy Characteristics'!$C:$C,0)))</f>
        <v>Change Electricity Imports</v>
      </c>
      <c r="C272" s="176" t="str">
        <f t="shared" si="18"/>
        <v>Percent Change in Electricity Imports</v>
      </c>
      <c r="D272" s="6" t="s">
        <v>77</v>
      </c>
      <c r="E272" s="47"/>
      <c r="F272" s="6" t="s">
        <v>89</v>
      </c>
      <c r="G272" s="6"/>
      <c r="H272" s="49">
        <v>530</v>
      </c>
      <c r="I272" s="198" t="s">
        <v>43</v>
      </c>
      <c r="J272" s="177" t="str">
        <f>IF(ISBLANK(INDEX('Policy Characteristics'!D:D,MATCH($C272,'Policy Characteristics'!$C:$C,0))),"",INDEX('Policy Characteristics'!D:D,MATCH($C272,'Policy Characteristics'!$C:$C,0)))</f>
        <v>Electricity Imports and Exports</v>
      </c>
      <c r="K272" s="177" t="str">
        <f>IF(ISBLANK(INDEX('Policy Characteristics'!E:E,MATCH($C272,'Policy Characteristics'!$C:$C,0))),"",INDEX('Policy Characteristics'!E:E,MATCH($C272,'Policy Characteristics'!$C:$C,0)))</f>
        <v>elec change imports</v>
      </c>
      <c r="L272" s="177">
        <f>IF(ISBLANK(INDEX('Policy Characteristics'!F:F,MATCH($C272,'Policy Characteristics'!$C:$C,0))),"",INDEX('Policy Characteristics'!F:F,MATCH($C272,'Policy Characteristics'!$C:$C,0)))</f>
        <v>-0.5</v>
      </c>
      <c r="M272" s="177">
        <f>IF(ISBLANK(INDEX('Policy Characteristics'!G:G,MATCH($C272,'Policy Characteristics'!$C:$C,0))),"",INDEX('Policy Characteristics'!G:G,MATCH($C272,'Policy Characteristics'!$C:$C,0)))</f>
        <v>1</v>
      </c>
      <c r="N272" s="177">
        <f>IF(ISBLANK(INDEX('Policy Characteristics'!H:H,MATCH($C272,'Policy Characteristics'!$C:$C,0))),"",INDEX('Policy Characteristics'!H:H,MATCH($C272,'Policy Characteristics'!$C:$C,0)))</f>
        <v>0.02</v>
      </c>
      <c r="O272" s="177" t="str">
        <f>IF(ISBLANK(INDEX('Policy Characteristics'!I:I,MATCH($C272,'Policy Characteristics'!$C:$C,0))),"",INDEX('Policy Characteristics'!I:I,MATCH($C272,'Policy Characteristics'!$C:$C,0)))</f>
        <v>% change in imports</v>
      </c>
      <c r="P272" s="177" t="str">
        <f>IF(ISBLANK(INDEX('Policy Characteristics'!J:J,MATCH($C272,'Policy Characteristics'!$C:$C,0))),"",INDEX('Policy Characteristics'!J:J,MATCH($C272,'Policy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2" s="177" t="str">
        <f>IF(ISBLANK(INDEX('Policy Characteristics'!K:K,MATCH($C272,'Policy Characteristics'!$C:$C,0))),"",INDEX('Policy Characteristics'!K:K,MATCH($C272,'Policy Characteristics'!$C:$C,0)))</f>
        <v>electricity-sector-main.html#elec-imports</v>
      </c>
      <c r="R272" s="177" t="str">
        <f>IF(ISBLANK(INDEX('Policy Characteristics'!L:L,MATCH($C272,'Policy Characteristics'!$C:$C,0))),"",INDEX('Policy Characteristics'!L:L,MATCH($C272,'Policy Characteristics'!$C:$C,0)))</f>
        <v>electricity-imports-exports.html</v>
      </c>
    </row>
    <row r="273" spans="1:18" s="2" customFormat="1" x14ac:dyDescent="0.35">
      <c r="A273" s="176" t="str">
        <f>IF(ISBLANK(INDEX('Policy Characteristics'!A:A,MATCH($C273,'Policy Characteristics'!$C:$C,0))),"",INDEX('Policy Characteristics'!A:A,MATCH($C273,'Policy Characteristics'!$C:$C,0)))</f>
        <v>Electricity Supply</v>
      </c>
      <c r="B273" s="184" t="str">
        <f>IF(ISBLANK(INDEX('Policy Characteristics'!B:B,MATCH($C273,'Policy Characteristics'!$C:$C,0))),"",INDEX('Policy Characteristics'!B:B,MATCH($C273,'Policy Characteristics'!$C:$C,0)))</f>
        <v>Change Electricity Imports</v>
      </c>
      <c r="C273" s="176" t="str">
        <f t="shared" si="18"/>
        <v>Percent Change in Electricity Imports</v>
      </c>
      <c r="D273" s="6" t="s">
        <v>78</v>
      </c>
      <c r="E273" s="47"/>
      <c r="F273" s="6" t="s">
        <v>90</v>
      </c>
      <c r="G273" s="6"/>
      <c r="H273" s="49">
        <v>531</v>
      </c>
      <c r="I273" s="198" t="s">
        <v>44</v>
      </c>
      <c r="J273" s="177" t="str">
        <f>IF(ISBLANK(INDEX('Policy Characteristics'!D:D,MATCH($C273,'Policy Characteristics'!$C:$C,0))),"",INDEX('Policy Characteristics'!D:D,MATCH($C273,'Policy Characteristics'!$C:$C,0)))</f>
        <v>Electricity Imports and Exports</v>
      </c>
      <c r="K273" s="177" t="str">
        <f>IF(ISBLANK(INDEX('Policy Characteristics'!E:E,MATCH($C273,'Policy Characteristics'!$C:$C,0))),"",INDEX('Policy Characteristics'!E:E,MATCH($C273,'Policy Characteristics'!$C:$C,0)))</f>
        <v>elec change imports</v>
      </c>
      <c r="L273" s="177">
        <f>IF(ISBLANK(INDEX('Policy Characteristics'!F:F,MATCH($C273,'Policy Characteristics'!$C:$C,0))),"",INDEX('Policy Characteristics'!F:F,MATCH($C273,'Policy Characteristics'!$C:$C,0)))</f>
        <v>-0.5</v>
      </c>
      <c r="M273" s="177">
        <f>IF(ISBLANK(INDEX('Policy Characteristics'!G:G,MATCH($C273,'Policy Characteristics'!$C:$C,0))),"",INDEX('Policy Characteristics'!G:G,MATCH($C273,'Policy Characteristics'!$C:$C,0)))</f>
        <v>1</v>
      </c>
      <c r="N273" s="177">
        <f>IF(ISBLANK(INDEX('Policy Characteristics'!H:H,MATCH($C273,'Policy Characteristics'!$C:$C,0))),"",INDEX('Policy Characteristics'!H:H,MATCH($C273,'Policy Characteristics'!$C:$C,0)))</f>
        <v>0.02</v>
      </c>
      <c r="O273" s="177" t="str">
        <f>IF(ISBLANK(INDEX('Policy Characteristics'!I:I,MATCH($C273,'Policy Characteristics'!$C:$C,0))),"",INDEX('Policy Characteristics'!I:I,MATCH($C273,'Policy Characteristics'!$C:$C,0)))</f>
        <v>% change in imports</v>
      </c>
      <c r="P273" s="177" t="str">
        <f>IF(ISBLANK(INDEX('Policy Characteristics'!J:J,MATCH($C273,'Policy Characteristics'!$C:$C,0))),"",INDEX('Policy Characteristics'!J:J,MATCH($C273,'Policy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3" s="177" t="str">
        <f>IF(ISBLANK(INDEX('Policy Characteristics'!K:K,MATCH($C273,'Policy Characteristics'!$C:$C,0))),"",INDEX('Policy Characteristics'!K:K,MATCH($C273,'Policy Characteristics'!$C:$C,0)))</f>
        <v>electricity-sector-main.html#elec-imports</v>
      </c>
      <c r="R273" s="177" t="str">
        <f>IF(ISBLANK(INDEX('Policy Characteristics'!L:L,MATCH($C273,'Policy Characteristics'!$C:$C,0))),"",INDEX('Policy Characteristics'!L:L,MATCH($C273,'Policy Characteristics'!$C:$C,0)))</f>
        <v>electricity-imports-exports.html</v>
      </c>
    </row>
    <row r="274" spans="1:18" s="2" customFormat="1" x14ac:dyDescent="0.35">
      <c r="A274" s="176" t="str">
        <f>IF(ISBLANK(INDEX('Policy Characteristics'!A:A,MATCH($C274,'Policy Characteristics'!$C:$C,0))),"",INDEX('Policy Characteristics'!A:A,MATCH($C274,'Policy Characteristics'!$C:$C,0)))</f>
        <v>Electricity Supply</v>
      </c>
      <c r="B274" s="184" t="str">
        <f>IF(ISBLANK(INDEX('Policy Characteristics'!B:B,MATCH($C274,'Policy Characteristics'!$C:$C,0))),"",INDEX('Policy Characteristics'!B:B,MATCH($C274,'Policy Characteristics'!$C:$C,0)))</f>
        <v>Change Electricity Imports</v>
      </c>
      <c r="C274" s="176" t="str">
        <f t="shared" si="18"/>
        <v>Percent Change in Electricity Imports</v>
      </c>
      <c r="D274" s="6" t="s">
        <v>79</v>
      </c>
      <c r="E274" s="47"/>
      <c r="F274" s="6" t="s">
        <v>91</v>
      </c>
      <c r="G274" s="6"/>
      <c r="H274" s="49">
        <v>532</v>
      </c>
      <c r="I274" s="198" t="s">
        <v>43</v>
      </c>
      <c r="J274" s="177" t="str">
        <f>IF(ISBLANK(INDEX('Policy Characteristics'!D:D,MATCH($C274,'Policy Characteristics'!$C:$C,0))),"",INDEX('Policy Characteristics'!D:D,MATCH($C274,'Policy Characteristics'!$C:$C,0)))</f>
        <v>Electricity Imports and Exports</v>
      </c>
      <c r="K274" s="177" t="str">
        <f>IF(ISBLANK(INDEX('Policy Characteristics'!E:E,MATCH($C274,'Policy Characteristics'!$C:$C,0))),"",INDEX('Policy Characteristics'!E:E,MATCH($C274,'Policy Characteristics'!$C:$C,0)))</f>
        <v>elec change imports</v>
      </c>
      <c r="L274" s="177">
        <f>IF(ISBLANK(INDEX('Policy Characteristics'!F:F,MATCH($C274,'Policy Characteristics'!$C:$C,0))),"",INDEX('Policy Characteristics'!F:F,MATCH($C274,'Policy Characteristics'!$C:$C,0)))</f>
        <v>-0.5</v>
      </c>
      <c r="M274" s="177">
        <f>IF(ISBLANK(INDEX('Policy Characteristics'!G:G,MATCH($C274,'Policy Characteristics'!$C:$C,0))),"",INDEX('Policy Characteristics'!G:G,MATCH($C274,'Policy Characteristics'!$C:$C,0)))</f>
        <v>1</v>
      </c>
      <c r="N274" s="177">
        <f>IF(ISBLANK(INDEX('Policy Characteristics'!H:H,MATCH($C274,'Policy Characteristics'!$C:$C,0))),"",INDEX('Policy Characteristics'!H:H,MATCH($C274,'Policy Characteristics'!$C:$C,0)))</f>
        <v>0.02</v>
      </c>
      <c r="O274" s="177" t="str">
        <f>IF(ISBLANK(INDEX('Policy Characteristics'!I:I,MATCH($C274,'Policy Characteristics'!$C:$C,0))),"",INDEX('Policy Characteristics'!I:I,MATCH($C274,'Policy Characteristics'!$C:$C,0)))</f>
        <v>% change in imports</v>
      </c>
      <c r="P274" s="177" t="str">
        <f>IF(ISBLANK(INDEX('Policy Characteristics'!J:J,MATCH($C274,'Policy Characteristics'!$C:$C,0))),"",INDEX('Policy Characteristics'!J:J,MATCH($C274,'Policy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4" s="177" t="str">
        <f>IF(ISBLANK(INDEX('Policy Characteristics'!K:K,MATCH($C274,'Policy Characteristics'!$C:$C,0))),"",INDEX('Policy Characteristics'!K:K,MATCH($C274,'Policy Characteristics'!$C:$C,0)))</f>
        <v>electricity-sector-main.html#elec-imports</v>
      </c>
      <c r="R274" s="177" t="str">
        <f>IF(ISBLANK(INDEX('Policy Characteristics'!L:L,MATCH($C274,'Policy Characteristics'!$C:$C,0))),"",INDEX('Policy Characteristics'!L:L,MATCH($C274,'Policy Characteristics'!$C:$C,0)))</f>
        <v>electricity-imports-exports.html</v>
      </c>
    </row>
    <row r="275" spans="1:18" s="2" customFormat="1" x14ac:dyDescent="0.35">
      <c r="A275" s="176" t="str">
        <f>IF(ISBLANK(INDEX('Policy Characteristics'!A:A,MATCH($C275,'Policy Characteristics'!$C:$C,0))),"",INDEX('Policy Characteristics'!A:A,MATCH($C275,'Policy Characteristics'!$C:$C,0)))</f>
        <v>Electricity Supply</v>
      </c>
      <c r="B275" s="184" t="str">
        <f>IF(ISBLANK(INDEX('Policy Characteristics'!B:B,MATCH($C275,'Policy Characteristics'!$C:$C,0))),"",INDEX('Policy Characteristics'!B:B,MATCH($C275,'Policy Characteristics'!$C:$C,0)))</f>
        <v>Change Electricity Imports</v>
      </c>
      <c r="C275" s="176" t="str">
        <f t="shared" si="18"/>
        <v>Percent Change in Electricity Imports</v>
      </c>
      <c r="D275" s="6" t="s">
        <v>1324</v>
      </c>
      <c r="E275" s="47"/>
      <c r="F275" s="6" t="s">
        <v>435</v>
      </c>
      <c r="G275" s="6"/>
      <c r="H275" s="49">
        <v>533</v>
      </c>
      <c r="I275" s="198" t="s">
        <v>44</v>
      </c>
      <c r="J275" s="177" t="str">
        <f>IF(ISBLANK(INDEX('Policy Characteristics'!D:D,MATCH($C275,'Policy Characteristics'!$C:$C,0))),"",INDEX('Policy Characteristics'!D:D,MATCH($C275,'Policy Characteristics'!$C:$C,0)))</f>
        <v>Electricity Imports and Exports</v>
      </c>
      <c r="K275" s="177" t="str">
        <f>IF(ISBLANK(INDEX('Policy Characteristics'!E:E,MATCH($C275,'Policy Characteristics'!$C:$C,0))),"",INDEX('Policy Characteristics'!E:E,MATCH($C275,'Policy Characteristics'!$C:$C,0)))</f>
        <v>elec change imports</v>
      </c>
      <c r="L275" s="177">
        <f>IF(ISBLANK(INDEX('Policy Characteristics'!F:F,MATCH($C275,'Policy Characteristics'!$C:$C,0))),"",INDEX('Policy Characteristics'!F:F,MATCH($C275,'Policy Characteristics'!$C:$C,0)))</f>
        <v>-0.5</v>
      </c>
      <c r="M275" s="177">
        <f>IF(ISBLANK(INDEX('Policy Characteristics'!G:G,MATCH($C275,'Policy Characteristics'!$C:$C,0))),"",INDEX('Policy Characteristics'!G:G,MATCH($C275,'Policy Characteristics'!$C:$C,0)))</f>
        <v>1</v>
      </c>
      <c r="N275" s="177">
        <f>IF(ISBLANK(INDEX('Policy Characteristics'!H:H,MATCH($C275,'Policy Characteristics'!$C:$C,0))),"",INDEX('Policy Characteristics'!H:H,MATCH($C275,'Policy Characteristics'!$C:$C,0)))</f>
        <v>0.02</v>
      </c>
      <c r="O275" s="177" t="str">
        <f>IF(ISBLANK(INDEX('Policy Characteristics'!I:I,MATCH($C275,'Policy Characteristics'!$C:$C,0))),"",INDEX('Policy Characteristics'!I:I,MATCH($C275,'Policy Characteristics'!$C:$C,0)))</f>
        <v>% change in imports</v>
      </c>
      <c r="P275" s="177" t="str">
        <f>IF(ISBLANK(INDEX('Policy Characteristics'!J:J,MATCH($C275,'Policy Characteristics'!$C:$C,0))),"",INDEX('Policy Characteristics'!J:J,MATCH($C275,'Policy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5" s="177" t="str">
        <f>IF(ISBLANK(INDEX('Policy Characteristics'!K:K,MATCH($C275,'Policy Characteristics'!$C:$C,0))),"",INDEX('Policy Characteristics'!K:K,MATCH($C275,'Policy Characteristics'!$C:$C,0)))</f>
        <v>electricity-sector-main.html#elec-imports</v>
      </c>
      <c r="R275" s="177" t="str">
        <f>IF(ISBLANK(INDEX('Policy Characteristics'!L:L,MATCH($C275,'Policy Characteristics'!$C:$C,0))),"",INDEX('Policy Characteristics'!L:L,MATCH($C275,'Policy Characteristics'!$C:$C,0)))</f>
        <v>electricity-imports-exports.html</v>
      </c>
    </row>
    <row r="276" spans="1:18" s="2" customFormat="1" x14ac:dyDescent="0.35">
      <c r="A276" s="176" t="str">
        <f>IF(ISBLANK(INDEX('Policy Characteristics'!A:A,MATCH($C276,'Policy Characteristics'!$C:$C,0))),"",INDEX('Policy Characteristics'!A:A,MATCH($C276,'Policy Characteristics'!$C:$C,0)))</f>
        <v>Electricity Supply</v>
      </c>
      <c r="B276" s="184" t="str">
        <f>IF(ISBLANK(INDEX('Policy Characteristics'!B:B,MATCH($C276,'Policy Characteristics'!$C:$C,0))),"",INDEX('Policy Characteristics'!B:B,MATCH($C276,'Policy Characteristics'!$C:$C,0)))</f>
        <v>Change Electricity Imports</v>
      </c>
      <c r="C276" s="176" t="str">
        <f t="shared" si="18"/>
        <v>Percent Change in Electricity Imports</v>
      </c>
      <c r="D276" s="6" t="s">
        <v>308</v>
      </c>
      <c r="E276" s="47"/>
      <c r="F276" s="6" t="s">
        <v>2631</v>
      </c>
      <c r="G276" s="6"/>
      <c r="H276" s="49">
        <v>534</v>
      </c>
      <c r="I276" s="198" t="s">
        <v>43</v>
      </c>
      <c r="J276" s="177" t="str">
        <f>IF(ISBLANK(INDEX('Policy Characteristics'!D:D,MATCH($C276,'Policy Characteristics'!$C:$C,0))),"",INDEX('Policy Characteristics'!D:D,MATCH($C276,'Policy Characteristics'!$C:$C,0)))</f>
        <v>Electricity Imports and Exports</v>
      </c>
      <c r="K276" s="177" t="str">
        <f>IF(ISBLANK(INDEX('Policy Characteristics'!E:E,MATCH($C276,'Policy Characteristics'!$C:$C,0))),"",INDEX('Policy Characteristics'!E:E,MATCH($C276,'Policy Characteristics'!$C:$C,0)))</f>
        <v>elec change imports</v>
      </c>
      <c r="L276" s="177">
        <f>IF(ISBLANK(INDEX('Policy Characteristics'!F:F,MATCH($C276,'Policy Characteristics'!$C:$C,0))),"",INDEX('Policy Characteristics'!F:F,MATCH($C276,'Policy Characteristics'!$C:$C,0)))</f>
        <v>-0.5</v>
      </c>
      <c r="M276" s="177">
        <f>IF(ISBLANK(INDEX('Policy Characteristics'!G:G,MATCH($C276,'Policy Characteristics'!$C:$C,0))),"",INDEX('Policy Characteristics'!G:G,MATCH($C276,'Policy Characteristics'!$C:$C,0)))</f>
        <v>1</v>
      </c>
      <c r="N276" s="177">
        <f>IF(ISBLANK(INDEX('Policy Characteristics'!H:H,MATCH($C276,'Policy Characteristics'!$C:$C,0))),"",INDEX('Policy Characteristics'!H:H,MATCH($C276,'Policy Characteristics'!$C:$C,0)))</f>
        <v>0.02</v>
      </c>
      <c r="O276" s="177" t="str">
        <f>IF(ISBLANK(INDEX('Policy Characteristics'!I:I,MATCH($C276,'Policy Characteristics'!$C:$C,0))),"",INDEX('Policy Characteristics'!I:I,MATCH($C276,'Policy Characteristics'!$C:$C,0)))</f>
        <v>% change in imports</v>
      </c>
      <c r="P276" s="177" t="str">
        <f>IF(ISBLANK(INDEX('Policy Characteristics'!J:J,MATCH($C276,'Policy Characteristics'!$C:$C,0))),"",INDEX('Policy Characteristics'!J:J,MATCH($C276,'Policy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6" s="177" t="str">
        <f>IF(ISBLANK(INDEX('Policy Characteristics'!K:K,MATCH($C276,'Policy Characteristics'!$C:$C,0))),"",INDEX('Policy Characteristics'!K:K,MATCH($C276,'Policy Characteristics'!$C:$C,0)))</f>
        <v>electricity-sector-main.html#elec-imports</v>
      </c>
      <c r="R276" s="177" t="str">
        <f>IF(ISBLANK(INDEX('Policy Characteristics'!L:L,MATCH($C276,'Policy Characteristics'!$C:$C,0))),"",INDEX('Policy Characteristics'!L:L,MATCH($C276,'Policy Characteristics'!$C:$C,0)))</f>
        <v>electricity-imports-exports.html</v>
      </c>
    </row>
    <row r="277" spans="1:18" s="2" customFormat="1" x14ac:dyDescent="0.35">
      <c r="A277" s="176" t="str">
        <f>IF(ISBLANK(INDEX('Policy Characteristics'!A:A,MATCH($C277,'Policy Characteristics'!$C:$C,0))),"",INDEX('Policy Characteristics'!A:A,MATCH($C277,'Policy Characteristics'!$C:$C,0)))</f>
        <v>Electricity Supply</v>
      </c>
      <c r="B277" s="184" t="str">
        <f>IF(ISBLANK(INDEX('Policy Characteristics'!B:B,MATCH($C277,'Policy Characteristics'!$C:$C,0))),"",INDEX('Policy Characteristics'!B:B,MATCH($C277,'Policy Characteristics'!$C:$C,0)))</f>
        <v>Change Electricity Imports</v>
      </c>
      <c r="C277" s="176" t="str">
        <f t="shared" si="18"/>
        <v>Percent Change in Electricity Imports</v>
      </c>
      <c r="D277" s="6" t="s">
        <v>309</v>
      </c>
      <c r="E277" s="47"/>
      <c r="F277" s="6" t="s">
        <v>2629</v>
      </c>
      <c r="G277" s="6"/>
      <c r="H277" s="49">
        <v>535</v>
      </c>
      <c r="I277" s="198" t="s">
        <v>44</v>
      </c>
      <c r="J277" s="177" t="str">
        <f>IF(ISBLANK(INDEX('Policy Characteristics'!D:D,MATCH($C277,'Policy Characteristics'!$C:$C,0))),"",INDEX('Policy Characteristics'!D:D,MATCH($C277,'Policy Characteristics'!$C:$C,0)))</f>
        <v>Electricity Imports and Exports</v>
      </c>
      <c r="K277" s="177" t="str">
        <f>IF(ISBLANK(INDEX('Policy Characteristics'!E:E,MATCH($C277,'Policy Characteristics'!$C:$C,0))),"",INDEX('Policy Characteristics'!E:E,MATCH($C277,'Policy Characteristics'!$C:$C,0)))</f>
        <v>elec change imports</v>
      </c>
      <c r="L277" s="177">
        <f>IF(ISBLANK(INDEX('Policy Characteristics'!F:F,MATCH($C277,'Policy Characteristics'!$C:$C,0))),"",INDEX('Policy Characteristics'!F:F,MATCH($C277,'Policy Characteristics'!$C:$C,0)))</f>
        <v>-0.5</v>
      </c>
      <c r="M277" s="177">
        <f>IF(ISBLANK(INDEX('Policy Characteristics'!G:G,MATCH($C277,'Policy Characteristics'!$C:$C,0))),"",INDEX('Policy Characteristics'!G:G,MATCH($C277,'Policy Characteristics'!$C:$C,0)))</f>
        <v>1</v>
      </c>
      <c r="N277" s="177">
        <f>IF(ISBLANK(INDEX('Policy Characteristics'!H:H,MATCH($C277,'Policy Characteristics'!$C:$C,0))),"",INDEX('Policy Characteristics'!H:H,MATCH($C277,'Policy Characteristics'!$C:$C,0)))</f>
        <v>0.02</v>
      </c>
      <c r="O277" s="177" t="str">
        <f>IF(ISBLANK(INDEX('Policy Characteristics'!I:I,MATCH($C277,'Policy Characteristics'!$C:$C,0))),"",INDEX('Policy Characteristics'!I:I,MATCH($C277,'Policy Characteristics'!$C:$C,0)))</f>
        <v>% change in imports</v>
      </c>
      <c r="P277" s="177" t="str">
        <f>IF(ISBLANK(INDEX('Policy Characteristics'!J:J,MATCH($C277,'Policy Characteristics'!$C:$C,0))),"",INDEX('Policy Characteristics'!J:J,MATCH($C277,'Policy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7" s="177" t="str">
        <f>IF(ISBLANK(INDEX('Policy Characteristics'!K:K,MATCH($C277,'Policy Characteristics'!$C:$C,0))),"",INDEX('Policy Characteristics'!K:K,MATCH($C277,'Policy Characteristics'!$C:$C,0)))</f>
        <v>electricity-sector-main.html#elec-imports</v>
      </c>
      <c r="R277" s="177" t="str">
        <f>IF(ISBLANK(INDEX('Policy Characteristics'!L:L,MATCH($C277,'Policy Characteristics'!$C:$C,0))),"",INDEX('Policy Characteristics'!L:L,MATCH($C277,'Policy Characteristics'!$C:$C,0)))</f>
        <v>electricity-imports-exports.html</v>
      </c>
    </row>
    <row r="278" spans="1:18" s="2" customFormat="1" x14ac:dyDescent="0.35">
      <c r="A278" s="176" t="str">
        <f>IF(ISBLANK(INDEX('Policy Characteristics'!A:A,MATCH($C278,'Policy Characteristics'!$C:$C,0))),"",INDEX('Policy Characteristics'!A:A,MATCH($C278,'Policy Characteristics'!$C:$C,0)))</f>
        <v>Electricity Supply</v>
      </c>
      <c r="B278" s="184" t="str">
        <f>IF(ISBLANK(INDEX('Policy Characteristics'!B:B,MATCH($C278,'Policy Characteristics'!$C:$C,0))),"",INDEX('Policy Characteristics'!B:B,MATCH($C278,'Policy Characteristics'!$C:$C,0)))</f>
        <v>Change Electricity Imports</v>
      </c>
      <c r="C278" s="176" t="str">
        <f t="shared" si="18"/>
        <v>Percent Change in Electricity Imports</v>
      </c>
      <c r="D278" s="6" t="s">
        <v>443</v>
      </c>
      <c r="E278" s="47"/>
      <c r="F278" s="6" t="s">
        <v>442</v>
      </c>
      <c r="G278" s="6"/>
      <c r="H278" s="49">
        <v>536</v>
      </c>
      <c r="I278" s="198" t="s">
        <v>44</v>
      </c>
      <c r="J278" s="177" t="str">
        <f>IF(ISBLANK(INDEX('Policy Characteristics'!D:D,MATCH($C278,'Policy Characteristics'!$C:$C,0))),"",INDEX('Policy Characteristics'!D:D,MATCH($C278,'Policy Characteristics'!$C:$C,0)))</f>
        <v>Electricity Imports and Exports</v>
      </c>
      <c r="K278" s="177" t="str">
        <f>IF(ISBLANK(INDEX('Policy Characteristics'!E:E,MATCH($C278,'Policy Characteristics'!$C:$C,0))),"",INDEX('Policy Characteristics'!E:E,MATCH($C278,'Policy Characteristics'!$C:$C,0)))</f>
        <v>elec change imports</v>
      </c>
      <c r="L278" s="177">
        <f>IF(ISBLANK(INDEX('Policy Characteristics'!F:F,MATCH($C278,'Policy Characteristics'!$C:$C,0))),"",INDEX('Policy Characteristics'!F:F,MATCH($C278,'Policy Characteristics'!$C:$C,0)))</f>
        <v>-0.5</v>
      </c>
      <c r="M278" s="177">
        <f>IF(ISBLANK(INDEX('Policy Characteristics'!G:G,MATCH($C278,'Policy Characteristics'!$C:$C,0))),"",INDEX('Policy Characteristics'!G:G,MATCH($C278,'Policy Characteristics'!$C:$C,0)))</f>
        <v>1</v>
      </c>
      <c r="N278" s="177">
        <f>IF(ISBLANK(INDEX('Policy Characteristics'!H:H,MATCH($C278,'Policy Characteristics'!$C:$C,0))),"",INDEX('Policy Characteristics'!H:H,MATCH($C278,'Policy Characteristics'!$C:$C,0)))</f>
        <v>0.02</v>
      </c>
      <c r="O278" s="177" t="str">
        <f>IF(ISBLANK(INDEX('Policy Characteristics'!I:I,MATCH($C278,'Policy Characteristics'!$C:$C,0))),"",INDEX('Policy Characteristics'!I:I,MATCH($C278,'Policy Characteristics'!$C:$C,0)))</f>
        <v>% change in imports</v>
      </c>
      <c r="P278" s="177" t="str">
        <f>IF(ISBLANK(INDEX('Policy Characteristics'!J:J,MATCH($C278,'Policy Characteristics'!$C:$C,0))),"",INDEX('Policy Characteristics'!J:J,MATCH($C278,'Policy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8" s="177" t="str">
        <f>IF(ISBLANK(INDEX('Policy Characteristics'!K:K,MATCH($C278,'Policy Characteristics'!$C:$C,0))),"",INDEX('Policy Characteristics'!K:K,MATCH($C278,'Policy Characteristics'!$C:$C,0)))</f>
        <v>electricity-sector-main.html#elec-imports</v>
      </c>
      <c r="R278" s="177" t="str">
        <f>IF(ISBLANK(INDEX('Policy Characteristics'!L:L,MATCH($C278,'Policy Characteristics'!$C:$C,0))),"",INDEX('Policy Characteristics'!L:L,MATCH($C278,'Policy Characteristics'!$C:$C,0)))</f>
        <v>electricity-imports-exports.html</v>
      </c>
    </row>
    <row r="279" spans="1:18" s="2" customFormat="1" x14ac:dyDescent="0.35">
      <c r="A279" s="176" t="str">
        <f>IF(ISBLANK(INDEX('Policy Characteristics'!A:A,MATCH($C279,'Policy Characteristics'!$C:$C,0))),"",INDEX('Policy Characteristics'!A:A,MATCH($C279,'Policy Characteristics'!$C:$C,0)))</f>
        <v>Electricity Supply</v>
      </c>
      <c r="B279" s="184" t="str">
        <f>IF(ISBLANK(INDEX('Policy Characteristics'!B:B,MATCH($C279,'Policy Characteristics'!$C:$C,0))),"",INDEX('Policy Characteristics'!B:B,MATCH($C279,'Policy Characteristics'!$C:$C,0)))</f>
        <v>Change Electricity Imports</v>
      </c>
      <c r="C279" s="176" t="str">
        <f t="shared" si="18"/>
        <v>Percent Change in Electricity Imports</v>
      </c>
      <c r="D279" s="6" t="s">
        <v>452</v>
      </c>
      <c r="E279" s="47"/>
      <c r="F279" s="6" t="s">
        <v>453</v>
      </c>
      <c r="G279" s="6"/>
      <c r="H279" s="49">
        <v>537</v>
      </c>
      <c r="I279" s="198" t="s">
        <v>44</v>
      </c>
      <c r="J279" s="177" t="str">
        <f>IF(ISBLANK(INDEX('Policy Characteristics'!D:D,MATCH($C279,'Policy Characteristics'!$C:$C,0))),"",INDEX('Policy Characteristics'!D:D,MATCH($C279,'Policy Characteristics'!$C:$C,0)))</f>
        <v>Electricity Imports and Exports</v>
      </c>
      <c r="K279" s="177" t="str">
        <f>IF(ISBLANK(INDEX('Policy Characteristics'!E:E,MATCH($C279,'Policy Characteristics'!$C:$C,0))),"",INDEX('Policy Characteristics'!E:E,MATCH($C279,'Policy Characteristics'!$C:$C,0)))</f>
        <v>elec change imports</v>
      </c>
      <c r="L279" s="177">
        <f>IF(ISBLANK(INDEX('Policy Characteristics'!F:F,MATCH($C279,'Policy Characteristics'!$C:$C,0))),"",INDEX('Policy Characteristics'!F:F,MATCH($C279,'Policy Characteristics'!$C:$C,0)))</f>
        <v>-0.5</v>
      </c>
      <c r="M279" s="177">
        <f>IF(ISBLANK(INDEX('Policy Characteristics'!G:G,MATCH($C279,'Policy Characteristics'!$C:$C,0))),"",INDEX('Policy Characteristics'!G:G,MATCH($C279,'Policy Characteristics'!$C:$C,0)))</f>
        <v>1</v>
      </c>
      <c r="N279" s="177">
        <f>IF(ISBLANK(INDEX('Policy Characteristics'!H:H,MATCH($C279,'Policy Characteristics'!$C:$C,0))),"",INDEX('Policy Characteristics'!H:H,MATCH($C279,'Policy Characteristics'!$C:$C,0)))</f>
        <v>0.02</v>
      </c>
      <c r="O279" s="177" t="str">
        <f>IF(ISBLANK(INDEX('Policy Characteristics'!I:I,MATCH($C279,'Policy Characteristics'!$C:$C,0))),"",INDEX('Policy Characteristics'!I:I,MATCH($C279,'Policy Characteristics'!$C:$C,0)))</f>
        <v>% change in imports</v>
      </c>
      <c r="P279" s="177" t="str">
        <f>IF(ISBLANK(INDEX('Policy Characteristics'!J:J,MATCH($C279,'Policy Characteristics'!$C:$C,0))),"",INDEX('Policy Characteristics'!J:J,MATCH($C279,'Policy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9" s="177" t="str">
        <f>IF(ISBLANK(INDEX('Policy Characteristics'!K:K,MATCH($C279,'Policy Characteristics'!$C:$C,0))),"",INDEX('Policy Characteristics'!K:K,MATCH($C279,'Policy Characteristics'!$C:$C,0)))</f>
        <v>electricity-sector-main.html#elec-imports</v>
      </c>
      <c r="R279" s="177" t="str">
        <f>IF(ISBLANK(INDEX('Policy Characteristics'!L:L,MATCH($C279,'Policy Characteristics'!$C:$C,0))),"",INDEX('Policy Characteristics'!L:L,MATCH($C279,'Policy Characteristics'!$C:$C,0)))</f>
        <v>electricity-imports-exports.html</v>
      </c>
    </row>
    <row r="280" spans="1:18" s="2" customFormat="1" x14ac:dyDescent="0.35">
      <c r="A280" s="176" t="str">
        <f>IF(ISBLANK(INDEX('Policy Characteristics'!A:A,MATCH($C280,'Policy Characteristics'!$C:$C,0))),"",INDEX('Policy Characteristics'!A:A,MATCH($C280,'Policy Characteristics'!$C:$C,0)))</f>
        <v>Electricity Supply</v>
      </c>
      <c r="B280" s="184" t="str">
        <f>IF(ISBLANK(INDEX('Policy Characteristics'!B:B,MATCH($C280,'Policy Characteristics'!$C:$C,0))),"",INDEX('Policy Characteristics'!B:B,MATCH($C280,'Policy Characteristics'!$C:$C,0)))</f>
        <v>Change Electricity Imports</v>
      </c>
      <c r="C280" s="176" t="str">
        <f t="shared" si="18"/>
        <v>Percent Change in Electricity Imports</v>
      </c>
      <c r="D280" s="6" t="s">
        <v>1647</v>
      </c>
      <c r="E280" s="47"/>
      <c r="F280" s="6" t="s">
        <v>1368</v>
      </c>
      <c r="G280" s="6"/>
      <c r="H280" s="49">
        <v>538</v>
      </c>
      <c r="I280" s="198" t="s">
        <v>44</v>
      </c>
      <c r="J280" s="177" t="str">
        <f>IF(ISBLANK(INDEX('Policy Characteristics'!D:D,MATCH($C280,'Policy Characteristics'!$C:$C,0))),"",INDEX('Policy Characteristics'!D:D,MATCH($C280,'Policy Characteristics'!$C:$C,0)))</f>
        <v>Electricity Imports and Exports</v>
      </c>
      <c r="K280" s="177" t="str">
        <f>IF(ISBLANK(INDEX('Policy Characteristics'!E:E,MATCH($C280,'Policy Characteristics'!$C:$C,0))),"",INDEX('Policy Characteristics'!E:E,MATCH($C280,'Policy Characteristics'!$C:$C,0)))</f>
        <v>elec change imports</v>
      </c>
      <c r="L280" s="177">
        <f>IF(ISBLANK(INDEX('Policy Characteristics'!F:F,MATCH($C280,'Policy Characteristics'!$C:$C,0))),"",INDEX('Policy Characteristics'!F:F,MATCH($C280,'Policy Characteristics'!$C:$C,0)))</f>
        <v>-0.5</v>
      </c>
      <c r="M280" s="177">
        <f>IF(ISBLANK(INDEX('Policy Characteristics'!G:G,MATCH($C280,'Policy Characteristics'!$C:$C,0))),"",INDEX('Policy Characteristics'!G:G,MATCH($C280,'Policy Characteristics'!$C:$C,0)))</f>
        <v>1</v>
      </c>
      <c r="N280" s="177">
        <f>IF(ISBLANK(INDEX('Policy Characteristics'!H:H,MATCH($C280,'Policy Characteristics'!$C:$C,0))),"",INDEX('Policy Characteristics'!H:H,MATCH($C280,'Policy Characteristics'!$C:$C,0)))</f>
        <v>0.02</v>
      </c>
      <c r="O280" s="177" t="str">
        <f>IF(ISBLANK(INDEX('Policy Characteristics'!I:I,MATCH($C280,'Policy Characteristics'!$C:$C,0))),"",INDEX('Policy Characteristics'!I:I,MATCH($C280,'Policy Characteristics'!$C:$C,0)))</f>
        <v>% change in imports</v>
      </c>
      <c r="P280" s="177" t="str">
        <f>IF(ISBLANK(INDEX('Policy Characteristics'!J:J,MATCH($C280,'Policy Characteristics'!$C:$C,0))),"",INDEX('Policy Characteristics'!J:J,MATCH($C280,'Policy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0" s="177" t="str">
        <f>IF(ISBLANK(INDEX('Policy Characteristics'!K:K,MATCH($C280,'Policy Characteristics'!$C:$C,0))),"",INDEX('Policy Characteristics'!K:K,MATCH($C280,'Policy Characteristics'!$C:$C,0)))</f>
        <v>electricity-sector-main.html#elec-imports</v>
      </c>
      <c r="R280" s="177" t="str">
        <f>IF(ISBLANK(INDEX('Policy Characteristics'!L:L,MATCH($C280,'Policy Characteristics'!$C:$C,0))),"",INDEX('Policy Characteristics'!L:L,MATCH($C280,'Policy Characteristics'!$C:$C,0)))</f>
        <v>electricity-imports-exports.html</v>
      </c>
    </row>
    <row r="281" spans="1:18" s="2" customFormat="1" x14ac:dyDescent="0.35">
      <c r="A281" s="176" t="str">
        <f>IF(ISBLANK(INDEX('Policy Characteristics'!A:A,MATCH($C281,'Policy Characteristics'!$C:$C,0))),"",INDEX('Policy Characteristics'!A:A,MATCH($C281,'Policy Characteristics'!$C:$C,0)))</f>
        <v>Electricity Supply</v>
      </c>
      <c r="B281" s="184" t="str">
        <f>IF(ISBLANK(INDEX('Policy Characteristics'!B:B,MATCH($C281,'Policy Characteristics'!$C:$C,0))),"",INDEX('Policy Characteristics'!B:B,MATCH($C281,'Policy Characteristics'!$C:$C,0)))</f>
        <v>Change Electricity Imports</v>
      </c>
      <c r="C281" s="176" t="str">
        <f t="shared" si="18"/>
        <v>Percent Change in Electricity Imports</v>
      </c>
      <c r="D281" s="6" t="s">
        <v>1648</v>
      </c>
      <c r="E281" s="47"/>
      <c r="F281" s="6" t="s">
        <v>1491</v>
      </c>
      <c r="G281" s="6"/>
      <c r="H281" s="49">
        <v>539</v>
      </c>
      <c r="I281" s="198" t="s">
        <v>44</v>
      </c>
      <c r="J281" s="177" t="str">
        <f>IF(ISBLANK(INDEX('Policy Characteristics'!D:D,MATCH($C281,'Policy Characteristics'!$C:$C,0))),"",INDEX('Policy Characteristics'!D:D,MATCH($C281,'Policy Characteristics'!$C:$C,0)))</f>
        <v>Electricity Imports and Exports</v>
      </c>
      <c r="K281" s="177" t="str">
        <f>IF(ISBLANK(INDEX('Policy Characteristics'!E:E,MATCH($C281,'Policy Characteristics'!$C:$C,0))),"",INDEX('Policy Characteristics'!E:E,MATCH($C281,'Policy Characteristics'!$C:$C,0)))</f>
        <v>elec change imports</v>
      </c>
      <c r="L281" s="177">
        <f>IF(ISBLANK(INDEX('Policy Characteristics'!F:F,MATCH($C281,'Policy Characteristics'!$C:$C,0))),"",INDEX('Policy Characteristics'!F:F,MATCH($C281,'Policy Characteristics'!$C:$C,0)))</f>
        <v>-0.5</v>
      </c>
      <c r="M281" s="177">
        <f>IF(ISBLANK(INDEX('Policy Characteristics'!G:G,MATCH($C281,'Policy Characteristics'!$C:$C,0))),"",INDEX('Policy Characteristics'!G:G,MATCH($C281,'Policy Characteristics'!$C:$C,0)))</f>
        <v>1</v>
      </c>
      <c r="N281" s="177">
        <f>IF(ISBLANK(INDEX('Policy Characteristics'!H:H,MATCH($C281,'Policy Characteristics'!$C:$C,0))),"",INDEX('Policy Characteristics'!H:H,MATCH($C281,'Policy Characteristics'!$C:$C,0)))</f>
        <v>0.02</v>
      </c>
      <c r="O281" s="177" t="str">
        <f>IF(ISBLANK(INDEX('Policy Characteristics'!I:I,MATCH($C281,'Policy Characteristics'!$C:$C,0))),"",INDEX('Policy Characteristics'!I:I,MATCH($C281,'Policy Characteristics'!$C:$C,0)))</f>
        <v>% change in imports</v>
      </c>
      <c r="P281" s="177" t="str">
        <f>IF(ISBLANK(INDEX('Policy Characteristics'!J:J,MATCH($C281,'Policy Characteristics'!$C:$C,0))),"",INDEX('Policy Characteristics'!J:J,MATCH($C281,'Policy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1" s="177" t="str">
        <f>IF(ISBLANK(INDEX('Policy Characteristics'!K:K,MATCH($C281,'Policy Characteristics'!$C:$C,0))),"",INDEX('Policy Characteristics'!K:K,MATCH($C281,'Policy Characteristics'!$C:$C,0)))</f>
        <v>electricity-sector-main.html#elec-imports</v>
      </c>
      <c r="R281" s="177" t="str">
        <f>IF(ISBLANK(INDEX('Policy Characteristics'!L:L,MATCH($C281,'Policy Characteristics'!$C:$C,0))),"",INDEX('Policy Characteristics'!L:L,MATCH($C281,'Policy Characteristics'!$C:$C,0)))</f>
        <v>electricity-imports-exports.html</v>
      </c>
    </row>
    <row r="282" spans="1:18" s="2" customFormat="1" x14ac:dyDescent="0.35">
      <c r="A282" s="176" t="str">
        <f>IF(ISBLANK(INDEX('Policy Characteristics'!A:A,MATCH($C282,'Policy Characteristics'!$C:$C,0))),"",INDEX('Policy Characteristics'!A:A,MATCH($C282,'Policy Characteristics'!$C:$C,0)))</f>
        <v>Electricity Supply</v>
      </c>
      <c r="B282" s="184" t="str">
        <f>IF(ISBLANK(INDEX('Policy Characteristics'!B:B,MATCH($C282,'Policy Characteristics'!$C:$C,0))),"",INDEX('Policy Characteristics'!B:B,MATCH($C282,'Policy Characteristics'!$C:$C,0)))</f>
        <v>Change Electricity Imports</v>
      </c>
      <c r="C282" s="176" t="str">
        <f t="shared" si="18"/>
        <v>Percent Change in Electricity Imports</v>
      </c>
      <c r="D282" s="6" t="s">
        <v>1649</v>
      </c>
      <c r="E282" s="47"/>
      <c r="F282" s="6" t="s">
        <v>1370</v>
      </c>
      <c r="G282" s="6"/>
      <c r="H282" s="49">
        <v>540</v>
      </c>
      <c r="I282" s="198" t="s">
        <v>44</v>
      </c>
      <c r="J282" s="177" t="str">
        <f>IF(ISBLANK(INDEX('Policy Characteristics'!D:D,MATCH($C282,'Policy Characteristics'!$C:$C,0))),"",INDEX('Policy Characteristics'!D:D,MATCH($C282,'Policy Characteristics'!$C:$C,0)))</f>
        <v>Electricity Imports and Exports</v>
      </c>
      <c r="K282" s="177" t="str">
        <f>IF(ISBLANK(INDEX('Policy Characteristics'!E:E,MATCH($C282,'Policy Characteristics'!$C:$C,0))),"",INDEX('Policy Characteristics'!E:E,MATCH($C282,'Policy Characteristics'!$C:$C,0)))</f>
        <v>elec change imports</v>
      </c>
      <c r="L282" s="177">
        <f>IF(ISBLANK(INDEX('Policy Characteristics'!F:F,MATCH($C282,'Policy Characteristics'!$C:$C,0))),"",INDEX('Policy Characteristics'!F:F,MATCH($C282,'Policy Characteristics'!$C:$C,0)))</f>
        <v>-0.5</v>
      </c>
      <c r="M282" s="177">
        <f>IF(ISBLANK(INDEX('Policy Characteristics'!G:G,MATCH($C282,'Policy Characteristics'!$C:$C,0))),"",INDEX('Policy Characteristics'!G:G,MATCH($C282,'Policy Characteristics'!$C:$C,0)))</f>
        <v>1</v>
      </c>
      <c r="N282" s="177">
        <f>IF(ISBLANK(INDEX('Policy Characteristics'!H:H,MATCH($C282,'Policy Characteristics'!$C:$C,0))),"",INDEX('Policy Characteristics'!H:H,MATCH($C282,'Policy Characteristics'!$C:$C,0)))</f>
        <v>0.02</v>
      </c>
      <c r="O282" s="177" t="str">
        <f>IF(ISBLANK(INDEX('Policy Characteristics'!I:I,MATCH($C282,'Policy Characteristics'!$C:$C,0))),"",INDEX('Policy Characteristics'!I:I,MATCH($C282,'Policy Characteristics'!$C:$C,0)))</f>
        <v>% change in imports</v>
      </c>
      <c r="P282" s="177" t="str">
        <f>IF(ISBLANK(INDEX('Policy Characteristics'!J:J,MATCH($C282,'Policy Characteristics'!$C:$C,0))),"",INDEX('Policy Characteristics'!J:J,MATCH($C282,'Policy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2" s="177" t="str">
        <f>IF(ISBLANK(INDEX('Policy Characteristics'!K:K,MATCH($C282,'Policy Characteristics'!$C:$C,0))),"",INDEX('Policy Characteristics'!K:K,MATCH($C282,'Policy Characteristics'!$C:$C,0)))</f>
        <v>electricity-sector-main.html#elec-imports</v>
      </c>
      <c r="R282" s="177" t="str">
        <f>IF(ISBLANK(INDEX('Policy Characteristics'!L:L,MATCH($C282,'Policy Characteristics'!$C:$C,0))),"",INDEX('Policy Characteristics'!L:L,MATCH($C282,'Policy Characteristics'!$C:$C,0)))</f>
        <v>electricity-imports-exports.html</v>
      </c>
    </row>
    <row r="283" spans="1:18" s="2" customFormat="1" x14ac:dyDescent="0.35">
      <c r="A283" s="176" t="str">
        <f>IF(ISBLANK(INDEX('Policy Characteristics'!A:A,MATCH($C283,'Policy Characteristics'!$C:$C,0))),"",INDEX('Policy Characteristics'!A:A,MATCH($C283,'Policy Characteristics'!$C:$C,0)))</f>
        <v>Electricity Supply</v>
      </c>
      <c r="B283" s="184" t="str">
        <f>IF(ISBLANK(INDEX('Policy Characteristics'!B:B,MATCH($C283,'Policy Characteristics'!$C:$C,0))),"",INDEX('Policy Characteristics'!B:B,MATCH($C283,'Policy Characteristics'!$C:$C,0)))</f>
        <v>Change Electricity Imports</v>
      </c>
      <c r="C283" s="176" t="str">
        <f t="shared" si="18"/>
        <v>Percent Change in Electricity Imports</v>
      </c>
      <c r="D283" s="6" t="s">
        <v>2352</v>
      </c>
      <c r="E283" s="47"/>
      <c r="F283" s="6" t="s">
        <v>2359</v>
      </c>
      <c r="G283" s="6"/>
      <c r="H283" s="49">
        <v>1754</v>
      </c>
      <c r="I283" s="198" t="s">
        <v>44</v>
      </c>
      <c r="J283" s="177" t="str">
        <f>IF(ISBLANK(INDEX('Policy Characteristics'!D:D,MATCH($C283,'Policy Characteristics'!$C:$C,0))),"",INDEX('Policy Characteristics'!D:D,MATCH($C283,'Policy Characteristics'!$C:$C,0)))</f>
        <v>Electricity Imports and Exports</v>
      </c>
      <c r="K283" s="177" t="str">
        <f>IF(ISBLANK(INDEX('Policy Characteristics'!E:E,MATCH($C283,'Policy Characteristics'!$C:$C,0))),"",INDEX('Policy Characteristics'!E:E,MATCH($C283,'Policy Characteristics'!$C:$C,0)))</f>
        <v>elec change imports</v>
      </c>
      <c r="L283" s="177">
        <f>IF(ISBLANK(INDEX('Policy Characteristics'!F:F,MATCH($C283,'Policy Characteristics'!$C:$C,0))),"",INDEX('Policy Characteristics'!F:F,MATCH($C283,'Policy Characteristics'!$C:$C,0)))</f>
        <v>-0.5</v>
      </c>
      <c r="M283" s="177">
        <f>IF(ISBLANK(INDEX('Policy Characteristics'!G:G,MATCH($C283,'Policy Characteristics'!$C:$C,0))),"",INDEX('Policy Characteristics'!G:G,MATCH($C283,'Policy Characteristics'!$C:$C,0)))</f>
        <v>1</v>
      </c>
      <c r="N283" s="177">
        <f>IF(ISBLANK(INDEX('Policy Characteristics'!H:H,MATCH($C283,'Policy Characteristics'!$C:$C,0))),"",INDEX('Policy Characteristics'!H:H,MATCH($C283,'Policy Characteristics'!$C:$C,0)))</f>
        <v>0.02</v>
      </c>
      <c r="O283" s="177" t="str">
        <f>IF(ISBLANK(INDEX('Policy Characteristics'!I:I,MATCH($C283,'Policy Characteristics'!$C:$C,0))),"",INDEX('Policy Characteristics'!I:I,MATCH($C283,'Policy Characteristics'!$C:$C,0)))</f>
        <v>% change in imports</v>
      </c>
      <c r="P283" s="177" t="str">
        <f>IF(ISBLANK(INDEX('Policy Characteristics'!J:J,MATCH($C283,'Policy Characteristics'!$C:$C,0))),"",INDEX('Policy Characteristics'!J:J,MATCH($C283,'Policy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3" s="177" t="str">
        <f>IF(ISBLANK(INDEX('Policy Characteristics'!K:K,MATCH($C283,'Policy Characteristics'!$C:$C,0))),"",INDEX('Policy Characteristics'!K:K,MATCH($C283,'Policy Characteristics'!$C:$C,0)))</f>
        <v>electricity-sector-main.html#elec-imports</v>
      </c>
      <c r="R283" s="177" t="str">
        <f>IF(ISBLANK(INDEX('Policy Characteristics'!L:L,MATCH($C283,'Policy Characteristics'!$C:$C,0))),"",INDEX('Policy Characteristics'!L:L,MATCH($C283,'Policy Characteristics'!$C:$C,0)))</f>
        <v>electricity-imports-exports.html</v>
      </c>
    </row>
    <row r="284" spans="1:18" s="2" customFormat="1" x14ac:dyDescent="0.35">
      <c r="A284" s="176" t="str">
        <f>IF(ISBLANK(INDEX('Policy Characteristics'!A:A,MATCH($C284,'Policy Characteristics'!$C:$C,0))),"",INDEX('Policy Characteristics'!A:A,MATCH($C284,'Policy Characteristics'!$C:$C,0)))</f>
        <v>Electricity Supply</v>
      </c>
      <c r="B284" s="184" t="str">
        <f>IF(ISBLANK(INDEX('Policy Characteristics'!B:B,MATCH($C284,'Policy Characteristics'!$C:$C,0))),"",INDEX('Policy Characteristics'!B:B,MATCH($C284,'Policy Characteristics'!$C:$C,0)))</f>
        <v>Change Electricity Imports</v>
      </c>
      <c r="C284" s="176" t="str">
        <f t="shared" si="18"/>
        <v>Percent Change in Electricity Imports</v>
      </c>
      <c r="D284" s="6" t="s">
        <v>2355</v>
      </c>
      <c r="E284" s="47"/>
      <c r="F284" s="6" t="s">
        <v>2360</v>
      </c>
      <c r="G284" s="6"/>
      <c r="H284" s="49">
        <v>1755</v>
      </c>
      <c r="I284" s="198" t="s">
        <v>44</v>
      </c>
      <c r="J284" s="177" t="str">
        <f>IF(ISBLANK(INDEX('Policy Characteristics'!D:D,MATCH($C284,'Policy Characteristics'!$C:$C,0))),"",INDEX('Policy Characteristics'!D:D,MATCH($C284,'Policy Characteristics'!$C:$C,0)))</f>
        <v>Electricity Imports and Exports</v>
      </c>
      <c r="K284" s="177" t="str">
        <f>IF(ISBLANK(INDEX('Policy Characteristics'!E:E,MATCH($C284,'Policy Characteristics'!$C:$C,0))),"",INDEX('Policy Characteristics'!E:E,MATCH($C284,'Policy Characteristics'!$C:$C,0)))</f>
        <v>elec change imports</v>
      </c>
      <c r="L284" s="177">
        <f>IF(ISBLANK(INDEX('Policy Characteristics'!F:F,MATCH($C284,'Policy Characteristics'!$C:$C,0))),"",INDEX('Policy Characteristics'!F:F,MATCH($C284,'Policy Characteristics'!$C:$C,0)))</f>
        <v>-0.5</v>
      </c>
      <c r="M284" s="177">
        <f>IF(ISBLANK(INDEX('Policy Characteristics'!G:G,MATCH($C284,'Policy Characteristics'!$C:$C,0))),"",INDEX('Policy Characteristics'!G:G,MATCH($C284,'Policy Characteristics'!$C:$C,0)))</f>
        <v>1</v>
      </c>
      <c r="N284" s="177">
        <f>IF(ISBLANK(INDEX('Policy Characteristics'!H:H,MATCH($C284,'Policy Characteristics'!$C:$C,0))),"",INDEX('Policy Characteristics'!H:H,MATCH($C284,'Policy Characteristics'!$C:$C,0)))</f>
        <v>0.02</v>
      </c>
      <c r="O284" s="177" t="str">
        <f>IF(ISBLANK(INDEX('Policy Characteristics'!I:I,MATCH($C284,'Policy Characteristics'!$C:$C,0))),"",INDEX('Policy Characteristics'!I:I,MATCH($C284,'Policy Characteristics'!$C:$C,0)))</f>
        <v>% change in imports</v>
      </c>
      <c r="P284" s="177" t="str">
        <f>IF(ISBLANK(INDEX('Policy Characteristics'!J:J,MATCH($C284,'Policy Characteristics'!$C:$C,0))),"",INDEX('Policy Characteristics'!J:J,MATCH($C284,'Policy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4" s="177" t="str">
        <f>IF(ISBLANK(INDEX('Policy Characteristics'!K:K,MATCH($C284,'Policy Characteristics'!$C:$C,0))),"",INDEX('Policy Characteristics'!K:K,MATCH($C284,'Policy Characteristics'!$C:$C,0)))</f>
        <v>electricity-sector-main.html#elec-imports</v>
      </c>
      <c r="R284" s="177" t="str">
        <f>IF(ISBLANK(INDEX('Policy Characteristics'!L:L,MATCH($C284,'Policy Characteristics'!$C:$C,0))),"",INDEX('Policy Characteristics'!L:L,MATCH($C284,'Policy Characteristics'!$C:$C,0)))</f>
        <v>electricity-imports-exports.html</v>
      </c>
    </row>
    <row r="285" spans="1:18" s="2" customFormat="1" x14ac:dyDescent="0.35">
      <c r="A285" s="176" t="str">
        <f>IF(ISBLANK(INDEX('Policy Characteristics'!A:A,MATCH($C285,'Policy Characteristics'!$C:$C,0))),"",INDEX('Policy Characteristics'!A:A,MATCH($C285,'Policy Characteristics'!$C:$C,0)))</f>
        <v>Electricity Supply</v>
      </c>
      <c r="B285" s="184" t="str">
        <f>IF(ISBLANK(INDEX('Policy Characteristics'!B:B,MATCH($C285,'Policy Characteristics'!$C:$C,0))),"",INDEX('Policy Characteristics'!B:B,MATCH($C285,'Policy Characteristics'!$C:$C,0)))</f>
        <v>Change Electricity Imports</v>
      </c>
      <c r="C285" s="176" t="str">
        <f t="shared" si="18"/>
        <v>Percent Change in Electricity Imports</v>
      </c>
      <c r="D285" s="6" t="s">
        <v>2356</v>
      </c>
      <c r="E285" s="47"/>
      <c r="F285" s="6" t="s">
        <v>2361</v>
      </c>
      <c r="G285" s="6"/>
      <c r="H285" s="49">
        <v>1756</v>
      </c>
      <c r="I285" s="198" t="s">
        <v>44</v>
      </c>
      <c r="J285" s="177" t="str">
        <f>IF(ISBLANK(INDEX('Policy Characteristics'!D:D,MATCH($C285,'Policy Characteristics'!$C:$C,0))),"",INDEX('Policy Characteristics'!D:D,MATCH($C285,'Policy Characteristics'!$C:$C,0)))</f>
        <v>Electricity Imports and Exports</v>
      </c>
      <c r="K285" s="177" t="str">
        <f>IF(ISBLANK(INDEX('Policy Characteristics'!E:E,MATCH($C285,'Policy Characteristics'!$C:$C,0))),"",INDEX('Policy Characteristics'!E:E,MATCH($C285,'Policy Characteristics'!$C:$C,0)))</f>
        <v>elec change imports</v>
      </c>
      <c r="L285" s="177">
        <f>IF(ISBLANK(INDEX('Policy Characteristics'!F:F,MATCH($C285,'Policy Characteristics'!$C:$C,0))),"",INDEX('Policy Characteristics'!F:F,MATCH($C285,'Policy Characteristics'!$C:$C,0)))</f>
        <v>-0.5</v>
      </c>
      <c r="M285" s="177">
        <f>IF(ISBLANK(INDEX('Policy Characteristics'!G:G,MATCH($C285,'Policy Characteristics'!$C:$C,0))),"",INDEX('Policy Characteristics'!G:G,MATCH($C285,'Policy Characteristics'!$C:$C,0)))</f>
        <v>1</v>
      </c>
      <c r="N285" s="177">
        <f>IF(ISBLANK(INDEX('Policy Characteristics'!H:H,MATCH($C285,'Policy Characteristics'!$C:$C,0))),"",INDEX('Policy Characteristics'!H:H,MATCH($C285,'Policy Characteristics'!$C:$C,0)))</f>
        <v>0.02</v>
      </c>
      <c r="O285" s="177" t="str">
        <f>IF(ISBLANK(INDEX('Policy Characteristics'!I:I,MATCH($C285,'Policy Characteristics'!$C:$C,0))),"",INDEX('Policy Characteristics'!I:I,MATCH($C285,'Policy Characteristics'!$C:$C,0)))</f>
        <v>% change in imports</v>
      </c>
      <c r="P285" s="177" t="str">
        <f>IF(ISBLANK(INDEX('Policy Characteristics'!J:J,MATCH($C285,'Policy Characteristics'!$C:$C,0))),"",INDEX('Policy Characteristics'!J:J,MATCH($C285,'Policy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5" s="177" t="str">
        <f>IF(ISBLANK(INDEX('Policy Characteristics'!K:K,MATCH($C285,'Policy Characteristics'!$C:$C,0))),"",INDEX('Policy Characteristics'!K:K,MATCH($C285,'Policy Characteristics'!$C:$C,0)))</f>
        <v>electricity-sector-main.html#elec-imports</v>
      </c>
      <c r="R285" s="177" t="str">
        <f>IF(ISBLANK(INDEX('Policy Characteristics'!L:L,MATCH($C285,'Policy Characteristics'!$C:$C,0))),"",INDEX('Policy Characteristics'!L:L,MATCH($C285,'Policy Characteristics'!$C:$C,0)))</f>
        <v>electricity-imports-exports.html</v>
      </c>
    </row>
    <row r="286" spans="1:18" s="2" customFormat="1" x14ac:dyDescent="0.35">
      <c r="A286" s="176" t="str">
        <f>IF(ISBLANK(INDEX('Policy Characteristics'!A:A,MATCH($C286,'Policy Characteristics'!$C:$C,0))),"",INDEX('Policy Characteristics'!A:A,MATCH($C286,'Policy Characteristics'!$C:$C,0)))</f>
        <v>Electricity Supply</v>
      </c>
      <c r="B286" s="184" t="str">
        <f>IF(ISBLANK(INDEX('Policy Characteristics'!B:B,MATCH($C286,'Policy Characteristics'!$C:$C,0))),"",INDEX('Policy Characteristics'!B:B,MATCH($C286,'Policy Characteristics'!$C:$C,0)))</f>
        <v>Change Electricity Imports</v>
      </c>
      <c r="C286" s="176" t="str">
        <f t="shared" si="18"/>
        <v>Percent Change in Electricity Imports</v>
      </c>
      <c r="D286" s="6" t="s">
        <v>2357</v>
      </c>
      <c r="E286" s="47"/>
      <c r="F286" s="6" t="s">
        <v>2362</v>
      </c>
      <c r="G286" s="6"/>
      <c r="H286" s="49">
        <v>1757</v>
      </c>
      <c r="I286" s="198" t="s">
        <v>44</v>
      </c>
      <c r="J286" s="177" t="str">
        <f>IF(ISBLANK(INDEX('Policy Characteristics'!D:D,MATCH($C286,'Policy Characteristics'!$C:$C,0))),"",INDEX('Policy Characteristics'!D:D,MATCH($C286,'Policy Characteristics'!$C:$C,0)))</f>
        <v>Electricity Imports and Exports</v>
      </c>
      <c r="K286" s="177" t="str">
        <f>IF(ISBLANK(INDEX('Policy Characteristics'!E:E,MATCH($C286,'Policy Characteristics'!$C:$C,0))),"",INDEX('Policy Characteristics'!E:E,MATCH($C286,'Policy Characteristics'!$C:$C,0)))</f>
        <v>elec change imports</v>
      </c>
      <c r="L286" s="177">
        <f>IF(ISBLANK(INDEX('Policy Characteristics'!F:F,MATCH($C286,'Policy Characteristics'!$C:$C,0))),"",INDEX('Policy Characteristics'!F:F,MATCH($C286,'Policy Characteristics'!$C:$C,0)))</f>
        <v>-0.5</v>
      </c>
      <c r="M286" s="177">
        <f>IF(ISBLANK(INDEX('Policy Characteristics'!G:G,MATCH($C286,'Policy Characteristics'!$C:$C,0))),"",INDEX('Policy Characteristics'!G:G,MATCH($C286,'Policy Characteristics'!$C:$C,0)))</f>
        <v>1</v>
      </c>
      <c r="N286" s="177">
        <f>IF(ISBLANK(INDEX('Policy Characteristics'!H:H,MATCH($C286,'Policy Characteristics'!$C:$C,0))),"",INDEX('Policy Characteristics'!H:H,MATCH($C286,'Policy Characteristics'!$C:$C,0)))</f>
        <v>0.02</v>
      </c>
      <c r="O286" s="177" t="str">
        <f>IF(ISBLANK(INDEX('Policy Characteristics'!I:I,MATCH($C286,'Policy Characteristics'!$C:$C,0))),"",INDEX('Policy Characteristics'!I:I,MATCH($C286,'Policy Characteristics'!$C:$C,0)))</f>
        <v>% change in imports</v>
      </c>
      <c r="P286" s="177" t="str">
        <f>IF(ISBLANK(INDEX('Policy Characteristics'!J:J,MATCH($C286,'Policy Characteristics'!$C:$C,0))),"",INDEX('Policy Characteristics'!J:J,MATCH($C286,'Policy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6" s="177" t="str">
        <f>IF(ISBLANK(INDEX('Policy Characteristics'!K:K,MATCH($C286,'Policy Characteristics'!$C:$C,0))),"",INDEX('Policy Characteristics'!K:K,MATCH($C286,'Policy Characteristics'!$C:$C,0)))</f>
        <v>electricity-sector-main.html#elec-imports</v>
      </c>
      <c r="R286" s="177" t="str">
        <f>IF(ISBLANK(INDEX('Policy Characteristics'!L:L,MATCH($C286,'Policy Characteristics'!$C:$C,0))),"",INDEX('Policy Characteristics'!L:L,MATCH($C286,'Policy Characteristics'!$C:$C,0)))</f>
        <v>electricity-imports-exports.html</v>
      </c>
    </row>
    <row r="287" spans="1:18" s="2" customFormat="1" x14ac:dyDescent="0.35">
      <c r="A287" s="176" t="str">
        <f>IF(ISBLANK(INDEX('Policy Characteristics'!A:A,MATCH($C287,'Policy Characteristics'!$C:$C,0))),"",INDEX('Policy Characteristics'!A:A,MATCH($C287,'Policy Characteristics'!$C:$C,0)))</f>
        <v>Electricity Supply</v>
      </c>
      <c r="B287" s="184" t="str">
        <f>IF(ISBLANK(INDEX('Policy Characteristics'!B:B,MATCH($C287,'Policy Characteristics'!$C:$C,0))),"",INDEX('Policy Characteristics'!B:B,MATCH($C287,'Policy Characteristics'!$C:$C,0)))</f>
        <v>Change Electricity Imports</v>
      </c>
      <c r="C287" s="176" t="str">
        <f t="shared" si="18"/>
        <v>Percent Change in Electricity Imports</v>
      </c>
      <c r="D287" s="6" t="s">
        <v>2358</v>
      </c>
      <c r="E287" s="47"/>
      <c r="F287" s="6" t="s">
        <v>2363</v>
      </c>
      <c r="G287" s="6"/>
      <c r="H287" s="49">
        <v>1758</v>
      </c>
      <c r="I287" s="198" t="s">
        <v>44</v>
      </c>
      <c r="J287" s="177" t="str">
        <f>IF(ISBLANK(INDEX('Policy Characteristics'!D:D,MATCH($C287,'Policy Characteristics'!$C:$C,0))),"",INDEX('Policy Characteristics'!D:D,MATCH($C287,'Policy Characteristics'!$C:$C,0)))</f>
        <v>Electricity Imports and Exports</v>
      </c>
      <c r="K287" s="177" t="str">
        <f>IF(ISBLANK(INDEX('Policy Characteristics'!E:E,MATCH($C287,'Policy Characteristics'!$C:$C,0))),"",INDEX('Policy Characteristics'!E:E,MATCH($C287,'Policy Characteristics'!$C:$C,0)))</f>
        <v>elec change imports</v>
      </c>
      <c r="L287" s="177">
        <f>IF(ISBLANK(INDEX('Policy Characteristics'!F:F,MATCH($C287,'Policy Characteristics'!$C:$C,0))),"",INDEX('Policy Characteristics'!F:F,MATCH($C287,'Policy Characteristics'!$C:$C,0)))</f>
        <v>-0.5</v>
      </c>
      <c r="M287" s="177">
        <f>IF(ISBLANK(INDEX('Policy Characteristics'!G:G,MATCH($C287,'Policy Characteristics'!$C:$C,0))),"",INDEX('Policy Characteristics'!G:G,MATCH($C287,'Policy Characteristics'!$C:$C,0)))</f>
        <v>1</v>
      </c>
      <c r="N287" s="177">
        <f>IF(ISBLANK(INDEX('Policy Characteristics'!H:H,MATCH($C287,'Policy Characteristics'!$C:$C,0))),"",INDEX('Policy Characteristics'!H:H,MATCH($C287,'Policy Characteristics'!$C:$C,0)))</f>
        <v>0.02</v>
      </c>
      <c r="O287" s="177" t="str">
        <f>IF(ISBLANK(INDEX('Policy Characteristics'!I:I,MATCH($C287,'Policy Characteristics'!$C:$C,0))),"",INDEX('Policy Characteristics'!I:I,MATCH($C287,'Policy Characteristics'!$C:$C,0)))</f>
        <v>% change in imports</v>
      </c>
      <c r="P287" s="177" t="str">
        <f>IF(ISBLANK(INDEX('Policy Characteristics'!J:J,MATCH($C287,'Policy Characteristics'!$C:$C,0))),"",INDEX('Policy Characteristics'!J:J,MATCH($C287,'Policy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7" s="177" t="str">
        <f>IF(ISBLANK(INDEX('Policy Characteristics'!K:K,MATCH($C287,'Policy Characteristics'!$C:$C,0))),"",INDEX('Policy Characteristics'!K:K,MATCH($C287,'Policy Characteristics'!$C:$C,0)))</f>
        <v>electricity-sector-main.html#elec-imports</v>
      </c>
      <c r="R287" s="177" t="str">
        <f>IF(ISBLANK(INDEX('Policy Characteristics'!L:L,MATCH($C287,'Policy Characteristics'!$C:$C,0))),"",INDEX('Policy Characteristics'!L:L,MATCH($C287,'Policy Characteristics'!$C:$C,0)))</f>
        <v>electricity-imports-exports.html</v>
      </c>
    </row>
    <row r="288" spans="1:18" s="2" customFormat="1" x14ac:dyDescent="0.35">
      <c r="A288" s="176" t="str">
        <f>IF(ISBLANK(INDEX('Policy Characteristics'!A:A,MATCH($C288,'Policy Characteristics'!$C:$C,0))),"",INDEX('Policy Characteristics'!A:A,MATCH($C288,'Policy Characteristics'!$C:$C,0)))</f>
        <v>Electricity Supply</v>
      </c>
      <c r="B288" s="184" t="str">
        <f>IF(ISBLANK(INDEX('Policy Characteristics'!B:B,MATCH($C288,'Policy Characteristics'!$C:$C,0))),"",INDEX('Policy Characteristics'!B:B,MATCH($C288,'Policy Characteristics'!$C:$C,0)))</f>
        <v>Change Electricity Imports</v>
      </c>
      <c r="C288" s="176" t="str">
        <f t="shared" si="18"/>
        <v>Percent Change in Electricity Imports</v>
      </c>
      <c r="D288" s="6" t="s">
        <v>2438</v>
      </c>
      <c r="E288" s="47"/>
      <c r="F288" s="6" t="s">
        <v>2436</v>
      </c>
      <c r="G288" s="6"/>
      <c r="H288" s="49">
        <v>1759</v>
      </c>
      <c r="I288" s="198" t="s">
        <v>44</v>
      </c>
      <c r="J288" s="177" t="str">
        <f>IF(ISBLANK(INDEX('Policy Characteristics'!D:D,MATCH($C288,'Policy Characteristics'!$C:$C,0))),"",INDEX('Policy Characteristics'!D:D,MATCH($C288,'Policy Characteristics'!$C:$C,0)))</f>
        <v>Electricity Imports and Exports</v>
      </c>
      <c r="K288" s="177" t="str">
        <f>IF(ISBLANK(INDEX('Policy Characteristics'!E:E,MATCH($C288,'Policy Characteristics'!$C:$C,0))),"",INDEX('Policy Characteristics'!E:E,MATCH($C288,'Policy Characteristics'!$C:$C,0)))</f>
        <v>elec change imports</v>
      </c>
      <c r="L288" s="177">
        <f>IF(ISBLANK(INDEX('Policy Characteristics'!F:F,MATCH($C288,'Policy Characteristics'!$C:$C,0))),"",INDEX('Policy Characteristics'!F:F,MATCH($C288,'Policy Characteristics'!$C:$C,0)))</f>
        <v>-0.5</v>
      </c>
      <c r="M288" s="177">
        <f>IF(ISBLANK(INDEX('Policy Characteristics'!G:G,MATCH($C288,'Policy Characteristics'!$C:$C,0))),"",INDEX('Policy Characteristics'!G:G,MATCH($C288,'Policy Characteristics'!$C:$C,0)))</f>
        <v>1</v>
      </c>
      <c r="N288" s="177">
        <f>IF(ISBLANK(INDEX('Policy Characteristics'!H:H,MATCH($C288,'Policy Characteristics'!$C:$C,0))),"",INDEX('Policy Characteristics'!H:H,MATCH($C288,'Policy Characteristics'!$C:$C,0)))</f>
        <v>0.02</v>
      </c>
      <c r="O288" s="177" t="str">
        <f>IF(ISBLANK(INDEX('Policy Characteristics'!I:I,MATCH($C288,'Policy Characteristics'!$C:$C,0))),"",INDEX('Policy Characteristics'!I:I,MATCH($C288,'Policy Characteristics'!$C:$C,0)))</f>
        <v>% change in imports</v>
      </c>
      <c r="P288" s="177" t="str">
        <f>IF(ISBLANK(INDEX('Policy Characteristics'!J:J,MATCH($C288,'Policy Characteristics'!$C:$C,0))),"",INDEX('Policy Characteristics'!J:J,MATCH($C288,'Policy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8" s="177" t="str">
        <f>IF(ISBLANK(INDEX('Policy Characteristics'!K:K,MATCH($C288,'Policy Characteristics'!$C:$C,0))),"",INDEX('Policy Characteristics'!K:K,MATCH($C288,'Policy Characteristics'!$C:$C,0)))</f>
        <v>electricity-sector-main.html#elec-imports</v>
      </c>
      <c r="R288" s="177" t="str">
        <f>IF(ISBLANK(INDEX('Policy Characteristics'!L:L,MATCH($C288,'Policy Characteristics'!$C:$C,0))),"",INDEX('Policy Characteristics'!L:L,MATCH($C288,'Policy Characteristics'!$C:$C,0)))</f>
        <v>electricity-imports-exports.html</v>
      </c>
    </row>
    <row r="289" spans="1:19" s="2" customFormat="1" x14ac:dyDescent="0.35">
      <c r="A289" s="176" t="str">
        <f>IF(ISBLANK(INDEX('Policy Characteristics'!A:A,MATCH($C289,'Policy Characteristics'!$C:$C,0))),"",INDEX('Policy Characteristics'!A:A,MATCH($C289,'Policy Characteristics'!$C:$C,0)))</f>
        <v>Electricity Supply</v>
      </c>
      <c r="B289" s="184" t="str">
        <f>IF(ISBLANK(INDEX('Policy Characteristics'!B:B,MATCH($C289,'Policy Characteristics'!$C:$C,0))),"",INDEX('Policy Characteristics'!B:B,MATCH($C289,'Policy Characteristics'!$C:$C,0)))</f>
        <v>Change Electricity Imports</v>
      </c>
      <c r="C289" s="176" t="str">
        <f t="shared" si="18"/>
        <v>Percent Change in Electricity Imports</v>
      </c>
      <c r="D289" s="6" t="s">
        <v>2439</v>
      </c>
      <c r="E289" s="47"/>
      <c r="F289" s="6" t="s">
        <v>2437</v>
      </c>
      <c r="G289" s="6"/>
      <c r="H289" s="49">
        <v>2237</v>
      </c>
      <c r="I289" s="198" t="s">
        <v>44</v>
      </c>
      <c r="J289" s="177" t="str">
        <f>IF(ISBLANK(INDEX('Policy Characteristics'!D:D,MATCH($C289,'Policy Characteristics'!$C:$C,0))),"",INDEX('Policy Characteristics'!D:D,MATCH($C289,'Policy Characteristics'!$C:$C,0)))</f>
        <v>Electricity Imports and Exports</v>
      </c>
      <c r="K289" s="177" t="str">
        <f>IF(ISBLANK(INDEX('Policy Characteristics'!E:E,MATCH($C289,'Policy Characteristics'!$C:$C,0))),"",INDEX('Policy Characteristics'!E:E,MATCH($C289,'Policy Characteristics'!$C:$C,0)))</f>
        <v>elec change imports</v>
      </c>
      <c r="L289" s="177">
        <f>IF(ISBLANK(INDEX('Policy Characteristics'!F:F,MATCH($C289,'Policy Characteristics'!$C:$C,0))),"",INDEX('Policy Characteristics'!F:F,MATCH($C289,'Policy Characteristics'!$C:$C,0)))</f>
        <v>-0.5</v>
      </c>
      <c r="M289" s="177">
        <f>IF(ISBLANK(INDEX('Policy Characteristics'!G:G,MATCH($C289,'Policy Characteristics'!$C:$C,0))),"",INDEX('Policy Characteristics'!G:G,MATCH($C289,'Policy Characteristics'!$C:$C,0)))</f>
        <v>1</v>
      </c>
      <c r="N289" s="177">
        <f>IF(ISBLANK(INDEX('Policy Characteristics'!H:H,MATCH($C289,'Policy Characteristics'!$C:$C,0))),"",INDEX('Policy Characteristics'!H:H,MATCH($C289,'Policy Characteristics'!$C:$C,0)))</f>
        <v>0.02</v>
      </c>
      <c r="O289" s="177" t="str">
        <f>IF(ISBLANK(INDEX('Policy Characteristics'!I:I,MATCH($C289,'Policy Characteristics'!$C:$C,0))),"",INDEX('Policy Characteristics'!I:I,MATCH($C289,'Policy Characteristics'!$C:$C,0)))</f>
        <v>% change in imports</v>
      </c>
      <c r="P289" s="177" t="str">
        <f>IF(ISBLANK(INDEX('Policy Characteristics'!J:J,MATCH($C289,'Policy Characteristics'!$C:$C,0))),"",INDEX('Policy Characteristics'!J:J,MATCH($C289,'Policy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9" s="177" t="str">
        <f>IF(ISBLANK(INDEX('Policy Characteristics'!K:K,MATCH($C289,'Policy Characteristics'!$C:$C,0))),"",INDEX('Policy Characteristics'!K:K,MATCH($C289,'Policy Characteristics'!$C:$C,0)))</f>
        <v>electricity-sector-main.html#elec-imports</v>
      </c>
      <c r="R289" s="177" t="str">
        <f>IF(ISBLANK(INDEX('Policy Characteristics'!L:L,MATCH($C289,'Policy Characteristics'!$C:$C,0))),"",INDEX('Policy Characteristics'!L:L,MATCH($C289,'Policy Characteristics'!$C:$C,0)))</f>
        <v>electricity-imports-exports.html</v>
      </c>
    </row>
    <row r="290" spans="1:19" x14ac:dyDescent="0.35">
      <c r="A290" s="176" t="str">
        <f>IF(ISBLANK(INDEX('Policy Characteristics'!A:A,MATCH($C290,'Policy Characteristics'!$C:$C,0))),"",INDEX('Policy Characteristics'!A:A,MATCH($C290,'Policy Characteristics'!$C:$C,0)))</f>
        <v>Electricity Supply</v>
      </c>
      <c r="B290" s="184" t="str">
        <f>IF(ISBLANK(INDEX('Policy Characteristics'!B:B,MATCH($C290,'Policy Characteristics'!$C:$C,0))),"",INDEX('Policy Characteristics'!B:B,MATCH($C290,'Policy Characteristics'!$C:$C,0)))</f>
        <v>Non BAU Guaranteed Dispatch</v>
      </c>
      <c r="C290" t="s">
        <v>301</v>
      </c>
      <c r="D290" s="47"/>
      <c r="E290" s="47"/>
      <c r="F290" s="47"/>
      <c r="G290" s="47"/>
      <c r="H290" s="44">
        <v>619</v>
      </c>
      <c r="I290" s="198" t="s">
        <v>44</v>
      </c>
      <c r="J290" s="177" t="str">
        <f>IF(ISBLANK(INDEX('Policy Characteristics'!D:D,MATCH($C290,'Policy Characteristics'!$C:$C,0))),"",INDEX('Policy Characteristics'!D:D,MATCH($C290,'Policy Characteristics'!$C:$C,0)))</f>
        <v>Non BAU Guaranteed Dispatch</v>
      </c>
      <c r="K290" s="177" t="str">
        <f>IF(ISBLANK(INDEX('Policy Characteristics'!E:E,MATCH($C290,'Policy Characteristics'!$C:$C,0))),"",INDEX('Policy Characteristics'!E:E,MATCH($C290,'Policy Characteristics'!$C:$C,0)))</f>
        <v>elec non BAU guaranteed dispatch</v>
      </c>
      <c r="L290" s="177">
        <f>IF(ISBLANK(INDEX('Policy Characteristics'!F:F,MATCH($C290,'Policy Characteristics'!$C:$C,0))),"",INDEX('Policy Characteristics'!F:F,MATCH($C290,'Policy Characteristics'!$C:$C,0)))</f>
        <v>0</v>
      </c>
      <c r="M290" s="177">
        <f>IF(ISBLANK(INDEX('Policy Characteristics'!G:G,MATCH($C290,'Policy Characteristics'!$C:$C,0))),"",INDEX('Policy Characteristics'!G:G,MATCH($C290,'Policy Characteristics'!$C:$C,0)))</f>
        <v>1</v>
      </c>
      <c r="N290" s="177">
        <f>IF(ISBLANK(INDEX('Policy Characteristics'!H:H,MATCH($C290,'Policy Characteristics'!$C:$C,0))),"",INDEX('Policy Characteristics'!H:H,MATCH($C290,'Policy Characteristics'!$C:$C,0)))</f>
        <v>1</v>
      </c>
      <c r="O290" s="177" t="str">
        <f>IF(ISBLANK(INDEX('Policy Characteristics'!I:I,MATCH($C290,'Policy Characteristics'!$C:$C,0))),"",INDEX('Policy Characteristics'!I:I,MATCH($C290,'Policy Characteristics'!$C:$C,0)))</f>
        <v>on/off</v>
      </c>
      <c r="P290" s="177" t="str">
        <f>IF(ISBLANK(INDEX('Policy Characteristics'!J:J,MATCH($C290,'Policy Characteristics'!$C:$C,0))),"",INDEX('Policy Characteristics'!J:J,MATCH($C290,'Policy Characteristics'!$C:$C,0)))</f>
        <v/>
      </c>
      <c r="Q290" s="177" t="str">
        <f>IF(ISBLANK(INDEX('Policy Characteristics'!K:K,MATCH($C290,'Policy Characteristics'!$C:$C,0))),"",INDEX('Policy Characteristics'!K:K,MATCH($C290,'Policy Characteristics'!$C:$C,0)))</f>
        <v/>
      </c>
      <c r="R290" s="177" t="str">
        <f>IF(ISBLANK(INDEX('Policy Characteristics'!L:L,MATCH($C290,'Policy Characteristics'!$C:$C,0))),"",INDEX('Policy Characteristics'!L:L,MATCH($C290,'Policy Characteristics'!$C:$C,0)))</f>
        <v/>
      </c>
    </row>
    <row r="291" spans="1:19" x14ac:dyDescent="0.35">
      <c r="A291" s="176" t="str">
        <f>IF(ISBLANK(INDEX('Policy Characteristics'!A:A,MATCH($C291,'Policy Characteristics'!$C:$C,0))),"",INDEX('Policy Characteristics'!A:A,MATCH($C291,'Policy Characteristics'!$C:$C,0)))</f>
        <v>Electricity Supply</v>
      </c>
      <c r="B291" s="184" t="str">
        <f>IF(ISBLANK(INDEX('Policy Characteristics'!B:B,MATCH($C291,'Policy Characteristics'!$C:$C,0))),"",INDEX('Policy Characteristics'!B:B,MATCH($C291,'Policy Characteristics'!$C:$C,0)))</f>
        <v>Decrease Cost of Capital</v>
      </c>
      <c r="C291" s="1" t="s">
        <v>2347</v>
      </c>
      <c r="D291" s="47" t="s">
        <v>446</v>
      </c>
      <c r="E291" s="47"/>
      <c r="F291" s="47" t="s">
        <v>445</v>
      </c>
      <c r="G291" s="6"/>
      <c r="H291" s="44">
        <v>1730</v>
      </c>
      <c r="I291" s="199" t="s">
        <v>44</v>
      </c>
      <c r="J291" s="177" t="str">
        <f>IF(ISBLANK(INDEX('Policy Characteristics'!D:D,MATCH($C291,'Policy Characteristics'!$C:$C,0))),"",INDEX('Policy Characteristics'!D:D,MATCH($C291,'Policy Characteristics'!$C:$C,0)))</f>
        <v>Decrease Electricity Sector Cost of Capital</v>
      </c>
      <c r="K291" s="177" t="str">
        <f>IF(ISBLANK(INDEX('Policy Characteristics'!E:E,MATCH($C291,'Policy Characteristics'!$C:$C,0))),"",INDEX('Policy Characteristics'!E:E,MATCH($C291,'Policy Characteristics'!$C:$C,0)))</f>
        <v>elec power plant cost of capital</v>
      </c>
      <c r="L291" s="177">
        <f>IF(ISBLANK(INDEX('Policy Characteristics'!F:F,MATCH($C291,'Policy Characteristics'!$C:$C,0))),"",INDEX('Policy Characteristics'!F:F,MATCH($C291,'Policy Characteristics'!$C:$C,0)))</f>
        <v>0</v>
      </c>
      <c r="M291" s="177">
        <f>IF(ISBLANK(INDEX('Policy Characteristics'!G:G,MATCH($C291,'Policy Characteristics'!$C:$C,0))),"",INDEX('Policy Characteristics'!G:G,MATCH($C291,'Policy Characteristics'!$C:$C,0)))</f>
        <v>100</v>
      </c>
      <c r="N291" s="177">
        <f>IF(ISBLANK(INDEX('Policy Characteristics'!H:H,MATCH($C291,'Policy Characteristics'!$C:$C,0))),"",INDEX('Policy Characteristics'!H:H,MATCH($C291,'Policy Characteristics'!$C:$C,0)))</f>
        <v>1</v>
      </c>
      <c r="O291" s="177" t="str">
        <f>IF(ISBLANK(INDEX('Policy Characteristics'!I:I,MATCH($C291,'Policy Characteristics'!$C:$C,0))),"",INDEX('Policy Characteristics'!I:I,MATCH($C291,'Policy Characteristics'!$C:$C,0)))</f>
        <v>% decrease</v>
      </c>
      <c r="P291" s="177" t="str">
        <f>IF(ISBLANK(INDEX('Policy Characteristics'!J:J,MATCH($C291,'Policy Characteristics'!$C:$C,0))),"",INDEX('Policy Characteristics'!J:J,MATCH($C291,'Policy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1" s="177" t="str">
        <f>IF(ISBLANK(INDEX('Policy Characteristics'!K:K,MATCH($C291,'Policy Characteristics'!$C:$C,0))),"",INDEX('Policy Characteristics'!K:K,MATCH($C291,'Policy Characteristics'!$C:$C,0)))</f>
        <v/>
      </c>
      <c r="R291" s="177" t="str">
        <f>IF(ISBLANK(INDEX('Policy Characteristics'!L:L,MATCH($C291,'Policy Characteristics'!$C:$C,0))),"",INDEX('Policy Characteristics'!L:L,MATCH($C291,'Policy Characteristics'!$C:$C,0)))</f>
        <v/>
      </c>
      <c r="S291" s="188"/>
    </row>
    <row r="292" spans="1:19" x14ac:dyDescent="0.35">
      <c r="A292" s="176" t="str">
        <f>IF(ISBLANK(INDEX('Policy Characteristics'!A:A,MATCH($C292,'Policy Characteristics'!$C:$C,0))),"",INDEX('Policy Characteristics'!A:A,MATCH($C292,'Policy Characteristics'!$C:$C,0)))</f>
        <v>Electricity Supply</v>
      </c>
      <c r="B292" s="184" t="str">
        <f>IF(ISBLANK(INDEX('Policy Characteristics'!B:B,MATCH($C292,'Policy Characteristics'!$C:$C,0))),"",INDEX('Policy Characteristics'!B:B,MATCH($C292,'Policy Characteristics'!$C:$C,0)))</f>
        <v>Decrease Cost of Capital</v>
      </c>
      <c r="C292" s="176" t="str">
        <f t="shared" ref="C292:C314" si="19">$C$291</f>
        <v>Percentage Decrease in Cost of Capital for Power Plants</v>
      </c>
      <c r="D292" s="6" t="s">
        <v>2353</v>
      </c>
      <c r="E292" s="47"/>
      <c r="F292" s="6" t="s">
        <v>2627</v>
      </c>
      <c r="G292" s="6"/>
      <c r="H292" s="44">
        <v>1731</v>
      </c>
      <c r="I292" s="199" t="s">
        <v>44</v>
      </c>
      <c r="J292" s="177" t="str">
        <f>IF(ISBLANK(INDEX('Policy Characteristics'!D:D,MATCH($C292,'Policy Characteristics'!$C:$C,0))),"",INDEX('Policy Characteristics'!D:D,MATCH($C292,'Policy Characteristics'!$C:$C,0)))</f>
        <v>Decrease Electricity Sector Cost of Capital</v>
      </c>
      <c r="K292" s="177" t="str">
        <f>IF(ISBLANK(INDEX('Policy Characteristics'!E:E,MATCH($C292,'Policy Characteristics'!$C:$C,0))),"",INDEX('Policy Characteristics'!E:E,MATCH($C292,'Policy Characteristics'!$C:$C,0)))</f>
        <v>elec power plant cost of capital</v>
      </c>
      <c r="L292" s="177">
        <f>IF(ISBLANK(INDEX('Policy Characteristics'!F:F,MATCH($C292,'Policy Characteristics'!$C:$C,0))),"",INDEX('Policy Characteristics'!F:F,MATCH($C292,'Policy Characteristics'!$C:$C,0)))</f>
        <v>0</v>
      </c>
      <c r="M292" s="177">
        <f>IF(ISBLANK(INDEX('Policy Characteristics'!G:G,MATCH($C292,'Policy Characteristics'!$C:$C,0))),"",INDEX('Policy Characteristics'!G:G,MATCH($C292,'Policy Characteristics'!$C:$C,0)))</f>
        <v>100</v>
      </c>
      <c r="N292" s="177">
        <f>IF(ISBLANK(INDEX('Policy Characteristics'!H:H,MATCH($C292,'Policy Characteristics'!$C:$C,0))),"",INDEX('Policy Characteristics'!H:H,MATCH($C292,'Policy Characteristics'!$C:$C,0)))</f>
        <v>1</v>
      </c>
      <c r="O292" s="177" t="str">
        <f>IF(ISBLANK(INDEX('Policy Characteristics'!I:I,MATCH($C292,'Policy Characteristics'!$C:$C,0))),"",INDEX('Policy Characteristics'!I:I,MATCH($C292,'Policy Characteristics'!$C:$C,0)))</f>
        <v>% decrease</v>
      </c>
      <c r="P292" s="177" t="str">
        <f>IF(ISBLANK(INDEX('Policy Characteristics'!J:J,MATCH($C292,'Policy Characteristics'!$C:$C,0))),"",INDEX('Policy Characteristics'!J:J,MATCH($C292,'Policy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2" s="177" t="str">
        <f>IF(ISBLANK(INDEX('Policy Characteristics'!K:K,MATCH($C292,'Policy Characteristics'!$C:$C,0))),"",INDEX('Policy Characteristics'!K:K,MATCH($C292,'Policy Characteristics'!$C:$C,0)))</f>
        <v/>
      </c>
      <c r="R292" s="177" t="str">
        <f>IF(ISBLANK(INDEX('Policy Characteristics'!L:L,MATCH($C292,'Policy Characteristics'!$C:$C,0))),"",INDEX('Policy Characteristics'!L:L,MATCH($C292,'Policy Characteristics'!$C:$C,0)))</f>
        <v/>
      </c>
      <c r="S292" s="188"/>
    </row>
    <row r="293" spans="1:19" x14ac:dyDescent="0.35">
      <c r="A293" s="176" t="str">
        <f>IF(ISBLANK(INDEX('Policy Characteristics'!A:A,MATCH($C293,'Policy Characteristics'!$C:$C,0))),"",INDEX('Policy Characteristics'!A:A,MATCH($C293,'Policy Characteristics'!$C:$C,0)))</f>
        <v>Electricity Supply</v>
      </c>
      <c r="B293" s="184" t="str">
        <f>IF(ISBLANK(INDEX('Policy Characteristics'!B:B,MATCH($C293,'Policy Characteristics'!$C:$C,0))),"",INDEX('Policy Characteristics'!B:B,MATCH($C293,'Policy Characteristics'!$C:$C,0)))</f>
        <v>Decrease Cost of Capital</v>
      </c>
      <c r="C293" s="176" t="str">
        <f t="shared" si="19"/>
        <v>Percentage Decrease in Cost of Capital for Power Plants</v>
      </c>
      <c r="D293" s="6" t="s">
        <v>2354</v>
      </c>
      <c r="E293" s="47"/>
      <c r="F293" s="6" t="s">
        <v>2288</v>
      </c>
      <c r="G293" s="6"/>
      <c r="H293" s="44">
        <v>1803</v>
      </c>
      <c r="I293" s="199" t="s">
        <v>44</v>
      </c>
      <c r="J293" s="177" t="str">
        <f>IF(ISBLANK(INDEX('Policy Characteristics'!D:D,MATCH($C293,'Policy Characteristics'!$C:$C,0))),"",INDEX('Policy Characteristics'!D:D,MATCH($C293,'Policy Characteristics'!$C:$C,0)))</f>
        <v>Decrease Electricity Sector Cost of Capital</v>
      </c>
      <c r="K293" s="177" t="str">
        <f>IF(ISBLANK(INDEX('Policy Characteristics'!E:E,MATCH($C293,'Policy Characteristics'!$C:$C,0))),"",INDEX('Policy Characteristics'!E:E,MATCH($C293,'Policy Characteristics'!$C:$C,0)))</f>
        <v>elec power plant cost of capital</v>
      </c>
      <c r="L293" s="177">
        <f>IF(ISBLANK(INDEX('Policy Characteristics'!F:F,MATCH($C293,'Policy Characteristics'!$C:$C,0))),"",INDEX('Policy Characteristics'!F:F,MATCH($C293,'Policy Characteristics'!$C:$C,0)))</f>
        <v>0</v>
      </c>
      <c r="M293" s="177">
        <f>IF(ISBLANK(INDEX('Policy Characteristics'!G:G,MATCH($C293,'Policy Characteristics'!$C:$C,0))),"",INDEX('Policy Characteristics'!G:G,MATCH($C293,'Policy Characteristics'!$C:$C,0)))</f>
        <v>100</v>
      </c>
      <c r="N293" s="177">
        <f>IF(ISBLANK(INDEX('Policy Characteristics'!H:H,MATCH($C293,'Policy Characteristics'!$C:$C,0))),"",INDEX('Policy Characteristics'!H:H,MATCH($C293,'Policy Characteristics'!$C:$C,0)))</f>
        <v>1</v>
      </c>
      <c r="O293" s="177" t="str">
        <f>IF(ISBLANK(INDEX('Policy Characteristics'!I:I,MATCH($C293,'Policy Characteristics'!$C:$C,0))),"",INDEX('Policy Characteristics'!I:I,MATCH($C293,'Policy Characteristics'!$C:$C,0)))</f>
        <v>% decrease</v>
      </c>
      <c r="P293" s="177" t="str">
        <f>IF(ISBLANK(INDEX('Policy Characteristics'!J:J,MATCH($C293,'Policy Characteristics'!$C:$C,0))),"",INDEX('Policy Characteristics'!J:J,MATCH($C293,'Policy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3" s="177" t="str">
        <f>IF(ISBLANK(INDEX('Policy Characteristics'!K:K,MATCH($C293,'Policy Characteristics'!$C:$C,0))),"",INDEX('Policy Characteristics'!K:K,MATCH($C293,'Policy Characteristics'!$C:$C,0)))</f>
        <v/>
      </c>
      <c r="R293" s="177" t="str">
        <f>IF(ISBLANK(INDEX('Policy Characteristics'!L:L,MATCH($C293,'Policy Characteristics'!$C:$C,0))),"",INDEX('Policy Characteristics'!L:L,MATCH($C293,'Policy Characteristics'!$C:$C,0)))</f>
        <v/>
      </c>
      <c r="S293" s="188"/>
    </row>
    <row r="294" spans="1:19" x14ac:dyDescent="0.35">
      <c r="A294" s="176" t="str">
        <f>IF(ISBLANK(INDEX('Policy Characteristics'!A:A,MATCH($C294,'Policy Characteristics'!$C:$C,0))),"",INDEX('Policy Characteristics'!A:A,MATCH($C294,'Policy Characteristics'!$C:$C,0)))</f>
        <v>Electricity Supply</v>
      </c>
      <c r="B294" s="184" t="str">
        <f>IF(ISBLANK(INDEX('Policy Characteristics'!B:B,MATCH($C294,'Policy Characteristics'!$C:$C,0))),"",INDEX('Policy Characteristics'!B:B,MATCH($C294,'Policy Characteristics'!$C:$C,0)))</f>
        <v>Decrease Cost of Capital</v>
      </c>
      <c r="C294" s="176" t="str">
        <f t="shared" si="19"/>
        <v>Percentage Decrease in Cost of Capital for Power Plants</v>
      </c>
      <c r="D294" s="6" t="s">
        <v>75</v>
      </c>
      <c r="E294" s="47"/>
      <c r="F294" s="6" t="s">
        <v>2364</v>
      </c>
      <c r="G294" s="6"/>
      <c r="H294" s="44">
        <v>1732</v>
      </c>
      <c r="I294" s="199" t="s">
        <v>44</v>
      </c>
      <c r="J294" s="177" t="str">
        <f>IF(ISBLANK(INDEX('Policy Characteristics'!D:D,MATCH($C294,'Policy Characteristics'!$C:$C,0))),"",INDEX('Policy Characteristics'!D:D,MATCH($C294,'Policy Characteristics'!$C:$C,0)))</f>
        <v>Decrease Electricity Sector Cost of Capital</v>
      </c>
      <c r="K294" s="177" t="str">
        <f>IF(ISBLANK(INDEX('Policy Characteristics'!E:E,MATCH($C294,'Policy Characteristics'!$C:$C,0))),"",INDEX('Policy Characteristics'!E:E,MATCH($C294,'Policy Characteristics'!$C:$C,0)))</f>
        <v>elec power plant cost of capital</v>
      </c>
      <c r="L294" s="177">
        <f>IF(ISBLANK(INDEX('Policy Characteristics'!F:F,MATCH($C294,'Policy Characteristics'!$C:$C,0))),"",INDEX('Policy Characteristics'!F:F,MATCH($C294,'Policy Characteristics'!$C:$C,0)))</f>
        <v>0</v>
      </c>
      <c r="M294" s="177">
        <f>IF(ISBLANK(INDEX('Policy Characteristics'!G:G,MATCH($C294,'Policy Characteristics'!$C:$C,0))),"",INDEX('Policy Characteristics'!G:G,MATCH($C294,'Policy Characteristics'!$C:$C,0)))</f>
        <v>100</v>
      </c>
      <c r="N294" s="177">
        <f>IF(ISBLANK(INDEX('Policy Characteristics'!H:H,MATCH($C294,'Policy Characteristics'!$C:$C,0))),"",INDEX('Policy Characteristics'!H:H,MATCH($C294,'Policy Characteristics'!$C:$C,0)))</f>
        <v>1</v>
      </c>
      <c r="O294" s="177" t="str">
        <f>IF(ISBLANK(INDEX('Policy Characteristics'!I:I,MATCH($C294,'Policy Characteristics'!$C:$C,0))),"",INDEX('Policy Characteristics'!I:I,MATCH($C294,'Policy Characteristics'!$C:$C,0)))</f>
        <v>% decrease</v>
      </c>
      <c r="P294" s="177" t="str">
        <f>IF(ISBLANK(INDEX('Policy Characteristics'!J:J,MATCH($C294,'Policy Characteristics'!$C:$C,0))),"",INDEX('Policy Characteristics'!J:J,MATCH($C294,'Policy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4" s="177" t="str">
        <f>IF(ISBLANK(INDEX('Policy Characteristics'!K:K,MATCH($C294,'Policy Characteristics'!$C:$C,0))),"",INDEX('Policy Characteristics'!K:K,MATCH($C294,'Policy Characteristics'!$C:$C,0)))</f>
        <v/>
      </c>
      <c r="R294" s="177" t="str">
        <f>IF(ISBLANK(INDEX('Policy Characteristics'!L:L,MATCH($C294,'Policy Characteristics'!$C:$C,0))),"",INDEX('Policy Characteristics'!L:L,MATCH($C294,'Policy Characteristics'!$C:$C,0)))</f>
        <v/>
      </c>
      <c r="S294" s="188"/>
    </row>
    <row r="295" spans="1:19" x14ac:dyDescent="0.35">
      <c r="A295" s="176" t="str">
        <f>IF(ISBLANK(INDEX('Policy Characteristics'!A:A,MATCH($C295,'Policy Characteristics'!$C:$C,0))),"",INDEX('Policy Characteristics'!A:A,MATCH($C295,'Policy Characteristics'!$C:$C,0)))</f>
        <v>Electricity Supply</v>
      </c>
      <c r="B295" s="184" t="str">
        <f>IF(ISBLANK(INDEX('Policy Characteristics'!B:B,MATCH($C295,'Policy Characteristics'!$C:$C,0))),"",INDEX('Policy Characteristics'!B:B,MATCH($C295,'Policy Characteristics'!$C:$C,0)))</f>
        <v>Decrease Cost of Capital</v>
      </c>
      <c r="C295" s="176" t="str">
        <f t="shared" si="19"/>
        <v>Percentage Decrease in Cost of Capital for Power Plants</v>
      </c>
      <c r="D295" s="6" t="s">
        <v>76</v>
      </c>
      <c r="E295" s="47"/>
      <c r="F295" s="6" t="s">
        <v>88</v>
      </c>
      <c r="G295" s="6"/>
      <c r="H295" s="44">
        <v>1733</v>
      </c>
      <c r="I295" s="199" t="s">
        <v>43</v>
      </c>
      <c r="J295" s="177" t="str">
        <f>IF(ISBLANK(INDEX('Policy Characteristics'!D:D,MATCH($C295,'Policy Characteristics'!$C:$C,0))),"",INDEX('Policy Characteristics'!D:D,MATCH($C295,'Policy Characteristics'!$C:$C,0)))</f>
        <v>Decrease Electricity Sector Cost of Capital</v>
      </c>
      <c r="K295" s="177" t="str">
        <f>IF(ISBLANK(INDEX('Policy Characteristics'!E:E,MATCH($C295,'Policy Characteristics'!$C:$C,0))),"",INDEX('Policy Characteristics'!E:E,MATCH($C295,'Policy Characteristics'!$C:$C,0)))</f>
        <v>elec power plant cost of capital</v>
      </c>
      <c r="L295" s="177">
        <f>IF(ISBLANK(INDEX('Policy Characteristics'!F:F,MATCH($C295,'Policy Characteristics'!$C:$C,0))),"",INDEX('Policy Characteristics'!F:F,MATCH($C295,'Policy Characteristics'!$C:$C,0)))</f>
        <v>0</v>
      </c>
      <c r="M295" s="177">
        <f>IF(ISBLANK(INDEX('Policy Characteristics'!G:G,MATCH($C295,'Policy Characteristics'!$C:$C,0))),"",INDEX('Policy Characteristics'!G:G,MATCH($C295,'Policy Characteristics'!$C:$C,0)))</f>
        <v>100</v>
      </c>
      <c r="N295" s="177">
        <f>IF(ISBLANK(INDEX('Policy Characteristics'!H:H,MATCH($C295,'Policy Characteristics'!$C:$C,0))),"",INDEX('Policy Characteristics'!H:H,MATCH($C295,'Policy Characteristics'!$C:$C,0)))</f>
        <v>1</v>
      </c>
      <c r="O295" s="177" t="str">
        <f>IF(ISBLANK(INDEX('Policy Characteristics'!I:I,MATCH($C295,'Policy Characteristics'!$C:$C,0))),"",INDEX('Policy Characteristics'!I:I,MATCH($C295,'Policy Characteristics'!$C:$C,0)))</f>
        <v>% decrease</v>
      </c>
      <c r="P295" s="177" t="str">
        <f>IF(ISBLANK(INDEX('Policy Characteristics'!J:J,MATCH($C295,'Policy Characteristics'!$C:$C,0))),"",INDEX('Policy Characteristics'!J:J,MATCH($C295,'Policy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5" s="177" t="str">
        <f>IF(ISBLANK(INDEX('Policy Characteristics'!K:K,MATCH($C295,'Policy Characteristics'!$C:$C,0))),"",INDEX('Policy Characteristics'!K:K,MATCH($C295,'Policy Characteristics'!$C:$C,0)))</f>
        <v/>
      </c>
      <c r="R295" s="177" t="str">
        <f>IF(ISBLANK(INDEX('Policy Characteristics'!L:L,MATCH($C295,'Policy Characteristics'!$C:$C,0))),"",INDEX('Policy Characteristics'!L:L,MATCH($C295,'Policy Characteristics'!$C:$C,0)))</f>
        <v/>
      </c>
      <c r="S295" s="188"/>
    </row>
    <row r="296" spans="1:19" x14ac:dyDescent="0.35">
      <c r="A296" s="176" t="str">
        <f>IF(ISBLANK(INDEX('Policy Characteristics'!A:A,MATCH($C296,'Policy Characteristics'!$C:$C,0))),"",INDEX('Policy Characteristics'!A:A,MATCH($C296,'Policy Characteristics'!$C:$C,0)))</f>
        <v>Electricity Supply</v>
      </c>
      <c r="B296" s="184" t="str">
        <f>IF(ISBLANK(INDEX('Policy Characteristics'!B:B,MATCH($C296,'Policy Characteristics'!$C:$C,0))),"",INDEX('Policy Characteristics'!B:B,MATCH($C296,'Policy Characteristics'!$C:$C,0)))</f>
        <v>Decrease Cost of Capital</v>
      </c>
      <c r="C296" s="176" t="str">
        <f t="shared" si="19"/>
        <v>Percentage Decrease in Cost of Capital for Power Plants</v>
      </c>
      <c r="D296" s="6" t="s">
        <v>447</v>
      </c>
      <c r="E296" s="47"/>
      <c r="F296" s="6" t="s">
        <v>450</v>
      </c>
      <c r="G296" s="6"/>
      <c r="H296" s="44">
        <v>1734</v>
      </c>
      <c r="I296" s="199" t="s">
        <v>43</v>
      </c>
      <c r="J296" s="177" t="str">
        <f>IF(ISBLANK(INDEX('Policy Characteristics'!D:D,MATCH($C296,'Policy Characteristics'!$C:$C,0))),"",INDEX('Policy Characteristics'!D:D,MATCH($C296,'Policy Characteristics'!$C:$C,0)))</f>
        <v>Decrease Electricity Sector Cost of Capital</v>
      </c>
      <c r="K296" s="177" t="str">
        <f>IF(ISBLANK(INDEX('Policy Characteristics'!E:E,MATCH($C296,'Policy Characteristics'!$C:$C,0))),"",INDEX('Policy Characteristics'!E:E,MATCH($C296,'Policy Characteristics'!$C:$C,0)))</f>
        <v>elec power plant cost of capital</v>
      </c>
      <c r="L296" s="177">
        <f>IF(ISBLANK(INDEX('Policy Characteristics'!F:F,MATCH($C296,'Policy Characteristics'!$C:$C,0))),"",INDEX('Policy Characteristics'!F:F,MATCH($C296,'Policy Characteristics'!$C:$C,0)))</f>
        <v>0</v>
      </c>
      <c r="M296" s="177">
        <f>IF(ISBLANK(INDEX('Policy Characteristics'!G:G,MATCH($C296,'Policy Characteristics'!$C:$C,0))),"",INDEX('Policy Characteristics'!G:G,MATCH($C296,'Policy Characteristics'!$C:$C,0)))</f>
        <v>100</v>
      </c>
      <c r="N296" s="177">
        <f>IF(ISBLANK(INDEX('Policy Characteristics'!H:H,MATCH($C296,'Policy Characteristics'!$C:$C,0))),"",INDEX('Policy Characteristics'!H:H,MATCH($C296,'Policy Characteristics'!$C:$C,0)))</f>
        <v>1</v>
      </c>
      <c r="O296" s="177" t="str">
        <f>IF(ISBLANK(INDEX('Policy Characteristics'!I:I,MATCH($C296,'Policy Characteristics'!$C:$C,0))),"",INDEX('Policy Characteristics'!I:I,MATCH($C296,'Policy Characteristics'!$C:$C,0)))</f>
        <v>% decrease</v>
      </c>
      <c r="P296" s="177" t="str">
        <f>IF(ISBLANK(INDEX('Policy Characteristics'!J:J,MATCH($C296,'Policy Characteristics'!$C:$C,0))),"",INDEX('Policy Characteristics'!J:J,MATCH($C296,'Policy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6" s="177" t="str">
        <f>IF(ISBLANK(INDEX('Policy Characteristics'!K:K,MATCH($C296,'Policy Characteristics'!$C:$C,0))),"",INDEX('Policy Characteristics'!K:K,MATCH($C296,'Policy Characteristics'!$C:$C,0)))</f>
        <v/>
      </c>
      <c r="R296" s="177" t="str">
        <f>IF(ISBLANK(INDEX('Policy Characteristics'!L:L,MATCH($C296,'Policy Characteristics'!$C:$C,0))),"",INDEX('Policy Characteristics'!L:L,MATCH($C296,'Policy Characteristics'!$C:$C,0)))</f>
        <v/>
      </c>
      <c r="S296" s="188"/>
    </row>
    <row r="297" spans="1:19" x14ac:dyDescent="0.35">
      <c r="A297" s="176" t="str">
        <f>IF(ISBLANK(INDEX('Policy Characteristics'!A:A,MATCH($C297,'Policy Characteristics'!$C:$C,0))),"",INDEX('Policy Characteristics'!A:A,MATCH($C297,'Policy Characteristics'!$C:$C,0)))</f>
        <v>Electricity Supply</v>
      </c>
      <c r="B297" s="184" t="str">
        <f>IF(ISBLANK(INDEX('Policy Characteristics'!B:B,MATCH($C297,'Policy Characteristics'!$C:$C,0))),"",INDEX('Policy Characteristics'!B:B,MATCH($C297,'Policy Characteristics'!$C:$C,0)))</f>
        <v>Decrease Cost of Capital</v>
      </c>
      <c r="C297" s="176" t="str">
        <f t="shared" si="19"/>
        <v>Percentage Decrease in Cost of Capital for Power Plants</v>
      </c>
      <c r="D297" s="6" t="s">
        <v>77</v>
      </c>
      <c r="E297" s="47"/>
      <c r="F297" s="6" t="s">
        <v>89</v>
      </c>
      <c r="G297" s="6"/>
      <c r="H297" s="44">
        <v>1735</v>
      </c>
      <c r="I297" s="199" t="s">
        <v>43</v>
      </c>
      <c r="J297" s="177" t="str">
        <f>IF(ISBLANK(INDEX('Policy Characteristics'!D:D,MATCH($C297,'Policy Characteristics'!$C:$C,0))),"",INDEX('Policy Characteristics'!D:D,MATCH($C297,'Policy Characteristics'!$C:$C,0)))</f>
        <v>Decrease Electricity Sector Cost of Capital</v>
      </c>
      <c r="K297" s="177" t="str">
        <f>IF(ISBLANK(INDEX('Policy Characteristics'!E:E,MATCH($C297,'Policy Characteristics'!$C:$C,0))),"",INDEX('Policy Characteristics'!E:E,MATCH($C297,'Policy Characteristics'!$C:$C,0)))</f>
        <v>elec power plant cost of capital</v>
      </c>
      <c r="L297" s="177">
        <f>IF(ISBLANK(INDEX('Policy Characteristics'!F:F,MATCH($C297,'Policy Characteristics'!$C:$C,0))),"",INDEX('Policy Characteristics'!F:F,MATCH($C297,'Policy Characteristics'!$C:$C,0)))</f>
        <v>0</v>
      </c>
      <c r="M297" s="177">
        <f>IF(ISBLANK(INDEX('Policy Characteristics'!G:G,MATCH($C297,'Policy Characteristics'!$C:$C,0))),"",INDEX('Policy Characteristics'!G:G,MATCH($C297,'Policy Characteristics'!$C:$C,0)))</f>
        <v>100</v>
      </c>
      <c r="N297" s="177">
        <f>IF(ISBLANK(INDEX('Policy Characteristics'!H:H,MATCH($C297,'Policy Characteristics'!$C:$C,0))),"",INDEX('Policy Characteristics'!H:H,MATCH($C297,'Policy Characteristics'!$C:$C,0)))</f>
        <v>1</v>
      </c>
      <c r="O297" s="177" t="str">
        <f>IF(ISBLANK(INDEX('Policy Characteristics'!I:I,MATCH($C297,'Policy Characteristics'!$C:$C,0))),"",INDEX('Policy Characteristics'!I:I,MATCH($C297,'Policy Characteristics'!$C:$C,0)))</f>
        <v>% decrease</v>
      </c>
      <c r="P297" s="177" t="str">
        <f>IF(ISBLANK(INDEX('Policy Characteristics'!J:J,MATCH($C297,'Policy Characteristics'!$C:$C,0))),"",INDEX('Policy Characteristics'!J:J,MATCH($C297,'Policy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7" s="177" t="str">
        <f>IF(ISBLANK(INDEX('Policy Characteristics'!K:K,MATCH($C297,'Policy Characteristics'!$C:$C,0))),"",INDEX('Policy Characteristics'!K:K,MATCH($C297,'Policy Characteristics'!$C:$C,0)))</f>
        <v/>
      </c>
      <c r="R297" s="177" t="str">
        <f>IF(ISBLANK(INDEX('Policy Characteristics'!L:L,MATCH($C297,'Policy Characteristics'!$C:$C,0))),"",INDEX('Policy Characteristics'!L:L,MATCH($C297,'Policy Characteristics'!$C:$C,0)))</f>
        <v/>
      </c>
      <c r="S297" s="188"/>
    </row>
    <row r="298" spans="1:19" x14ac:dyDescent="0.35">
      <c r="A298" s="176" t="str">
        <f>IF(ISBLANK(INDEX('Policy Characteristics'!A:A,MATCH($C298,'Policy Characteristics'!$C:$C,0))),"",INDEX('Policy Characteristics'!A:A,MATCH($C298,'Policy Characteristics'!$C:$C,0)))</f>
        <v>Electricity Supply</v>
      </c>
      <c r="B298" s="184" t="str">
        <f>IF(ISBLANK(INDEX('Policy Characteristics'!B:B,MATCH($C298,'Policy Characteristics'!$C:$C,0))),"",INDEX('Policy Characteristics'!B:B,MATCH($C298,'Policy Characteristics'!$C:$C,0)))</f>
        <v>Decrease Cost of Capital</v>
      </c>
      <c r="C298" s="176" t="str">
        <f t="shared" si="19"/>
        <v>Percentage Decrease in Cost of Capital for Power Plants</v>
      </c>
      <c r="D298" s="6" t="s">
        <v>78</v>
      </c>
      <c r="E298" s="47"/>
      <c r="F298" s="6" t="s">
        <v>90</v>
      </c>
      <c r="G298" s="6"/>
      <c r="H298" s="44">
        <v>1736</v>
      </c>
      <c r="I298" s="199" t="s">
        <v>43</v>
      </c>
      <c r="J298" s="177" t="str">
        <f>IF(ISBLANK(INDEX('Policy Characteristics'!D:D,MATCH($C298,'Policy Characteristics'!$C:$C,0))),"",INDEX('Policy Characteristics'!D:D,MATCH($C298,'Policy Characteristics'!$C:$C,0)))</f>
        <v>Decrease Electricity Sector Cost of Capital</v>
      </c>
      <c r="K298" s="177" t="str">
        <f>IF(ISBLANK(INDEX('Policy Characteristics'!E:E,MATCH($C298,'Policy Characteristics'!$C:$C,0))),"",INDEX('Policy Characteristics'!E:E,MATCH($C298,'Policy Characteristics'!$C:$C,0)))</f>
        <v>elec power plant cost of capital</v>
      </c>
      <c r="L298" s="177">
        <f>IF(ISBLANK(INDEX('Policy Characteristics'!F:F,MATCH($C298,'Policy Characteristics'!$C:$C,0))),"",INDEX('Policy Characteristics'!F:F,MATCH($C298,'Policy Characteristics'!$C:$C,0)))</f>
        <v>0</v>
      </c>
      <c r="M298" s="177">
        <f>IF(ISBLANK(INDEX('Policy Characteristics'!G:G,MATCH($C298,'Policy Characteristics'!$C:$C,0))),"",INDEX('Policy Characteristics'!G:G,MATCH($C298,'Policy Characteristics'!$C:$C,0)))</f>
        <v>100</v>
      </c>
      <c r="N298" s="177">
        <f>IF(ISBLANK(INDEX('Policy Characteristics'!H:H,MATCH($C298,'Policy Characteristics'!$C:$C,0))),"",INDEX('Policy Characteristics'!H:H,MATCH($C298,'Policy Characteristics'!$C:$C,0)))</f>
        <v>1</v>
      </c>
      <c r="O298" s="177" t="str">
        <f>IF(ISBLANK(INDEX('Policy Characteristics'!I:I,MATCH($C298,'Policy Characteristics'!$C:$C,0))),"",INDEX('Policy Characteristics'!I:I,MATCH($C298,'Policy Characteristics'!$C:$C,0)))</f>
        <v>% decrease</v>
      </c>
      <c r="P298" s="177" t="str">
        <f>IF(ISBLANK(INDEX('Policy Characteristics'!J:J,MATCH($C298,'Policy Characteristics'!$C:$C,0))),"",INDEX('Policy Characteristics'!J:J,MATCH($C298,'Policy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8" s="177" t="str">
        <f>IF(ISBLANK(INDEX('Policy Characteristics'!K:K,MATCH($C298,'Policy Characteristics'!$C:$C,0))),"",INDEX('Policy Characteristics'!K:K,MATCH($C298,'Policy Characteristics'!$C:$C,0)))</f>
        <v/>
      </c>
      <c r="R298" s="177" t="str">
        <f>IF(ISBLANK(INDEX('Policy Characteristics'!L:L,MATCH($C298,'Policy Characteristics'!$C:$C,0))),"",INDEX('Policy Characteristics'!L:L,MATCH($C298,'Policy Characteristics'!$C:$C,0)))</f>
        <v/>
      </c>
      <c r="S298" s="188"/>
    </row>
    <row r="299" spans="1:19" x14ac:dyDescent="0.35">
      <c r="A299" s="176" t="str">
        <f>IF(ISBLANK(INDEX('Policy Characteristics'!A:A,MATCH($C299,'Policy Characteristics'!$C:$C,0))),"",INDEX('Policy Characteristics'!A:A,MATCH($C299,'Policy Characteristics'!$C:$C,0)))</f>
        <v>Electricity Supply</v>
      </c>
      <c r="B299" s="184" t="str">
        <f>IF(ISBLANK(INDEX('Policy Characteristics'!B:B,MATCH($C299,'Policy Characteristics'!$C:$C,0))),"",INDEX('Policy Characteristics'!B:B,MATCH($C299,'Policy Characteristics'!$C:$C,0)))</f>
        <v>Decrease Cost of Capital</v>
      </c>
      <c r="C299" s="176" t="str">
        <f t="shared" si="19"/>
        <v>Percentage Decrease in Cost of Capital for Power Plants</v>
      </c>
      <c r="D299" s="6" t="s">
        <v>79</v>
      </c>
      <c r="E299" s="47"/>
      <c r="F299" s="6" t="s">
        <v>91</v>
      </c>
      <c r="G299" s="6"/>
      <c r="H299" s="44">
        <v>1737</v>
      </c>
      <c r="I299" s="199" t="s">
        <v>43</v>
      </c>
      <c r="J299" s="177" t="str">
        <f>IF(ISBLANK(INDEX('Policy Characteristics'!D:D,MATCH($C299,'Policy Characteristics'!$C:$C,0))),"",INDEX('Policy Characteristics'!D:D,MATCH($C299,'Policy Characteristics'!$C:$C,0)))</f>
        <v>Decrease Electricity Sector Cost of Capital</v>
      </c>
      <c r="K299" s="177" t="str">
        <f>IF(ISBLANK(INDEX('Policy Characteristics'!E:E,MATCH($C299,'Policy Characteristics'!$C:$C,0))),"",INDEX('Policy Characteristics'!E:E,MATCH($C299,'Policy Characteristics'!$C:$C,0)))</f>
        <v>elec power plant cost of capital</v>
      </c>
      <c r="L299" s="177">
        <f>IF(ISBLANK(INDEX('Policy Characteristics'!F:F,MATCH($C299,'Policy Characteristics'!$C:$C,0))),"",INDEX('Policy Characteristics'!F:F,MATCH($C299,'Policy Characteristics'!$C:$C,0)))</f>
        <v>0</v>
      </c>
      <c r="M299" s="177">
        <f>IF(ISBLANK(INDEX('Policy Characteristics'!G:G,MATCH($C299,'Policy Characteristics'!$C:$C,0))),"",INDEX('Policy Characteristics'!G:G,MATCH($C299,'Policy Characteristics'!$C:$C,0)))</f>
        <v>100</v>
      </c>
      <c r="N299" s="177">
        <f>IF(ISBLANK(INDEX('Policy Characteristics'!H:H,MATCH($C299,'Policy Characteristics'!$C:$C,0))),"",INDEX('Policy Characteristics'!H:H,MATCH($C299,'Policy Characteristics'!$C:$C,0)))</f>
        <v>1</v>
      </c>
      <c r="O299" s="177" t="str">
        <f>IF(ISBLANK(INDEX('Policy Characteristics'!I:I,MATCH($C299,'Policy Characteristics'!$C:$C,0))),"",INDEX('Policy Characteristics'!I:I,MATCH($C299,'Policy Characteristics'!$C:$C,0)))</f>
        <v>% decrease</v>
      </c>
      <c r="P299" s="177" t="str">
        <f>IF(ISBLANK(INDEX('Policy Characteristics'!J:J,MATCH($C299,'Policy Characteristics'!$C:$C,0))),"",INDEX('Policy Characteristics'!J:J,MATCH($C299,'Policy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9" s="177" t="str">
        <f>IF(ISBLANK(INDEX('Policy Characteristics'!K:K,MATCH($C299,'Policy Characteristics'!$C:$C,0))),"",INDEX('Policy Characteristics'!K:K,MATCH($C299,'Policy Characteristics'!$C:$C,0)))</f>
        <v/>
      </c>
      <c r="R299" s="177" t="str">
        <f>IF(ISBLANK(INDEX('Policy Characteristics'!L:L,MATCH($C299,'Policy Characteristics'!$C:$C,0))),"",INDEX('Policy Characteristics'!L:L,MATCH($C299,'Policy Characteristics'!$C:$C,0)))</f>
        <v/>
      </c>
      <c r="S299" s="188"/>
    </row>
    <row r="300" spans="1:19" x14ac:dyDescent="0.35">
      <c r="A300" s="176" t="str">
        <f>IF(ISBLANK(INDEX('Policy Characteristics'!A:A,MATCH($C300,'Policy Characteristics'!$C:$C,0))),"",INDEX('Policy Characteristics'!A:A,MATCH($C300,'Policy Characteristics'!$C:$C,0)))</f>
        <v>Electricity Supply</v>
      </c>
      <c r="B300" s="184" t="str">
        <f>IF(ISBLANK(INDEX('Policy Characteristics'!B:B,MATCH($C300,'Policy Characteristics'!$C:$C,0))),"",INDEX('Policy Characteristics'!B:B,MATCH($C300,'Policy Characteristics'!$C:$C,0)))</f>
        <v>Decrease Cost of Capital</v>
      </c>
      <c r="C300" s="176" t="str">
        <f t="shared" si="19"/>
        <v>Percentage Decrease in Cost of Capital for Power Plants</v>
      </c>
      <c r="D300" s="6" t="s">
        <v>1324</v>
      </c>
      <c r="E300" s="47"/>
      <c r="F300" s="6" t="s">
        <v>435</v>
      </c>
      <c r="G300" s="6"/>
      <c r="H300" s="44">
        <v>1738</v>
      </c>
      <c r="I300" s="199" t="s">
        <v>43</v>
      </c>
      <c r="J300" s="177" t="str">
        <f>IF(ISBLANK(INDEX('Policy Characteristics'!D:D,MATCH($C300,'Policy Characteristics'!$C:$C,0))),"",INDEX('Policy Characteristics'!D:D,MATCH($C300,'Policy Characteristics'!$C:$C,0)))</f>
        <v>Decrease Electricity Sector Cost of Capital</v>
      </c>
      <c r="K300" s="177" t="str">
        <f>IF(ISBLANK(INDEX('Policy Characteristics'!E:E,MATCH($C300,'Policy Characteristics'!$C:$C,0))),"",INDEX('Policy Characteristics'!E:E,MATCH($C300,'Policy Characteristics'!$C:$C,0)))</f>
        <v>elec power plant cost of capital</v>
      </c>
      <c r="L300" s="177">
        <f>IF(ISBLANK(INDEX('Policy Characteristics'!F:F,MATCH($C300,'Policy Characteristics'!$C:$C,0))),"",INDEX('Policy Characteristics'!F:F,MATCH($C300,'Policy Characteristics'!$C:$C,0)))</f>
        <v>0</v>
      </c>
      <c r="M300" s="177">
        <f>IF(ISBLANK(INDEX('Policy Characteristics'!G:G,MATCH($C300,'Policy Characteristics'!$C:$C,0))),"",INDEX('Policy Characteristics'!G:G,MATCH($C300,'Policy Characteristics'!$C:$C,0)))</f>
        <v>100</v>
      </c>
      <c r="N300" s="177">
        <f>IF(ISBLANK(INDEX('Policy Characteristics'!H:H,MATCH($C300,'Policy Characteristics'!$C:$C,0))),"",INDEX('Policy Characteristics'!H:H,MATCH($C300,'Policy Characteristics'!$C:$C,0)))</f>
        <v>1</v>
      </c>
      <c r="O300" s="177" t="str">
        <f>IF(ISBLANK(INDEX('Policy Characteristics'!I:I,MATCH($C300,'Policy Characteristics'!$C:$C,0))),"",INDEX('Policy Characteristics'!I:I,MATCH($C300,'Policy Characteristics'!$C:$C,0)))</f>
        <v>% decrease</v>
      </c>
      <c r="P300" s="177" t="str">
        <f>IF(ISBLANK(INDEX('Policy Characteristics'!J:J,MATCH($C300,'Policy Characteristics'!$C:$C,0))),"",INDEX('Policy Characteristics'!J:J,MATCH($C300,'Policy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0" s="177" t="str">
        <f>IF(ISBLANK(INDEX('Policy Characteristics'!K:K,MATCH($C300,'Policy Characteristics'!$C:$C,0))),"",INDEX('Policy Characteristics'!K:K,MATCH($C300,'Policy Characteristics'!$C:$C,0)))</f>
        <v/>
      </c>
      <c r="R300" s="177" t="str">
        <f>IF(ISBLANK(INDEX('Policy Characteristics'!L:L,MATCH($C300,'Policy Characteristics'!$C:$C,0))),"",INDEX('Policy Characteristics'!L:L,MATCH($C300,'Policy Characteristics'!$C:$C,0)))</f>
        <v/>
      </c>
      <c r="S300" s="188"/>
    </row>
    <row r="301" spans="1:19" x14ac:dyDescent="0.35">
      <c r="A301" s="176" t="str">
        <f>IF(ISBLANK(INDEX('Policy Characteristics'!A:A,MATCH($C301,'Policy Characteristics'!$C:$C,0))),"",INDEX('Policy Characteristics'!A:A,MATCH($C301,'Policy Characteristics'!$C:$C,0)))</f>
        <v>Electricity Supply</v>
      </c>
      <c r="B301" s="184" t="str">
        <f>IF(ISBLANK(INDEX('Policy Characteristics'!B:B,MATCH($C301,'Policy Characteristics'!$C:$C,0))),"",INDEX('Policy Characteristics'!B:B,MATCH($C301,'Policy Characteristics'!$C:$C,0)))</f>
        <v>Decrease Cost of Capital</v>
      </c>
      <c r="C301" s="176" t="str">
        <f t="shared" si="19"/>
        <v>Percentage Decrease in Cost of Capital for Power Plants</v>
      </c>
      <c r="D301" s="6" t="s">
        <v>308</v>
      </c>
      <c r="E301" s="47"/>
      <c r="F301" s="6" t="s">
        <v>2631</v>
      </c>
      <c r="G301" s="6"/>
      <c r="H301" s="44">
        <v>1739</v>
      </c>
      <c r="I301" s="199" t="s">
        <v>44</v>
      </c>
      <c r="J301" s="177" t="str">
        <f>IF(ISBLANK(INDEX('Policy Characteristics'!D:D,MATCH($C301,'Policy Characteristics'!$C:$C,0))),"",INDEX('Policy Characteristics'!D:D,MATCH($C301,'Policy Characteristics'!$C:$C,0)))</f>
        <v>Decrease Electricity Sector Cost of Capital</v>
      </c>
      <c r="K301" s="177" t="str">
        <f>IF(ISBLANK(INDEX('Policy Characteristics'!E:E,MATCH($C301,'Policy Characteristics'!$C:$C,0))),"",INDEX('Policy Characteristics'!E:E,MATCH($C301,'Policy Characteristics'!$C:$C,0)))</f>
        <v>elec power plant cost of capital</v>
      </c>
      <c r="L301" s="177">
        <f>IF(ISBLANK(INDEX('Policy Characteristics'!F:F,MATCH($C301,'Policy Characteristics'!$C:$C,0))),"",INDEX('Policy Characteristics'!F:F,MATCH($C301,'Policy Characteristics'!$C:$C,0)))</f>
        <v>0</v>
      </c>
      <c r="M301" s="177">
        <f>IF(ISBLANK(INDEX('Policy Characteristics'!G:G,MATCH($C301,'Policy Characteristics'!$C:$C,0))),"",INDEX('Policy Characteristics'!G:G,MATCH($C301,'Policy Characteristics'!$C:$C,0)))</f>
        <v>100</v>
      </c>
      <c r="N301" s="177">
        <f>IF(ISBLANK(INDEX('Policy Characteristics'!H:H,MATCH($C301,'Policy Characteristics'!$C:$C,0))),"",INDEX('Policy Characteristics'!H:H,MATCH($C301,'Policy Characteristics'!$C:$C,0)))</f>
        <v>1</v>
      </c>
      <c r="O301" s="177" t="str">
        <f>IF(ISBLANK(INDEX('Policy Characteristics'!I:I,MATCH($C301,'Policy Characteristics'!$C:$C,0))),"",INDEX('Policy Characteristics'!I:I,MATCH($C301,'Policy Characteristics'!$C:$C,0)))</f>
        <v>% decrease</v>
      </c>
      <c r="P301" s="177" t="str">
        <f>IF(ISBLANK(INDEX('Policy Characteristics'!J:J,MATCH($C301,'Policy Characteristics'!$C:$C,0))),"",INDEX('Policy Characteristics'!J:J,MATCH($C301,'Policy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1" s="177" t="str">
        <f>IF(ISBLANK(INDEX('Policy Characteristics'!K:K,MATCH($C301,'Policy Characteristics'!$C:$C,0))),"",INDEX('Policy Characteristics'!K:K,MATCH($C301,'Policy Characteristics'!$C:$C,0)))</f>
        <v/>
      </c>
      <c r="R301" s="177" t="str">
        <f>IF(ISBLANK(INDEX('Policy Characteristics'!L:L,MATCH($C301,'Policy Characteristics'!$C:$C,0))),"",INDEX('Policy Characteristics'!L:L,MATCH($C301,'Policy Characteristics'!$C:$C,0)))</f>
        <v/>
      </c>
      <c r="S301" s="188"/>
    </row>
    <row r="302" spans="1:19" x14ac:dyDescent="0.35">
      <c r="A302" s="176" t="str">
        <f>IF(ISBLANK(INDEX('Policy Characteristics'!A:A,MATCH($C302,'Policy Characteristics'!$C:$C,0))),"",INDEX('Policy Characteristics'!A:A,MATCH($C302,'Policy Characteristics'!$C:$C,0)))</f>
        <v>Electricity Supply</v>
      </c>
      <c r="B302" s="184" t="str">
        <f>IF(ISBLANK(INDEX('Policy Characteristics'!B:B,MATCH($C302,'Policy Characteristics'!$C:$C,0))),"",INDEX('Policy Characteristics'!B:B,MATCH($C302,'Policy Characteristics'!$C:$C,0)))</f>
        <v>Decrease Cost of Capital</v>
      </c>
      <c r="C302" s="176" t="str">
        <f t="shared" si="19"/>
        <v>Percentage Decrease in Cost of Capital for Power Plants</v>
      </c>
      <c r="D302" s="6" t="s">
        <v>309</v>
      </c>
      <c r="E302" s="47"/>
      <c r="F302" s="6" t="s">
        <v>2629</v>
      </c>
      <c r="G302" s="6"/>
      <c r="H302" s="44">
        <v>1740</v>
      </c>
      <c r="I302" s="199" t="s">
        <v>44</v>
      </c>
      <c r="J302" s="177" t="str">
        <f>IF(ISBLANK(INDEX('Policy Characteristics'!D:D,MATCH($C302,'Policy Characteristics'!$C:$C,0))),"",INDEX('Policy Characteristics'!D:D,MATCH($C302,'Policy Characteristics'!$C:$C,0)))</f>
        <v>Decrease Electricity Sector Cost of Capital</v>
      </c>
      <c r="K302" s="177" t="str">
        <f>IF(ISBLANK(INDEX('Policy Characteristics'!E:E,MATCH($C302,'Policy Characteristics'!$C:$C,0))),"",INDEX('Policy Characteristics'!E:E,MATCH($C302,'Policy Characteristics'!$C:$C,0)))</f>
        <v>elec power plant cost of capital</v>
      </c>
      <c r="L302" s="177">
        <f>IF(ISBLANK(INDEX('Policy Characteristics'!F:F,MATCH($C302,'Policy Characteristics'!$C:$C,0))),"",INDEX('Policy Characteristics'!F:F,MATCH($C302,'Policy Characteristics'!$C:$C,0)))</f>
        <v>0</v>
      </c>
      <c r="M302" s="177">
        <f>IF(ISBLANK(INDEX('Policy Characteristics'!G:G,MATCH($C302,'Policy Characteristics'!$C:$C,0))),"",INDEX('Policy Characteristics'!G:G,MATCH($C302,'Policy Characteristics'!$C:$C,0)))</f>
        <v>100</v>
      </c>
      <c r="N302" s="177">
        <f>IF(ISBLANK(INDEX('Policy Characteristics'!H:H,MATCH($C302,'Policy Characteristics'!$C:$C,0))),"",INDEX('Policy Characteristics'!H:H,MATCH($C302,'Policy Characteristics'!$C:$C,0)))</f>
        <v>1</v>
      </c>
      <c r="O302" s="177" t="str">
        <f>IF(ISBLANK(INDEX('Policy Characteristics'!I:I,MATCH($C302,'Policy Characteristics'!$C:$C,0))),"",INDEX('Policy Characteristics'!I:I,MATCH($C302,'Policy Characteristics'!$C:$C,0)))</f>
        <v>% decrease</v>
      </c>
      <c r="P302" s="177" t="str">
        <f>IF(ISBLANK(INDEX('Policy Characteristics'!J:J,MATCH($C302,'Policy Characteristics'!$C:$C,0))),"",INDEX('Policy Characteristics'!J:J,MATCH($C302,'Policy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2" s="177" t="str">
        <f>IF(ISBLANK(INDEX('Policy Characteristics'!K:K,MATCH($C302,'Policy Characteristics'!$C:$C,0))),"",INDEX('Policy Characteristics'!K:K,MATCH($C302,'Policy Characteristics'!$C:$C,0)))</f>
        <v/>
      </c>
      <c r="R302" s="177" t="str">
        <f>IF(ISBLANK(INDEX('Policy Characteristics'!L:L,MATCH($C302,'Policy Characteristics'!$C:$C,0))),"",INDEX('Policy Characteristics'!L:L,MATCH($C302,'Policy Characteristics'!$C:$C,0)))</f>
        <v/>
      </c>
      <c r="S302" s="188"/>
    </row>
    <row r="303" spans="1:19" x14ac:dyDescent="0.35">
      <c r="A303" s="176" t="str">
        <f>IF(ISBLANK(INDEX('Policy Characteristics'!A:A,MATCH($C303,'Policy Characteristics'!$C:$C,0))),"",INDEX('Policy Characteristics'!A:A,MATCH($C303,'Policy Characteristics'!$C:$C,0)))</f>
        <v>Electricity Supply</v>
      </c>
      <c r="B303" s="184" t="str">
        <f>IF(ISBLANK(INDEX('Policy Characteristics'!B:B,MATCH($C303,'Policy Characteristics'!$C:$C,0))),"",INDEX('Policy Characteristics'!B:B,MATCH($C303,'Policy Characteristics'!$C:$C,0)))</f>
        <v>Decrease Cost of Capital</v>
      </c>
      <c r="C303" s="176" t="str">
        <f t="shared" si="19"/>
        <v>Percentage Decrease in Cost of Capital for Power Plants</v>
      </c>
      <c r="D303" s="6" t="s">
        <v>443</v>
      </c>
      <c r="E303" s="47"/>
      <c r="F303" s="6" t="s">
        <v>442</v>
      </c>
      <c r="G303" s="6"/>
      <c r="H303" s="44">
        <v>1741</v>
      </c>
      <c r="I303" s="199" t="s">
        <v>44</v>
      </c>
      <c r="J303" s="177" t="str">
        <f>IF(ISBLANK(INDEX('Policy Characteristics'!D:D,MATCH($C303,'Policy Characteristics'!$C:$C,0))),"",INDEX('Policy Characteristics'!D:D,MATCH($C303,'Policy Characteristics'!$C:$C,0)))</f>
        <v>Decrease Electricity Sector Cost of Capital</v>
      </c>
      <c r="K303" s="177" t="str">
        <f>IF(ISBLANK(INDEX('Policy Characteristics'!E:E,MATCH($C303,'Policy Characteristics'!$C:$C,0))),"",INDEX('Policy Characteristics'!E:E,MATCH($C303,'Policy Characteristics'!$C:$C,0)))</f>
        <v>elec power plant cost of capital</v>
      </c>
      <c r="L303" s="177">
        <f>IF(ISBLANK(INDEX('Policy Characteristics'!F:F,MATCH($C303,'Policy Characteristics'!$C:$C,0))),"",INDEX('Policy Characteristics'!F:F,MATCH($C303,'Policy Characteristics'!$C:$C,0)))</f>
        <v>0</v>
      </c>
      <c r="M303" s="177">
        <f>IF(ISBLANK(INDEX('Policy Characteristics'!G:G,MATCH($C303,'Policy Characteristics'!$C:$C,0))),"",INDEX('Policy Characteristics'!G:G,MATCH($C303,'Policy Characteristics'!$C:$C,0)))</f>
        <v>100</v>
      </c>
      <c r="N303" s="177">
        <f>IF(ISBLANK(INDEX('Policy Characteristics'!H:H,MATCH($C303,'Policy Characteristics'!$C:$C,0))),"",INDEX('Policy Characteristics'!H:H,MATCH($C303,'Policy Characteristics'!$C:$C,0)))</f>
        <v>1</v>
      </c>
      <c r="O303" s="177" t="str">
        <f>IF(ISBLANK(INDEX('Policy Characteristics'!I:I,MATCH($C303,'Policy Characteristics'!$C:$C,0))),"",INDEX('Policy Characteristics'!I:I,MATCH($C303,'Policy Characteristics'!$C:$C,0)))</f>
        <v>% decrease</v>
      </c>
      <c r="P303" s="177" t="str">
        <f>IF(ISBLANK(INDEX('Policy Characteristics'!J:J,MATCH($C303,'Policy Characteristics'!$C:$C,0))),"",INDEX('Policy Characteristics'!J:J,MATCH($C303,'Policy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3" s="177" t="str">
        <f>IF(ISBLANK(INDEX('Policy Characteristics'!K:K,MATCH($C303,'Policy Characteristics'!$C:$C,0))),"",INDEX('Policy Characteristics'!K:K,MATCH($C303,'Policy Characteristics'!$C:$C,0)))</f>
        <v/>
      </c>
      <c r="R303" s="177" t="str">
        <f>IF(ISBLANK(INDEX('Policy Characteristics'!L:L,MATCH($C303,'Policy Characteristics'!$C:$C,0))),"",INDEX('Policy Characteristics'!L:L,MATCH($C303,'Policy Characteristics'!$C:$C,0)))</f>
        <v/>
      </c>
      <c r="S303" s="188"/>
    </row>
    <row r="304" spans="1:19" x14ac:dyDescent="0.35">
      <c r="A304" s="176" t="str">
        <f>IF(ISBLANK(INDEX('Policy Characteristics'!A:A,MATCH($C304,'Policy Characteristics'!$C:$C,0))),"",INDEX('Policy Characteristics'!A:A,MATCH($C304,'Policy Characteristics'!$C:$C,0)))</f>
        <v>Electricity Supply</v>
      </c>
      <c r="B304" s="184" t="str">
        <f>IF(ISBLANK(INDEX('Policy Characteristics'!B:B,MATCH($C304,'Policy Characteristics'!$C:$C,0))),"",INDEX('Policy Characteristics'!B:B,MATCH($C304,'Policy Characteristics'!$C:$C,0)))</f>
        <v>Decrease Cost of Capital</v>
      </c>
      <c r="C304" s="176" t="str">
        <f t="shared" si="19"/>
        <v>Percentage Decrease in Cost of Capital for Power Plants</v>
      </c>
      <c r="D304" s="6" t="s">
        <v>452</v>
      </c>
      <c r="E304" s="47"/>
      <c r="F304" s="6" t="s">
        <v>453</v>
      </c>
      <c r="G304" s="6"/>
      <c r="H304" s="44">
        <v>1742</v>
      </c>
      <c r="I304" s="199" t="s">
        <v>43</v>
      </c>
      <c r="J304" s="177" t="str">
        <f>IF(ISBLANK(INDEX('Policy Characteristics'!D:D,MATCH($C304,'Policy Characteristics'!$C:$C,0))),"",INDEX('Policy Characteristics'!D:D,MATCH($C304,'Policy Characteristics'!$C:$C,0)))</f>
        <v>Decrease Electricity Sector Cost of Capital</v>
      </c>
      <c r="K304" s="177" t="str">
        <f>IF(ISBLANK(INDEX('Policy Characteristics'!E:E,MATCH($C304,'Policy Characteristics'!$C:$C,0))),"",INDEX('Policy Characteristics'!E:E,MATCH($C304,'Policy Characteristics'!$C:$C,0)))</f>
        <v>elec power plant cost of capital</v>
      </c>
      <c r="L304" s="177">
        <f>IF(ISBLANK(INDEX('Policy Characteristics'!F:F,MATCH($C304,'Policy Characteristics'!$C:$C,0))),"",INDEX('Policy Characteristics'!F:F,MATCH($C304,'Policy Characteristics'!$C:$C,0)))</f>
        <v>0</v>
      </c>
      <c r="M304" s="177">
        <f>IF(ISBLANK(INDEX('Policy Characteristics'!G:G,MATCH($C304,'Policy Characteristics'!$C:$C,0))),"",INDEX('Policy Characteristics'!G:G,MATCH($C304,'Policy Characteristics'!$C:$C,0)))</f>
        <v>100</v>
      </c>
      <c r="N304" s="177">
        <f>IF(ISBLANK(INDEX('Policy Characteristics'!H:H,MATCH($C304,'Policy Characteristics'!$C:$C,0))),"",INDEX('Policy Characteristics'!H:H,MATCH($C304,'Policy Characteristics'!$C:$C,0)))</f>
        <v>1</v>
      </c>
      <c r="O304" s="177" t="str">
        <f>IF(ISBLANK(INDEX('Policy Characteristics'!I:I,MATCH($C304,'Policy Characteristics'!$C:$C,0))),"",INDEX('Policy Characteristics'!I:I,MATCH($C304,'Policy Characteristics'!$C:$C,0)))</f>
        <v>% decrease</v>
      </c>
      <c r="P304" s="177" t="str">
        <f>IF(ISBLANK(INDEX('Policy Characteristics'!J:J,MATCH($C304,'Policy Characteristics'!$C:$C,0))),"",INDEX('Policy Characteristics'!J:J,MATCH($C304,'Policy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4" s="177" t="str">
        <f>IF(ISBLANK(INDEX('Policy Characteristics'!K:K,MATCH($C304,'Policy Characteristics'!$C:$C,0))),"",INDEX('Policy Characteristics'!K:K,MATCH($C304,'Policy Characteristics'!$C:$C,0)))</f>
        <v/>
      </c>
      <c r="R304" s="177" t="str">
        <f>IF(ISBLANK(INDEX('Policy Characteristics'!L:L,MATCH($C304,'Policy Characteristics'!$C:$C,0))),"",INDEX('Policy Characteristics'!L:L,MATCH($C304,'Policy Characteristics'!$C:$C,0)))</f>
        <v/>
      </c>
      <c r="S304" s="188"/>
    </row>
    <row r="305" spans="1:19" x14ac:dyDescent="0.35">
      <c r="A305" s="176" t="str">
        <f>IF(ISBLANK(INDEX('Policy Characteristics'!A:A,MATCH($C305,'Policy Characteristics'!$C:$C,0))),"",INDEX('Policy Characteristics'!A:A,MATCH($C305,'Policy Characteristics'!$C:$C,0)))</f>
        <v>Electricity Supply</v>
      </c>
      <c r="B305" s="184" t="str">
        <f>IF(ISBLANK(INDEX('Policy Characteristics'!B:B,MATCH($C305,'Policy Characteristics'!$C:$C,0))),"",INDEX('Policy Characteristics'!B:B,MATCH($C305,'Policy Characteristics'!$C:$C,0)))</f>
        <v>Decrease Cost of Capital</v>
      </c>
      <c r="C305" s="176" t="str">
        <f t="shared" si="19"/>
        <v>Percentage Decrease in Cost of Capital for Power Plants</v>
      </c>
      <c r="D305" s="6" t="s">
        <v>1647</v>
      </c>
      <c r="E305" s="47"/>
      <c r="F305" s="6" t="s">
        <v>1368</v>
      </c>
      <c r="G305" s="6"/>
      <c r="H305" s="44">
        <v>1743</v>
      </c>
      <c r="I305" s="199" t="s">
        <v>44</v>
      </c>
      <c r="J305" s="177" t="str">
        <f>IF(ISBLANK(INDEX('Policy Characteristics'!D:D,MATCH($C305,'Policy Characteristics'!$C:$C,0))),"",INDEX('Policy Characteristics'!D:D,MATCH($C305,'Policy Characteristics'!$C:$C,0)))</f>
        <v>Decrease Electricity Sector Cost of Capital</v>
      </c>
      <c r="K305" s="177" t="str">
        <f>IF(ISBLANK(INDEX('Policy Characteristics'!E:E,MATCH($C305,'Policy Characteristics'!$C:$C,0))),"",INDEX('Policy Characteristics'!E:E,MATCH($C305,'Policy Characteristics'!$C:$C,0)))</f>
        <v>elec power plant cost of capital</v>
      </c>
      <c r="L305" s="177">
        <f>IF(ISBLANK(INDEX('Policy Characteristics'!F:F,MATCH($C305,'Policy Characteristics'!$C:$C,0))),"",INDEX('Policy Characteristics'!F:F,MATCH($C305,'Policy Characteristics'!$C:$C,0)))</f>
        <v>0</v>
      </c>
      <c r="M305" s="177">
        <f>IF(ISBLANK(INDEX('Policy Characteristics'!G:G,MATCH($C305,'Policy Characteristics'!$C:$C,0))),"",INDEX('Policy Characteristics'!G:G,MATCH($C305,'Policy Characteristics'!$C:$C,0)))</f>
        <v>100</v>
      </c>
      <c r="N305" s="177">
        <f>IF(ISBLANK(INDEX('Policy Characteristics'!H:H,MATCH($C305,'Policy Characteristics'!$C:$C,0))),"",INDEX('Policy Characteristics'!H:H,MATCH($C305,'Policy Characteristics'!$C:$C,0)))</f>
        <v>1</v>
      </c>
      <c r="O305" s="177" t="str">
        <f>IF(ISBLANK(INDEX('Policy Characteristics'!I:I,MATCH($C305,'Policy Characteristics'!$C:$C,0))),"",INDEX('Policy Characteristics'!I:I,MATCH($C305,'Policy Characteristics'!$C:$C,0)))</f>
        <v>% decrease</v>
      </c>
      <c r="P305" s="177" t="str">
        <f>IF(ISBLANK(INDEX('Policy Characteristics'!J:J,MATCH($C305,'Policy Characteristics'!$C:$C,0))),"",INDEX('Policy Characteristics'!J:J,MATCH($C305,'Policy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5" s="177" t="str">
        <f>IF(ISBLANK(INDEX('Policy Characteristics'!K:K,MATCH($C305,'Policy Characteristics'!$C:$C,0))),"",INDEX('Policy Characteristics'!K:K,MATCH($C305,'Policy Characteristics'!$C:$C,0)))</f>
        <v/>
      </c>
      <c r="R305" s="177" t="str">
        <f>IF(ISBLANK(INDEX('Policy Characteristics'!L:L,MATCH($C305,'Policy Characteristics'!$C:$C,0))),"",INDEX('Policy Characteristics'!L:L,MATCH($C305,'Policy Characteristics'!$C:$C,0)))</f>
        <v/>
      </c>
      <c r="S305" s="188"/>
    </row>
    <row r="306" spans="1:19" x14ac:dyDescent="0.35">
      <c r="A306" s="176" t="str">
        <f>IF(ISBLANK(INDEX('Policy Characteristics'!A:A,MATCH($C306,'Policy Characteristics'!$C:$C,0))),"",INDEX('Policy Characteristics'!A:A,MATCH($C306,'Policy Characteristics'!$C:$C,0)))</f>
        <v>Electricity Supply</v>
      </c>
      <c r="B306" s="184" t="str">
        <f>IF(ISBLANK(INDEX('Policy Characteristics'!B:B,MATCH($C306,'Policy Characteristics'!$C:$C,0))),"",INDEX('Policy Characteristics'!B:B,MATCH($C306,'Policy Characteristics'!$C:$C,0)))</f>
        <v>Decrease Cost of Capital</v>
      </c>
      <c r="C306" s="176" t="str">
        <f t="shared" si="19"/>
        <v>Percentage Decrease in Cost of Capital for Power Plants</v>
      </c>
      <c r="D306" s="6" t="s">
        <v>1648</v>
      </c>
      <c r="E306" s="47"/>
      <c r="F306" s="6" t="s">
        <v>1491</v>
      </c>
      <c r="G306" s="6"/>
      <c r="H306" s="44">
        <v>1744</v>
      </c>
      <c r="I306" s="199" t="s">
        <v>44</v>
      </c>
      <c r="J306" s="177" t="str">
        <f>IF(ISBLANK(INDEX('Policy Characteristics'!D:D,MATCH($C306,'Policy Characteristics'!$C:$C,0))),"",INDEX('Policy Characteristics'!D:D,MATCH($C306,'Policy Characteristics'!$C:$C,0)))</f>
        <v>Decrease Electricity Sector Cost of Capital</v>
      </c>
      <c r="K306" s="177" t="str">
        <f>IF(ISBLANK(INDEX('Policy Characteristics'!E:E,MATCH($C306,'Policy Characteristics'!$C:$C,0))),"",INDEX('Policy Characteristics'!E:E,MATCH($C306,'Policy Characteristics'!$C:$C,0)))</f>
        <v>elec power plant cost of capital</v>
      </c>
      <c r="L306" s="177">
        <f>IF(ISBLANK(INDEX('Policy Characteristics'!F:F,MATCH($C306,'Policy Characteristics'!$C:$C,0))),"",INDEX('Policy Characteristics'!F:F,MATCH($C306,'Policy Characteristics'!$C:$C,0)))</f>
        <v>0</v>
      </c>
      <c r="M306" s="177">
        <f>IF(ISBLANK(INDEX('Policy Characteristics'!G:G,MATCH($C306,'Policy Characteristics'!$C:$C,0))),"",INDEX('Policy Characteristics'!G:G,MATCH($C306,'Policy Characteristics'!$C:$C,0)))</f>
        <v>100</v>
      </c>
      <c r="N306" s="177">
        <f>IF(ISBLANK(INDEX('Policy Characteristics'!H:H,MATCH($C306,'Policy Characteristics'!$C:$C,0))),"",INDEX('Policy Characteristics'!H:H,MATCH($C306,'Policy Characteristics'!$C:$C,0)))</f>
        <v>1</v>
      </c>
      <c r="O306" s="177" t="str">
        <f>IF(ISBLANK(INDEX('Policy Characteristics'!I:I,MATCH($C306,'Policy Characteristics'!$C:$C,0))),"",INDEX('Policy Characteristics'!I:I,MATCH($C306,'Policy Characteristics'!$C:$C,0)))</f>
        <v>% decrease</v>
      </c>
      <c r="P306" s="177" t="str">
        <f>IF(ISBLANK(INDEX('Policy Characteristics'!J:J,MATCH($C306,'Policy Characteristics'!$C:$C,0))),"",INDEX('Policy Characteristics'!J:J,MATCH($C306,'Policy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6" s="177" t="str">
        <f>IF(ISBLANK(INDEX('Policy Characteristics'!K:K,MATCH($C306,'Policy Characteristics'!$C:$C,0))),"",INDEX('Policy Characteristics'!K:K,MATCH($C306,'Policy Characteristics'!$C:$C,0)))</f>
        <v/>
      </c>
      <c r="R306" s="177" t="str">
        <f>IF(ISBLANK(INDEX('Policy Characteristics'!L:L,MATCH($C306,'Policy Characteristics'!$C:$C,0))),"",INDEX('Policy Characteristics'!L:L,MATCH($C306,'Policy Characteristics'!$C:$C,0)))</f>
        <v/>
      </c>
      <c r="S306" s="188"/>
    </row>
    <row r="307" spans="1:19" x14ac:dyDescent="0.35">
      <c r="A307" s="176" t="str">
        <f>IF(ISBLANK(INDEX('Policy Characteristics'!A:A,MATCH($C307,'Policy Characteristics'!$C:$C,0))),"",INDEX('Policy Characteristics'!A:A,MATCH($C307,'Policy Characteristics'!$C:$C,0)))</f>
        <v>Electricity Supply</v>
      </c>
      <c r="B307" s="184" t="str">
        <f>IF(ISBLANK(INDEX('Policy Characteristics'!B:B,MATCH($C307,'Policy Characteristics'!$C:$C,0))),"",INDEX('Policy Characteristics'!B:B,MATCH($C307,'Policy Characteristics'!$C:$C,0)))</f>
        <v>Decrease Cost of Capital</v>
      </c>
      <c r="C307" s="176" t="str">
        <f t="shared" si="19"/>
        <v>Percentage Decrease in Cost of Capital for Power Plants</v>
      </c>
      <c r="D307" s="6" t="s">
        <v>1649</v>
      </c>
      <c r="E307" s="47"/>
      <c r="F307" s="6" t="s">
        <v>1370</v>
      </c>
      <c r="G307" s="6"/>
      <c r="H307" s="44">
        <v>1745</v>
      </c>
      <c r="I307" s="199" t="s">
        <v>44</v>
      </c>
      <c r="J307" s="177" t="str">
        <f>IF(ISBLANK(INDEX('Policy Characteristics'!D:D,MATCH($C307,'Policy Characteristics'!$C:$C,0))),"",INDEX('Policy Characteristics'!D:D,MATCH($C307,'Policy Characteristics'!$C:$C,0)))</f>
        <v>Decrease Electricity Sector Cost of Capital</v>
      </c>
      <c r="K307" s="177" t="str">
        <f>IF(ISBLANK(INDEX('Policy Characteristics'!E:E,MATCH($C307,'Policy Characteristics'!$C:$C,0))),"",INDEX('Policy Characteristics'!E:E,MATCH($C307,'Policy Characteristics'!$C:$C,0)))</f>
        <v>elec power plant cost of capital</v>
      </c>
      <c r="L307" s="177">
        <f>IF(ISBLANK(INDEX('Policy Characteristics'!F:F,MATCH($C307,'Policy Characteristics'!$C:$C,0))),"",INDEX('Policy Characteristics'!F:F,MATCH($C307,'Policy Characteristics'!$C:$C,0)))</f>
        <v>0</v>
      </c>
      <c r="M307" s="177">
        <f>IF(ISBLANK(INDEX('Policy Characteristics'!G:G,MATCH($C307,'Policy Characteristics'!$C:$C,0))),"",INDEX('Policy Characteristics'!G:G,MATCH($C307,'Policy Characteristics'!$C:$C,0)))</f>
        <v>100</v>
      </c>
      <c r="N307" s="177">
        <f>IF(ISBLANK(INDEX('Policy Characteristics'!H:H,MATCH($C307,'Policy Characteristics'!$C:$C,0))),"",INDEX('Policy Characteristics'!H:H,MATCH($C307,'Policy Characteristics'!$C:$C,0)))</f>
        <v>1</v>
      </c>
      <c r="O307" s="177" t="str">
        <f>IF(ISBLANK(INDEX('Policy Characteristics'!I:I,MATCH($C307,'Policy Characteristics'!$C:$C,0))),"",INDEX('Policy Characteristics'!I:I,MATCH($C307,'Policy Characteristics'!$C:$C,0)))</f>
        <v>% decrease</v>
      </c>
      <c r="P307" s="177" t="str">
        <f>IF(ISBLANK(INDEX('Policy Characteristics'!J:J,MATCH($C307,'Policy Characteristics'!$C:$C,0))),"",INDEX('Policy Characteristics'!J:J,MATCH($C307,'Policy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7" s="177" t="str">
        <f>IF(ISBLANK(INDEX('Policy Characteristics'!K:K,MATCH($C307,'Policy Characteristics'!$C:$C,0))),"",INDEX('Policy Characteristics'!K:K,MATCH($C307,'Policy Characteristics'!$C:$C,0)))</f>
        <v/>
      </c>
      <c r="R307" s="177" t="str">
        <f>IF(ISBLANK(INDEX('Policy Characteristics'!L:L,MATCH($C307,'Policy Characteristics'!$C:$C,0))),"",INDEX('Policy Characteristics'!L:L,MATCH($C307,'Policy Characteristics'!$C:$C,0)))</f>
        <v/>
      </c>
      <c r="S307" s="188"/>
    </row>
    <row r="308" spans="1:19" x14ac:dyDescent="0.35">
      <c r="A308" s="176" t="str">
        <f>IF(ISBLANK(INDEX('Policy Characteristics'!A:A,MATCH($C308,'Policy Characteristics'!$C:$C,0))),"",INDEX('Policy Characteristics'!A:A,MATCH($C308,'Policy Characteristics'!$C:$C,0)))</f>
        <v>Electricity Supply</v>
      </c>
      <c r="B308" s="184" t="str">
        <f>IF(ISBLANK(INDEX('Policy Characteristics'!B:B,MATCH($C308,'Policy Characteristics'!$C:$C,0))),"",INDEX('Policy Characteristics'!B:B,MATCH($C308,'Policy Characteristics'!$C:$C,0)))</f>
        <v>Decrease Cost of Capital</v>
      </c>
      <c r="C308" s="176" t="str">
        <f t="shared" si="19"/>
        <v>Percentage Decrease in Cost of Capital for Power Plants</v>
      </c>
      <c r="D308" s="6" t="s">
        <v>2352</v>
      </c>
      <c r="E308" s="47"/>
      <c r="F308" s="6" t="s">
        <v>2359</v>
      </c>
      <c r="G308" s="6"/>
      <c r="H308" s="44">
        <v>1804</v>
      </c>
      <c r="I308" s="199" t="s">
        <v>43</v>
      </c>
      <c r="J308" s="177" t="str">
        <f>IF(ISBLANK(INDEX('Policy Characteristics'!D:D,MATCH($C308,'Policy Characteristics'!$C:$C,0))),"",INDEX('Policy Characteristics'!D:D,MATCH($C308,'Policy Characteristics'!$C:$C,0)))</f>
        <v>Decrease Electricity Sector Cost of Capital</v>
      </c>
      <c r="K308" s="177" t="str">
        <f>IF(ISBLANK(INDEX('Policy Characteristics'!E:E,MATCH($C308,'Policy Characteristics'!$C:$C,0))),"",INDEX('Policy Characteristics'!E:E,MATCH($C308,'Policy Characteristics'!$C:$C,0)))</f>
        <v>elec power plant cost of capital</v>
      </c>
      <c r="L308" s="177">
        <f>IF(ISBLANK(INDEX('Policy Characteristics'!F:F,MATCH($C308,'Policy Characteristics'!$C:$C,0))),"",INDEX('Policy Characteristics'!F:F,MATCH($C308,'Policy Characteristics'!$C:$C,0)))</f>
        <v>0</v>
      </c>
      <c r="M308" s="177">
        <f>IF(ISBLANK(INDEX('Policy Characteristics'!G:G,MATCH($C308,'Policy Characteristics'!$C:$C,0))),"",INDEX('Policy Characteristics'!G:G,MATCH($C308,'Policy Characteristics'!$C:$C,0)))</f>
        <v>100</v>
      </c>
      <c r="N308" s="177">
        <f>IF(ISBLANK(INDEX('Policy Characteristics'!H:H,MATCH($C308,'Policy Characteristics'!$C:$C,0))),"",INDEX('Policy Characteristics'!H:H,MATCH($C308,'Policy Characteristics'!$C:$C,0)))</f>
        <v>1</v>
      </c>
      <c r="O308" s="177" t="str">
        <f>IF(ISBLANK(INDEX('Policy Characteristics'!I:I,MATCH($C308,'Policy Characteristics'!$C:$C,0))),"",INDEX('Policy Characteristics'!I:I,MATCH($C308,'Policy Characteristics'!$C:$C,0)))</f>
        <v>% decrease</v>
      </c>
      <c r="P308" s="177" t="str">
        <f>IF(ISBLANK(INDEX('Policy Characteristics'!J:J,MATCH($C308,'Policy Characteristics'!$C:$C,0))),"",INDEX('Policy Characteristics'!J:J,MATCH($C308,'Policy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8" s="177" t="str">
        <f>IF(ISBLANK(INDEX('Policy Characteristics'!K:K,MATCH($C308,'Policy Characteristics'!$C:$C,0))),"",INDEX('Policy Characteristics'!K:K,MATCH($C308,'Policy Characteristics'!$C:$C,0)))</f>
        <v/>
      </c>
      <c r="R308" s="177" t="str">
        <f>IF(ISBLANK(INDEX('Policy Characteristics'!L:L,MATCH($C308,'Policy Characteristics'!$C:$C,0))),"",INDEX('Policy Characteristics'!L:L,MATCH($C308,'Policy Characteristics'!$C:$C,0)))</f>
        <v/>
      </c>
      <c r="S308" s="188"/>
    </row>
    <row r="309" spans="1:19" x14ac:dyDescent="0.35">
      <c r="A309" s="176" t="str">
        <f>IF(ISBLANK(INDEX('Policy Characteristics'!A:A,MATCH($C309,'Policy Characteristics'!$C:$C,0))),"",INDEX('Policy Characteristics'!A:A,MATCH($C309,'Policy Characteristics'!$C:$C,0)))</f>
        <v>Electricity Supply</v>
      </c>
      <c r="B309" s="184" t="str">
        <f>IF(ISBLANK(INDEX('Policy Characteristics'!B:B,MATCH($C309,'Policy Characteristics'!$C:$C,0))),"",INDEX('Policy Characteristics'!B:B,MATCH($C309,'Policy Characteristics'!$C:$C,0)))</f>
        <v>Decrease Cost of Capital</v>
      </c>
      <c r="C309" s="176" t="str">
        <f t="shared" si="19"/>
        <v>Percentage Decrease in Cost of Capital for Power Plants</v>
      </c>
      <c r="D309" s="6" t="s">
        <v>2355</v>
      </c>
      <c r="E309" s="47"/>
      <c r="F309" s="6" t="s">
        <v>2360</v>
      </c>
      <c r="G309" s="6"/>
      <c r="H309" s="44">
        <v>1805</v>
      </c>
      <c r="I309" s="199" t="s">
        <v>43</v>
      </c>
      <c r="J309" s="177" t="str">
        <f>IF(ISBLANK(INDEX('Policy Characteristics'!D:D,MATCH($C309,'Policy Characteristics'!$C:$C,0))),"",INDEX('Policy Characteristics'!D:D,MATCH($C309,'Policy Characteristics'!$C:$C,0)))</f>
        <v>Decrease Electricity Sector Cost of Capital</v>
      </c>
      <c r="K309" s="177" t="str">
        <f>IF(ISBLANK(INDEX('Policy Characteristics'!E:E,MATCH($C309,'Policy Characteristics'!$C:$C,0))),"",INDEX('Policy Characteristics'!E:E,MATCH($C309,'Policy Characteristics'!$C:$C,0)))</f>
        <v>elec power plant cost of capital</v>
      </c>
      <c r="L309" s="177">
        <f>IF(ISBLANK(INDEX('Policy Characteristics'!F:F,MATCH($C309,'Policy Characteristics'!$C:$C,0))),"",INDEX('Policy Characteristics'!F:F,MATCH($C309,'Policy Characteristics'!$C:$C,0)))</f>
        <v>0</v>
      </c>
      <c r="M309" s="177">
        <f>IF(ISBLANK(INDEX('Policy Characteristics'!G:G,MATCH($C309,'Policy Characteristics'!$C:$C,0))),"",INDEX('Policy Characteristics'!G:G,MATCH($C309,'Policy Characteristics'!$C:$C,0)))</f>
        <v>100</v>
      </c>
      <c r="N309" s="177">
        <f>IF(ISBLANK(INDEX('Policy Characteristics'!H:H,MATCH($C309,'Policy Characteristics'!$C:$C,0))),"",INDEX('Policy Characteristics'!H:H,MATCH($C309,'Policy Characteristics'!$C:$C,0)))</f>
        <v>1</v>
      </c>
      <c r="O309" s="177" t="str">
        <f>IF(ISBLANK(INDEX('Policy Characteristics'!I:I,MATCH($C309,'Policy Characteristics'!$C:$C,0))),"",INDEX('Policy Characteristics'!I:I,MATCH($C309,'Policy Characteristics'!$C:$C,0)))</f>
        <v>% decrease</v>
      </c>
      <c r="P309" s="177" t="str">
        <f>IF(ISBLANK(INDEX('Policy Characteristics'!J:J,MATCH($C309,'Policy Characteristics'!$C:$C,0))),"",INDEX('Policy Characteristics'!J:J,MATCH($C309,'Policy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9" s="177" t="str">
        <f>IF(ISBLANK(INDEX('Policy Characteristics'!K:K,MATCH($C309,'Policy Characteristics'!$C:$C,0))),"",INDEX('Policy Characteristics'!K:K,MATCH($C309,'Policy Characteristics'!$C:$C,0)))</f>
        <v/>
      </c>
      <c r="R309" s="177" t="str">
        <f>IF(ISBLANK(INDEX('Policy Characteristics'!L:L,MATCH($C309,'Policy Characteristics'!$C:$C,0))),"",INDEX('Policy Characteristics'!L:L,MATCH($C309,'Policy Characteristics'!$C:$C,0)))</f>
        <v/>
      </c>
      <c r="S309" s="188"/>
    </row>
    <row r="310" spans="1:19" x14ac:dyDescent="0.35">
      <c r="A310" s="176" t="str">
        <f>IF(ISBLANK(INDEX('Policy Characteristics'!A:A,MATCH($C310,'Policy Characteristics'!$C:$C,0))),"",INDEX('Policy Characteristics'!A:A,MATCH($C310,'Policy Characteristics'!$C:$C,0)))</f>
        <v>Electricity Supply</v>
      </c>
      <c r="B310" s="184" t="str">
        <f>IF(ISBLANK(INDEX('Policy Characteristics'!B:B,MATCH($C310,'Policy Characteristics'!$C:$C,0))),"",INDEX('Policy Characteristics'!B:B,MATCH($C310,'Policy Characteristics'!$C:$C,0)))</f>
        <v>Decrease Cost of Capital</v>
      </c>
      <c r="C310" s="176" t="str">
        <f t="shared" si="19"/>
        <v>Percentage Decrease in Cost of Capital for Power Plants</v>
      </c>
      <c r="D310" s="6" t="s">
        <v>2356</v>
      </c>
      <c r="E310" s="47"/>
      <c r="F310" s="6" t="s">
        <v>2361</v>
      </c>
      <c r="G310" s="6"/>
      <c r="H310" s="44">
        <v>1806</v>
      </c>
      <c r="I310" s="199" t="s">
        <v>43</v>
      </c>
      <c r="J310" s="177" t="str">
        <f>IF(ISBLANK(INDEX('Policy Characteristics'!D:D,MATCH($C310,'Policy Characteristics'!$C:$C,0))),"",INDEX('Policy Characteristics'!D:D,MATCH($C310,'Policy Characteristics'!$C:$C,0)))</f>
        <v>Decrease Electricity Sector Cost of Capital</v>
      </c>
      <c r="K310" s="177" t="str">
        <f>IF(ISBLANK(INDEX('Policy Characteristics'!E:E,MATCH($C310,'Policy Characteristics'!$C:$C,0))),"",INDEX('Policy Characteristics'!E:E,MATCH($C310,'Policy Characteristics'!$C:$C,0)))</f>
        <v>elec power plant cost of capital</v>
      </c>
      <c r="L310" s="177">
        <f>IF(ISBLANK(INDEX('Policy Characteristics'!F:F,MATCH($C310,'Policy Characteristics'!$C:$C,0))),"",INDEX('Policy Characteristics'!F:F,MATCH($C310,'Policy Characteristics'!$C:$C,0)))</f>
        <v>0</v>
      </c>
      <c r="M310" s="177">
        <f>IF(ISBLANK(INDEX('Policy Characteristics'!G:G,MATCH($C310,'Policy Characteristics'!$C:$C,0))),"",INDEX('Policy Characteristics'!G:G,MATCH($C310,'Policy Characteristics'!$C:$C,0)))</f>
        <v>100</v>
      </c>
      <c r="N310" s="177">
        <f>IF(ISBLANK(INDEX('Policy Characteristics'!H:H,MATCH($C310,'Policy Characteristics'!$C:$C,0))),"",INDEX('Policy Characteristics'!H:H,MATCH($C310,'Policy Characteristics'!$C:$C,0)))</f>
        <v>1</v>
      </c>
      <c r="O310" s="177" t="str">
        <f>IF(ISBLANK(INDEX('Policy Characteristics'!I:I,MATCH($C310,'Policy Characteristics'!$C:$C,0))),"",INDEX('Policy Characteristics'!I:I,MATCH($C310,'Policy Characteristics'!$C:$C,0)))</f>
        <v>% decrease</v>
      </c>
      <c r="P310" s="177" t="str">
        <f>IF(ISBLANK(INDEX('Policy Characteristics'!J:J,MATCH($C310,'Policy Characteristics'!$C:$C,0))),"",INDEX('Policy Characteristics'!J:J,MATCH($C310,'Policy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0" s="177" t="str">
        <f>IF(ISBLANK(INDEX('Policy Characteristics'!K:K,MATCH($C310,'Policy Characteristics'!$C:$C,0))),"",INDEX('Policy Characteristics'!K:K,MATCH($C310,'Policy Characteristics'!$C:$C,0)))</f>
        <v/>
      </c>
      <c r="R310" s="177" t="str">
        <f>IF(ISBLANK(INDEX('Policy Characteristics'!L:L,MATCH($C310,'Policy Characteristics'!$C:$C,0))),"",INDEX('Policy Characteristics'!L:L,MATCH($C310,'Policy Characteristics'!$C:$C,0)))</f>
        <v/>
      </c>
      <c r="S310" s="188"/>
    </row>
    <row r="311" spans="1:19" x14ac:dyDescent="0.35">
      <c r="A311" s="176" t="str">
        <f>IF(ISBLANK(INDEX('Policy Characteristics'!A:A,MATCH($C311,'Policy Characteristics'!$C:$C,0))),"",INDEX('Policy Characteristics'!A:A,MATCH($C311,'Policy Characteristics'!$C:$C,0)))</f>
        <v>Electricity Supply</v>
      </c>
      <c r="B311" s="184" t="str">
        <f>IF(ISBLANK(INDEX('Policy Characteristics'!B:B,MATCH($C311,'Policy Characteristics'!$C:$C,0))),"",INDEX('Policy Characteristics'!B:B,MATCH($C311,'Policy Characteristics'!$C:$C,0)))</f>
        <v>Decrease Cost of Capital</v>
      </c>
      <c r="C311" s="176" t="str">
        <f t="shared" si="19"/>
        <v>Percentage Decrease in Cost of Capital for Power Plants</v>
      </c>
      <c r="D311" s="6" t="s">
        <v>2357</v>
      </c>
      <c r="E311" s="47"/>
      <c r="F311" s="6" t="s">
        <v>2362</v>
      </c>
      <c r="G311" s="6"/>
      <c r="H311" s="44">
        <v>1807</v>
      </c>
      <c r="I311" s="199" t="s">
        <v>43</v>
      </c>
      <c r="J311" s="177" t="str">
        <f>IF(ISBLANK(INDEX('Policy Characteristics'!D:D,MATCH($C311,'Policy Characteristics'!$C:$C,0))),"",INDEX('Policy Characteristics'!D:D,MATCH($C311,'Policy Characteristics'!$C:$C,0)))</f>
        <v>Decrease Electricity Sector Cost of Capital</v>
      </c>
      <c r="K311" s="177" t="str">
        <f>IF(ISBLANK(INDEX('Policy Characteristics'!E:E,MATCH($C311,'Policy Characteristics'!$C:$C,0))),"",INDEX('Policy Characteristics'!E:E,MATCH($C311,'Policy Characteristics'!$C:$C,0)))</f>
        <v>elec power plant cost of capital</v>
      </c>
      <c r="L311" s="177">
        <f>IF(ISBLANK(INDEX('Policy Characteristics'!F:F,MATCH($C311,'Policy Characteristics'!$C:$C,0))),"",INDEX('Policy Characteristics'!F:F,MATCH($C311,'Policy Characteristics'!$C:$C,0)))</f>
        <v>0</v>
      </c>
      <c r="M311" s="177">
        <f>IF(ISBLANK(INDEX('Policy Characteristics'!G:G,MATCH($C311,'Policy Characteristics'!$C:$C,0))),"",INDEX('Policy Characteristics'!G:G,MATCH($C311,'Policy Characteristics'!$C:$C,0)))</f>
        <v>100</v>
      </c>
      <c r="N311" s="177">
        <f>IF(ISBLANK(INDEX('Policy Characteristics'!H:H,MATCH($C311,'Policy Characteristics'!$C:$C,0))),"",INDEX('Policy Characteristics'!H:H,MATCH($C311,'Policy Characteristics'!$C:$C,0)))</f>
        <v>1</v>
      </c>
      <c r="O311" s="177" t="str">
        <f>IF(ISBLANK(INDEX('Policy Characteristics'!I:I,MATCH($C311,'Policy Characteristics'!$C:$C,0))),"",INDEX('Policy Characteristics'!I:I,MATCH($C311,'Policy Characteristics'!$C:$C,0)))</f>
        <v>% decrease</v>
      </c>
      <c r="P311" s="177" t="str">
        <f>IF(ISBLANK(INDEX('Policy Characteristics'!J:J,MATCH($C311,'Policy Characteristics'!$C:$C,0))),"",INDEX('Policy Characteristics'!J:J,MATCH($C311,'Policy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1" s="177" t="str">
        <f>IF(ISBLANK(INDEX('Policy Characteristics'!K:K,MATCH($C311,'Policy Characteristics'!$C:$C,0))),"",INDEX('Policy Characteristics'!K:K,MATCH($C311,'Policy Characteristics'!$C:$C,0)))</f>
        <v/>
      </c>
      <c r="R311" s="177" t="str">
        <f>IF(ISBLANK(INDEX('Policy Characteristics'!L:L,MATCH($C311,'Policy Characteristics'!$C:$C,0))),"",INDEX('Policy Characteristics'!L:L,MATCH($C311,'Policy Characteristics'!$C:$C,0)))</f>
        <v/>
      </c>
      <c r="S311" s="188"/>
    </row>
    <row r="312" spans="1:19" x14ac:dyDescent="0.35">
      <c r="A312" s="176" t="str">
        <f>IF(ISBLANK(INDEX('Policy Characteristics'!A:A,MATCH($C312,'Policy Characteristics'!$C:$C,0))),"",INDEX('Policy Characteristics'!A:A,MATCH($C312,'Policy Characteristics'!$C:$C,0)))</f>
        <v>Electricity Supply</v>
      </c>
      <c r="B312" s="184" t="str">
        <f>IF(ISBLANK(INDEX('Policy Characteristics'!B:B,MATCH($C312,'Policy Characteristics'!$C:$C,0))),"",INDEX('Policy Characteristics'!B:B,MATCH($C312,'Policy Characteristics'!$C:$C,0)))</f>
        <v>Decrease Cost of Capital</v>
      </c>
      <c r="C312" s="176" t="str">
        <f t="shared" si="19"/>
        <v>Percentage Decrease in Cost of Capital for Power Plants</v>
      </c>
      <c r="D312" s="6" t="s">
        <v>2358</v>
      </c>
      <c r="E312" s="47"/>
      <c r="F312" s="6" t="s">
        <v>2363</v>
      </c>
      <c r="G312" s="6"/>
      <c r="H312" s="44">
        <v>1808</v>
      </c>
      <c r="I312" s="199" t="s">
        <v>43</v>
      </c>
      <c r="J312" s="177" t="str">
        <f>IF(ISBLANK(INDEX('Policy Characteristics'!D:D,MATCH($C312,'Policy Characteristics'!$C:$C,0))),"",INDEX('Policy Characteristics'!D:D,MATCH($C312,'Policy Characteristics'!$C:$C,0)))</f>
        <v>Decrease Electricity Sector Cost of Capital</v>
      </c>
      <c r="K312" s="177" t="str">
        <f>IF(ISBLANK(INDEX('Policy Characteristics'!E:E,MATCH($C312,'Policy Characteristics'!$C:$C,0))),"",INDEX('Policy Characteristics'!E:E,MATCH($C312,'Policy Characteristics'!$C:$C,0)))</f>
        <v>elec power plant cost of capital</v>
      </c>
      <c r="L312" s="177">
        <f>IF(ISBLANK(INDEX('Policy Characteristics'!F:F,MATCH($C312,'Policy Characteristics'!$C:$C,0))),"",INDEX('Policy Characteristics'!F:F,MATCH($C312,'Policy Characteristics'!$C:$C,0)))</f>
        <v>0</v>
      </c>
      <c r="M312" s="177">
        <f>IF(ISBLANK(INDEX('Policy Characteristics'!G:G,MATCH($C312,'Policy Characteristics'!$C:$C,0))),"",INDEX('Policy Characteristics'!G:G,MATCH($C312,'Policy Characteristics'!$C:$C,0)))</f>
        <v>100</v>
      </c>
      <c r="N312" s="177">
        <f>IF(ISBLANK(INDEX('Policy Characteristics'!H:H,MATCH($C312,'Policy Characteristics'!$C:$C,0))),"",INDEX('Policy Characteristics'!H:H,MATCH($C312,'Policy Characteristics'!$C:$C,0)))</f>
        <v>1</v>
      </c>
      <c r="O312" s="177" t="str">
        <f>IF(ISBLANK(INDEX('Policy Characteristics'!I:I,MATCH($C312,'Policy Characteristics'!$C:$C,0))),"",INDEX('Policy Characteristics'!I:I,MATCH($C312,'Policy Characteristics'!$C:$C,0)))</f>
        <v>% decrease</v>
      </c>
      <c r="P312" s="177" t="str">
        <f>IF(ISBLANK(INDEX('Policy Characteristics'!J:J,MATCH($C312,'Policy Characteristics'!$C:$C,0))),"",INDEX('Policy Characteristics'!J:J,MATCH($C312,'Policy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2" s="177" t="str">
        <f>IF(ISBLANK(INDEX('Policy Characteristics'!K:K,MATCH($C312,'Policy Characteristics'!$C:$C,0))),"",INDEX('Policy Characteristics'!K:K,MATCH($C312,'Policy Characteristics'!$C:$C,0)))</f>
        <v/>
      </c>
      <c r="R312" s="177" t="str">
        <f>IF(ISBLANK(INDEX('Policy Characteristics'!L:L,MATCH($C312,'Policy Characteristics'!$C:$C,0))),"",INDEX('Policy Characteristics'!L:L,MATCH($C312,'Policy Characteristics'!$C:$C,0)))</f>
        <v/>
      </c>
      <c r="S312" s="188"/>
    </row>
    <row r="313" spans="1:19" x14ac:dyDescent="0.35">
      <c r="A313" s="176" t="str">
        <f>IF(ISBLANK(INDEX('Policy Characteristics'!A:A,MATCH($C313,'Policy Characteristics'!$C:$C,0))),"",INDEX('Policy Characteristics'!A:A,MATCH($C313,'Policy Characteristics'!$C:$C,0)))</f>
        <v>Electricity Supply</v>
      </c>
      <c r="B313" s="184" t="str">
        <f>IF(ISBLANK(INDEX('Policy Characteristics'!B:B,MATCH($C313,'Policy Characteristics'!$C:$C,0))),"",INDEX('Policy Characteristics'!B:B,MATCH($C313,'Policy Characteristics'!$C:$C,0)))</f>
        <v>Decrease Cost of Capital</v>
      </c>
      <c r="C313" s="176" t="str">
        <f t="shared" si="19"/>
        <v>Percentage Decrease in Cost of Capital for Power Plants</v>
      </c>
      <c r="D313" s="6" t="s">
        <v>2438</v>
      </c>
      <c r="E313" s="47"/>
      <c r="F313" s="6" t="s">
        <v>2436</v>
      </c>
      <c r="G313" s="6"/>
      <c r="H313" s="44">
        <v>1809</v>
      </c>
      <c r="I313" s="199" t="s">
        <v>43</v>
      </c>
      <c r="J313" s="177" t="str">
        <f>IF(ISBLANK(INDEX('Policy Characteristics'!D:D,MATCH($C313,'Policy Characteristics'!$C:$C,0))),"",INDEX('Policy Characteristics'!D:D,MATCH($C313,'Policy Characteristics'!$C:$C,0)))</f>
        <v>Decrease Electricity Sector Cost of Capital</v>
      </c>
      <c r="K313" s="177" t="str">
        <f>IF(ISBLANK(INDEX('Policy Characteristics'!E:E,MATCH($C313,'Policy Characteristics'!$C:$C,0))),"",INDEX('Policy Characteristics'!E:E,MATCH($C313,'Policy Characteristics'!$C:$C,0)))</f>
        <v>elec power plant cost of capital</v>
      </c>
      <c r="L313" s="177">
        <f>IF(ISBLANK(INDEX('Policy Characteristics'!F:F,MATCH($C313,'Policy Characteristics'!$C:$C,0))),"",INDEX('Policy Characteristics'!F:F,MATCH($C313,'Policy Characteristics'!$C:$C,0)))</f>
        <v>0</v>
      </c>
      <c r="M313" s="177">
        <f>IF(ISBLANK(INDEX('Policy Characteristics'!G:G,MATCH($C313,'Policy Characteristics'!$C:$C,0))),"",INDEX('Policy Characteristics'!G:G,MATCH($C313,'Policy Characteristics'!$C:$C,0)))</f>
        <v>100</v>
      </c>
      <c r="N313" s="177">
        <f>IF(ISBLANK(INDEX('Policy Characteristics'!H:H,MATCH($C313,'Policy Characteristics'!$C:$C,0))),"",INDEX('Policy Characteristics'!H:H,MATCH($C313,'Policy Characteristics'!$C:$C,0)))</f>
        <v>1</v>
      </c>
      <c r="O313" s="177" t="str">
        <f>IF(ISBLANK(INDEX('Policy Characteristics'!I:I,MATCH($C313,'Policy Characteristics'!$C:$C,0))),"",INDEX('Policy Characteristics'!I:I,MATCH($C313,'Policy Characteristics'!$C:$C,0)))</f>
        <v>% decrease</v>
      </c>
      <c r="P313" s="177" t="str">
        <f>IF(ISBLANK(INDEX('Policy Characteristics'!J:J,MATCH($C313,'Policy Characteristics'!$C:$C,0))),"",INDEX('Policy Characteristics'!J:J,MATCH($C313,'Policy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3" s="177" t="str">
        <f>IF(ISBLANK(INDEX('Policy Characteristics'!K:K,MATCH($C313,'Policy Characteristics'!$C:$C,0))),"",INDEX('Policy Characteristics'!K:K,MATCH($C313,'Policy Characteristics'!$C:$C,0)))</f>
        <v/>
      </c>
      <c r="R313" s="177" t="str">
        <f>IF(ISBLANK(INDEX('Policy Characteristics'!L:L,MATCH($C313,'Policy Characteristics'!$C:$C,0))),"",INDEX('Policy Characteristics'!L:L,MATCH($C313,'Policy Characteristics'!$C:$C,0)))</f>
        <v/>
      </c>
      <c r="S313" s="188"/>
    </row>
    <row r="314" spans="1:19" x14ac:dyDescent="0.35">
      <c r="A314" s="176" t="str">
        <f>IF(ISBLANK(INDEX('Policy Characteristics'!A:A,MATCH($C314,'Policy Characteristics'!$C:$C,0))),"",INDEX('Policy Characteristics'!A:A,MATCH($C314,'Policy Characteristics'!$C:$C,0)))</f>
        <v>Electricity Supply</v>
      </c>
      <c r="B314" s="184" t="str">
        <f>IF(ISBLANK(INDEX('Policy Characteristics'!B:B,MATCH($C314,'Policy Characteristics'!$C:$C,0))),"",INDEX('Policy Characteristics'!B:B,MATCH($C314,'Policy Characteristics'!$C:$C,0)))</f>
        <v>Decrease Cost of Capital</v>
      </c>
      <c r="C314" s="176" t="str">
        <f t="shared" si="19"/>
        <v>Percentage Decrease in Cost of Capital for Power Plants</v>
      </c>
      <c r="D314" s="6" t="s">
        <v>2439</v>
      </c>
      <c r="E314" s="47"/>
      <c r="F314" s="6" t="s">
        <v>2437</v>
      </c>
      <c r="G314" s="6"/>
      <c r="H314" s="44">
        <v>2238</v>
      </c>
      <c r="I314" s="199" t="s">
        <v>43</v>
      </c>
      <c r="J314" s="177" t="str">
        <f>IF(ISBLANK(INDEX('Policy Characteristics'!D:D,MATCH($C314,'Policy Characteristics'!$C:$C,0))),"",INDEX('Policy Characteristics'!D:D,MATCH($C314,'Policy Characteristics'!$C:$C,0)))</f>
        <v>Decrease Electricity Sector Cost of Capital</v>
      </c>
      <c r="K314" s="177" t="str">
        <f>IF(ISBLANK(INDEX('Policy Characteristics'!E:E,MATCH($C314,'Policy Characteristics'!$C:$C,0))),"",INDEX('Policy Characteristics'!E:E,MATCH($C314,'Policy Characteristics'!$C:$C,0)))</f>
        <v>elec power plant cost of capital</v>
      </c>
      <c r="L314" s="177">
        <f>IF(ISBLANK(INDEX('Policy Characteristics'!F:F,MATCH($C314,'Policy Characteristics'!$C:$C,0))),"",INDEX('Policy Characteristics'!F:F,MATCH($C314,'Policy Characteristics'!$C:$C,0)))</f>
        <v>0</v>
      </c>
      <c r="M314" s="177">
        <f>IF(ISBLANK(INDEX('Policy Characteristics'!G:G,MATCH($C314,'Policy Characteristics'!$C:$C,0))),"",INDEX('Policy Characteristics'!G:G,MATCH($C314,'Policy Characteristics'!$C:$C,0)))</f>
        <v>100</v>
      </c>
      <c r="N314" s="177">
        <f>IF(ISBLANK(INDEX('Policy Characteristics'!H:H,MATCH($C314,'Policy Characteristics'!$C:$C,0))),"",INDEX('Policy Characteristics'!H:H,MATCH($C314,'Policy Characteristics'!$C:$C,0)))</f>
        <v>1</v>
      </c>
      <c r="O314" s="177" t="str">
        <f>IF(ISBLANK(INDEX('Policy Characteristics'!I:I,MATCH($C314,'Policy Characteristics'!$C:$C,0))),"",INDEX('Policy Characteristics'!I:I,MATCH($C314,'Policy Characteristics'!$C:$C,0)))</f>
        <v>% decrease</v>
      </c>
      <c r="P314" s="177" t="str">
        <f>IF(ISBLANK(INDEX('Policy Characteristics'!J:J,MATCH($C314,'Policy Characteristics'!$C:$C,0))),"",INDEX('Policy Characteristics'!J:J,MATCH($C314,'Policy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4" s="177" t="str">
        <f>IF(ISBLANK(INDEX('Policy Characteristics'!K:K,MATCH($C314,'Policy Characteristics'!$C:$C,0))),"",INDEX('Policy Characteristics'!K:K,MATCH($C314,'Policy Characteristics'!$C:$C,0)))</f>
        <v/>
      </c>
      <c r="R314" s="177" t="str">
        <f>IF(ISBLANK(INDEX('Policy Characteristics'!L:L,MATCH($C314,'Policy Characteristics'!$C:$C,0))),"",INDEX('Policy Characteristics'!L:L,MATCH($C314,'Policy Characteristics'!$C:$C,0)))</f>
        <v/>
      </c>
      <c r="S314" s="188"/>
    </row>
    <row r="315" spans="1:19" x14ac:dyDescent="0.35">
      <c r="A315" s="176" t="str">
        <f>IF(ISBLANK(INDEX('Policy Characteristics'!A:A,MATCH($C315,'Policy Characteristics'!$C:$C,0))),"",INDEX('Policy Characteristics'!A:A,MATCH($C315,'Policy Characteristics'!$C:$C,0)))</f>
        <v>Electricity Supply</v>
      </c>
      <c r="B315" s="184" t="str">
        <f>IF(ISBLANK(INDEX('Policy Characteristics'!B:B,MATCH($C315,'Policy Characteristics'!$C:$C,0))),"",INDEX('Policy Characteristics'!B:B,MATCH($C315,'Policy Characteristics'!$C:$C,0)))</f>
        <v>Demand Response</v>
      </c>
      <c r="C315" t="s">
        <v>27</v>
      </c>
      <c r="D315" s="47"/>
      <c r="E315" s="47"/>
      <c r="F315" s="47"/>
      <c r="G315" s="47"/>
      <c r="H315" s="44">
        <v>30</v>
      </c>
      <c r="I315" s="198" t="s">
        <v>43</v>
      </c>
      <c r="J315" s="177" t="str">
        <f>IF(ISBLANK(INDEX('Policy Characteristics'!D:D,MATCH($C315,'Policy Characteristics'!$C:$C,0))),"",INDEX('Policy Characteristics'!D:D,MATCH($C315,'Policy Characteristics'!$C:$C,0)))</f>
        <v>Demand Response</v>
      </c>
      <c r="K315" s="177" t="str">
        <f>IF(ISBLANK(INDEX('Policy Characteristics'!E:E,MATCH($C315,'Policy Characteristics'!$C:$C,0))),"",INDEX('Policy Characteristics'!E:E,MATCH($C315,'Policy Characteristics'!$C:$C,0)))</f>
        <v>elec demand response</v>
      </c>
      <c r="L315" s="177">
        <f>IF(ISBLANK(INDEX('Policy Characteristics'!F:F,MATCH($C315,'Policy Characteristics'!$C:$C,0))),"",INDEX('Policy Characteristics'!F:F,MATCH($C315,'Policy Characteristics'!$C:$C,0)))</f>
        <v>0</v>
      </c>
      <c r="M315" s="177">
        <f>IF(ISBLANK(INDEX('Policy Characteristics'!G:G,MATCH($C315,'Policy Characteristics'!$C:$C,0))),"",INDEX('Policy Characteristics'!G:G,MATCH($C315,'Policy Characteristics'!$C:$C,0)))</f>
        <v>1</v>
      </c>
      <c r="N315" s="177">
        <f>IF(ISBLANK(INDEX('Policy Characteristics'!H:H,MATCH($C315,'Policy Characteristics'!$C:$C,0))),"",INDEX('Policy Characteristics'!H:H,MATCH($C315,'Policy Characteristics'!$C:$C,0)))</f>
        <v>0.01</v>
      </c>
      <c r="O315" s="177" t="str">
        <f>IF(ISBLANK(INDEX('Policy Characteristics'!I:I,MATCH($C315,'Policy Characteristics'!$C:$C,0))),"",INDEX('Policy Characteristics'!I:I,MATCH($C315,'Policy Characteristics'!$C:$C,0)))</f>
        <v>% of potential achieved</v>
      </c>
      <c r="P315" s="177" t="str">
        <f>IF(ISBLANK(INDEX('Policy Characteristics'!J:J,MATCH($C315,'Policy Characteristics'!$C:$C,0))),"",INDEX('Policy Characteristics'!J:J,MATCH($C315,'Policy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Demand response can be load-shedding (demand is reduced in the worst hours without adding demand in other hours) or load-shifting (demand is reduced in the worst hours and added in other hours). The type of demand response modeled here is load-shedding, which is by far the most common type of demand response that exists today. // **Guidance for setting values:** A 100% setting provides for an additional 350 GW of demand response capacity in 2050 (on top of a BAU quantity of 41 GW).</v>
      </c>
      <c r="Q315" s="177" t="str">
        <f>IF(ISBLANK(INDEX('Policy Characteristics'!K:K,MATCH($C315,'Policy Characteristics'!$C:$C,0))),"",INDEX('Policy Characteristics'!K:K,MATCH($C315,'Policy Characteristics'!$C:$C,0)))</f>
        <v>electricity-sector-main.html#dr</v>
      </c>
      <c r="R315" s="177" t="str">
        <f>IF(ISBLANK(INDEX('Policy Characteristics'!L:L,MATCH($C315,'Policy Characteristics'!$C:$C,0))),"",INDEX('Policy Characteristics'!L:L,MATCH($C315,'Policy Characteristics'!$C:$C,0)))</f>
        <v>demand-response.html</v>
      </c>
    </row>
    <row r="316" spans="1:19" x14ac:dyDescent="0.35">
      <c r="A316" s="176" t="str">
        <f>IF(ISBLANK(INDEX('Policy Characteristics'!A:A,MATCH($C316,'Policy Characteristics'!$C:$C,0))),"",INDEX('Policy Characteristics'!A:A,MATCH($C316,'Policy Characteristics'!$C:$C,0)))</f>
        <v>Electricity Supply</v>
      </c>
      <c r="B316" s="184" t="str">
        <f>IF(ISBLANK(INDEX('Policy Characteristics'!B:B,MATCH($C316,'Policy Characteristics'!$C:$C,0))),"",INDEX('Policy Characteristics'!B:B,MATCH($C316,'Policy Characteristics'!$C:$C,0)))</f>
        <v>Early Retirement of Power Plants</v>
      </c>
      <c r="C316" t="s">
        <v>127</v>
      </c>
      <c r="D316" s="47" t="s">
        <v>446</v>
      </c>
      <c r="E316" s="47"/>
      <c r="F316" s="47" t="s">
        <v>445</v>
      </c>
      <c r="G316" s="47"/>
      <c r="H316" s="44">
        <v>31</v>
      </c>
      <c r="I316" s="198" t="s">
        <v>43</v>
      </c>
      <c r="J316" s="177" t="str">
        <f>IF(ISBLANK(INDEX('Policy Characteristics'!D:D,MATCH($C316,'Policy Characteristics'!$C:$C,0))),"",INDEX('Policy Characteristics'!D:D,MATCH($C316,'Policy Characteristics'!$C:$C,0)))</f>
        <v>Early Retirement of Power Plants</v>
      </c>
      <c r="K316" s="177" t="str">
        <f>IF(ISBLANK(INDEX('Policy Characteristics'!E:E,MATCH($C316,'Policy Characteristics'!$C:$C,0))),"",INDEX('Policy Characteristics'!E:E,MATCH($C316,'Policy Characteristics'!$C:$C,0)))</f>
        <v>elec early retirement</v>
      </c>
      <c r="L316" s="177">
        <f>IF(ISBLANK(INDEX('Policy Characteristics'!F:F,MATCH($C316,'Policy Characteristics'!$C:$C,0))),"",INDEX('Policy Characteristics'!F:F,MATCH($C316,'Policy Characteristics'!$C:$C,0)))</f>
        <v>0</v>
      </c>
      <c r="M316" s="177">
        <f>IF(ISBLANK(INDEX('Policy Characteristics'!G:G,MATCH($C316,'Policy Characteristics'!$C:$C,0))),"",INDEX('Policy Characteristics'!G:G,MATCH($C316,'Policy Characteristics'!$C:$C,0)))</f>
        <v>25000</v>
      </c>
      <c r="N316" s="177">
        <f>IF(ISBLANK(INDEX('Policy Characteristics'!H:H,MATCH($C316,'Policy Characteristics'!$C:$C,0))),"",INDEX('Policy Characteristics'!H:H,MATCH($C316,'Policy Characteristics'!$C:$C,0)))</f>
        <v>500</v>
      </c>
      <c r="O316" s="177" t="str">
        <f>IF(ISBLANK(INDEX('Policy Characteristics'!I:I,MATCH($C316,'Policy Characteristics'!$C:$C,0))),"",INDEX('Policy Characteristics'!I:I,MATCH($C316,'Policy Characteristics'!$C:$C,0)))</f>
        <v>MW/year</v>
      </c>
      <c r="P316" s="177" t="str">
        <f>IF(ISBLANK(INDEX('Policy Characteristics'!J:J,MATCH($C316,'Policy Characteristics'!$C:$C,0))),"",INDEX('Policy Characteristics'!J:J,MATCH($C316,'Policy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6" s="177" t="str">
        <f>IF(ISBLANK(INDEX('Policy Characteristics'!K:K,MATCH($C316,'Policy Characteristics'!$C:$C,0))),"",INDEX('Policy Characteristics'!K:K,MATCH($C316,'Policy Characteristics'!$C:$C,0)))</f>
        <v>electricity-sector-main.html#early-ret</v>
      </c>
      <c r="R316" s="177" t="str">
        <f>IF(ISBLANK(INDEX('Policy Characteristics'!L:L,MATCH($C316,'Policy Characteristics'!$C:$C,0))),"",INDEX('Policy Characteristics'!L:L,MATCH($C316,'Policy Characteristics'!$C:$C,0)))</f>
        <v>early-retirement-of-power-plants.html</v>
      </c>
    </row>
    <row r="317" spans="1:19" x14ac:dyDescent="0.35">
      <c r="A317" s="176" t="str">
        <f>IF(ISBLANK(INDEX('Policy Characteristics'!A:A,MATCH($C317,'Policy Characteristics'!$C:$C,0))),"",INDEX('Policy Characteristics'!A:A,MATCH($C317,'Policy Characteristics'!$C:$C,0)))</f>
        <v>Electricity Supply</v>
      </c>
      <c r="B317" s="184" t="str">
        <f>IF(ISBLANK(INDEX('Policy Characteristics'!B:B,MATCH($C317,'Policy Characteristics'!$C:$C,0))),"",INDEX('Policy Characteristics'!B:B,MATCH($C317,'Policy Characteristics'!$C:$C,0)))</f>
        <v>Early Retirement of Power Plants</v>
      </c>
      <c r="C317" t="s">
        <v>127</v>
      </c>
      <c r="D317" s="6" t="s">
        <v>2353</v>
      </c>
      <c r="E317" s="47"/>
      <c r="F317" s="6" t="s">
        <v>2627</v>
      </c>
      <c r="G317" s="47"/>
      <c r="H317" s="44">
        <v>1760</v>
      </c>
      <c r="I317" s="198" t="s">
        <v>43</v>
      </c>
      <c r="J317" s="177" t="str">
        <f>IF(ISBLANK(INDEX('Policy Characteristics'!D:D,MATCH($C317,'Policy Characteristics'!$C:$C,0))),"",INDEX('Policy Characteristics'!D:D,MATCH($C317,'Policy Characteristics'!$C:$C,0)))</f>
        <v>Early Retirement of Power Plants</v>
      </c>
      <c r="K317" s="177" t="str">
        <f>IF(ISBLANK(INDEX('Policy Characteristics'!E:E,MATCH($C317,'Policy Characteristics'!$C:$C,0))),"",INDEX('Policy Characteristics'!E:E,MATCH($C317,'Policy Characteristics'!$C:$C,0)))</f>
        <v>elec early retirement</v>
      </c>
      <c r="L317" s="177">
        <f>IF(ISBLANK(INDEX('Policy Characteristics'!F:F,MATCH($C317,'Policy Characteristics'!$C:$C,0))),"",INDEX('Policy Characteristics'!F:F,MATCH($C317,'Policy Characteristics'!$C:$C,0)))</f>
        <v>0</v>
      </c>
      <c r="M317" s="177">
        <f>IF(ISBLANK(INDEX('Policy Characteristics'!G:G,MATCH($C317,'Policy Characteristics'!$C:$C,0))),"",INDEX('Policy Characteristics'!G:G,MATCH($C317,'Policy Characteristics'!$C:$C,0)))</f>
        <v>25000</v>
      </c>
      <c r="N317" s="177">
        <f>IF(ISBLANK(INDEX('Policy Characteristics'!H:H,MATCH($C317,'Policy Characteristics'!$C:$C,0))),"",INDEX('Policy Characteristics'!H:H,MATCH($C317,'Policy Characteristics'!$C:$C,0)))</f>
        <v>500</v>
      </c>
      <c r="O317" s="177" t="str">
        <f>IF(ISBLANK(INDEX('Policy Characteristics'!I:I,MATCH($C317,'Policy Characteristics'!$C:$C,0))),"",INDEX('Policy Characteristics'!I:I,MATCH($C317,'Policy Characteristics'!$C:$C,0)))</f>
        <v>MW/year</v>
      </c>
      <c r="P317" s="177" t="str">
        <f>IF(ISBLANK(INDEX('Policy Characteristics'!J:J,MATCH($C317,'Policy Characteristics'!$C:$C,0))),"",INDEX('Policy Characteristics'!J:J,MATCH($C317,'Policy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7" s="177" t="str">
        <f>IF(ISBLANK(INDEX('Policy Characteristics'!K:K,MATCH($C317,'Policy Characteristics'!$C:$C,0))),"",INDEX('Policy Characteristics'!K:K,MATCH($C317,'Policy Characteristics'!$C:$C,0)))</f>
        <v>electricity-sector-main.html#early-ret</v>
      </c>
      <c r="R317" s="177" t="str">
        <f>IF(ISBLANK(INDEX('Policy Characteristics'!L:L,MATCH($C317,'Policy Characteristics'!$C:$C,0))),"",INDEX('Policy Characteristics'!L:L,MATCH($C317,'Policy Characteristics'!$C:$C,0)))</f>
        <v>early-retirement-of-power-plants.html</v>
      </c>
    </row>
    <row r="318" spans="1:19" x14ac:dyDescent="0.35">
      <c r="A318" s="176" t="str">
        <f>IF(ISBLANK(INDEX('Policy Characteristics'!A:A,MATCH($C318,'Policy Characteristics'!$C:$C,0))),"",INDEX('Policy Characteristics'!A:A,MATCH($C318,'Policy Characteristics'!$C:$C,0)))</f>
        <v>Electricity Supply</v>
      </c>
      <c r="B318" s="184" t="str">
        <f>IF(ISBLANK(INDEX('Policy Characteristics'!B:B,MATCH($C318,'Policy Characteristics'!$C:$C,0))),"",INDEX('Policy Characteristics'!B:B,MATCH($C318,'Policy Characteristics'!$C:$C,0)))</f>
        <v>Early Retirement of Power Plants</v>
      </c>
      <c r="C318" s="176" t="str">
        <f t="shared" ref="C318:C339" si="20">C$316</f>
        <v>Annual Additional Capacity Retired due to Early Retirement Policy</v>
      </c>
      <c r="D318" s="6" t="s">
        <v>2354</v>
      </c>
      <c r="E318" s="47"/>
      <c r="F318" s="6" t="s">
        <v>2288</v>
      </c>
      <c r="G318" s="47"/>
      <c r="H318" s="44">
        <v>620</v>
      </c>
      <c r="I318" s="198" t="s">
        <v>43</v>
      </c>
      <c r="J318" s="177" t="str">
        <f>IF(ISBLANK(INDEX('Policy Characteristics'!D:D,MATCH($C318,'Policy Characteristics'!$C:$C,0))),"",INDEX('Policy Characteristics'!D:D,MATCH($C318,'Policy Characteristics'!$C:$C,0)))</f>
        <v>Early Retirement of Power Plants</v>
      </c>
      <c r="K318" s="177" t="str">
        <f>IF(ISBLANK(INDEX('Policy Characteristics'!E:E,MATCH($C318,'Policy Characteristics'!$C:$C,0))),"",INDEX('Policy Characteristics'!E:E,MATCH($C318,'Policy Characteristics'!$C:$C,0)))</f>
        <v>elec early retirement</v>
      </c>
      <c r="L318" s="177">
        <f>IF(ISBLANK(INDEX('Policy Characteristics'!F:F,MATCH($C318,'Policy Characteristics'!$C:$C,0))),"",INDEX('Policy Characteristics'!F:F,MATCH($C318,'Policy Characteristics'!$C:$C,0)))</f>
        <v>0</v>
      </c>
      <c r="M318" s="177">
        <f>IF(ISBLANK(INDEX('Policy Characteristics'!G:G,MATCH($C318,'Policy Characteristics'!$C:$C,0))),"",INDEX('Policy Characteristics'!G:G,MATCH($C318,'Policy Characteristics'!$C:$C,0)))</f>
        <v>25000</v>
      </c>
      <c r="N318" s="177">
        <f>IF(ISBLANK(INDEX('Policy Characteristics'!H:H,MATCH($C318,'Policy Characteristics'!$C:$C,0))),"",INDEX('Policy Characteristics'!H:H,MATCH($C318,'Policy Characteristics'!$C:$C,0)))</f>
        <v>500</v>
      </c>
      <c r="O318" s="177" t="str">
        <f>IF(ISBLANK(INDEX('Policy Characteristics'!I:I,MATCH($C318,'Policy Characteristics'!$C:$C,0))),"",INDEX('Policy Characteristics'!I:I,MATCH($C318,'Policy Characteristics'!$C:$C,0)))</f>
        <v>MW/year</v>
      </c>
      <c r="P318" s="177" t="str">
        <f>IF(ISBLANK(INDEX('Policy Characteristics'!J:J,MATCH($C318,'Policy Characteristics'!$C:$C,0))),"",INDEX('Policy Characteristics'!J:J,MATCH($C318,'Policy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8" s="177" t="str">
        <f>IF(ISBLANK(INDEX('Policy Characteristics'!K:K,MATCH($C318,'Policy Characteristics'!$C:$C,0))),"",INDEX('Policy Characteristics'!K:K,MATCH($C318,'Policy Characteristics'!$C:$C,0)))</f>
        <v>electricity-sector-main.html#early-ret</v>
      </c>
      <c r="R318" s="177" t="str">
        <f>IF(ISBLANK(INDEX('Policy Characteristics'!L:L,MATCH($C318,'Policy Characteristics'!$C:$C,0))),"",INDEX('Policy Characteristics'!L:L,MATCH($C318,'Policy Characteristics'!$C:$C,0)))</f>
        <v>early-retirement-of-power-plants.html</v>
      </c>
    </row>
    <row r="319" spans="1:19" x14ac:dyDescent="0.35">
      <c r="A319" s="176" t="str">
        <f>IF(ISBLANK(INDEX('Policy Characteristics'!A:A,MATCH($C319,'Policy Characteristics'!$C:$C,0))),"",INDEX('Policy Characteristics'!A:A,MATCH($C319,'Policy Characteristics'!$C:$C,0)))</f>
        <v>Electricity Supply</v>
      </c>
      <c r="B319" s="184" t="str">
        <f>IF(ISBLANK(INDEX('Policy Characteristics'!B:B,MATCH($C319,'Policy Characteristics'!$C:$C,0))),"",INDEX('Policy Characteristics'!B:B,MATCH($C319,'Policy Characteristics'!$C:$C,0)))</f>
        <v>Early Retirement of Power Plants</v>
      </c>
      <c r="C319" s="176" t="str">
        <f t="shared" si="20"/>
        <v>Annual Additional Capacity Retired due to Early Retirement Policy</v>
      </c>
      <c r="D319" s="6" t="s">
        <v>75</v>
      </c>
      <c r="E319" s="47"/>
      <c r="F319" s="6" t="s">
        <v>2364</v>
      </c>
      <c r="G319" s="47"/>
      <c r="H319" s="44">
        <v>32</v>
      </c>
      <c r="I319" s="198" t="s">
        <v>43</v>
      </c>
      <c r="J319" s="177" t="str">
        <f>IF(ISBLANK(INDEX('Policy Characteristics'!D:D,MATCH($C319,'Policy Characteristics'!$C:$C,0))),"",INDEX('Policy Characteristics'!D:D,MATCH($C319,'Policy Characteristics'!$C:$C,0)))</f>
        <v>Early Retirement of Power Plants</v>
      </c>
      <c r="K319" s="177" t="str">
        <f>IF(ISBLANK(INDEX('Policy Characteristics'!E:E,MATCH($C319,'Policy Characteristics'!$C:$C,0))),"",INDEX('Policy Characteristics'!E:E,MATCH($C319,'Policy Characteristics'!$C:$C,0)))</f>
        <v>elec early retirement</v>
      </c>
      <c r="L319" s="177">
        <f>IF(ISBLANK(INDEX('Policy Characteristics'!F:F,MATCH($C319,'Policy Characteristics'!$C:$C,0))),"",INDEX('Policy Characteristics'!F:F,MATCH($C319,'Policy Characteristics'!$C:$C,0)))</f>
        <v>0</v>
      </c>
      <c r="M319" s="177">
        <f>IF(ISBLANK(INDEX('Policy Characteristics'!G:G,MATCH($C319,'Policy Characteristics'!$C:$C,0))),"",INDEX('Policy Characteristics'!G:G,MATCH($C319,'Policy Characteristics'!$C:$C,0)))</f>
        <v>25000</v>
      </c>
      <c r="N319" s="177">
        <f>IF(ISBLANK(INDEX('Policy Characteristics'!H:H,MATCH($C319,'Policy Characteristics'!$C:$C,0))),"",INDEX('Policy Characteristics'!H:H,MATCH($C319,'Policy Characteristics'!$C:$C,0)))</f>
        <v>500</v>
      </c>
      <c r="O319" s="177" t="str">
        <f>IF(ISBLANK(INDEX('Policy Characteristics'!I:I,MATCH($C319,'Policy Characteristics'!$C:$C,0))),"",INDEX('Policy Characteristics'!I:I,MATCH($C319,'Policy Characteristics'!$C:$C,0)))</f>
        <v>MW/year</v>
      </c>
      <c r="P319" s="177" t="str">
        <f>IF(ISBLANK(INDEX('Policy Characteristics'!J:J,MATCH($C319,'Policy Characteristics'!$C:$C,0))),"",INDEX('Policy Characteristics'!J:J,MATCH($C319,'Policy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9" s="177" t="str">
        <f>IF(ISBLANK(INDEX('Policy Characteristics'!K:K,MATCH($C319,'Policy Characteristics'!$C:$C,0))),"",INDEX('Policy Characteristics'!K:K,MATCH($C319,'Policy Characteristics'!$C:$C,0)))</f>
        <v>electricity-sector-main.html#early-ret</v>
      </c>
      <c r="R319" s="177" t="str">
        <f>IF(ISBLANK(INDEX('Policy Characteristics'!L:L,MATCH($C319,'Policy Characteristics'!$C:$C,0))),"",INDEX('Policy Characteristics'!L:L,MATCH($C319,'Policy Characteristics'!$C:$C,0)))</f>
        <v>early-retirement-of-power-plants.html</v>
      </c>
    </row>
    <row r="320" spans="1:19" x14ac:dyDescent="0.35">
      <c r="A320" s="176" t="str">
        <f>IF(ISBLANK(INDEX('Policy Characteristics'!A:A,MATCH($C320,'Policy Characteristics'!$C:$C,0))),"",INDEX('Policy Characteristics'!A:A,MATCH($C320,'Policy Characteristics'!$C:$C,0)))</f>
        <v>Electricity Supply</v>
      </c>
      <c r="B320" s="184" t="str">
        <f>IF(ISBLANK(INDEX('Policy Characteristics'!B:B,MATCH($C320,'Policy Characteristics'!$C:$C,0))),"",INDEX('Policy Characteristics'!B:B,MATCH($C320,'Policy Characteristics'!$C:$C,0)))</f>
        <v>Early Retirement of Power Plants</v>
      </c>
      <c r="C320" s="176" t="str">
        <f t="shared" si="20"/>
        <v>Annual Additional Capacity Retired due to Early Retirement Policy</v>
      </c>
      <c r="D320" s="6" t="s">
        <v>76</v>
      </c>
      <c r="E320" s="47"/>
      <c r="F320" s="6" t="s">
        <v>88</v>
      </c>
      <c r="G320" s="47"/>
      <c r="H320" s="44">
        <v>621</v>
      </c>
      <c r="I320" s="198" t="s">
        <v>44</v>
      </c>
      <c r="J320" s="177" t="str">
        <f>IF(ISBLANK(INDEX('Policy Characteristics'!D:D,MATCH($C320,'Policy Characteristics'!$C:$C,0))),"",INDEX('Policy Characteristics'!D:D,MATCH($C320,'Policy Characteristics'!$C:$C,0)))</f>
        <v>Early Retirement of Power Plants</v>
      </c>
      <c r="K320" s="177" t="str">
        <f>IF(ISBLANK(INDEX('Policy Characteristics'!E:E,MATCH($C320,'Policy Characteristics'!$C:$C,0))),"",INDEX('Policy Characteristics'!E:E,MATCH($C320,'Policy Characteristics'!$C:$C,0)))</f>
        <v>elec early retirement</v>
      </c>
      <c r="L320" s="177">
        <f>IF(ISBLANK(INDEX('Policy Characteristics'!F:F,MATCH($C320,'Policy Characteristics'!$C:$C,0))),"",INDEX('Policy Characteristics'!F:F,MATCH($C320,'Policy Characteristics'!$C:$C,0)))</f>
        <v>0</v>
      </c>
      <c r="M320" s="177">
        <f>IF(ISBLANK(INDEX('Policy Characteristics'!G:G,MATCH($C320,'Policy Characteristics'!$C:$C,0))),"",INDEX('Policy Characteristics'!G:G,MATCH($C320,'Policy Characteristics'!$C:$C,0)))</f>
        <v>25000</v>
      </c>
      <c r="N320" s="177">
        <f>IF(ISBLANK(INDEX('Policy Characteristics'!H:H,MATCH($C320,'Policy Characteristics'!$C:$C,0))),"",INDEX('Policy Characteristics'!H:H,MATCH($C320,'Policy Characteristics'!$C:$C,0)))</f>
        <v>500</v>
      </c>
      <c r="O320" s="177" t="str">
        <f>IF(ISBLANK(INDEX('Policy Characteristics'!I:I,MATCH($C320,'Policy Characteristics'!$C:$C,0))),"",INDEX('Policy Characteristics'!I:I,MATCH($C320,'Policy Characteristics'!$C:$C,0)))</f>
        <v>MW/year</v>
      </c>
      <c r="P320" s="177" t="str">
        <f>IF(ISBLANK(INDEX('Policy Characteristics'!J:J,MATCH($C320,'Policy Characteristics'!$C:$C,0))),"",INDEX('Policy Characteristics'!J:J,MATCH($C320,'Policy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0" s="177" t="str">
        <f>IF(ISBLANK(INDEX('Policy Characteristics'!K:K,MATCH($C320,'Policy Characteristics'!$C:$C,0))),"",INDEX('Policy Characteristics'!K:K,MATCH($C320,'Policy Characteristics'!$C:$C,0)))</f>
        <v>electricity-sector-main.html#early-ret</v>
      </c>
      <c r="R320" s="177" t="str">
        <f>IF(ISBLANK(INDEX('Policy Characteristics'!L:L,MATCH($C320,'Policy Characteristics'!$C:$C,0))),"",INDEX('Policy Characteristics'!L:L,MATCH($C320,'Policy Characteristics'!$C:$C,0)))</f>
        <v>early-retirement-of-power-plants.html</v>
      </c>
    </row>
    <row r="321" spans="1:18" x14ac:dyDescent="0.35">
      <c r="A321" s="176" t="str">
        <f>IF(ISBLANK(INDEX('Policy Characteristics'!A:A,MATCH($C321,'Policy Characteristics'!$C:$C,0))),"",INDEX('Policy Characteristics'!A:A,MATCH($C321,'Policy Characteristics'!$C:$C,0)))</f>
        <v>Electricity Supply</v>
      </c>
      <c r="B321" s="184" t="str">
        <f>IF(ISBLANK(INDEX('Policy Characteristics'!B:B,MATCH($C321,'Policy Characteristics'!$C:$C,0))),"",INDEX('Policy Characteristics'!B:B,MATCH($C321,'Policy Characteristics'!$C:$C,0)))</f>
        <v>Early Retirement of Power Plants</v>
      </c>
      <c r="C321" s="176" t="str">
        <f t="shared" si="20"/>
        <v>Annual Additional Capacity Retired due to Early Retirement Policy</v>
      </c>
      <c r="D321" s="6" t="s">
        <v>447</v>
      </c>
      <c r="E321" s="47"/>
      <c r="F321" s="6" t="s">
        <v>450</v>
      </c>
      <c r="G321" s="47"/>
      <c r="H321" s="44">
        <v>622</v>
      </c>
      <c r="I321" s="198" t="s">
        <v>44</v>
      </c>
      <c r="J321" s="177" t="str">
        <f>IF(ISBLANK(INDEX('Policy Characteristics'!D:D,MATCH($C321,'Policy Characteristics'!$C:$C,0))),"",INDEX('Policy Characteristics'!D:D,MATCH($C321,'Policy Characteristics'!$C:$C,0)))</f>
        <v>Early Retirement of Power Plants</v>
      </c>
      <c r="K321" s="177" t="str">
        <f>IF(ISBLANK(INDEX('Policy Characteristics'!E:E,MATCH($C321,'Policy Characteristics'!$C:$C,0))),"",INDEX('Policy Characteristics'!E:E,MATCH($C321,'Policy Characteristics'!$C:$C,0)))</f>
        <v>elec early retirement</v>
      </c>
      <c r="L321" s="177">
        <f>IF(ISBLANK(INDEX('Policy Characteristics'!F:F,MATCH($C321,'Policy Characteristics'!$C:$C,0))),"",INDEX('Policy Characteristics'!F:F,MATCH($C321,'Policy Characteristics'!$C:$C,0)))</f>
        <v>0</v>
      </c>
      <c r="M321" s="177">
        <f>IF(ISBLANK(INDEX('Policy Characteristics'!G:G,MATCH($C321,'Policy Characteristics'!$C:$C,0))),"",INDEX('Policy Characteristics'!G:G,MATCH($C321,'Policy Characteristics'!$C:$C,0)))</f>
        <v>25000</v>
      </c>
      <c r="N321" s="177">
        <f>IF(ISBLANK(INDEX('Policy Characteristics'!H:H,MATCH($C321,'Policy Characteristics'!$C:$C,0))),"",INDEX('Policy Characteristics'!H:H,MATCH($C321,'Policy Characteristics'!$C:$C,0)))</f>
        <v>500</v>
      </c>
      <c r="O321" s="177" t="str">
        <f>IF(ISBLANK(INDEX('Policy Characteristics'!I:I,MATCH($C321,'Policy Characteristics'!$C:$C,0))),"",INDEX('Policy Characteristics'!I:I,MATCH($C321,'Policy Characteristics'!$C:$C,0)))</f>
        <v>MW/year</v>
      </c>
      <c r="P321" s="177" t="str">
        <f>IF(ISBLANK(INDEX('Policy Characteristics'!J:J,MATCH($C321,'Policy Characteristics'!$C:$C,0))),"",INDEX('Policy Characteristics'!J:J,MATCH($C321,'Policy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1" s="177" t="str">
        <f>IF(ISBLANK(INDEX('Policy Characteristics'!K:K,MATCH($C321,'Policy Characteristics'!$C:$C,0))),"",INDEX('Policy Characteristics'!K:K,MATCH($C321,'Policy Characteristics'!$C:$C,0)))</f>
        <v>electricity-sector-main.html#early-ret</v>
      </c>
      <c r="R321" s="177" t="str">
        <f>IF(ISBLANK(INDEX('Policy Characteristics'!L:L,MATCH($C321,'Policy Characteristics'!$C:$C,0))),"",INDEX('Policy Characteristics'!L:L,MATCH($C321,'Policy Characteristics'!$C:$C,0)))</f>
        <v>early-retirement-of-power-plants.html</v>
      </c>
    </row>
    <row r="322" spans="1:18" x14ac:dyDescent="0.35">
      <c r="A322" s="176" t="str">
        <f>IF(ISBLANK(INDEX('Policy Characteristics'!A:A,MATCH($C322,'Policy Characteristics'!$C:$C,0))),"",INDEX('Policy Characteristics'!A:A,MATCH($C322,'Policy Characteristics'!$C:$C,0)))</f>
        <v>Electricity Supply</v>
      </c>
      <c r="B322" s="184" t="str">
        <f>IF(ISBLANK(INDEX('Policy Characteristics'!B:B,MATCH($C322,'Policy Characteristics'!$C:$C,0))),"",INDEX('Policy Characteristics'!B:B,MATCH($C322,'Policy Characteristics'!$C:$C,0)))</f>
        <v>Early Retirement of Power Plants</v>
      </c>
      <c r="C322" s="176" t="str">
        <f t="shared" si="20"/>
        <v>Annual Additional Capacity Retired due to Early Retirement Policy</v>
      </c>
      <c r="D322" s="6" t="s">
        <v>77</v>
      </c>
      <c r="E322" s="47"/>
      <c r="F322" s="6" t="s">
        <v>89</v>
      </c>
      <c r="G322" s="47"/>
      <c r="H322" s="44">
        <v>623</v>
      </c>
      <c r="I322" s="198" t="s">
        <v>44</v>
      </c>
      <c r="J322" s="177" t="str">
        <f>IF(ISBLANK(INDEX('Policy Characteristics'!D:D,MATCH($C322,'Policy Characteristics'!$C:$C,0))),"",INDEX('Policy Characteristics'!D:D,MATCH($C322,'Policy Characteristics'!$C:$C,0)))</f>
        <v>Early Retirement of Power Plants</v>
      </c>
      <c r="K322" s="177" t="str">
        <f>IF(ISBLANK(INDEX('Policy Characteristics'!E:E,MATCH($C322,'Policy Characteristics'!$C:$C,0))),"",INDEX('Policy Characteristics'!E:E,MATCH($C322,'Policy Characteristics'!$C:$C,0)))</f>
        <v>elec early retirement</v>
      </c>
      <c r="L322" s="177">
        <f>IF(ISBLANK(INDEX('Policy Characteristics'!F:F,MATCH($C322,'Policy Characteristics'!$C:$C,0))),"",INDEX('Policy Characteristics'!F:F,MATCH($C322,'Policy Characteristics'!$C:$C,0)))</f>
        <v>0</v>
      </c>
      <c r="M322" s="177">
        <f>IF(ISBLANK(INDEX('Policy Characteristics'!G:G,MATCH($C322,'Policy Characteristics'!$C:$C,0))),"",INDEX('Policy Characteristics'!G:G,MATCH($C322,'Policy Characteristics'!$C:$C,0)))</f>
        <v>25000</v>
      </c>
      <c r="N322" s="177">
        <f>IF(ISBLANK(INDEX('Policy Characteristics'!H:H,MATCH($C322,'Policy Characteristics'!$C:$C,0))),"",INDEX('Policy Characteristics'!H:H,MATCH($C322,'Policy Characteristics'!$C:$C,0)))</f>
        <v>500</v>
      </c>
      <c r="O322" s="177" t="str">
        <f>IF(ISBLANK(INDEX('Policy Characteristics'!I:I,MATCH($C322,'Policy Characteristics'!$C:$C,0))),"",INDEX('Policy Characteristics'!I:I,MATCH($C322,'Policy Characteristics'!$C:$C,0)))</f>
        <v>MW/year</v>
      </c>
      <c r="P322" s="177" t="str">
        <f>IF(ISBLANK(INDEX('Policy Characteristics'!J:J,MATCH($C322,'Policy Characteristics'!$C:$C,0))),"",INDEX('Policy Characteristics'!J:J,MATCH($C322,'Policy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2" s="177" t="str">
        <f>IF(ISBLANK(INDEX('Policy Characteristics'!K:K,MATCH($C322,'Policy Characteristics'!$C:$C,0))),"",INDEX('Policy Characteristics'!K:K,MATCH($C322,'Policy Characteristics'!$C:$C,0)))</f>
        <v>electricity-sector-main.html#early-ret</v>
      </c>
      <c r="R322" s="177" t="str">
        <f>IF(ISBLANK(INDEX('Policy Characteristics'!L:L,MATCH($C322,'Policy Characteristics'!$C:$C,0))),"",INDEX('Policy Characteristics'!L:L,MATCH($C322,'Policy Characteristics'!$C:$C,0)))</f>
        <v>early-retirement-of-power-plants.html</v>
      </c>
    </row>
    <row r="323" spans="1:18" x14ac:dyDescent="0.35">
      <c r="A323" s="176" t="str">
        <f>IF(ISBLANK(INDEX('Policy Characteristics'!A:A,MATCH($C323,'Policy Characteristics'!$C:$C,0))),"",INDEX('Policy Characteristics'!A:A,MATCH($C323,'Policy Characteristics'!$C:$C,0)))</f>
        <v>Electricity Supply</v>
      </c>
      <c r="B323" s="184" t="str">
        <f>IF(ISBLANK(INDEX('Policy Characteristics'!B:B,MATCH($C323,'Policy Characteristics'!$C:$C,0))),"",INDEX('Policy Characteristics'!B:B,MATCH($C323,'Policy Characteristics'!$C:$C,0)))</f>
        <v>Early Retirement of Power Plants</v>
      </c>
      <c r="C323" s="176" t="str">
        <f t="shared" si="20"/>
        <v>Annual Additional Capacity Retired due to Early Retirement Policy</v>
      </c>
      <c r="D323" s="6" t="s">
        <v>78</v>
      </c>
      <c r="E323" s="47"/>
      <c r="F323" s="6" t="s">
        <v>90</v>
      </c>
      <c r="G323" s="47"/>
      <c r="H323" s="44">
        <v>624</v>
      </c>
      <c r="I323" s="198" t="s">
        <v>44</v>
      </c>
      <c r="J323" s="177" t="str">
        <f>IF(ISBLANK(INDEX('Policy Characteristics'!D:D,MATCH($C323,'Policy Characteristics'!$C:$C,0))),"",INDEX('Policy Characteristics'!D:D,MATCH($C323,'Policy Characteristics'!$C:$C,0)))</f>
        <v>Early Retirement of Power Plants</v>
      </c>
      <c r="K323" s="177" t="str">
        <f>IF(ISBLANK(INDEX('Policy Characteristics'!E:E,MATCH($C323,'Policy Characteristics'!$C:$C,0))),"",INDEX('Policy Characteristics'!E:E,MATCH($C323,'Policy Characteristics'!$C:$C,0)))</f>
        <v>elec early retirement</v>
      </c>
      <c r="L323" s="177">
        <f>IF(ISBLANK(INDEX('Policy Characteristics'!F:F,MATCH($C323,'Policy Characteristics'!$C:$C,0))),"",INDEX('Policy Characteristics'!F:F,MATCH($C323,'Policy Characteristics'!$C:$C,0)))</f>
        <v>0</v>
      </c>
      <c r="M323" s="177">
        <f>IF(ISBLANK(INDEX('Policy Characteristics'!G:G,MATCH($C323,'Policy Characteristics'!$C:$C,0))),"",INDEX('Policy Characteristics'!G:G,MATCH($C323,'Policy Characteristics'!$C:$C,0)))</f>
        <v>25000</v>
      </c>
      <c r="N323" s="177">
        <f>IF(ISBLANK(INDEX('Policy Characteristics'!H:H,MATCH($C323,'Policy Characteristics'!$C:$C,0))),"",INDEX('Policy Characteristics'!H:H,MATCH($C323,'Policy Characteristics'!$C:$C,0)))</f>
        <v>500</v>
      </c>
      <c r="O323" s="177" t="str">
        <f>IF(ISBLANK(INDEX('Policy Characteristics'!I:I,MATCH($C323,'Policy Characteristics'!$C:$C,0))),"",INDEX('Policy Characteristics'!I:I,MATCH($C323,'Policy Characteristics'!$C:$C,0)))</f>
        <v>MW/year</v>
      </c>
      <c r="P323" s="177" t="str">
        <f>IF(ISBLANK(INDEX('Policy Characteristics'!J:J,MATCH($C323,'Policy Characteristics'!$C:$C,0))),"",INDEX('Policy Characteristics'!J:J,MATCH($C323,'Policy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3" s="177" t="str">
        <f>IF(ISBLANK(INDEX('Policy Characteristics'!K:K,MATCH($C323,'Policy Characteristics'!$C:$C,0))),"",INDEX('Policy Characteristics'!K:K,MATCH($C323,'Policy Characteristics'!$C:$C,0)))</f>
        <v>electricity-sector-main.html#early-ret</v>
      </c>
      <c r="R323" s="177" t="str">
        <f>IF(ISBLANK(INDEX('Policy Characteristics'!L:L,MATCH($C323,'Policy Characteristics'!$C:$C,0))),"",INDEX('Policy Characteristics'!L:L,MATCH($C323,'Policy Characteristics'!$C:$C,0)))</f>
        <v>early-retirement-of-power-plants.html</v>
      </c>
    </row>
    <row r="324" spans="1:18" x14ac:dyDescent="0.35">
      <c r="A324" s="176" t="str">
        <f>IF(ISBLANK(INDEX('Policy Characteristics'!A:A,MATCH($C324,'Policy Characteristics'!$C:$C,0))),"",INDEX('Policy Characteristics'!A:A,MATCH($C324,'Policy Characteristics'!$C:$C,0)))</f>
        <v>Electricity Supply</v>
      </c>
      <c r="B324" s="184" t="str">
        <f>IF(ISBLANK(INDEX('Policy Characteristics'!B:B,MATCH($C324,'Policy Characteristics'!$C:$C,0))),"",INDEX('Policy Characteristics'!B:B,MATCH($C324,'Policy Characteristics'!$C:$C,0)))</f>
        <v>Early Retirement of Power Plants</v>
      </c>
      <c r="C324" s="176" t="str">
        <f t="shared" si="20"/>
        <v>Annual Additional Capacity Retired due to Early Retirement Policy</v>
      </c>
      <c r="D324" s="6" t="s">
        <v>79</v>
      </c>
      <c r="E324" s="47"/>
      <c r="F324" s="6" t="s">
        <v>91</v>
      </c>
      <c r="G324" s="47"/>
      <c r="H324" s="44">
        <v>625</v>
      </c>
      <c r="I324" s="198" t="s">
        <v>44</v>
      </c>
      <c r="J324" s="177" t="str">
        <f>IF(ISBLANK(INDEX('Policy Characteristics'!D:D,MATCH($C324,'Policy Characteristics'!$C:$C,0))),"",INDEX('Policy Characteristics'!D:D,MATCH($C324,'Policy Characteristics'!$C:$C,0)))</f>
        <v>Early Retirement of Power Plants</v>
      </c>
      <c r="K324" s="177" t="str">
        <f>IF(ISBLANK(INDEX('Policy Characteristics'!E:E,MATCH($C324,'Policy Characteristics'!$C:$C,0))),"",INDEX('Policy Characteristics'!E:E,MATCH($C324,'Policy Characteristics'!$C:$C,0)))</f>
        <v>elec early retirement</v>
      </c>
      <c r="L324" s="177">
        <f>IF(ISBLANK(INDEX('Policy Characteristics'!F:F,MATCH($C324,'Policy Characteristics'!$C:$C,0))),"",INDEX('Policy Characteristics'!F:F,MATCH($C324,'Policy Characteristics'!$C:$C,0)))</f>
        <v>0</v>
      </c>
      <c r="M324" s="177">
        <f>IF(ISBLANK(INDEX('Policy Characteristics'!G:G,MATCH($C324,'Policy Characteristics'!$C:$C,0))),"",INDEX('Policy Characteristics'!G:G,MATCH($C324,'Policy Characteristics'!$C:$C,0)))</f>
        <v>25000</v>
      </c>
      <c r="N324" s="177">
        <f>IF(ISBLANK(INDEX('Policy Characteristics'!H:H,MATCH($C324,'Policy Characteristics'!$C:$C,0))),"",INDEX('Policy Characteristics'!H:H,MATCH($C324,'Policy Characteristics'!$C:$C,0)))</f>
        <v>500</v>
      </c>
      <c r="O324" s="177" t="str">
        <f>IF(ISBLANK(INDEX('Policy Characteristics'!I:I,MATCH($C324,'Policy Characteristics'!$C:$C,0))),"",INDEX('Policy Characteristics'!I:I,MATCH($C324,'Policy Characteristics'!$C:$C,0)))</f>
        <v>MW/year</v>
      </c>
      <c r="P324" s="177" t="str">
        <f>IF(ISBLANK(INDEX('Policy Characteristics'!J:J,MATCH($C324,'Policy Characteristics'!$C:$C,0))),"",INDEX('Policy Characteristics'!J:J,MATCH($C324,'Policy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4" s="177" t="str">
        <f>IF(ISBLANK(INDEX('Policy Characteristics'!K:K,MATCH($C324,'Policy Characteristics'!$C:$C,0))),"",INDEX('Policy Characteristics'!K:K,MATCH($C324,'Policy Characteristics'!$C:$C,0)))</f>
        <v>electricity-sector-main.html#early-ret</v>
      </c>
      <c r="R324" s="177" t="str">
        <f>IF(ISBLANK(INDEX('Policy Characteristics'!L:L,MATCH($C324,'Policy Characteristics'!$C:$C,0))),"",INDEX('Policy Characteristics'!L:L,MATCH($C324,'Policy Characteristics'!$C:$C,0)))</f>
        <v>early-retirement-of-power-plants.html</v>
      </c>
    </row>
    <row r="325" spans="1:18" x14ac:dyDescent="0.35">
      <c r="A325" s="176" t="str">
        <f>IF(ISBLANK(INDEX('Policy Characteristics'!A:A,MATCH($C325,'Policy Characteristics'!$C:$C,0))),"",INDEX('Policy Characteristics'!A:A,MATCH($C325,'Policy Characteristics'!$C:$C,0)))</f>
        <v>Electricity Supply</v>
      </c>
      <c r="B325" s="184" t="str">
        <f>IF(ISBLANK(INDEX('Policy Characteristics'!B:B,MATCH($C325,'Policy Characteristics'!$C:$C,0))),"",INDEX('Policy Characteristics'!B:B,MATCH($C325,'Policy Characteristics'!$C:$C,0)))</f>
        <v>Early Retirement of Power Plants</v>
      </c>
      <c r="C325" s="176" t="str">
        <f t="shared" si="20"/>
        <v>Annual Additional Capacity Retired due to Early Retirement Policy</v>
      </c>
      <c r="D325" s="6" t="s">
        <v>1324</v>
      </c>
      <c r="E325" s="47"/>
      <c r="F325" s="6" t="s">
        <v>435</v>
      </c>
      <c r="G325" s="47"/>
      <c r="H325" s="44">
        <v>626</v>
      </c>
      <c r="I325" s="198" t="s">
        <v>44</v>
      </c>
      <c r="J325" s="177" t="str">
        <f>IF(ISBLANK(INDEX('Policy Characteristics'!D:D,MATCH($C325,'Policy Characteristics'!$C:$C,0))),"",INDEX('Policy Characteristics'!D:D,MATCH($C325,'Policy Characteristics'!$C:$C,0)))</f>
        <v>Early Retirement of Power Plants</v>
      </c>
      <c r="K325" s="177" t="str">
        <f>IF(ISBLANK(INDEX('Policy Characteristics'!E:E,MATCH($C325,'Policy Characteristics'!$C:$C,0))),"",INDEX('Policy Characteristics'!E:E,MATCH($C325,'Policy Characteristics'!$C:$C,0)))</f>
        <v>elec early retirement</v>
      </c>
      <c r="L325" s="177">
        <f>IF(ISBLANK(INDEX('Policy Characteristics'!F:F,MATCH($C325,'Policy Characteristics'!$C:$C,0))),"",INDEX('Policy Characteristics'!F:F,MATCH($C325,'Policy Characteristics'!$C:$C,0)))</f>
        <v>0</v>
      </c>
      <c r="M325" s="177">
        <f>IF(ISBLANK(INDEX('Policy Characteristics'!G:G,MATCH($C325,'Policy Characteristics'!$C:$C,0))),"",INDEX('Policy Characteristics'!G:G,MATCH($C325,'Policy Characteristics'!$C:$C,0)))</f>
        <v>25000</v>
      </c>
      <c r="N325" s="177">
        <f>IF(ISBLANK(INDEX('Policy Characteristics'!H:H,MATCH($C325,'Policy Characteristics'!$C:$C,0))),"",INDEX('Policy Characteristics'!H:H,MATCH($C325,'Policy Characteristics'!$C:$C,0)))</f>
        <v>500</v>
      </c>
      <c r="O325" s="177" t="str">
        <f>IF(ISBLANK(INDEX('Policy Characteristics'!I:I,MATCH($C325,'Policy Characteristics'!$C:$C,0))),"",INDEX('Policy Characteristics'!I:I,MATCH($C325,'Policy Characteristics'!$C:$C,0)))</f>
        <v>MW/year</v>
      </c>
      <c r="P325" s="177" t="str">
        <f>IF(ISBLANK(INDEX('Policy Characteristics'!J:J,MATCH($C325,'Policy Characteristics'!$C:$C,0))),"",INDEX('Policy Characteristics'!J:J,MATCH($C325,'Policy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5" s="177" t="str">
        <f>IF(ISBLANK(INDEX('Policy Characteristics'!K:K,MATCH($C325,'Policy Characteristics'!$C:$C,0))),"",INDEX('Policy Characteristics'!K:K,MATCH($C325,'Policy Characteristics'!$C:$C,0)))</f>
        <v>electricity-sector-main.html#early-ret</v>
      </c>
      <c r="R325" s="177" t="str">
        <f>IF(ISBLANK(INDEX('Policy Characteristics'!L:L,MATCH($C325,'Policy Characteristics'!$C:$C,0))),"",INDEX('Policy Characteristics'!L:L,MATCH($C325,'Policy Characteristics'!$C:$C,0)))</f>
        <v>early-retirement-of-power-plants.html</v>
      </c>
    </row>
    <row r="326" spans="1:18" x14ac:dyDescent="0.35">
      <c r="A326" s="176" t="str">
        <f>IF(ISBLANK(INDEX('Policy Characteristics'!A:A,MATCH($C326,'Policy Characteristics'!$C:$C,0))),"",INDEX('Policy Characteristics'!A:A,MATCH($C326,'Policy Characteristics'!$C:$C,0)))</f>
        <v>Electricity Supply</v>
      </c>
      <c r="B326" s="184" t="str">
        <f>IF(ISBLANK(INDEX('Policy Characteristics'!B:B,MATCH($C326,'Policy Characteristics'!$C:$C,0))),"",INDEX('Policy Characteristics'!B:B,MATCH($C326,'Policy Characteristics'!$C:$C,0)))</f>
        <v>Early Retirement of Power Plants</v>
      </c>
      <c r="C326" s="176" t="str">
        <f t="shared" si="20"/>
        <v>Annual Additional Capacity Retired due to Early Retirement Policy</v>
      </c>
      <c r="D326" s="6" t="s">
        <v>308</v>
      </c>
      <c r="E326" s="47"/>
      <c r="F326" s="6" t="s">
        <v>2631</v>
      </c>
      <c r="G326" s="47"/>
      <c r="H326" s="44">
        <v>627</v>
      </c>
      <c r="I326" s="198" t="s">
        <v>44</v>
      </c>
      <c r="J326" s="177" t="str">
        <f>IF(ISBLANK(INDEX('Policy Characteristics'!D:D,MATCH($C326,'Policy Characteristics'!$C:$C,0))),"",INDEX('Policy Characteristics'!D:D,MATCH($C326,'Policy Characteristics'!$C:$C,0)))</f>
        <v>Early Retirement of Power Plants</v>
      </c>
      <c r="K326" s="177" t="str">
        <f>IF(ISBLANK(INDEX('Policy Characteristics'!E:E,MATCH($C326,'Policy Characteristics'!$C:$C,0))),"",INDEX('Policy Characteristics'!E:E,MATCH($C326,'Policy Characteristics'!$C:$C,0)))</f>
        <v>elec early retirement</v>
      </c>
      <c r="L326" s="177">
        <f>IF(ISBLANK(INDEX('Policy Characteristics'!F:F,MATCH($C326,'Policy Characteristics'!$C:$C,0))),"",INDEX('Policy Characteristics'!F:F,MATCH($C326,'Policy Characteristics'!$C:$C,0)))</f>
        <v>0</v>
      </c>
      <c r="M326" s="177">
        <f>IF(ISBLANK(INDEX('Policy Characteristics'!G:G,MATCH($C326,'Policy Characteristics'!$C:$C,0))),"",INDEX('Policy Characteristics'!G:G,MATCH($C326,'Policy Characteristics'!$C:$C,0)))</f>
        <v>25000</v>
      </c>
      <c r="N326" s="177">
        <f>IF(ISBLANK(INDEX('Policy Characteristics'!H:H,MATCH($C326,'Policy Characteristics'!$C:$C,0))),"",INDEX('Policy Characteristics'!H:H,MATCH($C326,'Policy Characteristics'!$C:$C,0)))</f>
        <v>500</v>
      </c>
      <c r="O326" s="177" t="str">
        <f>IF(ISBLANK(INDEX('Policy Characteristics'!I:I,MATCH($C326,'Policy Characteristics'!$C:$C,0))),"",INDEX('Policy Characteristics'!I:I,MATCH($C326,'Policy Characteristics'!$C:$C,0)))</f>
        <v>MW/year</v>
      </c>
      <c r="P326" s="177" t="str">
        <f>IF(ISBLANK(INDEX('Policy Characteristics'!J:J,MATCH($C326,'Policy Characteristics'!$C:$C,0))),"",INDEX('Policy Characteristics'!J:J,MATCH($C326,'Policy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6" s="177" t="str">
        <f>IF(ISBLANK(INDEX('Policy Characteristics'!K:K,MATCH($C326,'Policy Characteristics'!$C:$C,0))),"",INDEX('Policy Characteristics'!K:K,MATCH($C326,'Policy Characteristics'!$C:$C,0)))</f>
        <v>electricity-sector-main.html#early-ret</v>
      </c>
      <c r="R326" s="177" t="str">
        <f>IF(ISBLANK(INDEX('Policy Characteristics'!L:L,MATCH($C326,'Policy Characteristics'!$C:$C,0))),"",INDEX('Policy Characteristics'!L:L,MATCH($C326,'Policy Characteristics'!$C:$C,0)))</f>
        <v>early-retirement-of-power-plants.html</v>
      </c>
    </row>
    <row r="327" spans="1:18" x14ac:dyDescent="0.35">
      <c r="A327" s="176" t="str">
        <f>IF(ISBLANK(INDEX('Policy Characteristics'!A:A,MATCH($C327,'Policy Characteristics'!$C:$C,0))),"",INDEX('Policy Characteristics'!A:A,MATCH($C327,'Policy Characteristics'!$C:$C,0)))</f>
        <v>Electricity Supply</v>
      </c>
      <c r="B327" s="184" t="str">
        <f>IF(ISBLANK(INDEX('Policy Characteristics'!B:B,MATCH($C327,'Policy Characteristics'!$C:$C,0))),"",INDEX('Policy Characteristics'!B:B,MATCH($C327,'Policy Characteristics'!$C:$C,0)))</f>
        <v>Early Retirement of Power Plants</v>
      </c>
      <c r="C327" s="176" t="str">
        <f t="shared" si="20"/>
        <v>Annual Additional Capacity Retired due to Early Retirement Policy</v>
      </c>
      <c r="D327" s="6" t="s">
        <v>309</v>
      </c>
      <c r="E327" s="47"/>
      <c r="F327" s="6" t="s">
        <v>2629</v>
      </c>
      <c r="G327" s="47"/>
      <c r="H327" s="44">
        <v>628</v>
      </c>
      <c r="I327" s="198" t="s">
        <v>43</v>
      </c>
      <c r="J327" s="177" t="str">
        <f>IF(ISBLANK(INDEX('Policy Characteristics'!D:D,MATCH($C327,'Policy Characteristics'!$C:$C,0))),"",INDEX('Policy Characteristics'!D:D,MATCH($C327,'Policy Characteristics'!$C:$C,0)))</f>
        <v>Early Retirement of Power Plants</v>
      </c>
      <c r="K327" s="177" t="str">
        <f>IF(ISBLANK(INDEX('Policy Characteristics'!E:E,MATCH($C327,'Policy Characteristics'!$C:$C,0))),"",INDEX('Policy Characteristics'!E:E,MATCH($C327,'Policy Characteristics'!$C:$C,0)))</f>
        <v>elec early retirement</v>
      </c>
      <c r="L327" s="177">
        <f>IF(ISBLANK(INDEX('Policy Characteristics'!F:F,MATCH($C327,'Policy Characteristics'!$C:$C,0))),"",INDEX('Policy Characteristics'!F:F,MATCH($C327,'Policy Characteristics'!$C:$C,0)))</f>
        <v>0</v>
      </c>
      <c r="M327" s="177">
        <f>IF(ISBLANK(INDEX('Policy Characteristics'!G:G,MATCH($C327,'Policy Characteristics'!$C:$C,0))),"",INDEX('Policy Characteristics'!G:G,MATCH($C327,'Policy Characteristics'!$C:$C,0)))</f>
        <v>25000</v>
      </c>
      <c r="N327" s="177">
        <f>IF(ISBLANK(INDEX('Policy Characteristics'!H:H,MATCH($C327,'Policy Characteristics'!$C:$C,0))),"",INDEX('Policy Characteristics'!H:H,MATCH($C327,'Policy Characteristics'!$C:$C,0)))</f>
        <v>500</v>
      </c>
      <c r="O327" s="177" t="str">
        <f>IF(ISBLANK(INDEX('Policy Characteristics'!I:I,MATCH($C327,'Policy Characteristics'!$C:$C,0))),"",INDEX('Policy Characteristics'!I:I,MATCH($C327,'Policy Characteristics'!$C:$C,0)))</f>
        <v>MW/year</v>
      </c>
      <c r="P327" s="177" t="str">
        <f>IF(ISBLANK(INDEX('Policy Characteristics'!J:J,MATCH($C327,'Policy Characteristics'!$C:$C,0))),"",INDEX('Policy Characteristics'!J:J,MATCH($C327,'Policy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7" s="177" t="str">
        <f>IF(ISBLANK(INDEX('Policy Characteristics'!K:K,MATCH($C327,'Policy Characteristics'!$C:$C,0))),"",INDEX('Policy Characteristics'!K:K,MATCH($C327,'Policy Characteristics'!$C:$C,0)))</f>
        <v>electricity-sector-main.html#early-ret</v>
      </c>
      <c r="R327" s="177" t="str">
        <f>IF(ISBLANK(INDEX('Policy Characteristics'!L:L,MATCH($C327,'Policy Characteristics'!$C:$C,0))),"",INDEX('Policy Characteristics'!L:L,MATCH($C327,'Policy Characteristics'!$C:$C,0)))</f>
        <v>early-retirement-of-power-plants.html</v>
      </c>
    </row>
    <row r="328" spans="1:18" x14ac:dyDescent="0.35">
      <c r="A328" s="176" t="str">
        <f>IF(ISBLANK(INDEX('Policy Characteristics'!A:A,MATCH($C328,'Policy Characteristics'!$C:$C,0))),"",INDEX('Policy Characteristics'!A:A,MATCH($C328,'Policy Characteristics'!$C:$C,0)))</f>
        <v>Electricity Supply</v>
      </c>
      <c r="B328" s="184" t="str">
        <f>IF(ISBLANK(INDEX('Policy Characteristics'!B:B,MATCH($C328,'Policy Characteristics'!$C:$C,0))),"",INDEX('Policy Characteristics'!B:B,MATCH($C328,'Policy Characteristics'!$C:$C,0)))</f>
        <v>Early Retirement of Power Plants</v>
      </c>
      <c r="C328" s="176" t="str">
        <f t="shared" si="20"/>
        <v>Annual Additional Capacity Retired due to Early Retirement Policy</v>
      </c>
      <c r="D328" s="6" t="s">
        <v>443</v>
      </c>
      <c r="E328" s="47"/>
      <c r="F328" s="6" t="s">
        <v>442</v>
      </c>
      <c r="G328" s="47"/>
      <c r="H328" s="44">
        <v>590</v>
      </c>
      <c r="I328" s="198" t="s">
        <v>43</v>
      </c>
      <c r="J328" s="177" t="str">
        <f>IF(ISBLANK(INDEX('Policy Characteristics'!D:D,MATCH($C328,'Policy Characteristics'!$C:$C,0))),"",INDEX('Policy Characteristics'!D:D,MATCH($C328,'Policy Characteristics'!$C:$C,0)))</f>
        <v>Early Retirement of Power Plants</v>
      </c>
      <c r="K328" s="177" t="str">
        <f>IF(ISBLANK(INDEX('Policy Characteristics'!E:E,MATCH($C328,'Policy Characteristics'!$C:$C,0))),"",INDEX('Policy Characteristics'!E:E,MATCH($C328,'Policy Characteristics'!$C:$C,0)))</f>
        <v>elec early retirement</v>
      </c>
      <c r="L328" s="177">
        <f>IF(ISBLANK(INDEX('Policy Characteristics'!F:F,MATCH($C328,'Policy Characteristics'!$C:$C,0))),"",INDEX('Policy Characteristics'!F:F,MATCH($C328,'Policy Characteristics'!$C:$C,0)))</f>
        <v>0</v>
      </c>
      <c r="M328" s="177">
        <f>IF(ISBLANK(INDEX('Policy Characteristics'!G:G,MATCH($C328,'Policy Characteristics'!$C:$C,0))),"",INDEX('Policy Characteristics'!G:G,MATCH($C328,'Policy Characteristics'!$C:$C,0)))</f>
        <v>25000</v>
      </c>
      <c r="N328" s="177">
        <f>IF(ISBLANK(INDEX('Policy Characteristics'!H:H,MATCH($C328,'Policy Characteristics'!$C:$C,0))),"",INDEX('Policy Characteristics'!H:H,MATCH($C328,'Policy Characteristics'!$C:$C,0)))</f>
        <v>500</v>
      </c>
      <c r="O328" s="177" t="str">
        <f>IF(ISBLANK(INDEX('Policy Characteristics'!I:I,MATCH($C328,'Policy Characteristics'!$C:$C,0))),"",INDEX('Policy Characteristics'!I:I,MATCH($C328,'Policy Characteristics'!$C:$C,0)))</f>
        <v>MW/year</v>
      </c>
      <c r="P328" s="177" t="str">
        <f>IF(ISBLANK(INDEX('Policy Characteristics'!J:J,MATCH($C328,'Policy Characteristics'!$C:$C,0))),"",INDEX('Policy Characteristics'!J:J,MATCH($C328,'Policy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8" s="177" t="str">
        <f>IF(ISBLANK(INDEX('Policy Characteristics'!K:K,MATCH($C328,'Policy Characteristics'!$C:$C,0))),"",INDEX('Policy Characteristics'!K:K,MATCH($C328,'Policy Characteristics'!$C:$C,0)))</f>
        <v>electricity-sector-main.html#early-ret</v>
      </c>
      <c r="R328" s="177" t="str">
        <f>IF(ISBLANK(INDEX('Policy Characteristics'!L:L,MATCH($C328,'Policy Characteristics'!$C:$C,0))),"",INDEX('Policy Characteristics'!L:L,MATCH($C328,'Policy Characteristics'!$C:$C,0)))</f>
        <v>early-retirement-of-power-plants.html</v>
      </c>
    </row>
    <row r="329" spans="1:18" x14ac:dyDescent="0.35">
      <c r="A329" s="176" t="str">
        <f>IF(ISBLANK(INDEX('Policy Characteristics'!A:A,MATCH($C329,'Policy Characteristics'!$C:$C,0))),"",INDEX('Policy Characteristics'!A:A,MATCH($C329,'Policy Characteristics'!$C:$C,0)))</f>
        <v>Electricity Supply</v>
      </c>
      <c r="B329" s="184" t="str">
        <f>IF(ISBLANK(INDEX('Policy Characteristics'!B:B,MATCH($C329,'Policy Characteristics'!$C:$C,0))),"",INDEX('Policy Characteristics'!B:B,MATCH($C329,'Policy Characteristics'!$C:$C,0)))</f>
        <v>Early Retirement of Power Plants</v>
      </c>
      <c r="C329" s="176" t="str">
        <f t="shared" si="20"/>
        <v>Annual Additional Capacity Retired due to Early Retirement Policy</v>
      </c>
      <c r="D329" s="6" t="s">
        <v>452</v>
      </c>
      <c r="E329" s="47"/>
      <c r="F329" s="6" t="s">
        <v>453</v>
      </c>
      <c r="G329" s="47"/>
      <c r="H329" s="44">
        <v>629</v>
      </c>
      <c r="I329" s="198" t="s">
        <v>44</v>
      </c>
      <c r="J329" s="177" t="str">
        <f>IF(ISBLANK(INDEX('Policy Characteristics'!D:D,MATCH($C329,'Policy Characteristics'!$C:$C,0))),"",INDEX('Policy Characteristics'!D:D,MATCH($C329,'Policy Characteristics'!$C:$C,0)))</f>
        <v>Early Retirement of Power Plants</v>
      </c>
      <c r="K329" s="177" t="str">
        <f>IF(ISBLANK(INDEX('Policy Characteristics'!E:E,MATCH($C329,'Policy Characteristics'!$C:$C,0))),"",INDEX('Policy Characteristics'!E:E,MATCH($C329,'Policy Characteristics'!$C:$C,0)))</f>
        <v>elec early retirement</v>
      </c>
      <c r="L329" s="177">
        <f>IF(ISBLANK(INDEX('Policy Characteristics'!F:F,MATCH($C329,'Policy Characteristics'!$C:$C,0))),"",INDEX('Policy Characteristics'!F:F,MATCH($C329,'Policy Characteristics'!$C:$C,0)))</f>
        <v>0</v>
      </c>
      <c r="M329" s="177">
        <f>IF(ISBLANK(INDEX('Policy Characteristics'!G:G,MATCH($C329,'Policy Characteristics'!$C:$C,0))),"",INDEX('Policy Characteristics'!G:G,MATCH($C329,'Policy Characteristics'!$C:$C,0)))</f>
        <v>25000</v>
      </c>
      <c r="N329" s="177">
        <f>IF(ISBLANK(INDEX('Policy Characteristics'!H:H,MATCH($C329,'Policy Characteristics'!$C:$C,0))),"",INDEX('Policy Characteristics'!H:H,MATCH($C329,'Policy Characteristics'!$C:$C,0)))</f>
        <v>500</v>
      </c>
      <c r="O329" s="177" t="str">
        <f>IF(ISBLANK(INDEX('Policy Characteristics'!I:I,MATCH($C329,'Policy Characteristics'!$C:$C,0))),"",INDEX('Policy Characteristics'!I:I,MATCH($C329,'Policy Characteristics'!$C:$C,0)))</f>
        <v>MW/year</v>
      </c>
      <c r="P329" s="177" t="str">
        <f>IF(ISBLANK(INDEX('Policy Characteristics'!J:J,MATCH($C329,'Policy Characteristics'!$C:$C,0))),"",INDEX('Policy Characteristics'!J:J,MATCH($C329,'Policy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9" s="177" t="str">
        <f>IF(ISBLANK(INDEX('Policy Characteristics'!K:K,MATCH($C329,'Policy Characteristics'!$C:$C,0))),"",INDEX('Policy Characteristics'!K:K,MATCH($C329,'Policy Characteristics'!$C:$C,0)))</f>
        <v>electricity-sector-main.html#early-ret</v>
      </c>
      <c r="R329" s="177" t="str">
        <f>IF(ISBLANK(INDEX('Policy Characteristics'!L:L,MATCH($C329,'Policy Characteristics'!$C:$C,0))),"",INDEX('Policy Characteristics'!L:L,MATCH($C329,'Policy Characteristics'!$C:$C,0)))</f>
        <v>early-retirement-of-power-plants.html</v>
      </c>
    </row>
    <row r="330" spans="1:18" x14ac:dyDescent="0.35">
      <c r="A330" s="176" t="str">
        <f>IF(ISBLANK(INDEX('Policy Characteristics'!A:A,MATCH($C330,'Policy Characteristics'!$C:$C,0))),"",INDEX('Policy Characteristics'!A:A,MATCH($C330,'Policy Characteristics'!$C:$C,0)))</f>
        <v>Electricity Supply</v>
      </c>
      <c r="B330" s="184" t="str">
        <f>IF(ISBLANK(INDEX('Policy Characteristics'!B:B,MATCH($C330,'Policy Characteristics'!$C:$C,0))),"",INDEX('Policy Characteristics'!B:B,MATCH($C330,'Policy Characteristics'!$C:$C,0)))</f>
        <v>Early Retirement of Power Plants</v>
      </c>
      <c r="C330" s="176" t="str">
        <f t="shared" si="20"/>
        <v>Annual Additional Capacity Retired due to Early Retirement Policy</v>
      </c>
      <c r="D330" s="6" t="s">
        <v>1647</v>
      </c>
      <c r="E330" s="47"/>
      <c r="F330" s="6" t="s">
        <v>1368</v>
      </c>
      <c r="G330" s="47"/>
      <c r="H330" s="44">
        <v>630</v>
      </c>
      <c r="I330" s="198" t="s">
        <v>44</v>
      </c>
      <c r="J330" s="177" t="str">
        <f>IF(ISBLANK(INDEX('Policy Characteristics'!D:D,MATCH($C330,'Policy Characteristics'!$C:$C,0))),"",INDEX('Policy Characteristics'!D:D,MATCH($C330,'Policy Characteristics'!$C:$C,0)))</f>
        <v>Early Retirement of Power Plants</v>
      </c>
      <c r="K330" s="177" t="str">
        <f>IF(ISBLANK(INDEX('Policy Characteristics'!E:E,MATCH($C330,'Policy Characteristics'!$C:$C,0))),"",INDEX('Policy Characteristics'!E:E,MATCH($C330,'Policy Characteristics'!$C:$C,0)))</f>
        <v>elec early retirement</v>
      </c>
      <c r="L330" s="177">
        <f>IF(ISBLANK(INDEX('Policy Characteristics'!F:F,MATCH($C330,'Policy Characteristics'!$C:$C,0))),"",INDEX('Policy Characteristics'!F:F,MATCH($C330,'Policy Characteristics'!$C:$C,0)))</f>
        <v>0</v>
      </c>
      <c r="M330" s="177">
        <f>IF(ISBLANK(INDEX('Policy Characteristics'!G:G,MATCH($C330,'Policy Characteristics'!$C:$C,0))),"",INDEX('Policy Characteristics'!G:G,MATCH($C330,'Policy Characteristics'!$C:$C,0)))</f>
        <v>25000</v>
      </c>
      <c r="N330" s="177">
        <f>IF(ISBLANK(INDEX('Policy Characteristics'!H:H,MATCH($C330,'Policy Characteristics'!$C:$C,0))),"",INDEX('Policy Characteristics'!H:H,MATCH($C330,'Policy Characteristics'!$C:$C,0)))</f>
        <v>500</v>
      </c>
      <c r="O330" s="177" t="str">
        <f>IF(ISBLANK(INDEX('Policy Characteristics'!I:I,MATCH($C330,'Policy Characteristics'!$C:$C,0))),"",INDEX('Policy Characteristics'!I:I,MATCH($C330,'Policy Characteristics'!$C:$C,0)))</f>
        <v>MW/year</v>
      </c>
      <c r="P330" s="177" t="str">
        <f>IF(ISBLANK(INDEX('Policy Characteristics'!J:J,MATCH($C330,'Policy Characteristics'!$C:$C,0))),"",INDEX('Policy Characteristics'!J:J,MATCH($C330,'Policy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0" s="177" t="str">
        <f>IF(ISBLANK(INDEX('Policy Characteristics'!K:K,MATCH($C330,'Policy Characteristics'!$C:$C,0))),"",INDEX('Policy Characteristics'!K:K,MATCH($C330,'Policy Characteristics'!$C:$C,0)))</f>
        <v>electricity-sector-main.html#early-ret</v>
      </c>
      <c r="R330" s="177" t="str">
        <f>IF(ISBLANK(INDEX('Policy Characteristics'!L:L,MATCH($C330,'Policy Characteristics'!$C:$C,0))),"",INDEX('Policy Characteristics'!L:L,MATCH($C330,'Policy Characteristics'!$C:$C,0)))</f>
        <v>early-retirement-of-power-plants.html</v>
      </c>
    </row>
    <row r="331" spans="1:18" x14ac:dyDescent="0.35">
      <c r="A331" s="176" t="str">
        <f>IF(ISBLANK(INDEX('Policy Characteristics'!A:A,MATCH($C331,'Policy Characteristics'!$C:$C,0))),"",INDEX('Policy Characteristics'!A:A,MATCH($C331,'Policy Characteristics'!$C:$C,0)))</f>
        <v>Electricity Supply</v>
      </c>
      <c r="B331" s="184" t="str">
        <f>IF(ISBLANK(INDEX('Policy Characteristics'!B:B,MATCH($C331,'Policy Characteristics'!$C:$C,0))),"",INDEX('Policy Characteristics'!B:B,MATCH($C331,'Policy Characteristics'!$C:$C,0)))</f>
        <v>Early Retirement of Power Plants</v>
      </c>
      <c r="C331" s="176" t="str">
        <f t="shared" si="20"/>
        <v>Annual Additional Capacity Retired due to Early Retirement Policy</v>
      </c>
      <c r="D331" s="6" t="s">
        <v>1648</v>
      </c>
      <c r="E331" s="47"/>
      <c r="F331" s="6" t="s">
        <v>1491</v>
      </c>
      <c r="G331" s="47"/>
      <c r="H331" s="44">
        <v>631</v>
      </c>
      <c r="I331" s="198" t="s">
        <v>44</v>
      </c>
      <c r="J331" s="177" t="str">
        <f>IF(ISBLANK(INDEX('Policy Characteristics'!D:D,MATCH($C331,'Policy Characteristics'!$C:$C,0))),"",INDEX('Policy Characteristics'!D:D,MATCH($C331,'Policy Characteristics'!$C:$C,0)))</f>
        <v>Early Retirement of Power Plants</v>
      </c>
      <c r="K331" s="177" t="str">
        <f>IF(ISBLANK(INDEX('Policy Characteristics'!E:E,MATCH($C331,'Policy Characteristics'!$C:$C,0))),"",INDEX('Policy Characteristics'!E:E,MATCH($C331,'Policy Characteristics'!$C:$C,0)))</f>
        <v>elec early retirement</v>
      </c>
      <c r="L331" s="177">
        <f>IF(ISBLANK(INDEX('Policy Characteristics'!F:F,MATCH($C331,'Policy Characteristics'!$C:$C,0))),"",INDEX('Policy Characteristics'!F:F,MATCH($C331,'Policy Characteristics'!$C:$C,0)))</f>
        <v>0</v>
      </c>
      <c r="M331" s="177">
        <f>IF(ISBLANK(INDEX('Policy Characteristics'!G:G,MATCH($C331,'Policy Characteristics'!$C:$C,0))),"",INDEX('Policy Characteristics'!G:G,MATCH($C331,'Policy Characteristics'!$C:$C,0)))</f>
        <v>25000</v>
      </c>
      <c r="N331" s="177">
        <f>IF(ISBLANK(INDEX('Policy Characteristics'!H:H,MATCH($C331,'Policy Characteristics'!$C:$C,0))),"",INDEX('Policy Characteristics'!H:H,MATCH($C331,'Policy Characteristics'!$C:$C,0)))</f>
        <v>500</v>
      </c>
      <c r="O331" s="177" t="str">
        <f>IF(ISBLANK(INDEX('Policy Characteristics'!I:I,MATCH($C331,'Policy Characteristics'!$C:$C,0))),"",INDEX('Policy Characteristics'!I:I,MATCH($C331,'Policy Characteristics'!$C:$C,0)))</f>
        <v>MW/year</v>
      </c>
      <c r="P331" s="177" t="str">
        <f>IF(ISBLANK(INDEX('Policy Characteristics'!J:J,MATCH($C331,'Policy Characteristics'!$C:$C,0))),"",INDEX('Policy Characteristics'!J:J,MATCH($C331,'Policy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1" s="177" t="str">
        <f>IF(ISBLANK(INDEX('Policy Characteristics'!K:K,MATCH($C331,'Policy Characteristics'!$C:$C,0))),"",INDEX('Policy Characteristics'!K:K,MATCH($C331,'Policy Characteristics'!$C:$C,0)))</f>
        <v>electricity-sector-main.html#early-ret</v>
      </c>
      <c r="R331" s="177" t="str">
        <f>IF(ISBLANK(INDEX('Policy Characteristics'!L:L,MATCH($C331,'Policy Characteristics'!$C:$C,0))),"",INDEX('Policy Characteristics'!L:L,MATCH($C331,'Policy Characteristics'!$C:$C,0)))</f>
        <v>early-retirement-of-power-plants.html</v>
      </c>
    </row>
    <row r="332" spans="1:18" x14ac:dyDescent="0.35">
      <c r="A332" s="176" t="str">
        <f>IF(ISBLANK(INDEX('Policy Characteristics'!A:A,MATCH($C332,'Policy Characteristics'!$C:$C,0))),"",INDEX('Policy Characteristics'!A:A,MATCH($C332,'Policy Characteristics'!$C:$C,0)))</f>
        <v>Electricity Supply</v>
      </c>
      <c r="B332" s="184" t="str">
        <f>IF(ISBLANK(INDEX('Policy Characteristics'!B:B,MATCH($C332,'Policy Characteristics'!$C:$C,0))),"",INDEX('Policy Characteristics'!B:B,MATCH($C332,'Policy Characteristics'!$C:$C,0)))</f>
        <v>Early Retirement of Power Plants</v>
      </c>
      <c r="C332" s="176" t="str">
        <f t="shared" si="20"/>
        <v>Annual Additional Capacity Retired due to Early Retirement Policy</v>
      </c>
      <c r="D332" s="6" t="s">
        <v>1649</v>
      </c>
      <c r="E332" s="47"/>
      <c r="F332" s="6" t="s">
        <v>1370</v>
      </c>
      <c r="G332" s="47"/>
      <c r="H332" s="44">
        <v>632</v>
      </c>
      <c r="I332" s="198" t="s">
        <v>44</v>
      </c>
      <c r="J332" s="177" t="str">
        <f>IF(ISBLANK(INDEX('Policy Characteristics'!D:D,MATCH($C332,'Policy Characteristics'!$C:$C,0))),"",INDEX('Policy Characteristics'!D:D,MATCH($C332,'Policy Characteristics'!$C:$C,0)))</f>
        <v>Early Retirement of Power Plants</v>
      </c>
      <c r="K332" s="177" t="str">
        <f>IF(ISBLANK(INDEX('Policy Characteristics'!E:E,MATCH($C332,'Policy Characteristics'!$C:$C,0))),"",INDEX('Policy Characteristics'!E:E,MATCH($C332,'Policy Characteristics'!$C:$C,0)))</f>
        <v>elec early retirement</v>
      </c>
      <c r="L332" s="177">
        <f>IF(ISBLANK(INDEX('Policy Characteristics'!F:F,MATCH($C332,'Policy Characteristics'!$C:$C,0))),"",INDEX('Policy Characteristics'!F:F,MATCH($C332,'Policy Characteristics'!$C:$C,0)))</f>
        <v>0</v>
      </c>
      <c r="M332" s="177">
        <f>IF(ISBLANK(INDEX('Policy Characteristics'!G:G,MATCH($C332,'Policy Characteristics'!$C:$C,0))),"",INDEX('Policy Characteristics'!G:G,MATCH($C332,'Policy Characteristics'!$C:$C,0)))</f>
        <v>25000</v>
      </c>
      <c r="N332" s="177">
        <f>IF(ISBLANK(INDEX('Policy Characteristics'!H:H,MATCH($C332,'Policy Characteristics'!$C:$C,0))),"",INDEX('Policy Characteristics'!H:H,MATCH($C332,'Policy Characteristics'!$C:$C,0)))</f>
        <v>500</v>
      </c>
      <c r="O332" s="177" t="str">
        <f>IF(ISBLANK(INDEX('Policy Characteristics'!I:I,MATCH($C332,'Policy Characteristics'!$C:$C,0))),"",INDEX('Policy Characteristics'!I:I,MATCH($C332,'Policy Characteristics'!$C:$C,0)))</f>
        <v>MW/year</v>
      </c>
      <c r="P332" s="177" t="str">
        <f>IF(ISBLANK(INDEX('Policy Characteristics'!J:J,MATCH($C332,'Policy Characteristics'!$C:$C,0))),"",INDEX('Policy Characteristics'!J:J,MATCH($C332,'Policy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2" s="177" t="str">
        <f>IF(ISBLANK(INDEX('Policy Characteristics'!K:K,MATCH($C332,'Policy Characteristics'!$C:$C,0))),"",INDEX('Policy Characteristics'!K:K,MATCH($C332,'Policy Characteristics'!$C:$C,0)))</f>
        <v>electricity-sector-main.html#early-ret</v>
      </c>
      <c r="R332" s="177" t="str">
        <f>IF(ISBLANK(INDEX('Policy Characteristics'!L:L,MATCH($C332,'Policy Characteristics'!$C:$C,0))),"",INDEX('Policy Characteristics'!L:L,MATCH($C332,'Policy Characteristics'!$C:$C,0)))</f>
        <v>early-retirement-of-power-plants.html</v>
      </c>
    </row>
    <row r="333" spans="1:18" x14ac:dyDescent="0.35">
      <c r="A333" s="176" t="str">
        <f>IF(ISBLANK(INDEX('Policy Characteristics'!A:A,MATCH($C333,'Policy Characteristics'!$C:$C,0))),"",INDEX('Policy Characteristics'!A:A,MATCH($C333,'Policy Characteristics'!$C:$C,0)))</f>
        <v>Electricity Supply</v>
      </c>
      <c r="B333" s="184" t="str">
        <f>IF(ISBLANK(INDEX('Policy Characteristics'!B:B,MATCH($C333,'Policy Characteristics'!$C:$C,0))),"",INDEX('Policy Characteristics'!B:B,MATCH($C333,'Policy Characteristics'!$C:$C,0)))</f>
        <v>Early Retirement of Power Plants</v>
      </c>
      <c r="C333" s="176" t="str">
        <f t="shared" si="20"/>
        <v>Annual Additional Capacity Retired due to Early Retirement Policy</v>
      </c>
      <c r="D333" s="6" t="s">
        <v>2352</v>
      </c>
      <c r="E333" s="47"/>
      <c r="F333" s="6" t="s">
        <v>2359</v>
      </c>
      <c r="G333" s="47"/>
      <c r="H333" s="44">
        <v>1761</v>
      </c>
      <c r="I333" s="198" t="s">
        <v>44</v>
      </c>
      <c r="J333" s="177" t="str">
        <f>IF(ISBLANK(INDEX('Policy Characteristics'!D:D,MATCH($C333,'Policy Characteristics'!$C:$C,0))),"",INDEX('Policy Characteristics'!D:D,MATCH($C333,'Policy Characteristics'!$C:$C,0)))</f>
        <v>Early Retirement of Power Plants</v>
      </c>
      <c r="K333" s="177" t="str">
        <f>IF(ISBLANK(INDEX('Policy Characteristics'!E:E,MATCH($C333,'Policy Characteristics'!$C:$C,0))),"",INDEX('Policy Characteristics'!E:E,MATCH($C333,'Policy Characteristics'!$C:$C,0)))</f>
        <v>elec early retirement</v>
      </c>
      <c r="L333" s="177">
        <f>IF(ISBLANK(INDEX('Policy Characteristics'!F:F,MATCH($C333,'Policy Characteristics'!$C:$C,0))),"",INDEX('Policy Characteristics'!F:F,MATCH($C333,'Policy Characteristics'!$C:$C,0)))</f>
        <v>0</v>
      </c>
      <c r="M333" s="177">
        <f>IF(ISBLANK(INDEX('Policy Characteristics'!G:G,MATCH($C333,'Policy Characteristics'!$C:$C,0))),"",INDEX('Policy Characteristics'!G:G,MATCH($C333,'Policy Characteristics'!$C:$C,0)))</f>
        <v>25000</v>
      </c>
      <c r="N333" s="177">
        <f>IF(ISBLANK(INDEX('Policy Characteristics'!H:H,MATCH($C333,'Policy Characteristics'!$C:$C,0))),"",INDEX('Policy Characteristics'!H:H,MATCH($C333,'Policy Characteristics'!$C:$C,0)))</f>
        <v>500</v>
      </c>
      <c r="O333" s="177" t="str">
        <f>IF(ISBLANK(INDEX('Policy Characteristics'!I:I,MATCH($C333,'Policy Characteristics'!$C:$C,0))),"",INDEX('Policy Characteristics'!I:I,MATCH($C333,'Policy Characteristics'!$C:$C,0)))</f>
        <v>MW/year</v>
      </c>
      <c r="P333" s="177" t="str">
        <f>IF(ISBLANK(INDEX('Policy Characteristics'!J:J,MATCH($C333,'Policy Characteristics'!$C:$C,0))),"",INDEX('Policy Characteristics'!J:J,MATCH($C333,'Policy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3" s="177" t="str">
        <f>IF(ISBLANK(INDEX('Policy Characteristics'!K:K,MATCH($C333,'Policy Characteristics'!$C:$C,0))),"",INDEX('Policy Characteristics'!K:K,MATCH($C333,'Policy Characteristics'!$C:$C,0)))</f>
        <v>electricity-sector-main.html#early-ret</v>
      </c>
      <c r="R333" s="177" t="str">
        <f>IF(ISBLANK(INDEX('Policy Characteristics'!L:L,MATCH($C333,'Policy Characteristics'!$C:$C,0))),"",INDEX('Policy Characteristics'!L:L,MATCH($C333,'Policy Characteristics'!$C:$C,0)))</f>
        <v>early-retirement-of-power-plants.html</v>
      </c>
    </row>
    <row r="334" spans="1:18" x14ac:dyDescent="0.35">
      <c r="A334" s="176" t="str">
        <f>IF(ISBLANK(INDEX('Policy Characteristics'!A:A,MATCH($C334,'Policy Characteristics'!$C:$C,0))),"",INDEX('Policy Characteristics'!A:A,MATCH($C334,'Policy Characteristics'!$C:$C,0)))</f>
        <v>Electricity Supply</v>
      </c>
      <c r="B334" s="184" t="str">
        <f>IF(ISBLANK(INDEX('Policy Characteristics'!B:B,MATCH($C334,'Policy Characteristics'!$C:$C,0))),"",INDEX('Policy Characteristics'!B:B,MATCH($C334,'Policy Characteristics'!$C:$C,0)))</f>
        <v>Early Retirement of Power Plants</v>
      </c>
      <c r="C334" s="176" t="str">
        <f t="shared" si="20"/>
        <v>Annual Additional Capacity Retired due to Early Retirement Policy</v>
      </c>
      <c r="D334" s="6" t="s">
        <v>2355</v>
      </c>
      <c r="E334" s="47"/>
      <c r="F334" s="6" t="s">
        <v>2360</v>
      </c>
      <c r="G334" s="47"/>
      <c r="H334" s="44">
        <v>1762</v>
      </c>
      <c r="I334" s="198" t="s">
        <v>44</v>
      </c>
      <c r="J334" s="177" t="str">
        <f>IF(ISBLANK(INDEX('Policy Characteristics'!D:D,MATCH($C334,'Policy Characteristics'!$C:$C,0))),"",INDEX('Policy Characteristics'!D:D,MATCH($C334,'Policy Characteristics'!$C:$C,0)))</f>
        <v>Early Retirement of Power Plants</v>
      </c>
      <c r="K334" s="177" t="str">
        <f>IF(ISBLANK(INDEX('Policy Characteristics'!E:E,MATCH($C334,'Policy Characteristics'!$C:$C,0))),"",INDEX('Policy Characteristics'!E:E,MATCH($C334,'Policy Characteristics'!$C:$C,0)))</f>
        <v>elec early retirement</v>
      </c>
      <c r="L334" s="177">
        <f>IF(ISBLANK(INDEX('Policy Characteristics'!F:F,MATCH($C334,'Policy Characteristics'!$C:$C,0))),"",INDEX('Policy Characteristics'!F:F,MATCH($C334,'Policy Characteristics'!$C:$C,0)))</f>
        <v>0</v>
      </c>
      <c r="M334" s="177">
        <f>IF(ISBLANK(INDEX('Policy Characteristics'!G:G,MATCH($C334,'Policy Characteristics'!$C:$C,0))),"",INDEX('Policy Characteristics'!G:G,MATCH($C334,'Policy Characteristics'!$C:$C,0)))</f>
        <v>25000</v>
      </c>
      <c r="N334" s="177">
        <f>IF(ISBLANK(INDEX('Policy Characteristics'!H:H,MATCH($C334,'Policy Characteristics'!$C:$C,0))),"",INDEX('Policy Characteristics'!H:H,MATCH($C334,'Policy Characteristics'!$C:$C,0)))</f>
        <v>500</v>
      </c>
      <c r="O334" s="177" t="str">
        <f>IF(ISBLANK(INDEX('Policy Characteristics'!I:I,MATCH($C334,'Policy Characteristics'!$C:$C,0))),"",INDEX('Policy Characteristics'!I:I,MATCH($C334,'Policy Characteristics'!$C:$C,0)))</f>
        <v>MW/year</v>
      </c>
      <c r="P334" s="177" t="str">
        <f>IF(ISBLANK(INDEX('Policy Characteristics'!J:J,MATCH($C334,'Policy Characteristics'!$C:$C,0))),"",INDEX('Policy Characteristics'!J:J,MATCH($C334,'Policy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4" s="177" t="str">
        <f>IF(ISBLANK(INDEX('Policy Characteristics'!K:K,MATCH($C334,'Policy Characteristics'!$C:$C,0))),"",INDEX('Policy Characteristics'!K:K,MATCH($C334,'Policy Characteristics'!$C:$C,0)))</f>
        <v>electricity-sector-main.html#early-ret</v>
      </c>
      <c r="R334" s="177" t="str">
        <f>IF(ISBLANK(INDEX('Policy Characteristics'!L:L,MATCH($C334,'Policy Characteristics'!$C:$C,0))),"",INDEX('Policy Characteristics'!L:L,MATCH($C334,'Policy Characteristics'!$C:$C,0)))</f>
        <v>early-retirement-of-power-plants.html</v>
      </c>
    </row>
    <row r="335" spans="1:18" x14ac:dyDescent="0.35">
      <c r="A335" s="176" t="str">
        <f>IF(ISBLANK(INDEX('Policy Characteristics'!A:A,MATCH($C335,'Policy Characteristics'!$C:$C,0))),"",INDEX('Policy Characteristics'!A:A,MATCH($C335,'Policy Characteristics'!$C:$C,0)))</f>
        <v>Electricity Supply</v>
      </c>
      <c r="B335" s="184" t="str">
        <f>IF(ISBLANK(INDEX('Policy Characteristics'!B:B,MATCH($C335,'Policy Characteristics'!$C:$C,0))),"",INDEX('Policy Characteristics'!B:B,MATCH($C335,'Policy Characteristics'!$C:$C,0)))</f>
        <v>Early Retirement of Power Plants</v>
      </c>
      <c r="C335" s="176" t="str">
        <f t="shared" si="20"/>
        <v>Annual Additional Capacity Retired due to Early Retirement Policy</v>
      </c>
      <c r="D335" s="6" t="s">
        <v>2356</v>
      </c>
      <c r="E335" s="47"/>
      <c r="F335" s="6" t="s">
        <v>2361</v>
      </c>
      <c r="G335" s="47"/>
      <c r="H335" s="44">
        <v>1763</v>
      </c>
      <c r="I335" s="198" t="s">
        <v>44</v>
      </c>
      <c r="J335" s="177" t="str">
        <f>IF(ISBLANK(INDEX('Policy Characteristics'!D:D,MATCH($C335,'Policy Characteristics'!$C:$C,0))),"",INDEX('Policy Characteristics'!D:D,MATCH($C335,'Policy Characteristics'!$C:$C,0)))</f>
        <v>Early Retirement of Power Plants</v>
      </c>
      <c r="K335" s="177" t="str">
        <f>IF(ISBLANK(INDEX('Policy Characteristics'!E:E,MATCH($C335,'Policy Characteristics'!$C:$C,0))),"",INDEX('Policy Characteristics'!E:E,MATCH($C335,'Policy Characteristics'!$C:$C,0)))</f>
        <v>elec early retirement</v>
      </c>
      <c r="L335" s="177">
        <f>IF(ISBLANK(INDEX('Policy Characteristics'!F:F,MATCH($C335,'Policy Characteristics'!$C:$C,0))),"",INDEX('Policy Characteristics'!F:F,MATCH($C335,'Policy Characteristics'!$C:$C,0)))</f>
        <v>0</v>
      </c>
      <c r="M335" s="177">
        <f>IF(ISBLANK(INDEX('Policy Characteristics'!G:G,MATCH($C335,'Policy Characteristics'!$C:$C,0))),"",INDEX('Policy Characteristics'!G:G,MATCH($C335,'Policy Characteristics'!$C:$C,0)))</f>
        <v>25000</v>
      </c>
      <c r="N335" s="177">
        <f>IF(ISBLANK(INDEX('Policy Characteristics'!H:H,MATCH($C335,'Policy Characteristics'!$C:$C,0))),"",INDEX('Policy Characteristics'!H:H,MATCH($C335,'Policy Characteristics'!$C:$C,0)))</f>
        <v>500</v>
      </c>
      <c r="O335" s="177" t="str">
        <f>IF(ISBLANK(INDEX('Policy Characteristics'!I:I,MATCH($C335,'Policy Characteristics'!$C:$C,0))),"",INDEX('Policy Characteristics'!I:I,MATCH($C335,'Policy Characteristics'!$C:$C,0)))</f>
        <v>MW/year</v>
      </c>
      <c r="P335" s="177" t="str">
        <f>IF(ISBLANK(INDEX('Policy Characteristics'!J:J,MATCH($C335,'Policy Characteristics'!$C:$C,0))),"",INDEX('Policy Characteristics'!J:J,MATCH($C335,'Policy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5" s="177" t="str">
        <f>IF(ISBLANK(INDEX('Policy Characteristics'!K:K,MATCH($C335,'Policy Characteristics'!$C:$C,0))),"",INDEX('Policy Characteristics'!K:K,MATCH($C335,'Policy Characteristics'!$C:$C,0)))</f>
        <v>electricity-sector-main.html#early-ret</v>
      </c>
      <c r="R335" s="177" t="str">
        <f>IF(ISBLANK(INDEX('Policy Characteristics'!L:L,MATCH($C335,'Policy Characteristics'!$C:$C,0))),"",INDEX('Policy Characteristics'!L:L,MATCH($C335,'Policy Characteristics'!$C:$C,0)))</f>
        <v>early-retirement-of-power-plants.html</v>
      </c>
    </row>
    <row r="336" spans="1:18" x14ac:dyDescent="0.35">
      <c r="A336" s="176" t="str">
        <f>IF(ISBLANK(INDEX('Policy Characteristics'!A:A,MATCH($C336,'Policy Characteristics'!$C:$C,0))),"",INDEX('Policy Characteristics'!A:A,MATCH($C336,'Policy Characteristics'!$C:$C,0)))</f>
        <v>Electricity Supply</v>
      </c>
      <c r="B336" s="184" t="str">
        <f>IF(ISBLANK(INDEX('Policy Characteristics'!B:B,MATCH($C336,'Policy Characteristics'!$C:$C,0))),"",INDEX('Policy Characteristics'!B:B,MATCH($C336,'Policy Characteristics'!$C:$C,0)))</f>
        <v>Early Retirement of Power Plants</v>
      </c>
      <c r="C336" s="176" t="str">
        <f t="shared" si="20"/>
        <v>Annual Additional Capacity Retired due to Early Retirement Policy</v>
      </c>
      <c r="D336" s="6" t="s">
        <v>2357</v>
      </c>
      <c r="E336" s="47"/>
      <c r="F336" s="6" t="s">
        <v>2362</v>
      </c>
      <c r="G336" s="47"/>
      <c r="H336" s="44">
        <v>1764</v>
      </c>
      <c r="I336" s="198" t="s">
        <v>44</v>
      </c>
      <c r="J336" s="177" t="str">
        <f>IF(ISBLANK(INDEX('Policy Characteristics'!D:D,MATCH($C336,'Policy Characteristics'!$C:$C,0))),"",INDEX('Policy Characteristics'!D:D,MATCH($C336,'Policy Characteristics'!$C:$C,0)))</f>
        <v>Early Retirement of Power Plants</v>
      </c>
      <c r="K336" s="177" t="str">
        <f>IF(ISBLANK(INDEX('Policy Characteristics'!E:E,MATCH($C336,'Policy Characteristics'!$C:$C,0))),"",INDEX('Policy Characteristics'!E:E,MATCH($C336,'Policy Characteristics'!$C:$C,0)))</f>
        <v>elec early retirement</v>
      </c>
      <c r="L336" s="177">
        <f>IF(ISBLANK(INDEX('Policy Characteristics'!F:F,MATCH($C336,'Policy Characteristics'!$C:$C,0))),"",INDEX('Policy Characteristics'!F:F,MATCH($C336,'Policy Characteristics'!$C:$C,0)))</f>
        <v>0</v>
      </c>
      <c r="M336" s="177">
        <f>IF(ISBLANK(INDEX('Policy Characteristics'!G:G,MATCH($C336,'Policy Characteristics'!$C:$C,0))),"",INDEX('Policy Characteristics'!G:G,MATCH($C336,'Policy Characteristics'!$C:$C,0)))</f>
        <v>25000</v>
      </c>
      <c r="N336" s="177">
        <f>IF(ISBLANK(INDEX('Policy Characteristics'!H:H,MATCH($C336,'Policy Characteristics'!$C:$C,0))),"",INDEX('Policy Characteristics'!H:H,MATCH($C336,'Policy Characteristics'!$C:$C,0)))</f>
        <v>500</v>
      </c>
      <c r="O336" s="177" t="str">
        <f>IF(ISBLANK(INDEX('Policy Characteristics'!I:I,MATCH($C336,'Policy Characteristics'!$C:$C,0))),"",INDEX('Policy Characteristics'!I:I,MATCH($C336,'Policy Characteristics'!$C:$C,0)))</f>
        <v>MW/year</v>
      </c>
      <c r="P336" s="177" t="str">
        <f>IF(ISBLANK(INDEX('Policy Characteristics'!J:J,MATCH($C336,'Policy Characteristics'!$C:$C,0))),"",INDEX('Policy Characteristics'!J:J,MATCH($C336,'Policy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6" s="177" t="str">
        <f>IF(ISBLANK(INDEX('Policy Characteristics'!K:K,MATCH($C336,'Policy Characteristics'!$C:$C,0))),"",INDEX('Policy Characteristics'!K:K,MATCH($C336,'Policy Characteristics'!$C:$C,0)))</f>
        <v>electricity-sector-main.html#early-ret</v>
      </c>
      <c r="R336" s="177" t="str">
        <f>IF(ISBLANK(INDEX('Policy Characteristics'!L:L,MATCH($C336,'Policy Characteristics'!$C:$C,0))),"",INDEX('Policy Characteristics'!L:L,MATCH($C336,'Policy Characteristics'!$C:$C,0)))</f>
        <v>early-retirement-of-power-plants.html</v>
      </c>
    </row>
    <row r="337" spans="1:18" x14ac:dyDescent="0.35">
      <c r="A337" s="176" t="str">
        <f>IF(ISBLANK(INDEX('Policy Characteristics'!A:A,MATCH($C337,'Policy Characteristics'!$C:$C,0))),"",INDEX('Policy Characteristics'!A:A,MATCH($C337,'Policy Characteristics'!$C:$C,0)))</f>
        <v>Electricity Supply</v>
      </c>
      <c r="B337" s="184" t="str">
        <f>IF(ISBLANK(INDEX('Policy Characteristics'!B:B,MATCH($C337,'Policy Characteristics'!$C:$C,0))),"",INDEX('Policy Characteristics'!B:B,MATCH($C337,'Policy Characteristics'!$C:$C,0)))</f>
        <v>Early Retirement of Power Plants</v>
      </c>
      <c r="C337" s="176" t="str">
        <f t="shared" si="20"/>
        <v>Annual Additional Capacity Retired due to Early Retirement Policy</v>
      </c>
      <c r="D337" s="6" t="s">
        <v>2358</v>
      </c>
      <c r="E337" s="47"/>
      <c r="F337" s="6" t="s">
        <v>2363</v>
      </c>
      <c r="G337" s="47"/>
      <c r="H337" s="44">
        <v>1765</v>
      </c>
      <c r="I337" s="198" t="s">
        <v>44</v>
      </c>
      <c r="J337" s="177" t="str">
        <f>IF(ISBLANK(INDEX('Policy Characteristics'!D:D,MATCH($C337,'Policy Characteristics'!$C:$C,0))),"",INDEX('Policy Characteristics'!D:D,MATCH($C337,'Policy Characteristics'!$C:$C,0)))</f>
        <v>Early Retirement of Power Plants</v>
      </c>
      <c r="K337" s="177" t="str">
        <f>IF(ISBLANK(INDEX('Policy Characteristics'!E:E,MATCH($C337,'Policy Characteristics'!$C:$C,0))),"",INDEX('Policy Characteristics'!E:E,MATCH($C337,'Policy Characteristics'!$C:$C,0)))</f>
        <v>elec early retirement</v>
      </c>
      <c r="L337" s="177">
        <f>IF(ISBLANK(INDEX('Policy Characteristics'!F:F,MATCH($C337,'Policy Characteristics'!$C:$C,0))),"",INDEX('Policy Characteristics'!F:F,MATCH($C337,'Policy Characteristics'!$C:$C,0)))</f>
        <v>0</v>
      </c>
      <c r="M337" s="177">
        <f>IF(ISBLANK(INDEX('Policy Characteristics'!G:G,MATCH($C337,'Policy Characteristics'!$C:$C,0))),"",INDEX('Policy Characteristics'!G:G,MATCH($C337,'Policy Characteristics'!$C:$C,0)))</f>
        <v>25000</v>
      </c>
      <c r="N337" s="177">
        <f>IF(ISBLANK(INDEX('Policy Characteristics'!H:H,MATCH($C337,'Policy Characteristics'!$C:$C,0))),"",INDEX('Policy Characteristics'!H:H,MATCH($C337,'Policy Characteristics'!$C:$C,0)))</f>
        <v>500</v>
      </c>
      <c r="O337" s="177" t="str">
        <f>IF(ISBLANK(INDEX('Policy Characteristics'!I:I,MATCH($C337,'Policy Characteristics'!$C:$C,0))),"",INDEX('Policy Characteristics'!I:I,MATCH($C337,'Policy Characteristics'!$C:$C,0)))</f>
        <v>MW/year</v>
      </c>
      <c r="P337" s="177" t="str">
        <f>IF(ISBLANK(INDEX('Policy Characteristics'!J:J,MATCH($C337,'Policy Characteristics'!$C:$C,0))),"",INDEX('Policy Characteristics'!J:J,MATCH($C337,'Policy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7" s="177" t="str">
        <f>IF(ISBLANK(INDEX('Policy Characteristics'!K:K,MATCH($C337,'Policy Characteristics'!$C:$C,0))),"",INDEX('Policy Characteristics'!K:K,MATCH($C337,'Policy Characteristics'!$C:$C,0)))</f>
        <v>electricity-sector-main.html#early-ret</v>
      </c>
      <c r="R337" s="177" t="str">
        <f>IF(ISBLANK(INDEX('Policy Characteristics'!L:L,MATCH($C337,'Policy Characteristics'!$C:$C,0))),"",INDEX('Policy Characteristics'!L:L,MATCH($C337,'Policy Characteristics'!$C:$C,0)))</f>
        <v>early-retirement-of-power-plants.html</v>
      </c>
    </row>
    <row r="338" spans="1:18" x14ac:dyDescent="0.35">
      <c r="A338" s="176" t="str">
        <f>IF(ISBLANK(INDEX('Policy Characteristics'!A:A,MATCH($C338,'Policy Characteristics'!$C:$C,0))),"",INDEX('Policy Characteristics'!A:A,MATCH($C338,'Policy Characteristics'!$C:$C,0)))</f>
        <v>Electricity Supply</v>
      </c>
      <c r="B338" s="184" t="str">
        <f>IF(ISBLANK(INDEX('Policy Characteristics'!B:B,MATCH($C338,'Policy Characteristics'!$C:$C,0))),"",INDEX('Policy Characteristics'!B:B,MATCH($C338,'Policy Characteristics'!$C:$C,0)))</f>
        <v>Early Retirement of Power Plants</v>
      </c>
      <c r="C338" s="176" t="str">
        <f t="shared" si="20"/>
        <v>Annual Additional Capacity Retired due to Early Retirement Policy</v>
      </c>
      <c r="D338" s="6" t="s">
        <v>2438</v>
      </c>
      <c r="E338" s="47"/>
      <c r="F338" s="6" t="s">
        <v>2436</v>
      </c>
      <c r="G338" s="47"/>
      <c r="H338" s="44">
        <v>1766</v>
      </c>
      <c r="I338" s="198" t="s">
        <v>44</v>
      </c>
      <c r="J338" s="177" t="str">
        <f>IF(ISBLANK(INDEX('Policy Characteristics'!D:D,MATCH($C338,'Policy Characteristics'!$C:$C,0))),"",INDEX('Policy Characteristics'!D:D,MATCH($C338,'Policy Characteristics'!$C:$C,0)))</f>
        <v>Early Retirement of Power Plants</v>
      </c>
      <c r="K338" s="177" t="str">
        <f>IF(ISBLANK(INDEX('Policy Characteristics'!E:E,MATCH($C338,'Policy Characteristics'!$C:$C,0))),"",INDEX('Policy Characteristics'!E:E,MATCH($C338,'Policy Characteristics'!$C:$C,0)))</f>
        <v>elec early retirement</v>
      </c>
      <c r="L338" s="177">
        <f>IF(ISBLANK(INDEX('Policy Characteristics'!F:F,MATCH($C338,'Policy Characteristics'!$C:$C,0))),"",INDEX('Policy Characteristics'!F:F,MATCH($C338,'Policy Characteristics'!$C:$C,0)))</f>
        <v>0</v>
      </c>
      <c r="M338" s="177">
        <f>IF(ISBLANK(INDEX('Policy Characteristics'!G:G,MATCH($C338,'Policy Characteristics'!$C:$C,0))),"",INDEX('Policy Characteristics'!G:G,MATCH($C338,'Policy Characteristics'!$C:$C,0)))</f>
        <v>25000</v>
      </c>
      <c r="N338" s="177">
        <f>IF(ISBLANK(INDEX('Policy Characteristics'!H:H,MATCH($C338,'Policy Characteristics'!$C:$C,0))),"",INDEX('Policy Characteristics'!H:H,MATCH($C338,'Policy Characteristics'!$C:$C,0)))</f>
        <v>500</v>
      </c>
      <c r="O338" s="177" t="str">
        <f>IF(ISBLANK(INDEX('Policy Characteristics'!I:I,MATCH($C338,'Policy Characteristics'!$C:$C,0))),"",INDEX('Policy Characteristics'!I:I,MATCH($C338,'Policy Characteristics'!$C:$C,0)))</f>
        <v>MW/year</v>
      </c>
      <c r="P338" s="177" t="str">
        <f>IF(ISBLANK(INDEX('Policy Characteristics'!J:J,MATCH($C338,'Policy Characteristics'!$C:$C,0))),"",INDEX('Policy Characteristics'!J:J,MATCH($C338,'Policy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8" s="177" t="str">
        <f>IF(ISBLANK(INDEX('Policy Characteristics'!K:K,MATCH($C338,'Policy Characteristics'!$C:$C,0))),"",INDEX('Policy Characteristics'!K:K,MATCH($C338,'Policy Characteristics'!$C:$C,0)))</f>
        <v>electricity-sector-main.html#early-ret</v>
      </c>
      <c r="R338" s="177" t="str">
        <f>IF(ISBLANK(INDEX('Policy Characteristics'!L:L,MATCH($C338,'Policy Characteristics'!$C:$C,0))),"",INDEX('Policy Characteristics'!L:L,MATCH($C338,'Policy Characteristics'!$C:$C,0)))</f>
        <v>early-retirement-of-power-plants.html</v>
      </c>
    </row>
    <row r="339" spans="1:18" x14ac:dyDescent="0.35">
      <c r="A339" s="176" t="str">
        <f>IF(ISBLANK(INDEX('Policy Characteristics'!A:A,MATCH($C339,'Policy Characteristics'!$C:$C,0))),"",INDEX('Policy Characteristics'!A:A,MATCH($C339,'Policy Characteristics'!$C:$C,0)))</f>
        <v>Electricity Supply</v>
      </c>
      <c r="B339" s="184" t="str">
        <f>IF(ISBLANK(INDEX('Policy Characteristics'!B:B,MATCH($C339,'Policy Characteristics'!$C:$C,0))),"",INDEX('Policy Characteristics'!B:B,MATCH($C339,'Policy Characteristics'!$C:$C,0)))</f>
        <v>Early Retirement of Power Plants</v>
      </c>
      <c r="C339" s="176" t="str">
        <f t="shared" si="20"/>
        <v>Annual Additional Capacity Retired due to Early Retirement Policy</v>
      </c>
      <c r="D339" s="6" t="s">
        <v>2439</v>
      </c>
      <c r="E339" s="47"/>
      <c r="F339" s="6" t="s">
        <v>2437</v>
      </c>
      <c r="G339" s="47"/>
      <c r="H339" s="44">
        <v>2239</v>
      </c>
      <c r="I339" s="198" t="s">
        <v>44</v>
      </c>
      <c r="J339" s="177" t="str">
        <f>IF(ISBLANK(INDEX('Policy Characteristics'!D:D,MATCH($C339,'Policy Characteristics'!$C:$C,0))),"",INDEX('Policy Characteristics'!D:D,MATCH($C339,'Policy Characteristics'!$C:$C,0)))</f>
        <v>Early Retirement of Power Plants</v>
      </c>
      <c r="K339" s="177" t="str">
        <f>IF(ISBLANK(INDEX('Policy Characteristics'!E:E,MATCH($C339,'Policy Characteristics'!$C:$C,0))),"",INDEX('Policy Characteristics'!E:E,MATCH($C339,'Policy Characteristics'!$C:$C,0)))</f>
        <v>elec early retirement</v>
      </c>
      <c r="L339" s="177">
        <f>IF(ISBLANK(INDEX('Policy Characteristics'!F:F,MATCH($C339,'Policy Characteristics'!$C:$C,0))),"",INDEX('Policy Characteristics'!F:F,MATCH($C339,'Policy Characteristics'!$C:$C,0)))</f>
        <v>0</v>
      </c>
      <c r="M339" s="177">
        <f>IF(ISBLANK(INDEX('Policy Characteristics'!G:G,MATCH($C339,'Policy Characteristics'!$C:$C,0))),"",INDEX('Policy Characteristics'!G:G,MATCH($C339,'Policy Characteristics'!$C:$C,0)))</f>
        <v>25000</v>
      </c>
      <c r="N339" s="177">
        <f>IF(ISBLANK(INDEX('Policy Characteristics'!H:H,MATCH($C339,'Policy Characteristics'!$C:$C,0))),"",INDEX('Policy Characteristics'!H:H,MATCH($C339,'Policy Characteristics'!$C:$C,0)))</f>
        <v>500</v>
      </c>
      <c r="O339" s="177" t="str">
        <f>IF(ISBLANK(INDEX('Policy Characteristics'!I:I,MATCH($C339,'Policy Characteristics'!$C:$C,0))),"",INDEX('Policy Characteristics'!I:I,MATCH($C339,'Policy Characteristics'!$C:$C,0)))</f>
        <v>MW/year</v>
      </c>
      <c r="P339" s="177" t="str">
        <f>IF(ISBLANK(INDEX('Policy Characteristics'!J:J,MATCH($C339,'Policy Characteristics'!$C:$C,0))),"",INDEX('Policy Characteristics'!J:J,MATCH($C339,'Policy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9" s="177" t="str">
        <f>IF(ISBLANK(INDEX('Policy Characteristics'!K:K,MATCH($C339,'Policy Characteristics'!$C:$C,0))),"",INDEX('Policy Characteristics'!K:K,MATCH($C339,'Policy Characteristics'!$C:$C,0)))</f>
        <v>electricity-sector-main.html#early-ret</v>
      </c>
      <c r="R339" s="177" t="str">
        <f>IF(ISBLANK(INDEX('Policy Characteristics'!L:L,MATCH($C339,'Policy Characteristics'!$C:$C,0))),"",INDEX('Policy Characteristics'!L:L,MATCH($C339,'Policy Characteristics'!$C:$C,0)))</f>
        <v>early-retirement-of-power-plants.html</v>
      </c>
    </row>
    <row r="340" spans="1:18" x14ac:dyDescent="0.35">
      <c r="A340" s="176" t="str">
        <f>IF(ISBLANK(INDEX('Policy Characteristics'!A:A,MATCH($C340,'Policy Characteristics'!$C:$C,0))),"",INDEX('Policy Characteristics'!A:A,MATCH($C340,'Policy Characteristics'!$C:$C,0)))</f>
        <v>Electricity Supply</v>
      </c>
      <c r="B340" s="184" t="str">
        <f>IF(ISBLANK(INDEX('Policy Characteristics'!B:B,MATCH($C340,'Policy Characteristics'!$C:$C,0))),"",INDEX('Policy Characteristics'!B:B,MATCH($C340,'Policy Characteristics'!$C:$C,0)))</f>
        <v>Non BAU Capacity Retirement Schedule</v>
      </c>
      <c r="C340" t="s">
        <v>1921</v>
      </c>
      <c r="D340" s="47" t="s">
        <v>446</v>
      </c>
      <c r="E340" s="47"/>
      <c r="F340" s="47" t="s">
        <v>445</v>
      </c>
      <c r="G340" s="47"/>
      <c r="H340" s="44">
        <v>860</v>
      </c>
      <c r="I340" s="198" t="s">
        <v>43</v>
      </c>
      <c r="J340" s="177" t="str">
        <f>IF(ISBLANK(INDEX('Policy Characteristics'!D:D,MATCH($C340,'Policy Characteristics'!$C:$C,0))),"",INDEX('Policy Characteristics'!D:D,MATCH($C340,'Policy Characteristics'!$C:$C,0)))</f>
        <v>Non BAU Capacity Retirement Schedule</v>
      </c>
      <c r="K340" s="177" t="str">
        <f>IF(ISBLANK(INDEX('Policy Characteristics'!E:E,MATCH($C340,'Policy Characteristics'!$C:$C,0))),"",INDEX('Policy Characteristics'!E:E,MATCH($C340,'Policy Characteristics'!$C:$C,0)))</f>
        <v/>
      </c>
      <c r="L340" s="177">
        <f>IF(ISBLANK(INDEX('Policy Characteristics'!F:F,MATCH($C340,'Policy Characteristics'!$C:$C,0))),"",INDEX('Policy Characteristics'!F:F,MATCH($C340,'Policy Characteristics'!$C:$C,0)))</f>
        <v>0</v>
      </c>
      <c r="M340" s="177">
        <f>IF(ISBLANK(INDEX('Policy Characteristics'!G:G,MATCH($C340,'Policy Characteristics'!$C:$C,0))),"",INDEX('Policy Characteristics'!G:G,MATCH($C340,'Policy Characteristics'!$C:$C,0)))</f>
        <v>1</v>
      </c>
      <c r="N340" s="177">
        <f>IF(ISBLANK(INDEX('Policy Characteristics'!H:H,MATCH($C340,'Policy Characteristics'!$C:$C,0))),"",INDEX('Policy Characteristics'!H:H,MATCH($C340,'Policy Characteristics'!$C:$C,0)))</f>
        <v>1</v>
      </c>
      <c r="O340" s="177" t="str">
        <f>IF(ISBLANK(INDEX('Policy Characteristics'!I:I,MATCH($C340,'Policy Characteristics'!$C:$C,0))),"",INDEX('Policy Characteristics'!I:I,MATCH($C340,'Policy Characteristics'!$C:$C,0)))</f>
        <v>on/off</v>
      </c>
      <c r="P340" s="177" t="str">
        <f>IF(ISBLANK(INDEX('Policy Characteristics'!J:J,MATCH($C340,'Policy Characteristics'!$C:$C,0))),"",INDEX('Policy Characteristics'!J:J,MATCH($C340,'Policy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0" s="177" t="str">
        <f>IF(ISBLANK(INDEX('Policy Characteristics'!K:K,MATCH($C340,'Policy Characteristics'!$C:$C,0))),"",INDEX('Policy Characteristics'!K:K,MATCH($C340,'Policy Characteristics'!$C:$C,0)))</f>
        <v/>
      </c>
      <c r="R340" s="177" t="str">
        <f>IF(ISBLANK(INDEX('Policy Characteristics'!L:L,MATCH($C340,'Policy Characteristics'!$C:$C,0))),"",INDEX('Policy Characteristics'!L:L,MATCH($C340,'Policy Characteristics'!$C:$C,0)))</f>
        <v/>
      </c>
    </row>
    <row r="341" spans="1:18" x14ac:dyDescent="0.35">
      <c r="A341" s="176" t="str">
        <f>IF(ISBLANK(INDEX('Policy Characteristics'!A:A,MATCH($C341,'Policy Characteristics'!$C:$C,0))),"",INDEX('Policy Characteristics'!A:A,MATCH($C341,'Policy Characteristics'!$C:$C,0)))</f>
        <v>Electricity Supply</v>
      </c>
      <c r="B341" s="184" t="str">
        <f>IF(ISBLANK(INDEX('Policy Characteristics'!B:B,MATCH($C341,'Policy Characteristics'!$C:$C,0))),"",INDEX('Policy Characteristics'!B:B,MATCH($C341,'Policy Characteristics'!$C:$C,0)))</f>
        <v>Non BAU Capacity Retirement Schedule</v>
      </c>
      <c r="C341" s="176" t="str">
        <f t="shared" ref="C341:C363" si="21">C$340</f>
        <v>Boolean Use Non BAU Capacity Retirement Schedule</v>
      </c>
      <c r="D341" s="6" t="s">
        <v>2353</v>
      </c>
      <c r="E341" s="47"/>
      <c r="F341" s="6" t="s">
        <v>2627</v>
      </c>
      <c r="G341" s="47"/>
      <c r="H341" s="44">
        <v>861</v>
      </c>
      <c r="I341" s="198" t="s">
        <v>44</v>
      </c>
      <c r="J341" s="177" t="str">
        <f>IF(ISBLANK(INDEX('Policy Characteristics'!D:D,MATCH($C341,'Policy Characteristics'!$C:$C,0))),"",INDEX('Policy Characteristics'!D:D,MATCH($C341,'Policy Characteristics'!$C:$C,0)))</f>
        <v>Non BAU Capacity Retirement Schedule</v>
      </c>
      <c r="K341" s="177" t="str">
        <f>IF(ISBLANK(INDEX('Policy Characteristics'!E:E,MATCH($C341,'Policy Characteristics'!$C:$C,0))),"",INDEX('Policy Characteristics'!E:E,MATCH($C341,'Policy Characteristics'!$C:$C,0)))</f>
        <v/>
      </c>
      <c r="L341" s="177">
        <f>IF(ISBLANK(INDEX('Policy Characteristics'!F:F,MATCH($C341,'Policy Characteristics'!$C:$C,0))),"",INDEX('Policy Characteristics'!F:F,MATCH($C341,'Policy Characteristics'!$C:$C,0)))</f>
        <v>0</v>
      </c>
      <c r="M341" s="177">
        <f>IF(ISBLANK(INDEX('Policy Characteristics'!G:G,MATCH($C341,'Policy Characteristics'!$C:$C,0))),"",INDEX('Policy Characteristics'!G:G,MATCH($C341,'Policy Characteristics'!$C:$C,0)))</f>
        <v>1</v>
      </c>
      <c r="N341" s="177">
        <f>IF(ISBLANK(INDEX('Policy Characteristics'!H:H,MATCH($C341,'Policy Characteristics'!$C:$C,0))),"",INDEX('Policy Characteristics'!H:H,MATCH($C341,'Policy Characteristics'!$C:$C,0)))</f>
        <v>1</v>
      </c>
      <c r="O341" s="177" t="str">
        <f>IF(ISBLANK(INDEX('Policy Characteristics'!I:I,MATCH($C341,'Policy Characteristics'!$C:$C,0))),"",INDEX('Policy Characteristics'!I:I,MATCH($C341,'Policy Characteristics'!$C:$C,0)))</f>
        <v>on/off</v>
      </c>
      <c r="P341" s="177" t="str">
        <f>IF(ISBLANK(INDEX('Policy Characteristics'!J:J,MATCH($C341,'Policy Characteristics'!$C:$C,0))),"",INDEX('Policy Characteristics'!J:J,MATCH($C341,'Policy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1" s="177" t="str">
        <f>IF(ISBLANK(INDEX('Policy Characteristics'!K:K,MATCH($C341,'Policy Characteristics'!$C:$C,0))),"",INDEX('Policy Characteristics'!K:K,MATCH($C341,'Policy Characteristics'!$C:$C,0)))</f>
        <v/>
      </c>
      <c r="R341" s="177" t="str">
        <f>IF(ISBLANK(INDEX('Policy Characteristics'!L:L,MATCH($C341,'Policy Characteristics'!$C:$C,0))),"",INDEX('Policy Characteristics'!L:L,MATCH($C341,'Policy Characteristics'!$C:$C,0)))</f>
        <v/>
      </c>
    </row>
    <row r="342" spans="1:18" x14ac:dyDescent="0.35">
      <c r="A342" s="176" t="str">
        <f>IF(ISBLANK(INDEX('Policy Characteristics'!A:A,MATCH($C342,'Policy Characteristics'!$C:$C,0))),"",INDEX('Policy Characteristics'!A:A,MATCH($C342,'Policy Characteristics'!$C:$C,0)))</f>
        <v>Electricity Supply</v>
      </c>
      <c r="B342" s="184" t="str">
        <f>IF(ISBLANK(INDEX('Policy Characteristics'!B:B,MATCH($C342,'Policy Characteristics'!$C:$C,0))),"",INDEX('Policy Characteristics'!B:B,MATCH($C342,'Policy Characteristics'!$C:$C,0)))</f>
        <v>Non BAU Capacity Retirement Schedule</v>
      </c>
      <c r="C342" s="176" t="str">
        <f t="shared" si="21"/>
        <v>Boolean Use Non BAU Capacity Retirement Schedule</v>
      </c>
      <c r="D342" s="6" t="s">
        <v>2354</v>
      </c>
      <c r="E342" s="47"/>
      <c r="F342" s="6" t="s">
        <v>2288</v>
      </c>
      <c r="G342" s="47"/>
      <c r="H342" s="44">
        <v>1767</v>
      </c>
      <c r="I342" s="198" t="s">
        <v>44</v>
      </c>
      <c r="J342" s="177" t="str">
        <f>IF(ISBLANK(INDEX('Policy Characteristics'!D:D,MATCH($C342,'Policy Characteristics'!$C:$C,0))),"",INDEX('Policy Characteristics'!D:D,MATCH($C342,'Policy Characteristics'!$C:$C,0)))</f>
        <v>Non BAU Capacity Retirement Schedule</v>
      </c>
      <c r="K342" s="177" t="str">
        <f>IF(ISBLANK(INDEX('Policy Characteristics'!E:E,MATCH($C342,'Policy Characteristics'!$C:$C,0))),"",INDEX('Policy Characteristics'!E:E,MATCH($C342,'Policy Characteristics'!$C:$C,0)))</f>
        <v/>
      </c>
      <c r="L342" s="177">
        <f>IF(ISBLANK(INDEX('Policy Characteristics'!F:F,MATCH($C342,'Policy Characteristics'!$C:$C,0))),"",INDEX('Policy Characteristics'!F:F,MATCH($C342,'Policy Characteristics'!$C:$C,0)))</f>
        <v>0</v>
      </c>
      <c r="M342" s="177">
        <f>IF(ISBLANK(INDEX('Policy Characteristics'!G:G,MATCH($C342,'Policy Characteristics'!$C:$C,0))),"",INDEX('Policy Characteristics'!G:G,MATCH($C342,'Policy Characteristics'!$C:$C,0)))</f>
        <v>1</v>
      </c>
      <c r="N342" s="177">
        <f>IF(ISBLANK(INDEX('Policy Characteristics'!H:H,MATCH($C342,'Policy Characteristics'!$C:$C,0))),"",INDEX('Policy Characteristics'!H:H,MATCH($C342,'Policy Characteristics'!$C:$C,0)))</f>
        <v>1</v>
      </c>
      <c r="O342" s="177" t="str">
        <f>IF(ISBLANK(INDEX('Policy Characteristics'!I:I,MATCH($C342,'Policy Characteristics'!$C:$C,0))),"",INDEX('Policy Characteristics'!I:I,MATCH($C342,'Policy Characteristics'!$C:$C,0)))</f>
        <v>on/off</v>
      </c>
      <c r="P342" s="177" t="str">
        <f>IF(ISBLANK(INDEX('Policy Characteristics'!J:J,MATCH($C342,'Policy Characteristics'!$C:$C,0))),"",INDEX('Policy Characteristics'!J:J,MATCH($C342,'Policy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2" s="177" t="str">
        <f>IF(ISBLANK(INDEX('Policy Characteristics'!K:K,MATCH($C342,'Policy Characteristics'!$C:$C,0))),"",INDEX('Policy Characteristics'!K:K,MATCH($C342,'Policy Characteristics'!$C:$C,0)))</f>
        <v/>
      </c>
      <c r="R342" s="177" t="str">
        <f>IF(ISBLANK(INDEX('Policy Characteristics'!L:L,MATCH($C342,'Policy Characteristics'!$C:$C,0))),"",INDEX('Policy Characteristics'!L:L,MATCH($C342,'Policy Characteristics'!$C:$C,0)))</f>
        <v/>
      </c>
    </row>
    <row r="343" spans="1:18" x14ac:dyDescent="0.35">
      <c r="A343" s="176" t="str">
        <f>IF(ISBLANK(INDEX('Policy Characteristics'!A:A,MATCH($C343,'Policy Characteristics'!$C:$C,0))),"",INDEX('Policy Characteristics'!A:A,MATCH($C343,'Policy Characteristics'!$C:$C,0)))</f>
        <v>Electricity Supply</v>
      </c>
      <c r="B343" s="184" t="str">
        <f>IF(ISBLANK(INDEX('Policy Characteristics'!B:B,MATCH($C343,'Policy Characteristics'!$C:$C,0))),"",INDEX('Policy Characteristics'!B:B,MATCH($C343,'Policy Characteristics'!$C:$C,0)))</f>
        <v>Non BAU Capacity Retirement Schedule</v>
      </c>
      <c r="C343" s="176" t="str">
        <f t="shared" si="21"/>
        <v>Boolean Use Non BAU Capacity Retirement Schedule</v>
      </c>
      <c r="D343" s="6" t="s">
        <v>75</v>
      </c>
      <c r="E343" s="47"/>
      <c r="F343" s="6" t="s">
        <v>2364</v>
      </c>
      <c r="G343" s="47"/>
      <c r="H343" s="44">
        <v>862</v>
      </c>
      <c r="I343" s="198" t="s">
        <v>44</v>
      </c>
      <c r="J343" s="177" t="str">
        <f>IF(ISBLANK(INDEX('Policy Characteristics'!D:D,MATCH($C343,'Policy Characteristics'!$C:$C,0))),"",INDEX('Policy Characteristics'!D:D,MATCH($C343,'Policy Characteristics'!$C:$C,0)))</f>
        <v>Non BAU Capacity Retirement Schedule</v>
      </c>
      <c r="K343" s="177" t="str">
        <f>IF(ISBLANK(INDEX('Policy Characteristics'!E:E,MATCH($C343,'Policy Characteristics'!$C:$C,0))),"",INDEX('Policy Characteristics'!E:E,MATCH($C343,'Policy Characteristics'!$C:$C,0)))</f>
        <v/>
      </c>
      <c r="L343" s="177">
        <f>IF(ISBLANK(INDEX('Policy Characteristics'!F:F,MATCH($C343,'Policy Characteristics'!$C:$C,0))),"",INDEX('Policy Characteristics'!F:F,MATCH($C343,'Policy Characteristics'!$C:$C,0)))</f>
        <v>0</v>
      </c>
      <c r="M343" s="177">
        <f>IF(ISBLANK(INDEX('Policy Characteristics'!G:G,MATCH($C343,'Policy Characteristics'!$C:$C,0))),"",INDEX('Policy Characteristics'!G:G,MATCH($C343,'Policy Characteristics'!$C:$C,0)))</f>
        <v>1</v>
      </c>
      <c r="N343" s="177">
        <f>IF(ISBLANK(INDEX('Policy Characteristics'!H:H,MATCH($C343,'Policy Characteristics'!$C:$C,0))),"",INDEX('Policy Characteristics'!H:H,MATCH($C343,'Policy Characteristics'!$C:$C,0)))</f>
        <v>1</v>
      </c>
      <c r="O343" s="177" t="str">
        <f>IF(ISBLANK(INDEX('Policy Characteristics'!I:I,MATCH($C343,'Policy Characteristics'!$C:$C,0))),"",INDEX('Policy Characteristics'!I:I,MATCH($C343,'Policy Characteristics'!$C:$C,0)))</f>
        <v>on/off</v>
      </c>
      <c r="P343" s="177" t="str">
        <f>IF(ISBLANK(INDEX('Policy Characteristics'!J:J,MATCH($C343,'Policy Characteristics'!$C:$C,0))),"",INDEX('Policy Characteristics'!J:J,MATCH($C343,'Policy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3" s="177" t="str">
        <f>IF(ISBLANK(INDEX('Policy Characteristics'!K:K,MATCH($C343,'Policy Characteristics'!$C:$C,0))),"",INDEX('Policy Characteristics'!K:K,MATCH($C343,'Policy Characteristics'!$C:$C,0)))</f>
        <v/>
      </c>
      <c r="R343" s="177" t="str">
        <f>IF(ISBLANK(INDEX('Policy Characteristics'!L:L,MATCH($C343,'Policy Characteristics'!$C:$C,0))),"",INDEX('Policy Characteristics'!L:L,MATCH($C343,'Policy Characteristics'!$C:$C,0)))</f>
        <v/>
      </c>
    </row>
    <row r="344" spans="1:18" x14ac:dyDescent="0.35">
      <c r="A344" s="176" t="str">
        <f>IF(ISBLANK(INDEX('Policy Characteristics'!A:A,MATCH($C344,'Policy Characteristics'!$C:$C,0))),"",INDEX('Policy Characteristics'!A:A,MATCH($C344,'Policy Characteristics'!$C:$C,0)))</f>
        <v>Electricity Supply</v>
      </c>
      <c r="B344" s="184" t="str">
        <f>IF(ISBLANK(INDEX('Policy Characteristics'!B:B,MATCH($C344,'Policy Characteristics'!$C:$C,0))),"",INDEX('Policy Characteristics'!B:B,MATCH($C344,'Policy Characteristics'!$C:$C,0)))</f>
        <v>Non BAU Capacity Retirement Schedule</v>
      </c>
      <c r="C344" s="176" t="str">
        <f t="shared" si="21"/>
        <v>Boolean Use Non BAU Capacity Retirement Schedule</v>
      </c>
      <c r="D344" s="6" t="s">
        <v>76</v>
      </c>
      <c r="E344" s="47"/>
      <c r="F344" s="6" t="s">
        <v>88</v>
      </c>
      <c r="G344" s="47"/>
      <c r="H344" s="44">
        <v>863</v>
      </c>
      <c r="I344" s="198" t="s">
        <v>44</v>
      </c>
      <c r="J344" s="177" t="str">
        <f>IF(ISBLANK(INDEX('Policy Characteristics'!D:D,MATCH($C344,'Policy Characteristics'!$C:$C,0))),"",INDEX('Policy Characteristics'!D:D,MATCH($C344,'Policy Characteristics'!$C:$C,0)))</f>
        <v>Non BAU Capacity Retirement Schedule</v>
      </c>
      <c r="K344" s="177" t="str">
        <f>IF(ISBLANK(INDEX('Policy Characteristics'!E:E,MATCH($C344,'Policy Characteristics'!$C:$C,0))),"",INDEX('Policy Characteristics'!E:E,MATCH($C344,'Policy Characteristics'!$C:$C,0)))</f>
        <v/>
      </c>
      <c r="L344" s="177">
        <f>IF(ISBLANK(INDEX('Policy Characteristics'!F:F,MATCH($C344,'Policy Characteristics'!$C:$C,0))),"",INDEX('Policy Characteristics'!F:F,MATCH($C344,'Policy Characteristics'!$C:$C,0)))</f>
        <v>0</v>
      </c>
      <c r="M344" s="177">
        <f>IF(ISBLANK(INDEX('Policy Characteristics'!G:G,MATCH($C344,'Policy Characteristics'!$C:$C,0))),"",INDEX('Policy Characteristics'!G:G,MATCH($C344,'Policy Characteristics'!$C:$C,0)))</f>
        <v>1</v>
      </c>
      <c r="N344" s="177">
        <f>IF(ISBLANK(INDEX('Policy Characteristics'!H:H,MATCH($C344,'Policy Characteristics'!$C:$C,0))),"",INDEX('Policy Characteristics'!H:H,MATCH($C344,'Policy Characteristics'!$C:$C,0)))</f>
        <v>1</v>
      </c>
      <c r="O344" s="177" t="str">
        <f>IF(ISBLANK(INDEX('Policy Characteristics'!I:I,MATCH($C344,'Policy Characteristics'!$C:$C,0))),"",INDEX('Policy Characteristics'!I:I,MATCH($C344,'Policy Characteristics'!$C:$C,0)))</f>
        <v>on/off</v>
      </c>
      <c r="P344" s="177" t="str">
        <f>IF(ISBLANK(INDEX('Policy Characteristics'!J:J,MATCH($C344,'Policy Characteristics'!$C:$C,0))),"",INDEX('Policy Characteristics'!J:J,MATCH($C344,'Policy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4" s="177" t="str">
        <f>IF(ISBLANK(INDEX('Policy Characteristics'!K:K,MATCH($C344,'Policy Characteristics'!$C:$C,0))),"",INDEX('Policy Characteristics'!K:K,MATCH($C344,'Policy Characteristics'!$C:$C,0)))</f>
        <v/>
      </c>
      <c r="R344" s="177" t="str">
        <f>IF(ISBLANK(INDEX('Policy Characteristics'!L:L,MATCH($C344,'Policy Characteristics'!$C:$C,0))),"",INDEX('Policy Characteristics'!L:L,MATCH($C344,'Policy Characteristics'!$C:$C,0)))</f>
        <v/>
      </c>
    </row>
    <row r="345" spans="1:18" x14ac:dyDescent="0.35">
      <c r="A345" s="176" t="str">
        <f>IF(ISBLANK(INDEX('Policy Characteristics'!A:A,MATCH($C345,'Policy Characteristics'!$C:$C,0))),"",INDEX('Policy Characteristics'!A:A,MATCH($C345,'Policy Characteristics'!$C:$C,0)))</f>
        <v>Electricity Supply</v>
      </c>
      <c r="B345" s="184" t="str">
        <f>IF(ISBLANK(INDEX('Policy Characteristics'!B:B,MATCH($C345,'Policy Characteristics'!$C:$C,0))),"",INDEX('Policy Characteristics'!B:B,MATCH($C345,'Policy Characteristics'!$C:$C,0)))</f>
        <v>Non BAU Capacity Retirement Schedule</v>
      </c>
      <c r="C345" s="176" t="str">
        <f t="shared" si="21"/>
        <v>Boolean Use Non BAU Capacity Retirement Schedule</v>
      </c>
      <c r="D345" s="6" t="s">
        <v>447</v>
      </c>
      <c r="E345" s="47"/>
      <c r="F345" s="6" t="s">
        <v>450</v>
      </c>
      <c r="G345" s="47"/>
      <c r="H345" s="44">
        <v>864</v>
      </c>
      <c r="I345" s="198" t="s">
        <v>44</v>
      </c>
      <c r="J345" s="177" t="str">
        <f>IF(ISBLANK(INDEX('Policy Characteristics'!D:D,MATCH($C345,'Policy Characteristics'!$C:$C,0))),"",INDEX('Policy Characteristics'!D:D,MATCH($C345,'Policy Characteristics'!$C:$C,0)))</f>
        <v>Non BAU Capacity Retirement Schedule</v>
      </c>
      <c r="K345" s="177" t="str">
        <f>IF(ISBLANK(INDEX('Policy Characteristics'!E:E,MATCH($C345,'Policy Characteristics'!$C:$C,0))),"",INDEX('Policy Characteristics'!E:E,MATCH($C345,'Policy Characteristics'!$C:$C,0)))</f>
        <v/>
      </c>
      <c r="L345" s="177">
        <f>IF(ISBLANK(INDEX('Policy Characteristics'!F:F,MATCH($C345,'Policy Characteristics'!$C:$C,0))),"",INDEX('Policy Characteristics'!F:F,MATCH($C345,'Policy Characteristics'!$C:$C,0)))</f>
        <v>0</v>
      </c>
      <c r="M345" s="177">
        <f>IF(ISBLANK(INDEX('Policy Characteristics'!G:G,MATCH($C345,'Policy Characteristics'!$C:$C,0))),"",INDEX('Policy Characteristics'!G:G,MATCH($C345,'Policy Characteristics'!$C:$C,0)))</f>
        <v>1</v>
      </c>
      <c r="N345" s="177">
        <f>IF(ISBLANK(INDEX('Policy Characteristics'!H:H,MATCH($C345,'Policy Characteristics'!$C:$C,0))),"",INDEX('Policy Characteristics'!H:H,MATCH($C345,'Policy Characteristics'!$C:$C,0)))</f>
        <v>1</v>
      </c>
      <c r="O345" s="177" t="str">
        <f>IF(ISBLANK(INDEX('Policy Characteristics'!I:I,MATCH($C345,'Policy Characteristics'!$C:$C,0))),"",INDEX('Policy Characteristics'!I:I,MATCH($C345,'Policy Characteristics'!$C:$C,0)))</f>
        <v>on/off</v>
      </c>
      <c r="P345" s="177" t="str">
        <f>IF(ISBLANK(INDEX('Policy Characteristics'!J:J,MATCH($C345,'Policy Characteristics'!$C:$C,0))),"",INDEX('Policy Characteristics'!J:J,MATCH($C345,'Policy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5" s="177" t="str">
        <f>IF(ISBLANK(INDEX('Policy Characteristics'!K:K,MATCH($C345,'Policy Characteristics'!$C:$C,0))),"",INDEX('Policy Characteristics'!K:K,MATCH($C345,'Policy Characteristics'!$C:$C,0)))</f>
        <v/>
      </c>
      <c r="R345" s="177" t="str">
        <f>IF(ISBLANK(INDEX('Policy Characteristics'!L:L,MATCH($C345,'Policy Characteristics'!$C:$C,0))),"",INDEX('Policy Characteristics'!L:L,MATCH($C345,'Policy Characteristics'!$C:$C,0)))</f>
        <v/>
      </c>
    </row>
    <row r="346" spans="1:18" x14ac:dyDescent="0.35">
      <c r="A346" s="176" t="str">
        <f>IF(ISBLANK(INDEX('Policy Characteristics'!A:A,MATCH($C346,'Policy Characteristics'!$C:$C,0))),"",INDEX('Policy Characteristics'!A:A,MATCH($C346,'Policy Characteristics'!$C:$C,0)))</f>
        <v>Electricity Supply</v>
      </c>
      <c r="B346" s="184" t="str">
        <f>IF(ISBLANK(INDEX('Policy Characteristics'!B:B,MATCH($C346,'Policy Characteristics'!$C:$C,0))),"",INDEX('Policy Characteristics'!B:B,MATCH($C346,'Policy Characteristics'!$C:$C,0)))</f>
        <v>Non BAU Capacity Retirement Schedule</v>
      </c>
      <c r="C346" s="176" t="str">
        <f t="shared" si="21"/>
        <v>Boolean Use Non BAU Capacity Retirement Schedule</v>
      </c>
      <c r="D346" s="6" t="s">
        <v>77</v>
      </c>
      <c r="E346" s="47"/>
      <c r="F346" s="6" t="s">
        <v>89</v>
      </c>
      <c r="G346" s="47"/>
      <c r="H346" s="44">
        <v>865</v>
      </c>
      <c r="I346" s="198" t="s">
        <v>44</v>
      </c>
      <c r="J346" s="177" t="str">
        <f>IF(ISBLANK(INDEX('Policy Characteristics'!D:D,MATCH($C346,'Policy Characteristics'!$C:$C,0))),"",INDEX('Policy Characteristics'!D:D,MATCH($C346,'Policy Characteristics'!$C:$C,0)))</f>
        <v>Non BAU Capacity Retirement Schedule</v>
      </c>
      <c r="K346" s="177" t="str">
        <f>IF(ISBLANK(INDEX('Policy Characteristics'!E:E,MATCH($C346,'Policy Characteristics'!$C:$C,0))),"",INDEX('Policy Characteristics'!E:E,MATCH($C346,'Policy Characteristics'!$C:$C,0)))</f>
        <v/>
      </c>
      <c r="L346" s="177">
        <f>IF(ISBLANK(INDEX('Policy Characteristics'!F:F,MATCH($C346,'Policy Characteristics'!$C:$C,0))),"",INDEX('Policy Characteristics'!F:F,MATCH($C346,'Policy Characteristics'!$C:$C,0)))</f>
        <v>0</v>
      </c>
      <c r="M346" s="177">
        <f>IF(ISBLANK(INDEX('Policy Characteristics'!G:G,MATCH($C346,'Policy Characteristics'!$C:$C,0))),"",INDEX('Policy Characteristics'!G:G,MATCH($C346,'Policy Characteristics'!$C:$C,0)))</f>
        <v>1</v>
      </c>
      <c r="N346" s="177">
        <f>IF(ISBLANK(INDEX('Policy Characteristics'!H:H,MATCH($C346,'Policy Characteristics'!$C:$C,0))),"",INDEX('Policy Characteristics'!H:H,MATCH($C346,'Policy Characteristics'!$C:$C,0)))</f>
        <v>1</v>
      </c>
      <c r="O346" s="177" t="str">
        <f>IF(ISBLANK(INDEX('Policy Characteristics'!I:I,MATCH($C346,'Policy Characteristics'!$C:$C,0))),"",INDEX('Policy Characteristics'!I:I,MATCH($C346,'Policy Characteristics'!$C:$C,0)))</f>
        <v>on/off</v>
      </c>
      <c r="P346" s="177" t="str">
        <f>IF(ISBLANK(INDEX('Policy Characteristics'!J:J,MATCH($C346,'Policy Characteristics'!$C:$C,0))),"",INDEX('Policy Characteristics'!J:J,MATCH($C346,'Policy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6" s="177" t="str">
        <f>IF(ISBLANK(INDEX('Policy Characteristics'!K:K,MATCH($C346,'Policy Characteristics'!$C:$C,0))),"",INDEX('Policy Characteristics'!K:K,MATCH($C346,'Policy Characteristics'!$C:$C,0)))</f>
        <v/>
      </c>
      <c r="R346" s="177" t="str">
        <f>IF(ISBLANK(INDEX('Policy Characteristics'!L:L,MATCH($C346,'Policy Characteristics'!$C:$C,0))),"",INDEX('Policy Characteristics'!L:L,MATCH($C346,'Policy Characteristics'!$C:$C,0)))</f>
        <v/>
      </c>
    </row>
    <row r="347" spans="1:18" x14ac:dyDescent="0.35">
      <c r="A347" s="176" t="str">
        <f>IF(ISBLANK(INDEX('Policy Characteristics'!A:A,MATCH($C347,'Policy Characteristics'!$C:$C,0))),"",INDEX('Policy Characteristics'!A:A,MATCH($C347,'Policy Characteristics'!$C:$C,0)))</f>
        <v>Electricity Supply</v>
      </c>
      <c r="B347" s="184" t="str">
        <f>IF(ISBLANK(INDEX('Policy Characteristics'!B:B,MATCH($C347,'Policy Characteristics'!$C:$C,0))),"",INDEX('Policy Characteristics'!B:B,MATCH($C347,'Policy Characteristics'!$C:$C,0)))</f>
        <v>Non BAU Capacity Retirement Schedule</v>
      </c>
      <c r="C347" s="176" t="str">
        <f t="shared" si="21"/>
        <v>Boolean Use Non BAU Capacity Retirement Schedule</v>
      </c>
      <c r="D347" s="6" t="s">
        <v>78</v>
      </c>
      <c r="E347" s="47"/>
      <c r="F347" s="6" t="s">
        <v>90</v>
      </c>
      <c r="G347" s="47"/>
      <c r="H347" s="44">
        <v>866</v>
      </c>
      <c r="I347" s="198" t="s">
        <v>44</v>
      </c>
      <c r="J347" s="177" t="str">
        <f>IF(ISBLANK(INDEX('Policy Characteristics'!D:D,MATCH($C347,'Policy Characteristics'!$C:$C,0))),"",INDEX('Policy Characteristics'!D:D,MATCH($C347,'Policy Characteristics'!$C:$C,0)))</f>
        <v>Non BAU Capacity Retirement Schedule</v>
      </c>
      <c r="K347" s="177" t="str">
        <f>IF(ISBLANK(INDEX('Policy Characteristics'!E:E,MATCH($C347,'Policy Characteristics'!$C:$C,0))),"",INDEX('Policy Characteristics'!E:E,MATCH($C347,'Policy Characteristics'!$C:$C,0)))</f>
        <v/>
      </c>
      <c r="L347" s="177">
        <f>IF(ISBLANK(INDEX('Policy Characteristics'!F:F,MATCH($C347,'Policy Characteristics'!$C:$C,0))),"",INDEX('Policy Characteristics'!F:F,MATCH($C347,'Policy Characteristics'!$C:$C,0)))</f>
        <v>0</v>
      </c>
      <c r="M347" s="177">
        <f>IF(ISBLANK(INDEX('Policy Characteristics'!G:G,MATCH($C347,'Policy Characteristics'!$C:$C,0))),"",INDEX('Policy Characteristics'!G:G,MATCH($C347,'Policy Characteristics'!$C:$C,0)))</f>
        <v>1</v>
      </c>
      <c r="N347" s="177">
        <f>IF(ISBLANK(INDEX('Policy Characteristics'!H:H,MATCH($C347,'Policy Characteristics'!$C:$C,0))),"",INDEX('Policy Characteristics'!H:H,MATCH($C347,'Policy Characteristics'!$C:$C,0)))</f>
        <v>1</v>
      </c>
      <c r="O347" s="177" t="str">
        <f>IF(ISBLANK(INDEX('Policy Characteristics'!I:I,MATCH($C347,'Policy Characteristics'!$C:$C,0))),"",INDEX('Policy Characteristics'!I:I,MATCH($C347,'Policy Characteristics'!$C:$C,0)))</f>
        <v>on/off</v>
      </c>
      <c r="P347" s="177" t="str">
        <f>IF(ISBLANK(INDEX('Policy Characteristics'!J:J,MATCH($C347,'Policy Characteristics'!$C:$C,0))),"",INDEX('Policy Characteristics'!J:J,MATCH($C347,'Policy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7" s="177" t="str">
        <f>IF(ISBLANK(INDEX('Policy Characteristics'!K:K,MATCH($C347,'Policy Characteristics'!$C:$C,0))),"",INDEX('Policy Characteristics'!K:K,MATCH($C347,'Policy Characteristics'!$C:$C,0)))</f>
        <v/>
      </c>
      <c r="R347" s="177" t="str">
        <f>IF(ISBLANK(INDEX('Policy Characteristics'!L:L,MATCH($C347,'Policy Characteristics'!$C:$C,0))),"",INDEX('Policy Characteristics'!L:L,MATCH($C347,'Policy Characteristics'!$C:$C,0)))</f>
        <v/>
      </c>
    </row>
    <row r="348" spans="1:18" x14ac:dyDescent="0.35">
      <c r="A348" s="176" t="str">
        <f>IF(ISBLANK(INDEX('Policy Characteristics'!A:A,MATCH($C348,'Policy Characteristics'!$C:$C,0))),"",INDEX('Policy Characteristics'!A:A,MATCH($C348,'Policy Characteristics'!$C:$C,0)))</f>
        <v>Electricity Supply</v>
      </c>
      <c r="B348" s="184" t="str">
        <f>IF(ISBLANK(INDEX('Policy Characteristics'!B:B,MATCH($C348,'Policy Characteristics'!$C:$C,0))),"",INDEX('Policy Characteristics'!B:B,MATCH($C348,'Policy Characteristics'!$C:$C,0)))</f>
        <v>Non BAU Capacity Retirement Schedule</v>
      </c>
      <c r="C348" s="176" t="str">
        <f t="shared" si="21"/>
        <v>Boolean Use Non BAU Capacity Retirement Schedule</v>
      </c>
      <c r="D348" s="6" t="s">
        <v>79</v>
      </c>
      <c r="E348" s="47"/>
      <c r="F348" s="6" t="s">
        <v>91</v>
      </c>
      <c r="G348" s="47"/>
      <c r="H348" s="44">
        <v>867</v>
      </c>
      <c r="I348" s="198" t="s">
        <v>44</v>
      </c>
      <c r="J348" s="177" t="str">
        <f>IF(ISBLANK(INDEX('Policy Characteristics'!D:D,MATCH($C348,'Policy Characteristics'!$C:$C,0))),"",INDEX('Policy Characteristics'!D:D,MATCH($C348,'Policy Characteristics'!$C:$C,0)))</f>
        <v>Non BAU Capacity Retirement Schedule</v>
      </c>
      <c r="K348" s="177" t="str">
        <f>IF(ISBLANK(INDEX('Policy Characteristics'!E:E,MATCH($C348,'Policy Characteristics'!$C:$C,0))),"",INDEX('Policy Characteristics'!E:E,MATCH($C348,'Policy Characteristics'!$C:$C,0)))</f>
        <v/>
      </c>
      <c r="L348" s="177">
        <f>IF(ISBLANK(INDEX('Policy Characteristics'!F:F,MATCH($C348,'Policy Characteristics'!$C:$C,0))),"",INDEX('Policy Characteristics'!F:F,MATCH($C348,'Policy Characteristics'!$C:$C,0)))</f>
        <v>0</v>
      </c>
      <c r="M348" s="177">
        <f>IF(ISBLANK(INDEX('Policy Characteristics'!G:G,MATCH($C348,'Policy Characteristics'!$C:$C,0))),"",INDEX('Policy Characteristics'!G:G,MATCH($C348,'Policy Characteristics'!$C:$C,0)))</f>
        <v>1</v>
      </c>
      <c r="N348" s="177">
        <f>IF(ISBLANK(INDEX('Policy Characteristics'!H:H,MATCH($C348,'Policy Characteristics'!$C:$C,0))),"",INDEX('Policy Characteristics'!H:H,MATCH($C348,'Policy Characteristics'!$C:$C,0)))</f>
        <v>1</v>
      </c>
      <c r="O348" s="177" t="str">
        <f>IF(ISBLANK(INDEX('Policy Characteristics'!I:I,MATCH($C348,'Policy Characteristics'!$C:$C,0))),"",INDEX('Policy Characteristics'!I:I,MATCH($C348,'Policy Characteristics'!$C:$C,0)))</f>
        <v>on/off</v>
      </c>
      <c r="P348" s="177" t="str">
        <f>IF(ISBLANK(INDEX('Policy Characteristics'!J:J,MATCH($C348,'Policy Characteristics'!$C:$C,0))),"",INDEX('Policy Characteristics'!J:J,MATCH($C348,'Policy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8" s="177" t="str">
        <f>IF(ISBLANK(INDEX('Policy Characteristics'!K:K,MATCH($C348,'Policy Characteristics'!$C:$C,0))),"",INDEX('Policy Characteristics'!K:K,MATCH($C348,'Policy Characteristics'!$C:$C,0)))</f>
        <v/>
      </c>
      <c r="R348" s="177" t="str">
        <f>IF(ISBLANK(INDEX('Policy Characteristics'!L:L,MATCH($C348,'Policy Characteristics'!$C:$C,0))),"",INDEX('Policy Characteristics'!L:L,MATCH($C348,'Policy Characteristics'!$C:$C,0)))</f>
        <v/>
      </c>
    </row>
    <row r="349" spans="1:18" x14ac:dyDescent="0.35">
      <c r="A349" s="176" t="str">
        <f>IF(ISBLANK(INDEX('Policy Characteristics'!A:A,MATCH($C349,'Policy Characteristics'!$C:$C,0))),"",INDEX('Policy Characteristics'!A:A,MATCH($C349,'Policy Characteristics'!$C:$C,0)))</f>
        <v>Electricity Supply</v>
      </c>
      <c r="B349" s="184" t="str">
        <f>IF(ISBLANK(INDEX('Policy Characteristics'!B:B,MATCH($C349,'Policy Characteristics'!$C:$C,0))),"",INDEX('Policy Characteristics'!B:B,MATCH($C349,'Policy Characteristics'!$C:$C,0)))</f>
        <v>Non BAU Capacity Retirement Schedule</v>
      </c>
      <c r="C349" s="176" t="str">
        <f t="shared" si="21"/>
        <v>Boolean Use Non BAU Capacity Retirement Schedule</v>
      </c>
      <c r="D349" s="6" t="s">
        <v>1324</v>
      </c>
      <c r="E349" s="47"/>
      <c r="F349" s="6" t="s">
        <v>435</v>
      </c>
      <c r="G349" s="47"/>
      <c r="H349" s="44">
        <v>868</v>
      </c>
      <c r="I349" s="198" t="s">
        <v>44</v>
      </c>
      <c r="J349" s="177" t="str">
        <f>IF(ISBLANK(INDEX('Policy Characteristics'!D:D,MATCH($C349,'Policy Characteristics'!$C:$C,0))),"",INDEX('Policy Characteristics'!D:D,MATCH($C349,'Policy Characteristics'!$C:$C,0)))</f>
        <v>Non BAU Capacity Retirement Schedule</v>
      </c>
      <c r="K349" s="177" t="str">
        <f>IF(ISBLANK(INDEX('Policy Characteristics'!E:E,MATCH($C349,'Policy Characteristics'!$C:$C,0))),"",INDEX('Policy Characteristics'!E:E,MATCH($C349,'Policy Characteristics'!$C:$C,0)))</f>
        <v/>
      </c>
      <c r="L349" s="177">
        <f>IF(ISBLANK(INDEX('Policy Characteristics'!F:F,MATCH($C349,'Policy Characteristics'!$C:$C,0))),"",INDEX('Policy Characteristics'!F:F,MATCH($C349,'Policy Characteristics'!$C:$C,0)))</f>
        <v>0</v>
      </c>
      <c r="M349" s="177">
        <f>IF(ISBLANK(INDEX('Policy Characteristics'!G:G,MATCH($C349,'Policy Characteristics'!$C:$C,0))),"",INDEX('Policy Characteristics'!G:G,MATCH($C349,'Policy Characteristics'!$C:$C,0)))</f>
        <v>1</v>
      </c>
      <c r="N349" s="177">
        <f>IF(ISBLANK(INDEX('Policy Characteristics'!H:H,MATCH($C349,'Policy Characteristics'!$C:$C,0))),"",INDEX('Policy Characteristics'!H:H,MATCH($C349,'Policy Characteristics'!$C:$C,0)))</f>
        <v>1</v>
      </c>
      <c r="O349" s="177" t="str">
        <f>IF(ISBLANK(INDEX('Policy Characteristics'!I:I,MATCH($C349,'Policy Characteristics'!$C:$C,0))),"",INDEX('Policy Characteristics'!I:I,MATCH($C349,'Policy Characteristics'!$C:$C,0)))</f>
        <v>on/off</v>
      </c>
      <c r="P349" s="177" t="str">
        <f>IF(ISBLANK(INDEX('Policy Characteristics'!J:J,MATCH($C349,'Policy Characteristics'!$C:$C,0))),"",INDEX('Policy Characteristics'!J:J,MATCH($C349,'Policy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9" s="177" t="str">
        <f>IF(ISBLANK(INDEX('Policy Characteristics'!K:K,MATCH($C349,'Policy Characteristics'!$C:$C,0))),"",INDEX('Policy Characteristics'!K:K,MATCH($C349,'Policy Characteristics'!$C:$C,0)))</f>
        <v/>
      </c>
      <c r="R349" s="177" t="str">
        <f>IF(ISBLANK(INDEX('Policy Characteristics'!L:L,MATCH($C349,'Policy Characteristics'!$C:$C,0))),"",INDEX('Policy Characteristics'!L:L,MATCH($C349,'Policy Characteristics'!$C:$C,0)))</f>
        <v/>
      </c>
    </row>
    <row r="350" spans="1:18" x14ac:dyDescent="0.35">
      <c r="A350" s="176" t="str">
        <f>IF(ISBLANK(INDEX('Policy Characteristics'!A:A,MATCH($C350,'Policy Characteristics'!$C:$C,0))),"",INDEX('Policy Characteristics'!A:A,MATCH($C350,'Policy Characteristics'!$C:$C,0)))</f>
        <v>Electricity Supply</v>
      </c>
      <c r="B350" s="184" t="str">
        <f>IF(ISBLANK(INDEX('Policy Characteristics'!B:B,MATCH($C350,'Policy Characteristics'!$C:$C,0))),"",INDEX('Policy Characteristics'!B:B,MATCH($C350,'Policy Characteristics'!$C:$C,0)))</f>
        <v>Non BAU Capacity Retirement Schedule</v>
      </c>
      <c r="C350" s="176" t="str">
        <f t="shared" si="21"/>
        <v>Boolean Use Non BAU Capacity Retirement Schedule</v>
      </c>
      <c r="D350" s="6" t="s">
        <v>308</v>
      </c>
      <c r="E350" s="47"/>
      <c r="F350" s="6" t="s">
        <v>2631</v>
      </c>
      <c r="G350" s="47"/>
      <c r="H350" s="44">
        <v>869</v>
      </c>
      <c r="I350" s="198" t="s">
        <v>44</v>
      </c>
      <c r="J350" s="177" t="str">
        <f>IF(ISBLANK(INDEX('Policy Characteristics'!D:D,MATCH($C350,'Policy Characteristics'!$C:$C,0))),"",INDEX('Policy Characteristics'!D:D,MATCH($C350,'Policy Characteristics'!$C:$C,0)))</f>
        <v>Non BAU Capacity Retirement Schedule</v>
      </c>
      <c r="K350" s="177" t="str">
        <f>IF(ISBLANK(INDEX('Policy Characteristics'!E:E,MATCH($C350,'Policy Characteristics'!$C:$C,0))),"",INDEX('Policy Characteristics'!E:E,MATCH($C350,'Policy Characteristics'!$C:$C,0)))</f>
        <v/>
      </c>
      <c r="L350" s="177">
        <f>IF(ISBLANK(INDEX('Policy Characteristics'!F:F,MATCH($C350,'Policy Characteristics'!$C:$C,0))),"",INDEX('Policy Characteristics'!F:F,MATCH($C350,'Policy Characteristics'!$C:$C,0)))</f>
        <v>0</v>
      </c>
      <c r="M350" s="177">
        <f>IF(ISBLANK(INDEX('Policy Characteristics'!G:G,MATCH($C350,'Policy Characteristics'!$C:$C,0))),"",INDEX('Policy Characteristics'!G:G,MATCH($C350,'Policy Characteristics'!$C:$C,0)))</f>
        <v>1</v>
      </c>
      <c r="N350" s="177">
        <f>IF(ISBLANK(INDEX('Policy Characteristics'!H:H,MATCH($C350,'Policy Characteristics'!$C:$C,0))),"",INDEX('Policy Characteristics'!H:H,MATCH($C350,'Policy Characteristics'!$C:$C,0)))</f>
        <v>1</v>
      </c>
      <c r="O350" s="177" t="str">
        <f>IF(ISBLANK(INDEX('Policy Characteristics'!I:I,MATCH($C350,'Policy Characteristics'!$C:$C,0))),"",INDEX('Policy Characteristics'!I:I,MATCH($C350,'Policy Characteristics'!$C:$C,0)))</f>
        <v>on/off</v>
      </c>
      <c r="P350" s="177" t="str">
        <f>IF(ISBLANK(INDEX('Policy Characteristics'!J:J,MATCH($C350,'Policy Characteristics'!$C:$C,0))),"",INDEX('Policy Characteristics'!J:J,MATCH($C350,'Policy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0" s="177" t="str">
        <f>IF(ISBLANK(INDEX('Policy Characteristics'!K:K,MATCH($C350,'Policy Characteristics'!$C:$C,0))),"",INDEX('Policy Characteristics'!K:K,MATCH($C350,'Policy Characteristics'!$C:$C,0)))</f>
        <v/>
      </c>
      <c r="R350" s="177" t="str">
        <f>IF(ISBLANK(INDEX('Policy Characteristics'!L:L,MATCH($C350,'Policy Characteristics'!$C:$C,0))),"",INDEX('Policy Characteristics'!L:L,MATCH($C350,'Policy Characteristics'!$C:$C,0)))</f>
        <v/>
      </c>
    </row>
    <row r="351" spans="1:18" x14ac:dyDescent="0.35">
      <c r="A351" s="176" t="str">
        <f>IF(ISBLANK(INDEX('Policy Characteristics'!A:A,MATCH($C351,'Policy Characteristics'!$C:$C,0))),"",INDEX('Policy Characteristics'!A:A,MATCH($C351,'Policy Characteristics'!$C:$C,0)))</f>
        <v>Electricity Supply</v>
      </c>
      <c r="B351" s="184" t="str">
        <f>IF(ISBLANK(INDEX('Policy Characteristics'!B:B,MATCH($C351,'Policy Characteristics'!$C:$C,0))),"",INDEX('Policy Characteristics'!B:B,MATCH($C351,'Policy Characteristics'!$C:$C,0)))</f>
        <v>Non BAU Capacity Retirement Schedule</v>
      </c>
      <c r="C351" s="176" t="str">
        <f t="shared" si="21"/>
        <v>Boolean Use Non BAU Capacity Retirement Schedule</v>
      </c>
      <c r="D351" s="6" t="s">
        <v>309</v>
      </c>
      <c r="E351" s="47"/>
      <c r="F351" s="6" t="s">
        <v>2629</v>
      </c>
      <c r="G351" s="47"/>
      <c r="H351" s="44">
        <v>870</v>
      </c>
      <c r="I351" s="198" t="s">
        <v>44</v>
      </c>
      <c r="J351" s="177" t="str">
        <f>IF(ISBLANK(INDEX('Policy Characteristics'!D:D,MATCH($C351,'Policy Characteristics'!$C:$C,0))),"",INDEX('Policy Characteristics'!D:D,MATCH($C351,'Policy Characteristics'!$C:$C,0)))</f>
        <v>Non BAU Capacity Retirement Schedule</v>
      </c>
      <c r="K351" s="177" t="str">
        <f>IF(ISBLANK(INDEX('Policy Characteristics'!E:E,MATCH($C351,'Policy Characteristics'!$C:$C,0))),"",INDEX('Policy Characteristics'!E:E,MATCH($C351,'Policy Characteristics'!$C:$C,0)))</f>
        <v/>
      </c>
      <c r="L351" s="177">
        <f>IF(ISBLANK(INDEX('Policy Characteristics'!F:F,MATCH($C351,'Policy Characteristics'!$C:$C,0))),"",INDEX('Policy Characteristics'!F:F,MATCH($C351,'Policy Characteristics'!$C:$C,0)))</f>
        <v>0</v>
      </c>
      <c r="M351" s="177">
        <f>IF(ISBLANK(INDEX('Policy Characteristics'!G:G,MATCH($C351,'Policy Characteristics'!$C:$C,0))),"",INDEX('Policy Characteristics'!G:G,MATCH($C351,'Policy Characteristics'!$C:$C,0)))</f>
        <v>1</v>
      </c>
      <c r="N351" s="177">
        <f>IF(ISBLANK(INDEX('Policy Characteristics'!H:H,MATCH($C351,'Policy Characteristics'!$C:$C,0))),"",INDEX('Policy Characteristics'!H:H,MATCH($C351,'Policy Characteristics'!$C:$C,0)))</f>
        <v>1</v>
      </c>
      <c r="O351" s="177" t="str">
        <f>IF(ISBLANK(INDEX('Policy Characteristics'!I:I,MATCH($C351,'Policy Characteristics'!$C:$C,0))),"",INDEX('Policy Characteristics'!I:I,MATCH($C351,'Policy Characteristics'!$C:$C,0)))</f>
        <v>on/off</v>
      </c>
      <c r="P351" s="177" t="str">
        <f>IF(ISBLANK(INDEX('Policy Characteristics'!J:J,MATCH($C351,'Policy Characteristics'!$C:$C,0))),"",INDEX('Policy Characteristics'!J:J,MATCH($C351,'Policy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1" s="177" t="str">
        <f>IF(ISBLANK(INDEX('Policy Characteristics'!K:K,MATCH($C351,'Policy Characteristics'!$C:$C,0))),"",INDEX('Policy Characteristics'!K:K,MATCH($C351,'Policy Characteristics'!$C:$C,0)))</f>
        <v/>
      </c>
      <c r="R351" s="177" t="str">
        <f>IF(ISBLANK(INDEX('Policy Characteristics'!L:L,MATCH($C351,'Policy Characteristics'!$C:$C,0))),"",INDEX('Policy Characteristics'!L:L,MATCH($C351,'Policy Characteristics'!$C:$C,0)))</f>
        <v/>
      </c>
    </row>
    <row r="352" spans="1:18" x14ac:dyDescent="0.35">
      <c r="A352" s="176" t="str">
        <f>IF(ISBLANK(INDEX('Policy Characteristics'!A:A,MATCH($C352,'Policy Characteristics'!$C:$C,0))),"",INDEX('Policy Characteristics'!A:A,MATCH($C352,'Policy Characteristics'!$C:$C,0)))</f>
        <v>Electricity Supply</v>
      </c>
      <c r="B352" s="184" t="str">
        <f>IF(ISBLANK(INDEX('Policy Characteristics'!B:B,MATCH($C352,'Policy Characteristics'!$C:$C,0))),"",INDEX('Policy Characteristics'!B:B,MATCH($C352,'Policy Characteristics'!$C:$C,0)))</f>
        <v>Non BAU Capacity Retirement Schedule</v>
      </c>
      <c r="C352" s="176" t="str">
        <f t="shared" si="21"/>
        <v>Boolean Use Non BAU Capacity Retirement Schedule</v>
      </c>
      <c r="D352" s="6" t="s">
        <v>443</v>
      </c>
      <c r="E352" s="47"/>
      <c r="F352" s="6" t="s">
        <v>442</v>
      </c>
      <c r="G352" s="47"/>
      <c r="H352" s="44">
        <v>871</v>
      </c>
      <c r="I352" s="198" t="s">
        <v>43</v>
      </c>
      <c r="J352" s="177" t="str">
        <f>IF(ISBLANK(INDEX('Policy Characteristics'!D:D,MATCH($C352,'Policy Characteristics'!$C:$C,0))),"",INDEX('Policy Characteristics'!D:D,MATCH($C352,'Policy Characteristics'!$C:$C,0)))</f>
        <v>Non BAU Capacity Retirement Schedule</v>
      </c>
      <c r="K352" s="177" t="str">
        <f>IF(ISBLANK(INDEX('Policy Characteristics'!E:E,MATCH($C352,'Policy Characteristics'!$C:$C,0))),"",INDEX('Policy Characteristics'!E:E,MATCH($C352,'Policy Characteristics'!$C:$C,0)))</f>
        <v/>
      </c>
      <c r="L352" s="177">
        <f>IF(ISBLANK(INDEX('Policy Characteristics'!F:F,MATCH($C352,'Policy Characteristics'!$C:$C,0))),"",INDEX('Policy Characteristics'!F:F,MATCH($C352,'Policy Characteristics'!$C:$C,0)))</f>
        <v>0</v>
      </c>
      <c r="M352" s="177">
        <f>IF(ISBLANK(INDEX('Policy Characteristics'!G:G,MATCH($C352,'Policy Characteristics'!$C:$C,0))),"",INDEX('Policy Characteristics'!G:G,MATCH($C352,'Policy Characteristics'!$C:$C,0)))</f>
        <v>1</v>
      </c>
      <c r="N352" s="177">
        <f>IF(ISBLANK(INDEX('Policy Characteristics'!H:H,MATCH($C352,'Policy Characteristics'!$C:$C,0))),"",INDEX('Policy Characteristics'!H:H,MATCH($C352,'Policy Characteristics'!$C:$C,0)))</f>
        <v>1</v>
      </c>
      <c r="O352" s="177" t="str">
        <f>IF(ISBLANK(INDEX('Policy Characteristics'!I:I,MATCH($C352,'Policy Characteristics'!$C:$C,0))),"",INDEX('Policy Characteristics'!I:I,MATCH($C352,'Policy Characteristics'!$C:$C,0)))</f>
        <v>on/off</v>
      </c>
      <c r="P352" s="177" t="str">
        <f>IF(ISBLANK(INDEX('Policy Characteristics'!J:J,MATCH($C352,'Policy Characteristics'!$C:$C,0))),"",INDEX('Policy Characteristics'!J:J,MATCH($C352,'Policy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2" s="177" t="str">
        <f>IF(ISBLANK(INDEX('Policy Characteristics'!K:K,MATCH($C352,'Policy Characteristics'!$C:$C,0))),"",INDEX('Policy Characteristics'!K:K,MATCH($C352,'Policy Characteristics'!$C:$C,0)))</f>
        <v/>
      </c>
      <c r="R352" s="177" t="str">
        <f>IF(ISBLANK(INDEX('Policy Characteristics'!L:L,MATCH($C352,'Policy Characteristics'!$C:$C,0))),"",INDEX('Policy Characteristics'!L:L,MATCH($C352,'Policy Characteristics'!$C:$C,0)))</f>
        <v/>
      </c>
    </row>
    <row r="353" spans="1:18" x14ac:dyDescent="0.35">
      <c r="A353" s="176" t="str">
        <f>IF(ISBLANK(INDEX('Policy Characteristics'!A:A,MATCH($C353,'Policy Characteristics'!$C:$C,0))),"",INDEX('Policy Characteristics'!A:A,MATCH($C353,'Policy Characteristics'!$C:$C,0)))</f>
        <v>Electricity Supply</v>
      </c>
      <c r="B353" s="184" t="str">
        <f>IF(ISBLANK(INDEX('Policy Characteristics'!B:B,MATCH($C353,'Policy Characteristics'!$C:$C,0))),"",INDEX('Policy Characteristics'!B:B,MATCH($C353,'Policy Characteristics'!$C:$C,0)))</f>
        <v>Non BAU Capacity Retirement Schedule</v>
      </c>
      <c r="C353" s="176" t="str">
        <f t="shared" si="21"/>
        <v>Boolean Use Non BAU Capacity Retirement Schedule</v>
      </c>
      <c r="D353" s="6" t="s">
        <v>452</v>
      </c>
      <c r="E353" s="47"/>
      <c r="F353" s="6" t="s">
        <v>453</v>
      </c>
      <c r="G353" s="47"/>
      <c r="H353" s="44">
        <v>872</v>
      </c>
      <c r="I353" s="198" t="s">
        <v>44</v>
      </c>
      <c r="J353" s="177" t="str">
        <f>IF(ISBLANK(INDEX('Policy Characteristics'!D:D,MATCH($C353,'Policy Characteristics'!$C:$C,0))),"",INDEX('Policy Characteristics'!D:D,MATCH($C353,'Policy Characteristics'!$C:$C,0)))</f>
        <v>Non BAU Capacity Retirement Schedule</v>
      </c>
      <c r="K353" s="177" t="str">
        <f>IF(ISBLANK(INDEX('Policy Characteristics'!E:E,MATCH($C353,'Policy Characteristics'!$C:$C,0))),"",INDEX('Policy Characteristics'!E:E,MATCH($C353,'Policy Characteristics'!$C:$C,0)))</f>
        <v/>
      </c>
      <c r="L353" s="177">
        <f>IF(ISBLANK(INDEX('Policy Characteristics'!F:F,MATCH($C353,'Policy Characteristics'!$C:$C,0))),"",INDEX('Policy Characteristics'!F:F,MATCH($C353,'Policy Characteristics'!$C:$C,0)))</f>
        <v>0</v>
      </c>
      <c r="M353" s="177">
        <f>IF(ISBLANK(INDEX('Policy Characteristics'!G:G,MATCH($C353,'Policy Characteristics'!$C:$C,0))),"",INDEX('Policy Characteristics'!G:G,MATCH($C353,'Policy Characteristics'!$C:$C,0)))</f>
        <v>1</v>
      </c>
      <c r="N353" s="177">
        <f>IF(ISBLANK(INDEX('Policy Characteristics'!H:H,MATCH($C353,'Policy Characteristics'!$C:$C,0))),"",INDEX('Policy Characteristics'!H:H,MATCH($C353,'Policy Characteristics'!$C:$C,0)))</f>
        <v>1</v>
      </c>
      <c r="O353" s="177" t="str">
        <f>IF(ISBLANK(INDEX('Policy Characteristics'!I:I,MATCH($C353,'Policy Characteristics'!$C:$C,0))),"",INDEX('Policy Characteristics'!I:I,MATCH($C353,'Policy Characteristics'!$C:$C,0)))</f>
        <v>on/off</v>
      </c>
      <c r="P353" s="177" t="str">
        <f>IF(ISBLANK(INDEX('Policy Characteristics'!J:J,MATCH($C353,'Policy Characteristics'!$C:$C,0))),"",INDEX('Policy Characteristics'!J:J,MATCH($C353,'Policy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3" s="177" t="str">
        <f>IF(ISBLANK(INDEX('Policy Characteristics'!K:K,MATCH($C353,'Policy Characteristics'!$C:$C,0))),"",INDEX('Policy Characteristics'!K:K,MATCH($C353,'Policy Characteristics'!$C:$C,0)))</f>
        <v/>
      </c>
      <c r="R353" s="177" t="str">
        <f>IF(ISBLANK(INDEX('Policy Characteristics'!L:L,MATCH($C353,'Policy Characteristics'!$C:$C,0))),"",INDEX('Policy Characteristics'!L:L,MATCH($C353,'Policy Characteristics'!$C:$C,0)))</f>
        <v/>
      </c>
    </row>
    <row r="354" spans="1:18" x14ac:dyDescent="0.35">
      <c r="A354" s="176" t="str">
        <f>IF(ISBLANK(INDEX('Policy Characteristics'!A:A,MATCH($C354,'Policy Characteristics'!$C:$C,0))),"",INDEX('Policy Characteristics'!A:A,MATCH($C354,'Policy Characteristics'!$C:$C,0)))</f>
        <v>Electricity Supply</v>
      </c>
      <c r="B354" s="184" t="str">
        <f>IF(ISBLANK(INDEX('Policy Characteristics'!B:B,MATCH($C354,'Policy Characteristics'!$C:$C,0))),"",INDEX('Policy Characteristics'!B:B,MATCH($C354,'Policy Characteristics'!$C:$C,0)))</f>
        <v>Non BAU Capacity Retirement Schedule</v>
      </c>
      <c r="C354" s="176" t="str">
        <f t="shared" si="21"/>
        <v>Boolean Use Non BAU Capacity Retirement Schedule</v>
      </c>
      <c r="D354" s="6" t="s">
        <v>1647</v>
      </c>
      <c r="E354" s="47"/>
      <c r="F354" s="6" t="s">
        <v>1368</v>
      </c>
      <c r="G354" s="47"/>
      <c r="H354" s="44">
        <v>873</v>
      </c>
      <c r="I354" s="198" t="s">
        <v>44</v>
      </c>
      <c r="J354" s="177" t="str">
        <f>IF(ISBLANK(INDEX('Policy Characteristics'!D:D,MATCH($C354,'Policy Characteristics'!$C:$C,0))),"",INDEX('Policy Characteristics'!D:D,MATCH($C354,'Policy Characteristics'!$C:$C,0)))</f>
        <v>Non BAU Capacity Retirement Schedule</v>
      </c>
      <c r="K354" s="177" t="str">
        <f>IF(ISBLANK(INDEX('Policy Characteristics'!E:E,MATCH($C354,'Policy Characteristics'!$C:$C,0))),"",INDEX('Policy Characteristics'!E:E,MATCH($C354,'Policy Characteristics'!$C:$C,0)))</f>
        <v/>
      </c>
      <c r="L354" s="177">
        <f>IF(ISBLANK(INDEX('Policy Characteristics'!F:F,MATCH($C354,'Policy Characteristics'!$C:$C,0))),"",INDEX('Policy Characteristics'!F:F,MATCH($C354,'Policy Characteristics'!$C:$C,0)))</f>
        <v>0</v>
      </c>
      <c r="M354" s="177">
        <f>IF(ISBLANK(INDEX('Policy Characteristics'!G:G,MATCH($C354,'Policy Characteristics'!$C:$C,0))),"",INDEX('Policy Characteristics'!G:G,MATCH($C354,'Policy Characteristics'!$C:$C,0)))</f>
        <v>1</v>
      </c>
      <c r="N354" s="177">
        <f>IF(ISBLANK(INDEX('Policy Characteristics'!H:H,MATCH($C354,'Policy Characteristics'!$C:$C,0))),"",INDEX('Policy Characteristics'!H:H,MATCH($C354,'Policy Characteristics'!$C:$C,0)))</f>
        <v>1</v>
      </c>
      <c r="O354" s="177" t="str">
        <f>IF(ISBLANK(INDEX('Policy Characteristics'!I:I,MATCH($C354,'Policy Characteristics'!$C:$C,0))),"",INDEX('Policy Characteristics'!I:I,MATCH($C354,'Policy Characteristics'!$C:$C,0)))</f>
        <v>on/off</v>
      </c>
      <c r="P354" s="177" t="str">
        <f>IF(ISBLANK(INDEX('Policy Characteristics'!J:J,MATCH($C354,'Policy Characteristics'!$C:$C,0))),"",INDEX('Policy Characteristics'!J:J,MATCH($C354,'Policy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4" s="177" t="str">
        <f>IF(ISBLANK(INDEX('Policy Characteristics'!K:K,MATCH($C354,'Policy Characteristics'!$C:$C,0))),"",INDEX('Policy Characteristics'!K:K,MATCH($C354,'Policy Characteristics'!$C:$C,0)))</f>
        <v/>
      </c>
      <c r="R354" s="177" t="str">
        <f>IF(ISBLANK(INDEX('Policy Characteristics'!L:L,MATCH($C354,'Policy Characteristics'!$C:$C,0))),"",INDEX('Policy Characteristics'!L:L,MATCH($C354,'Policy Characteristics'!$C:$C,0)))</f>
        <v/>
      </c>
    </row>
    <row r="355" spans="1:18" x14ac:dyDescent="0.35">
      <c r="A355" s="176" t="str">
        <f>IF(ISBLANK(INDEX('Policy Characteristics'!A:A,MATCH($C355,'Policy Characteristics'!$C:$C,0))),"",INDEX('Policy Characteristics'!A:A,MATCH($C355,'Policy Characteristics'!$C:$C,0)))</f>
        <v>Electricity Supply</v>
      </c>
      <c r="B355" s="184" t="str">
        <f>IF(ISBLANK(INDEX('Policy Characteristics'!B:B,MATCH($C355,'Policy Characteristics'!$C:$C,0))),"",INDEX('Policy Characteristics'!B:B,MATCH($C355,'Policy Characteristics'!$C:$C,0)))</f>
        <v>Non BAU Capacity Retirement Schedule</v>
      </c>
      <c r="C355" s="176" t="str">
        <f t="shared" si="21"/>
        <v>Boolean Use Non BAU Capacity Retirement Schedule</v>
      </c>
      <c r="D355" s="6" t="s">
        <v>1648</v>
      </c>
      <c r="E355" s="47"/>
      <c r="F355" s="6" t="s">
        <v>1491</v>
      </c>
      <c r="G355" s="47"/>
      <c r="H355" s="44">
        <v>874</v>
      </c>
      <c r="I355" s="198" t="s">
        <v>44</v>
      </c>
      <c r="J355" s="177" t="str">
        <f>IF(ISBLANK(INDEX('Policy Characteristics'!D:D,MATCH($C355,'Policy Characteristics'!$C:$C,0))),"",INDEX('Policy Characteristics'!D:D,MATCH($C355,'Policy Characteristics'!$C:$C,0)))</f>
        <v>Non BAU Capacity Retirement Schedule</v>
      </c>
      <c r="K355" s="177" t="str">
        <f>IF(ISBLANK(INDEX('Policy Characteristics'!E:E,MATCH($C355,'Policy Characteristics'!$C:$C,0))),"",INDEX('Policy Characteristics'!E:E,MATCH($C355,'Policy Characteristics'!$C:$C,0)))</f>
        <v/>
      </c>
      <c r="L355" s="177">
        <f>IF(ISBLANK(INDEX('Policy Characteristics'!F:F,MATCH($C355,'Policy Characteristics'!$C:$C,0))),"",INDEX('Policy Characteristics'!F:F,MATCH($C355,'Policy Characteristics'!$C:$C,0)))</f>
        <v>0</v>
      </c>
      <c r="M355" s="177">
        <f>IF(ISBLANK(INDEX('Policy Characteristics'!G:G,MATCH($C355,'Policy Characteristics'!$C:$C,0))),"",INDEX('Policy Characteristics'!G:G,MATCH($C355,'Policy Characteristics'!$C:$C,0)))</f>
        <v>1</v>
      </c>
      <c r="N355" s="177">
        <f>IF(ISBLANK(INDEX('Policy Characteristics'!H:H,MATCH($C355,'Policy Characteristics'!$C:$C,0))),"",INDEX('Policy Characteristics'!H:H,MATCH($C355,'Policy Characteristics'!$C:$C,0)))</f>
        <v>1</v>
      </c>
      <c r="O355" s="177" t="str">
        <f>IF(ISBLANK(INDEX('Policy Characteristics'!I:I,MATCH($C355,'Policy Characteristics'!$C:$C,0))),"",INDEX('Policy Characteristics'!I:I,MATCH($C355,'Policy Characteristics'!$C:$C,0)))</f>
        <v>on/off</v>
      </c>
      <c r="P355" s="177" t="str">
        <f>IF(ISBLANK(INDEX('Policy Characteristics'!J:J,MATCH($C355,'Policy Characteristics'!$C:$C,0))),"",INDEX('Policy Characteristics'!J:J,MATCH($C355,'Policy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5" s="177" t="str">
        <f>IF(ISBLANK(INDEX('Policy Characteristics'!K:K,MATCH($C355,'Policy Characteristics'!$C:$C,0))),"",INDEX('Policy Characteristics'!K:K,MATCH($C355,'Policy Characteristics'!$C:$C,0)))</f>
        <v/>
      </c>
      <c r="R355" s="177" t="str">
        <f>IF(ISBLANK(INDEX('Policy Characteristics'!L:L,MATCH($C355,'Policy Characteristics'!$C:$C,0))),"",INDEX('Policy Characteristics'!L:L,MATCH($C355,'Policy Characteristics'!$C:$C,0)))</f>
        <v/>
      </c>
    </row>
    <row r="356" spans="1:18" x14ac:dyDescent="0.35">
      <c r="A356" s="176" t="str">
        <f>IF(ISBLANK(INDEX('Policy Characteristics'!A:A,MATCH($C356,'Policy Characteristics'!$C:$C,0))),"",INDEX('Policy Characteristics'!A:A,MATCH($C356,'Policy Characteristics'!$C:$C,0)))</f>
        <v>Electricity Supply</v>
      </c>
      <c r="B356" s="184" t="str">
        <f>IF(ISBLANK(INDEX('Policy Characteristics'!B:B,MATCH($C356,'Policy Characteristics'!$C:$C,0))),"",INDEX('Policy Characteristics'!B:B,MATCH($C356,'Policy Characteristics'!$C:$C,0)))</f>
        <v>Non BAU Capacity Retirement Schedule</v>
      </c>
      <c r="C356" s="176" t="str">
        <f t="shared" si="21"/>
        <v>Boolean Use Non BAU Capacity Retirement Schedule</v>
      </c>
      <c r="D356" s="6" t="s">
        <v>1649</v>
      </c>
      <c r="E356" s="47"/>
      <c r="F356" s="6" t="s">
        <v>1370</v>
      </c>
      <c r="G356" s="47"/>
      <c r="H356" s="44">
        <v>875</v>
      </c>
      <c r="I356" s="198" t="s">
        <v>44</v>
      </c>
      <c r="J356" s="177" t="str">
        <f>IF(ISBLANK(INDEX('Policy Characteristics'!D:D,MATCH($C356,'Policy Characteristics'!$C:$C,0))),"",INDEX('Policy Characteristics'!D:D,MATCH($C356,'Policy Characteristics'!$C:$C,0)))</f>
        <v>Non BAU Capacity Retirement Schedule</v>
      </c>
      <c r="K356" s="177" t="str">
        <f>IF(ISBLANK(INDEX('Policy Characteristics'!E:E,MATCH($C356,'Policy Characteristics'!$C:$C,0))),"",INDEX('Policy Characteristics'!E:E,MATCH($C356,'Policy Characteristics'!$C:$C,0)))</f>
        <v/>
      </c>
      <c r="L356" s="177">
        <f>IF(ISBLANK(INDEX('Policy Characteristics'!F:F,MATCH($C356,'Policy Characteristics'!$C:$C,0))),"",INDEX('Policy Characteristics'!F:F,MATCH($C356,'Policy Characteristics'!$C:$C,0)))</f>
        <v>0</v>
      </c>
      <c r="M356" s="177">
        <f>IF(ISBLANK(INDEX('Policy Characteristics'!G:G,MATCH($C356,'Policy Characteristics'!$C:$C,0))),"",INDEX('Policy Characteristics'!G:G,MATCH($C356,'Policy Characteristics'!$C:$C,0)))</f>
        <v>1</v>
      </c>
      <c r="N356" s="177">
        <f>IF(ISBLANK(INDEX('Policy Characteristics'!H:H,MATCH($C356,'Policy Characteristics'!$C:$C,0))),"",INDEX('Policy Characteristics'!H:H,MATCH($C356,'Policy Characteristics'!$C:$C,0)))</f>
        <v>1</v>
      </c>
      <c r="O356" s="177" t="str">
        <f>IF(ISBLANK(INDEX('Policy Characteristics'!I:I,MATCH($C356,'Policy Characteristics'!$C:$C,0))),"",INDEX('Policy Characteristics'!I:I,MATCH($C356,'Policy Characteristics'!$C:$C,0)))</f>
        <v>on/off</v>
      </c>
      <c r="P356" s="177" t="str">
        <f>IF(ISBLANK(INDEX('Policy Characteristics'!J:J,MATCH($C356,'Policy Characteristics'!$C:$C,0))),"",INDEX('Policy Characteristics'!J:J,MATCH($C356,'Policy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6" s="177" t="str">
        <f>IF(ISBLANK(INDEX('Policy Characteristics'!K:K,MATCH($C356,'Policy Characteristics'!$C:$C,0))),"",INDEX('Policy Characteristics'!K:K,MATCH($C356,'Policy Characteristics'!$C:$C,0)))</f>
        <v/>
      </c>
      <c r="R356" s="177" t="str">
        <f>IF(ISBLANK(INDEX('Policy Characteristics'!L:L,MATCH($C356,'Policy Characteristics'!$C:$C,0))),"",INDEX('Policy Characteristics'!L:L,MATCH($C356,'Policy Characteristics'!$C:$C,0)))</f>
        <v/>
      </c>
    </row>
    <row r="357" spans="1:18" x14ac:dyDescent="0.35">
      <c r="A357" s="176" t="str">
        <f>IF(ISBLANK(INDEX('Policy Characteristics'!A:A,MATCH($C357,'Policy Characteristics'!$C:$C,0))),"",INDEX('Policy Characteristics'!A:A,MATCH($C357,'Policy Characteristics'!$C:$C,0)))</f>
        <v>Electricity Supply</v>
      </c>
      <c r="B357" s="184" t="str">
        <f>IF(ISBLANK(INDEX('Policy Characteristics'!B:B,MATCH($C357,'Policy Characteristics'!$C:$C,0))),"",INDEX('Policy Characteristics'!B:B,MATCH($C357,'Policy Characteristics'!$C:$C,0)))</f>
        <v>Non BAU Capacity Retirement Schedule</v>
      </c>
      <c r="C357" s="176" t="str">
        <f t="shared" si="21"/>
        <v>Boolean Use Non BAU Capacity Retirement Schedule</v>
      </c>
      <c r="D357" s="6" t="s">
        <v>2352</v>
      </c>
      <c r="E357" s="47"/>
      <c r="F357" s="6" t="s">
        <v>2359</v>
      </c>
      <c r="G357" s="47"/>
      <c r="H357" s="44">
        <v>1768</v>
      </c>
      <c r="I357" s="198" t="s">
        <v>44</v>
      </c>
      <c r="J357" s="177" t="str">
        <f>IF(ISBLANK(INDEX('Policy Characteristics'!D:D,MATCH($C357,'Policy Characteristics'!$C:$C,0))),"",INDEX('Policy Characteristics'!D:D,MATCH($C357,'Policy Characteristics'!$C:$C,0)))</f>
        <v>Non BAU Capacity Retirement Schedule</v>
      </c>
      <c r="K357" s="177" t="str">
        <f>IF(ISBLANK(INDEX('Policy Characteristics'!E:E,MATCH($C357,'Policy Characteristics'!$C:$C,0))),"",INDEX('Policy Characteristics'!E:E,MATCH($C357,'Policy Characteristics'!$C:$C,0)))</f>
        <v/>
      </c>
      <c r="L357" s="177">
        <f>IF(ISBLANK(INDEX('Policy Characteristics'!F:F,MATCH($C357,'Policy Characteristics'!$C:$C,0))),"",INDEX('Policy Characteristics'!F:F,MATCH($C357,'Policy Characteristics'!$C:$C,0)))</f>
        <v>0</v>
      </c>
      <c r="M357" s="177">
        <f>IF(ISBLANK(INDEX('Policy Characteristics'!G:G,MATCH($C357,'Policy Characteristics'!$C:$C,0))),"",INDEX('Policy Characteristics'!G:G,MATCH($C357,'Policy Characteristics'!$C:$C,0)))</f>
        <v>1</v>
      </c>
      <c r="N357" s="177">
        <f>IF(ISBLANK(INDEX('Policy Characteristics'!H:H,MATCH($C357,'Policy Characteristics'!$C:$C,0))),"",INDEX('Policy Characteristics'!H:H,MATCH($C357,'Policy Characteristics'!$C:$C,0)))</f>
        <v>1</v>
      </c>
      <c r="O357" s="177" t="str">
        <f>IF(ISBLANK(INDEX('Policy Characteristics'!I:I,MATCH($C357,'Policy Characteristics'!$C:$C,0))),"",INDEX('Policy Characteristics'!I:I,MATCH($C357,'Policy Characteristics'!$C:$C,0)))</f>
        <v>on/off</v>
      </c>
      <c r="P357" s="177" t="str">
        <f>IF(ISBLANK(INDEX('Policy Characteristics'!J:J,MATCH($C357,'Policy Characteristics'!$C:$C,0))),"",INDEX('Policy Characteristics'!J:J,MATCH($C357,'Policy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7" s="177" t="str">
        <f>IF(ISBLANK(INDEX('Policy Characteristics'!K:K,MATCH($C357,'Policy Characteristics'!$C:$C,0))),"",INDEX('Policy Characteristics'!K:K,MATCH($C357,'Policy Characteristics'!$C:$C,0)))</f>
        <v/>
      </c>
      <c r="R357" s="177" t="str">
        <f>IF(ISBLANK(INDEX('Policy Characteristics'!L:L,MATCH($C357,'Policy Characteristics'!$C:$C,0))),"",INDEX('Policy Characteristics'!L:L,MATCH($C357,'Policy Characteristics'!$C:$C,0)))</f>
        <v/>
      </c>
    </row>
    <row r="358" spans="1:18" x14ac:dyDescent="0.35">
      <c r="A358" s="176" t="str">
        <f>IF(ISBLANK(INDEX('Policy Characteristics'!A:A,MATCH($C358,'Policy Characteristics'!$C:$C,0))),"",INDEX('Policy Characteristics'!A:A,MATCH($C358,'Policy Characteristics'!$C:$C,0)))</f>
        <v>Electricity Supply</v>
      </c>
      <c r="B358" s="184" t="str">
        <f>IF(ISBLANK(INDEX('Policy Characteristics'!B:B,MATCH($C358,'Policy Characteristics'!$C:$C,0))),"",INDEX('Policy Characteristics'!B:B,MATCH($C358,'Policy Characteristics'!$C:$C,0)))</f>
        <v>Non BAU Capacity Retirement Schedule</v>
      </c>
      <c r="C358" s="176" t="str">
        <f t="shared" si="21"/>
        <v>Boolean Use Non BAU Capacity Retirement Schedule</v>
      </c>
      <c r="D358" s="6" t="s">
        <v>2355</v>
      </c>
      <c r="E358" s="47"/>
      <c r="F358" s="6" t="s">
        <v>2360</v>
      </c>
      <c r="G358" s="47"/>
      <c r="H358" s="44">
        <v>1769</v>
      </c>
      <c r="I358" s="198" t="s">
        <v>44</v>
      </c>
      <c r="J358" s="177" t="str">
        <f>IF(ISBLANK(INDEX('Policy Characteristics'!D:D,MATCH($C358,'Policy Characteristics'!$C:$C,0))),"",INDEX('Policy Characteristics'!D:D,MATCH($C358,'Policy Characteristics'!$C:$C,0)))</f>
        <v>Non BAU Capacity Retirement Schedule</v>
      </c>
      <c r="K358" s="177" t="str">
        <f>IF(ISBLANK(INDEX('Policy Characteristics'!E:E,MATCH($C358,'Policy Characteristics'!$C:$C,0))),"",INDEX('Policy Characteristics'!E:E,MATCH($C358,'Policy Characteristics'!$C:$C,0)))</f>
        <v/>
      </c>
      <c r="L358" s="177">
        <f>IF(ISBLANK(INDEX('Policy Characteristics'!F:F,MATCH($C358,'Policy Characteristics'!$C:$C,0))),"",INDEX('Policy Characteristics'!F:F,MATCH($C358,'Policy Characteristics'!$C:$C,0)))</f>
        <v>0</v>
      </c>
      <c r="M358" s="177">
        <f>IF(ISBLANK(INDEX('Policy Characteristics'!G:G,MATCH($C358,'Policy Characteristics'!$C:$C,0))),"",INDEX('Policy Characteristics'!G:G,MATCH($C358,'Policy Characteristics'!$C:$C,0)))</f>
        <v>1</v>
      </c>
      <c r="N358" s="177">
        <f>IF(ISBLANK(INDEX('Policy Characteristics'!H:H,MATCH($C358,'Policy Characteristics'!$C:$C,0))),"",INDEX('Policy Characteristics'!H:H,MATCH($C358,'Policy Characteristics'!$C:$C,0)))</f>
        <v>1</v>
      </c>
      <c r="O358" s="177" t="str">
        <f>IF(ISBLANK(INDEX('Policy Characteristics'!I:I,MATCH($C358,'Policy Characteristics'!$C:$C,0))),"",INDEX('Policy Characteristics'!I:I,MATCH($C358,'Policy Characteristics'!$C:$C,0)))</f>
        <v>on/off</v>
      </c>
      <c r="P358" s="177" t="str">
        <f>IF(ISBLANK(INDEX('Policy Characteristics'!J:J,MATCH($C358,'Policy Characteristics'!$C:$C,0))),"",INDEX('Policy Characteristics'!J:J,MATCH($C358,'Policy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8" s="177" t="str">
        <f>IF(ISBLANK(INDEX('Policy Characteristics'!K:K,MATCH($C358,'Policy Characteristics'!$C:$C,0))),"",INDEX('Policy Characteristics'!K:K,MATCH($C358,'Policy Characteristics'!$C:$C,0)))</f>
        <v/>
      </c>
      <c r="R358" s="177" t="str">
        <f>IF(ISBLANK(INDEX('Policy Characteristics'!L:L,MATCH($C358,'Policy Characteristics'!$C:$C,0))),"",INDEX('Policy Characteristics'!L:L,MATCH($C358,'Policy Characteristics'!$C:$C,0)))</f>
        <v/>
      </c>
    </row>
    <row r="359" spans="1:18" x14ac:dyDescent="0.35">
      <c r="A359" s="176" t="str">
        <f>IF(ISBLANK(INDEX('Policy Characteristics'!A:A,MATCH($C359,'Policy Characteristics'!$C:$C,0))),"",INDEX('Policy Characteristics'!A:A,MATCH($C359,'Policy Characteristics'!$C:$C,0)))</f>
        <v>Electricity Supply</v>
      </c>
      <c r="B359" s="184" t="str">
        <f>IF(ISBLANK(INDEX('Policy Characteristics'!B:B,MATCH($C359,'Policy Characteristics'!$C:$C,0))),"",INDEX('Policy Characteristics'!B:B,MATCH($C359,'Policy Characteristics'!$C:$C,0)))</f>
        <v>Non BAU Capacity Retirement Schedule</v>
      </c>
      <c r="C359" s="176" t="str">
        <f t="shared" si="21"/>
        <v>Boolean Use Non BAU Capacity Retirement Schedule</v>
      </c>
      <c r="D359" s="6" t="s">
        <v>2356</v>
      </c>
      <c r="E359" s="47"/>
      <c r="F359" s="6" t="s">
        <v>2361</v>
      </c>
      <c r="G359" s="47"/>
      <c r="H359" s="44">
        <v>1770</v>
      </c>
      <c r="I359" s="198" t="s">
        <v>44</v>
      </c>
      <c r="J359" s="177" t="str">
        <f>IF(ISBLANK(INDEX('Policy Characteristics'!D:D,MATCH($C359,'Policy Characteristics'!$C:$C,0))),"",INDEX('Policy Characteristics'!D:D,MATCH($C359,'Policy Characteristics'!$C:$C,0)))</f>
        <v>Non BAU Capacity Retirement Schedule</v>
      </c>
      <c r="K359" s="177" t="str">
        <f>IF(ISBLANK(INDEX('Policy Characteristics'!E:E,MATCH($C359,'Policy Characteristics'!$C:$C,0))),"",INDEX('Policy Characteristics'!E:E,MATCH($C359,'Policy Characteristics'!$C:$C,0)))</f>
        <v/>
      </c>
      <c r="L359" s="177">
        <f>IF(ISBLANK(INDEX('Policy Characteristics'!F:F,MATCH($C359,'Policy Characteristics'!$C:$C,0))),"",INDEX('Policy Characteristics'!F:F,MATCH($C359,'Policy Characteristics'!$C:$C,0)))</f>
        <v>0</v>
      </c>
      <c r="M359" s="177">
        <f>IF(ISBLANK(INDEX('Policy Characteristics'!G:G,MATCH($C359,'Policy Characteristics'!$C:$C,0))),"",INDEX('Policy Characteristics'!G:G,MATCH($C359,'Policy Characteristics'!$C:$C,0)))</f>
        <v>1</v>
      </c>
      <c r="N359" s="177">
        <f>IF(ISBLANK(INDEX('Policy Characteristics'!H:H,MATCH($C359,'Policy Characteristics'!$C:$C,0))),"",INDEX('Policy Characteristics'!H:H,MATCH($C359,'Policy Characteristics'!$C:$C,0)))</f>
        <v>1</v>
      </c>
      <c r="O359" s="177" t="str">
        <f>IF(ISBLANK(INDEX('Policy Characteristics'!I:I,MATCH($C359,'Policy Characteristics'!$C:$C,0))),"",INDEX('Policy Characteristics'!I:I,MATCH($C359,'Policy Characteristics'!$C:$C,0)))</f>
        <v>on/off</v>
      </c>
      <c r="P359" s="177" t="str">
        <f>IF(ISBLANK(INDEX('Policy Characteristics'!J:J,MATCH($C359,'Policy Characteristics'!$C:$C,0))),"",INDEX('Policy Characteristics'!J:J,MATCH($C359,'Policy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9" s="177" t="str">
        <f>IF(ISBLANK(INDEX('Policy Characteristics'!K:K,MATCH($C359,'Policy Characteristics'!$C:$C,0))),"",INDEX('Policy Characteristics'!K:K,MATCH($C359,'Policy Characteristics'!$C:$C,0)))</f>
        <v/>
      </c>
      <c r="R359" s="177" t="str">
        <f>IF(ISBLANK(INDEX('Policy Characteristics'!L:L,MATCH($C359,'Policy Characteristics'!$C:$C,0))),"",INDEX('Policy Characteristics'!L:L,MATCH($C359,'Policy Characteristics'!$C:$C,0)))</f>
        <v/>
      </c>
    </row>
    <row r="360" spans="1:18" x14ac:dyDescent="0.35">
      <c r="A360" s="176" t="str">
        <f>IF(ISBLANK(INDEX('Policy Characteristics'!A:A,MATCH($C360,'Policy Characteristics'!$C:$C,0))),"",INDEX('Policy Characteristics'!A:A,MATCH($C360,'Policy Characteristics'!$C:$C,0)))</f>
        <v>Electricity Supply</v>
      </c>
      <c r="B360" s="184" t="str">
        <f>IF(ISBLANK(INDEX('Policy Characteristics'!B:B,MATCH($C360,'Policy Characteristics'!$C:$C,0))),"",INDEX('Policy Characteristics'!B:B,MATCH($C360,'Policy Characteristics'!$C:$C,0)))</f>
        <v>Non BAU Capacity Retirement Schedule</v>
      </c>
      <c r="C360" s="176" t="str">
        <f t="shared" si="21"/>
        <v>Boolean Use Non BAU Capacity Retirement Schedule</v>
      </c>
      <c r="D360" s="6" t="s">
        <v>2357</v>
      </c>
      <c r="E360" s="47"/>
      <c r="F360" s="6" t="s">
        <v>2362</v>
      </c>
      <c r="G360" s="47"/>
      <c r="H360" s="44">
        <v>1771</v>
      </c>
      <c r="I360" s="198" t="s">
        <v>44</v>
      </c>
      <c r="J360" s="177" t="str">
        <f>IF(ISBLANK(INDEX('Policy Characteristics'!D:D,MATCH($C360,'Policy Characteristics'!$C:$C,0))),"",INDEX('Policy Characteristics'!D:D,MATCH($C360,'Policy Characteristics'!$C:$C,0)))</f>
        <v>Non BAU Capacity Retirement Schedule</v>
      </c>
      <c r="K360" s="177" t="str">
        <f>IF(ISBLANK(INDEX('Policy Characteristics'!E:E,MATCH($C360,'Policy Characteristics'!$C:$C,0))),"",INDEX('Policy Characteristics'!E:E,MATCH($C360,'Policy Characteristics'!$C:$C,0)))</f>
        <v/>
      </c>
      <c r="L360" s="177">
        <f>IF(ISBLANK(INDEX('Policy Characteristics'!F:F,MATCH($C360,'Policy Characteristics'!$C:$C,0))),"",INDEX('Policy Characteristics'!F:F,MATCH($C360,'Policy Characteristics'!$C:$C,0)))</f>
        <v>0</v>
      </c>
      <c r="M360" s="177">
        <f>IF(ISBLANK(INDEX('Policy Characteristics'!G:G,MATCH($C360,'Policy Characteristics'!$C:$C,0))),"",INDEX('Policy Characteristics'!G:G,MATCH($C360,'Policy Characteristics'!$C:$C,0)))</f>
        <v>1</v>
      </c>
      <c r="N360" s="177">
        <f>IF(ISBLANK(INDEX('Policy Characteristics'!H:H,MATCH($C360,'Policy Characteristics'!$C:$C,0))),"",INDEX('Policy Characteristics'!H:H,MATCH($C360,'Policy Characteristics'!$C:$C,0)))</f>
        <v>1</v>
      </c>
      <c r="O360" s="177" t="str">
        <f>IF(ISBLANK(INDEX('Policy Characteristics'!I:I,MATCH($C360,'Policy Characteristics'!$C:$C,0))),"",INDEX('Policy Characteristics'!I:I,MATCH($C360,'Policy Characteristics'!$C:$C,0)))</f>
        <v>on/off</v>
      </c>
      <c r="P360" s="177" t="str">
        <f>IF(ISBLANK(INDEX('Policy Characteristics'!J:J,MATCH($C360,'Policy Characteristics'!$C:$C,0))),"",INDEX('Policy Characteristics'!J:J,MATCH($C360,'Policy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60" s="177" t="str">
        <f>IF(ISBLANK(INDEX('Policy Characteristics'!K:K,MATCH($C360,'Policy Characteristics'!$C:$C,0))),"",INDEX('Policy Characteristics'!K:K,MATCH($C360,'Policy Characteristics'!$C:$C,0)))</f>
        <v/>
      </c>
      <c r="R360" s="177" t="str">
        <f>IF(ISBLANK(INDEX('Policy Characteristics'!L:L,MATCH($C360,'Policy Characteristics'!$C:$C,0))),"",INDEX('Policy Characteristics'!L:L,MATCH($C360,'Policy Characteristics'!$C:$C,0)))</f>
        <v/>
      </c>
    </row>
    <row r="361" spans="1:18" x14ac:dyDescent="0.35">
      <c r="A361" s="176" t="str">
        <f>IF(ISBLANK(INDEX('Policy Characteristics'!A:A,MATCH($C361,'Policy Characteristics'!$C:$C,0))),"",INDEX('Policy Characteristics'!A:A,MATCH($C361,'Policy Characteristics'!$C:$C,0)))</f>
        <v>Electricity Supply</v>
      </c>
      <c r="B361" s="184" t="str">
        <f>IF(ISBLANK(INDEX('Policy Characteristics'!B:B,MATCH($C361,'Policy Characteristics'!$C:$C,0))),"",INDEX('Policy Characteristics'!B:B,MATCH($C361,'Policy Characteristics'!$C:$C,0)))</f>
        <v>Non BAU Capacity Retirement Schedule</v>
      </c>
      <c r="C361" s="176" t="str">
        <f t="shared" si="21"/>
        <v>Boolean Use Non BAU Capacity Retirement Schedule</v>
      </c>
      <c r="D361" s="6" t="s">
        <v>2358</v>
      </c>
      <c r="E361" s="47"/>
      <c r="F361" s="6" t="s">
        <v>2363</v>
      </c>
      <c r="G361" s="47"/>
      <c r="H361" s="44">
        <v>1772</v>
      </c>
      <c r="I361" s="198" t="s">
        <v>44</v>
      </c>
      <c r="J361" s="177" t="str">
        <f>IF(ISBLANK(INDEX('Policy Characteristics'!D:D,MATCH($C361,'Policy Characteristics'!$C:$C,0))),"",INDEX('Policy Characteristics'!D:D,MATCH($C361,'Policy Characteristics'!$C:$C,0)))</f>
        <v>Non BAU Capacity Retirement Schedule</v>
      </c>
      <c r="K361" s="177" t="str">
        <f>IF(ISBLANK(INDEX('Policy Characteristics'!E:E,MATCH($C361,'Policy Characteristics'!$C:$C,0))),"",INDEX('Policy Characteristics'!E:E,MATCH($C361,'Policy Characteristics'!$C:$C,0)))</f>
        <v/>
      </c>
      <c r="L361" s="177">
        <f>IF(ISBLANK(INDEX('Policy Characteristics'!F:F,MATCH($C361,'Policy Characteristics'!$C:$C,0))),"",INDEX('Policy Characteristics'!F:F,MATCH($C361,'Policy Characteristics'!$C:$C,0)))</f>
        <v>0</v>
      </c>
      <c r="M361" s="177">
        <f>IF(ISBLANK(INDEX('Policy Characteristics'!G:G,MATCH($C361,'Policy Characteristics'!$C:$C,0))),"",INDEX('Policy Characteristics'!G:G,MATCH($C361,'Policy Characteristics'!$C:$C,0)))</f>
        <v>1</v>
      </c>
      <c r="N361" s="177">
        <f>IF(ISBLANK(INDEX('Policy Characteristics'!H:H,MATCH($C361,'Policy Characteristics'!$C:$C,0))),"",INDEX('Policy Characteristics'!H:H,MATCH($C361,'Policy Characteristics'!$C:$C,0)))</f>
        <v>1</v>
      </c>
      <c r="O361" s="177" t="str">
        <f>IF(ISBLANK(INDEX('Policy Characteristics'!I:I,MATCH($C361,'Policy Characteristics'!$C:$C,0))),"",INDEX('Policy Characteristics'!I:I,MATCH($C361,'Policy Characteristics'!$C:$C,0)))</f>
        <v>on/off</v>
      </c>
      <c r="P361" s="177" t="str">
        <f>IF(ISBLANK(INDEX('Policy Characteristics'!J:J,MATCH($C361,'Policy Characteristics'!$C:$C,0))),"",INDEX('Policy Characteristics'!J:J,MATCH($C361,'Policy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61" s="177" t="str">
        <f>IF(ISBLANK(INDEX('Policy Characteristics'!K:K,MATCH($C361,'Policy Characteristics'!$C:$C,0))),"",INDEX('Policy Characteristics'!K:K,MATCH($C361,'Policy Characteristics'!$C:$C,0)))</f>
        <v/>
      </c>
      <c r="R361" s="177" t="str">
        <f>IF(ISBLANK(INDEX('Policy Characteristics'!L:L,MATCH($C361,'Policy Characteristics'!$C:$C,0))),"",INDEX('Policy Characteristics'!L:L,MATCH($C361,'Policy Characteristics'!$C:$C,0)))</f>
        <v/>
      </c>
    </row>
    <row r="362" spans="1:18" x14ac:dyDescent="0.35">
      <c r="A362" s="176" t="str">
        <f>IF(ISBLANK(INDEX('Policy Characteristics'!A:A,MATCH($C362,'Policy Characteristics'!$C:$C,0))),"",INDEX('Policy Characteristics'!A:A,MATCH($C362,'Policy Characteristics'!$C:$C,0)))</f>
        <v>Electricity Supply</v>
      </c>
      <c r="B362" s="184" t="str">
        <f>IF(ISBLANK(INDEX('Policy Characteristics'!B:B,MATCH($C362,'Policy Characteristics'!$C:$C,0))),"",INDEX('Policy Characteristics'!B:B,MATCH($C362,'Policy Characteristics'!$C:$C,0)))</f>
        <v>Non BAU Capacity Retirement Schedule</v>
      </c>
      <c r="C362" s="176" t="str">
        <f t="shared" si="21"/>
        <v>Boolean Use Non BAU Capacity Retirement Schedule</v>
      </c>
      <c r="D362" s="6" t="s">
        <v>2438</v>
      </c>
      <c r="E362" s="47"/>
      <c r="F362" s="6" t="s">
        <v>2436</v>
      </c>
      <c r="G362" s="47"/>
      <c r="H362" s="44">
        <v>1773</v>
      </c>
      <c r="I362" s="198" t="s">
        <v>44</v>
      </c>
      <c r="J362" s="177" t="str">
        <f>IF(ISBLANK(INDEX('Policy Characteristics'!D:D,MATCH($C362,'Policy Characteristics'!$C:$C,0))),"",INDEX('Policy Characteristics'!D:D,MATCH($C362,'Policy Characteristics'!$C:$C,0)))</f>
        <v>Non BAU Capacity Retirement Schedule</v>
      </c>
      <c r="K362" s="177" t="str">
        <f>IF(ISBLANK(INDEX('Policy Characteristics'!E:E,MATCH($C362,'Policy Characteristics'!$C:$C,0))),"",INDEX('Policy Characteristics'!E:E,MATCH($C362,'Policy Characteristics'!$C:$C,0)))</f>
        <v/>
      </c>
      <c r="L362" s="177">
        <f>IF(ISBLANK(INDEX('Policy Characteristics'!F:F,MATCH($C362,'Policy Characteristics'!$C:$C,0))),"",INDEX('Policy Characteristics'!F:F,MATCH($C362,'Policy Characteristics'!$C:$C,0)))</f>
        <v>0</v>
      </c>
      <c r="M362" s="177">
        <f>IF(ISBLANK(INDEX('Policy Characteristics'!G:G,MATCH($C362,'Policy Characteristics'!$C:$C,0))),"",INDEX('Policy Characteristics'!G:G,MATCH($C362,'Policy Characteristics'!$C:$C,0)))</f>
        <v>1</v>
      </c>
      <c r="N362" s="177">
        <f>IF(ISBLANK(INDEX('Policy Characteristics'!H:H,MATCH($C362,'Policy Characteristics'!$C:$C,0))),"",INDEX('Policy Characteristics'!H:H,MATCH($C362,'Policy Characteristics'!$C:$C,0)))</f>
        <v>1</v>
      </c>
      <c r="O362" s="177" t="str">
        <f>IF(ISBLANK(INDEX('Policy Characteristics'!I:I,MATCH($C362,'Policy Characteristics'!$C:$C,0))),"",INDEX('Policy Characteristics'!I:I,MATCH($C362,'Policy Characteristics'!$C:$C,0)))</f>
        <v>on/off</v>
      </c>
      <c r="P362" s="177" t="str">
        <f>IF(ISBLANK(INDEX('Policy Characteristics'!J:J,MATCH($C362,'Policy Characteristics'!$C:$C,0))),"",INDEX('Policy Characteristics'!J:J,MATCH($C362,'Policy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62" s="177" t="str">
        <f>IF(ISBLANK(INDEX('Policy Characteristics'!K:K,MATCH($C362,'Policy Characteristics'!$C:$C,0))),"",INDEX('Policy Characteristics'!K:K,MATCH($C362,'Policy Characteristics'!$C:$C,0)))</f>
        <v/>
      </c>
      <c r="R362" s="177" t="str">
        <f>IF(ISBLANK(INDEX('Policy Characteristics'!L:L,MATCH($C362,'Policy Characteristics'!$C:$C,0))),"",INDEX('Policy Characteristics'!L:L,MATCH($C362,'Policy Characteristics'!$C:$C,0)))</f>
        <v/>
      </c>
    </row>
    <row r="363" spans="1:18" x14ac:dyDescent="0.35">
      <c r="A363" s="176" t="str">
        <f>IF(ISBLANK(INDEX('Policy Characteristics'!A:A,MATCH($C363,'Policy Characteristics'!$C:$C,0))),"",INDEX('Policy Characteristics'!A:A,MATCH($C363,'Policy Characteristics'!$C:$C,0)))</f>
        <v>Electricity Supply</v>
      </c>
      <c r="B363" s="184" t="str">
        <f>IF(ISBLANK(INDEX('Policy Characteristics'!B:B,MATCH($C363,'Policy Characteristics'!$C:$C,0))),"",INDEX('Policy Characteristics'!B:B,MATCH($C363,'Policy Characteristics'!$C:$C,0)))</f>
        <v>Non BAU Capacity Retirement Schedule</v>
      </c>
      <c r="C363" s="176" t="str">
        <f t="shared" si="21"/>
        <v>Boolean Use Non BAU Capacity Retirement Schedule</v>
      </c>
      <c r="D363" s="6" t="s">
        <v>2439</v>
      </c>
      <c r="E363" s="47"/>
      <c r="F363" s="6" t="s">
        <v>2437</v>
      </c>
      <c r="G363" s="47"/>
      <c r="H363" s="44">
        <v>2240</v>
      </c>
      <c r="I363" s="198" t="s">
        <v>44</v>
      </c>
      <c r="J363" s="177" t="str">
        <f>IF(ISBLANK(INDEX('Policy Characteristics'!D:D,MATCH($C363,'Policy Characteristics'!$C:$C,0))),"",INDEX('Policy Characteristics'!D:D,MATCH($C363,'Policy Characteristics'!$C:$C,0)))</f>
        <v>Non BAU Capacity Retirement Schedule</v>
      </c>
      <c r="K363" s="177" t="str">
        <f>IF(ISBLANK(INDEX('Policy Characteristics'!E:E,MATCH($C363,'Policy Characteristics'!$C:$C,0))),"",INDEX('Policy Characteristics'!E:E,MATCH($C363,'Policy Characteristics'!$C:$C,0)))</f>
        <v/>
      </c>
      <c r="L363" s="177">
        <f>IF(ISBLANK(INDEX('Policy Characteristics'!F:F,MATCH($C363,'Policy Characteristics'!$C:$C,0))),"",INDEX('Policy Characteristics'!F:F,MATCH($C363,'Policy Characteristics'!$C:$C,0)))</f>
        <v>0</v>
      </c>
      <c r="M363" s="177">
        <f>IF(ISBLANK(INDEX('Policy Characteristics'!G:G,MATCH($C363,'Policy Characteristics'!$C:$C,0))),"",INDEX('Policy Characteristics'!G:G,MATCH($C363,'Policy Characteristics'!$C:$C,0)))</f>
        <v>1</v>
      </c>
      <c r="N363" s="177">
        <f>IF(ISBLANK(INDEX('Policy Characteristics'!H:H,MATCH($C363,'Policy Characteristics'!$C:$C,0))),"",INDEX('Policy Characteristics'!H:H,MATCH($C363,'Policy Characteristics'!$C:$C,0)))</f>
        <v>1</v>
      </c>
      <c r="O363" s="177" t="str">
        <f>IF(ISBLANK(INDEX('Policy Characteristics'!I:I,MATCH($C363,'Policy Characteristics'!$C:$C,0))),"",INDEX('Policy Characteristics'!I:I,MATCH($C363,'Policy Characteristics'!$C:$C,0)))</f>
        <v>on/off</v>
      </c>
      <c r="P363" s="177" t="str">
        <f>IF(ISBLANK(INDEX('Policy Characteristics'!J:J,MATCH($C363,'Policy Characteristics'!$C:$C,0))),"",INDEX('Policy Characteristics'!J:J,MATCH($C363,'Policy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63" s="177" t="str">
        <f>IF(ISBLANK(INDEX('Policy Characteristics'!K:K,MATCH($C363,'Policy Characteristics'!$C:$C,0))),"",INDEX('Policy Characteristics'!K:K,MATCH($C363,'Policy Characteristics'!$C:$C,0)))</f>
        <v/>
      </c>
      <c r="R363" s="177" t="str">
        <f>IF(ISBLANK(INDEX('Policy Characteristics'!L:L,MATCH($C363,'Policy Characteristics'!$C:$C,0))),"",INDEX('Policy Characteristics'!L:L,MATCH($C363,'Policy Characteristics'!$C:$C,0)))</f>
        <v/>
      </c>
    </row>
    <row r="364" spans="1:18" s="4" customFormat="1" x14ac:dyDescent="0.35">
      <c r="A364" s="176" t="str">
        <f>IF(ISBLANK(INDEX('Policy Characteristics'!A:A,MATCH($C364,'Policy Characteristics'!$C:$C,0))),"",INDEX('Policy Characteristics'!A:A,MATCH($C364,'Policy Characteristics'!$C:$C,0)))</f>
        <v>Electricity Supply</v>
      </c>
      <c r="B364" s="184" t="str">
        <f>IF(ISBLANK(INDEX('Policy Characteristics'!B:B,MATCH($C364,'Policy Characteristics'!$C:$C,0))),"",INDEX('Policy Characteristics'!B:B,MATCH($C364,'Policy Characteristics'!$C:$C,0)))</f>
        <v>Non BAU Mandated Capacity Construction</v>
      </c>
      <c r="C364" t="s">
        <v>129</v>
      </c>
      <c r="D364" s="47" t="s">
        <v>446</v>
      </c>
      <c r="E364" s="47"/>
      <c r="F364" s="47" t="s">
        <v>445</v>
      </c>
      <c r="G364" s="47"/>
      <c r="H364" s="44">
        <v>633</v>
      </c>
      <c r="I364" s="198" t="s">
        <v>43</v>
      </c>
      <c r="J364" s="177" t="str">
        <f>IF(ISBLANK(INDEX('Policy Characteristics'!D:D,MATCH($C364,'Policy Characteristics'!$C:$C,0))),"",INDEX('Policy Characteristics'!D:D,MATCH($C364,'Policy Characteristics'!$C:$C,0)))</f>
        <v>Non BAU Mandated Capacity Construction</v>
      </c>
      <c r="K364" s="177" t="str">
        <f>IF(ISBLANK(INDEX('Policy Characteristics'!E:E,MATCH($C364,'Policy Characteristics'!$C:$C,0))),"",INDEX('Policy Characteristics'!E:E,MATCH($C364,'Policy Characteristics'!$C:$C,0)))</f>
        <v/>
      </c>
      <c r="L364" s="177">
        <f>IF(ISBLANK(INDEX('Policy Characteristics'!F:F,MATCH($C364,'Policy Characteristics'!$C:$C,0))),"",INDEX('Policy Characteristics'!F:F,MATCH($C364,'Policy Characteristics'!$C:$C,0)))</f>
        <v>0</v>
      </c>
      <c r="M364" s="177">
        <f>IF(ISBLANK(INDEX('Policy Characteristics'!G:G,MATCH($C364,'Policy Characteristics'!$C:$C,0))),"",INDEX('Policy Characteristics'!G:G,MATCH($C364,'Policy Characteristics'!$C:$C,0)))</f>
        <v>1</v>
      </c>
      <c r="N364" s="177">
        <f>IF(ISBLANK(INDEX('Policy Characteristics'!H:H,MATCH($C364,'Policy Characteristics'!$C:$C,0))),"",INDEX('Policy Characteristics'!H:H,MATCH($C364,'Policy Characteristics'!$C:$C,0)))</f>
        <v>1</v>
      </c>
      <c r="O364" s="177" t="str">
        <f>IF(ISBLANK(INDEX('Policy Characteristics'!I:I,MATCH($C364,'Policy Characteristics'!$C:$C,0))),"",INDEX('Policy Characteristics'!I:I,MATCH($C364,'Policy Characteristics'!$C:$C,0)))</f>
        <v>on/off</v>
      </c>
      <c r="P364" s="177" t="str">
        <f>IF(ISBLANK(INDEX('Policy Characteristics'!J:J,MATCH($C364,'Policy Characteristics'!$C:$C,0))),"",INDEX('Policy Characteristics'!J:J,MATCH($C364,'Policy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4" s="177" t="str">
        <f>IF(ISBLANK(INDEX('Policy Characteristics'!K:K,MATCH($C364,'Policy Characteristics'!$C:$C,0))),"",INDEX('Policy Characteristics'!K:K,MATCH($C364,'Policy Characteristics'!$C:$C,0)))</f>
        <v/>
      </c>
      <c r="R364" s="177" t="str">
        <f>IF(ISBLANK(INDEX('Policy Characteristics'!L:L,MATCH($C364,'Policy Characteristics'!$C:$C,0))),"",INDEX('Policy Characteristics'!L:L,MATCH($C364,'Policy Characteristics'!$C:$C,0)))</f>
        <v/>
      </c>
    </row>
    <row r="365" spans="1:18" s="4" customFormat="1" x14ac:dyDescent="0.35">
      <c r="A365" s="176" t="str">
        <f>IF(ISBLANK(INDEX('Policy Characteristics'!A:A,MATCH($C365,'Policy Characteristics'!$C:$C,0))),"",INDEX('Policy Characteristics'!A:A,MATCH($C365,'Policy Characteristics'!$C:$C,0)))</f>
        <v>Electricity Supply</v>
      </c>
      <c r="B365" s="184" t="str">
        <f>IF(ISBLANK(INDEX('Policy Characteristics'!B:B,MATCH($C365,'Policy Characteristics'!$C:$C,0))),"",INDEX('Policy Characteristics'!B:B,MATCH($C365,'Policy Characteristics'!$C:$C,0)))</f>
        <v>Non BAU Mandated Capacity Construction</v>
      </c>
      <c r="C365" s="176" t="str">
        <f t="shared" ref="C365:C387" si="22">C$364</f>
        <v>Boolean Use Non BAU Mandated Capacity Construction Schedule</v>
      </c>
      <c r="D365" s="6" t="s">
        <v>2353</v>
      </c>
      <c r="E365" s="47"/>
      <c r="F365" s="6" t="s">
        <v>2627</v>
      </c>
      <c r="G365" s="47"/>
      <c r="H365" s="44">
        <v>634</v>
      </c>
      <c r="I365" s="198" t="s">
        <v>44</v>
      </c>
      <c r="J365" s="177" t="str">
        <f>IF(ISBLANK(INDEX('Policy Characteristics'!D:D,MATCH($C365,'Policy Characteristics'!$C:$C,0))),"",INDEX('Policy Characteristics'!D:D,MATCH($C365,'Policy Characteristics'!$C:$C,0)))</f>
        <v>Non BAU Mandated Capacity Construction</v>
      </c>
      <c r="K365" s="177" t="str">
        <f>IF(ISBLANK(INDEX('Policy Characteristics'!E:E,MATCH($C365,'Policy Characteristics'!$C:$C,0))),"",INDEX('Policy Characteristics'!E:E,MATCH($C365,'Policy Characteristics'!$C:$C,0)))</f>
        <v/>
      </c>
      <c r="L365" s="177">
        <f>IF(ISBLANK(INDEX('Policy Characteristics'!F:F,MATCH($C365,'Policy Characteristics'!$C:$C,0))),"",INDEX('Policy Characteristics'!F:F,MATCH($C365,'Policy Characteristics'!$C:$C,0)))</f>
        <v>0</v>
      </c>
      <c r="M365" s="177">
        <f>IF(ISBLANK(INDEX('Policy Characteristics'!G:G,MATCH($C365,'Policy Characteristics'!$C:$C,0))),"",INDEX('Policy Characteristics'!G:G,MATCH($C365,'Policy Characteristics'!$C:$C,0)))</f>
        <v>1</v>
      </c>
      <c r="N365" s="177">
        <f>IF(ISBLANK(INDEX('Policy Characteristics'!H:H,MATCH($C365,'Policy Characteristics'!$C:$C,0))),"",INDEX('Policy Characteristics'!H:H,MATCH($C365,'Policy Characteristics'!$C:$C,0)))</f>
        <v>1</v>
      </c>
      <c r="O365" s="177" t="str">
        <f>IF(ISBLANK(INDEX('Policy Characteristics'!I:I,MATCH($C365,'Policy Characteristics'!$C:$C,0))),"",INDEX('Policy Characteristics'!I:I,MATCH($C365,'Policy Characteristics'!$C:$C,0)))</f>
        <v>on/off</v>
      </c>
      <c r="P365" s="177" t="str">
        <f>IF(ISBLANK(INDEX('Policy Characteristics'!J:J,MATCH($C365,'Policy Characteristics'!$C:$C,0))),"",INDEX('Policy Characteristics'!J:J,MATCH($C365,'Policy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5" s="177" t="str">
        <f>IF(ISBLANK(INDEX('Policy Characteristics'!K:K,MATCH($C365,'Policy Characteristics'!$C:$C,0))),"",INDEX('Policy Characteristics'!K:K,MATCH($C365,'Policy Characteristics'!$C:$C,0)))</f>
        <v/>
      </c>
      <c r="R365" s="177" t="str">
        <f>IF(ISBLANK(INDEX('Policy Characteristics'!L:L,MATCH($C365,'Policy Characteristics'!$C:$C,0))),"",INDEX('Policy Characteristics'!L:L,MATCH($C365,'Policy Characteristics'!$C:$C,0)))</f>
        <v/>
      </c>
    </row>
    <row r="366" spans="1:18" s="4" customFormat="1" x14ac:dyDescent="0.35">
      <c r="A366" s="176" t="str">
        <f>IF(ISBLANK(INDEX('Policy Characteristics'!A:A,MATCH($C366,'Policy Characteristics'!$C:$C,0))),"",INDEX('Policy Characteristics'!A:A,MATCH($C366,'Policy Characteristics'!$C:$C,0)))</f>
        <v>Electricity Supply</v>
      </c>
      <c r="B366" s="184" t="str">
        <f>IF(ISBLANK(INDEX('Policy Characteristics'!B:B,MATCH($C366,'Policy Characteristics'!$C:$C,0))),"",INDEX('Policy Characteristics'!B:B,MATCH($C366,'Policy Characteristics'!$C:$C,0)))</f>
        <v>Non BAU Mandated Capacity Construction</v>
      </c>
      <c r="C366" s="176" t="str">
        <f t="shared" si="22"/>
        <v>Boolean Use Non BAU Mandated Capacity Construction Schedule</v>
      </c>
      <c r="D366" s="6" t="s">
        <v>2354</v>
      </c>
      <c r="E366" s="47"/>
      <c r="F366" s="6" t="s">
        <v>2288</v>
      </c>
      <c r="G366" s="47"/>
      <c r="H366" s="44">
        <v>1774</v>
      </c>
      <c r="I366" s="198" t="s">
        <v>44</v>
      </c>
      <c r="J366" s="177" t="str">
        <f>IF(ISBLANK(INDEX('Policy Characteristics'!D:D,MATCH($C366,'Policy Characteristics'!$C:$C,0))),"",INDEX('Policy Characteristics'!D:D,MATCH($C366,'Policy Characteristics'!$C:$C,0)))</f>
        <v>Non BAU Mandated Capacity Construction</v>
      </c>
      <c r="K366" s="177" t="str">
        <f>IF(ISBLANK(INDEX('Policy Characteristics'!E:E,MATCH($C366,'Policy Characteristics'!$C:$C,0))),"",INDEX('Policy Characteristics'!E:E,MATCH($C366,'Policy Characteristics'!$C:$C,0)))</f>
        <v/>
      </c>
      <c r="L366" s="177">
        <f>IF(ISBLANK(INDEX('Policy Characteristics'!F:F,MATCH($C366,'Policy Characteristics'!$C:$C,0))),"",INDEX('Policy Characteristics'!F:F,MATCH($C366,'Policy Characteristics'!$C:$C,0)))</f>
        <v>0</v>
      </c>
      <c r="M366" s="177">
        <f>IF(ISBLANK(INDEX('Policy Characteristics'!G:G,MATCH($C366,'Policy Characteristics'!$C:$C,0))),"",INDEX('Policy Characteristics'!G:G,MATCH($C366,'Policy Characteristics'!$C:$C,0)))</f>
        <v>1</v>
      </c>
      <c r="N366" s="177">
        <f>IF(ISBLANK(INDEX('Policy Characteristics'!H:H,MATCH($C366,'Policy Characteristics'!$C:$C,0))),"",INDEX('Policy Characteristics'!H:H,MATCH($C366,'Policy Characteristics'!$C:$C,0)))</f>
        <v>1</v>
      </c>
      <c r="O366" s="177" t="str">
        <f>IF(ISBLANK(INDEX('Policy Characteristics'!I:I,MATCH($C366,'Policy Characteristics'!$C:$C,0))),"",INDEX('Policy Characteristics'!I:I,MATCH($C366,'Policy Characteristics'!$C:$C,0)))</f>
        <v>on/off</v>
      </c>
      <c r="P366" s="177" t="str">
        <f>IF(ISBLANK(INDEX('Policy Characteristics'!J:J,MATCH($C366,'Policy Characteristics'!$C:$C,0))),"",INDEX('Policy Characteristics'!J:J,MATCH($C366,'Policy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6" s="177" t="str">
        <f>IF(ISBLANK(INDEX('Policy Characteristics'!K:K,MATCH($C366,'Policy Characteristics'!$C:$C,0))),"",INDEX('Policy Characteristics'!K:K,MATCH($C366,'Policy Characteristics'!$C:$C,0)))</f>
        <v/>
      </c>
      <c r="R366" s="177" t="str">
        <f>IF(ISBLANK(INDEX('Policy Characteristics'!L:L,MATCH($C366,'Policy Characteristics'!$C:$C,0))),"",INDEX('Policy Characteristics'!L:L,MATCH($C366,'Policy Characteristics'!$C:$C,0)))</f>
        <v/>
      </c>
    </row>
    <row r="367" spans="1:18" s="4" customFormat="1" x14ac:dyDescent="0.35">
      <c r="A367" s="176" t="str">
        <f>IF(ISBLANK(INDEX('Policy Characteristics'!A:A,MATCH($C367,'Policy Characteristics'!$C:$C,0))),"",INDEX('Policy Characteristics'!A:A,MATCH($C367,'Policy Characteristics'!$C:$C,0)))</f>
        <v>Electricity Supply</v>
      </c>
      <c r="B367" s="184" t="str">
        <f>IF(ISBLANK(INDEX('Policy Characteristics'!B:B,MATCH($C367,'Policy Characteristics'!$C:$C,0))),"",INDEX('Policy Characteristics'!B:B,MATCH($C367,'Policy Characteristics'!$C:$C,0)))</f>
        <v>Non BAU Mandated Capacity Construction</v>
      </c>
      <c r="C367" s="176" t="str">
        <f t="shared" si="22"/>
        <v>Boolean Use Non BAU Mandated Capacity Construction Schedule</v>
      </c>
      <c r="D367" s="6" t="s">
        <v>75</v>
      </c>
      <c r="E367" s="47"/>
      <c r="F367" s="6" t="s">
        <v>2364</v>
      </c>
      <c r="G367" s="47"/>
      <c r="H367" s="44">
        <v>635</v>
      </c>
      <c r="I367" s="198" t="s">
        <v>44</v>
      </c>
      <c r="J367" s="177" t="str">
        <f>IF(ISBLANK(INDEX('Policy Characteristics'!D:D,MATCH($C367,'Policy Characteristics'!$C:$C,0))),"",INDEX('Policy Characteristics'!D:D,MATCH($C367,'Policy Characteristics'!$C:$C,0)))</f>
        <v>Non BAU Mandated Capacity Construction</v>
      </c>
      <c r="K367" s="177" t="str">
        <f>IF(ISBLANK(INDEX('Policy Characteristics'!E:E,MATCH($C367,'Policy Characteristics'!$C:$C,0))),"",INDEX('Policy Characteristics'!E:E,MATCH($C367,'Policy Characteristics'!$C:$C,0)))</f>
        <v/>
      </c>
      <c r="L367" s="177">
        <f>IF(ISBLANK(INDEX('Policy Characteristics'!F:F,MATCH($C367,'Policy Characteristics'!$C:$C,0))),"",INDEX('Policy Characteristics'!F:F,MATCH($C367,'Policy Characteristics'!$C:$C,0)))</f>
        <v>0</v>
      </c>
      <c r="M367" s="177">
        <f>IF(ISBLANK(INDEX('Policy Characteristics'!G:G,MATCH($C367,'Policy Characteristics'!$C:$C,0))),"",INDEX('Policy Characteristics'!G:G,MATCH($C367,'Policy Characteristics'!$C:$C,0)))</f>
        <v>1</v>
      </c>
      <c r="N367" s="177">
        <f>IF(ISBLANK(INDEX('Policy Characteristics'!H:H,MATCH($C367,'Policy Characteristics'!$C:$C,0))),"",INDEX('Policy Characteristics'!H:H,MATCH($C367,'Policy Characteristics'!$C:$C,0)))</f>
        <v>1</v>
      </c>
      <c r="O367" s="177" t="str">
        <f>IF(ISBLANK(INDEX('Policy Characteristics'!I:I,MATCH($C367,'Policy Characteristics'!$C:$C,0))),"",INDEX('Policy Characteristics'!I:I,MATCH($C367,'Policy Characteristics'!$C:$C,0)))</f>
        <v>on/off</v>
      </c>
      <c r="P367" s="177" t="str">
        <f>IF(ISBLANK(INDEX('Policy Characteristics'!J:J,MATCH($C367,'Policy Characteristics'!$C:$C,0))),"",INDEX('Policy Characteristics'!J:J,MATCH($C367,'Policy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7" s="177" t="str">
        <f>IF(ISBLANK(INDEX('Policy Characteristics'!K:K,MATCH($C367,'Policy Characteristics'!$C:$C,0))),"",INDEX('Policy Characteristics'!K:K,MATCH($C367,'Policy Characteristics'!$C:$C,0)))</f>
        <v/>
      </c>
      <c r="R367" s="177" t="str">
        <f>IF(ISBLANK(INDEX('Policy Characteristics'!L:L,MATCH($C367,'Policy Characteristics'!$C:$C,0))),"",INDEX('Policy Characteristics'!L:L,MATCH($C367,'Policy Characteristics'!$C:$C,0)))</f>
        <v/>
      </c>
    </row>
    <row r="368" spans="1:18" s="4" customFormat="1" x14ac:dyDescent="0.35">
      <c r="A368" s="176" t="str">
        <f>IF(ISBLANK(INDEX('Policy Characteristics'!A:A,MATCH($C368,'Policy Characteristics'!$C:$C,0))),"",INDEX('Policy Characteristics'!A:A,MATCH($C368,'Policy Characteristics'!$C:$C,0)))</f>
        <v>Electricity Supply</v>
      </c>
      <c r="B368" s="184" t="str">
        <f>IF(ISBLANK(INDEX('Policy Characteristics'!B:B,MATCH($C368,'Policy Characteristics'!$C:$C,0))),"",INDEX('Policy Characteristics'!B:B,MATCH($C368,'Policy Characteristics'!$C:$C,0)))</f>
        <v>Non BAU Mandated Capacity Construction</v>
      </c>
      <c r="C368" s="176" t="str">
        <f t="shared" si="22"/>
        <v>Boolean Use Non BAU Mandated Capacity Construction Schedule</v>
      </c>
      <c r="D368" s="6" t="s">
        <v>76</v>
      </c>
      <c r="E368" s="47"/>
      <c r="F368" s="6" t="s">
        <v>88</v>
      </c>
      <c r="G368" s="47"/>
      <c r="H368" s="44">
        <v>636</v>
      </c>
      <c r="I368" s="198" t="s">
        <v>44</v>
      </c>
      <c r="J368" s="177" t="str">
        <f>IF(ISBLANK(INDEX('Policy Characteristics'!D:D,MATCH($C368,'Policy Characteristics'!$C:$C,0))),"",INDEX('Policy Characteristics'!D:D,MATCH($C368,'Policy Characteristics'!$C:$C,0)))</f>
        <v>Non BAU Mandated Capacity Construction</v>
      </c>
      <c r="K368" s="177" t="str">
        <f>IF(ISBLANK(INDEX('Policy Characteristics'!E:E,MATCH($C368,'Policy Characteristics'!$C:$C,0))),"",INDEX('Policy Characteristics'!E:E,MATCH($C368,'Policy Characteristics'!$C:$C,0)))</f>
        <v/>
      </c>
      <c r="L368" s="177">
        <f>IF(ISBLANK(INDEX('Policy Characteristics'!F:F,MATCH($C368,'Policy Characteristics'!$C:$C,0))),"",INDEX('Policy Characteristics'!F:F,MATCH($C368,'Policy Characteristics'!$C:$C,0)))</f>
        <v>0</v>
      </c>
      <c r="M368" s="177">
        <f>IF(ISBLANK(INDEX('Policy Characteristics'!G:G,MATCH($C368,'Policy Characteristics'!$C:$C,0))),"",INDEX('Policy Characteristics'!G:G,MATCH($C368,'Policy Characteristics'!$C:$C,0)))</f>
        <v>1</v>
      </c>
      <c r="N368" s="177">
        <f>IF(ISBLANK(INDEX('Policy Characteristics'!H:H,MATCH($C368,'Policy Characteristics'!$C:$C,0))),"",INDEX('Policy Characteristics'!H:H,MATCH($C368,'Policy Characteristics'!$C:$C,0)))</f>
        <v>1</v>
      </c>
      <c r="O368" s="177" t="str">
        <f>IF(ISBLANK(INDEX('Policy Characteristics'!I:I,MATCH($C368,'Policy Characteristics'!$C:$C,0))),"",INDEX('Policy Characteristics'!I:I,MATCH($C368,'Policy Characteristics'!$C:$C,0)))</f>
        <v>on/off</v>
      </c>
      <c r="P368" s="177" t="str">
        <f>IF(ISBLANK(INDEX('Policy Characteristics'!J:J,MATCH($C368,'Policy Characteristics'!$C:$C,0))),"",INDEX('Policy Characteristics'!J:J,MATCH($C368,'Policy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8" s="177" t="str">
        <f>IF(ISBLANK(INDEX('Policy Characteristics'!K:K,MATCH($C368,'Policy Characteristics'!$C:$C,0))),"",INDEX('Policy Characteristics'!K:K,MATCH($C368,'Policy Characteristics'!$C:$C,0)))</f>
        <v/>
      </c>
      <c r="R368" s="177" t="str">
        <f>IF(ISBLANK(INDEX('Policy Characteristics'!L:L,MATCH($C368,'Policy Characteristics'!$C:$C,0))),"",INDEX('Policy Characteristics'!L:L,MATCH($C368,'Policy Characteristics'!$C:$C,0)))</f>
        <v/>
      </c>
    </row>
    <row r="369" spans="1:18" s="4" customFormat="1" x14ac:dyDescent="0.35">
      <c r="A369" s="176" t="str">
        <f>IF(ISBLANK(INDEX('Policy Characteristics'!A:A,MATCH($C369,'Policy Characteristics'!$C:$C,0))),"",INDEX('Policy Characteristics'!A:A,MATCH($C369,'Policy Characteristics'!$C:$C,0)))</f>
        <v>Electricity Supply</v>
      </c>
      <c r="B369" s="184" t="str">
        <f>IF(ISBLANK(INDEX('Policy Characteristics'!B:B,MATCH($C369,'Policy Characteristics'!$C:$C,0))),"",INDEX('Policy Characteristics'!B:B,MATCH($C369,'Policy Characteristics'!$C:$C,0)))</f>
        <v>Non BAU Mandated Capacity Construction</v>
      </c>
      <c r="C369" s="176" t="str">
        <f t="shared" si="22"/>
        <v>Boolean Use Non BAU Mandated Capacity Construction Schedule</v>
      </c>
      <c r="D369" s="6" t="s">
        <v>447</v>
      </c>
      <c r="E369" s="47"/>
      <c r="F369" s="6" t="s">
        <v>450</v>
      </c>
      <c r="G369" s="47"/>
      <c r="H369" s="44">
        <v>637</v>
      </c>
      <c r="I369" s="198" t="s">
        <v>43</v>
      </c>
      <c r="J369" s="177" t="str">
        <f>IF(ISBLANK(INDEX('Policy Characteristics'!D:D,MATCH($C369,'Policy Characteristics'!$C:$C,0))),"",INDEX('Policy Characteristics'!D:D,MATCH($C369,'Policy Characteristics'!$C:$C,0)))</f>
        <v>Non BAU Mandated Capacity Construction</v>
      </c>
      <c r="K369" s="177" t="str">
        <f>IF(ISBLANK(INDEX('Policy Characteristics'!E:E,MATCH($C369,'Policy Characteristics'!$C:$C,0))),"",INDEX('Policy Characteristics'!E:E,MATCH($C369,'Policy Characteristics'!$C:$C,0)))</f>
        <v/>
      </c>
      <c r="L369" s="177">
        <f>IF(ISBLANK(INDEX('Policy Characteristics'!F:F,MATCH($C369,'Policy Characteristics'!$C:$C,0))),"",INDEX('Policy Characteristics'!F:F,MATCH($C369,'Policy Characteristics'!$C:$C,0)))</f>
        <v>0</v>
      </c>
      <c r="M369" s="177">
        <f>IF(ISBLANK(INDEX('Policy Characteristics'!G:G,MATCH($C369,'Policy Characteristics'!$C:$C,0))),"",INDEX('Policy Characteristics'!G:G,MATCH($C369,'Policy Characteristics'!$C:$C,0)))</f>
        <v>1</v>
      </c>
      <c r="N369" s="177">
        <f>IF(ISBLANK(INDEX('Policy Characteristics'!H:H,MATCH($C369,'Policy Characteristics'!$C:$C,0))),"",INDEX('Policy Characteristics'!H:H,MATCH($C369,'Policy Characteristics'!$C:$C,0)))</f>
        <v>1</v>
      </c>
      <c r="O369" s="177" t="str">
        <f>IF(ISBLANK(INDEX('Policy Characteristics'!I:I,MATCH($C369,'Policy Characteristics'!$C:$C,0))),"",INDEX('Policy Characteristics'!I:I,MATCH($C369,'Policy Characteristics'!$C:$C,0)))</f>
        <v>on/off</v>
      </c>
      <c r="P369" s="177" t="str">
        <f>IF(ISBLANK(INDEX('Policy Characteristics'!J:J,MATCH($C369,'Policy Characteristics'!$C:$C,0))),"",INDEX('Policy Characteristics'!J:J,MATCH($C369,'Policy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9" s="177" t="str">
        <f>IF(ISBLANK(INDEX('Policy Characteristics'!K:K,MATCH($C369,'Policy Characteristics'!$C:$C,0))),"",INDEX('Policy Characteristics'!K:K,MATCH($C369,'Policy Characteristics'!$C:$C,0)))</f>
        <v/>
      </c>
      <c r="R369" s="177" t="str">
        <f>IF(ISBLANK(INDEX('Policy Characteristics'!L:L,MATCH($C369,'Policy Characteristics'!$C:$C,0))),"",INDEX('Policy Characteristics'!L:L,MATCH($C369,'Policy Characteristics'!$C:$C,0)))</f>
        <v/>
      </c>
    </row>
    <row r="370" spans="1:18" s="4" customFormat="1" x14ac:dyDescent="0.35">
      <c r="A370" s="176" t="str">
        <f>IF(ISBLANK(INDEX('Policy Characteristics'!A:A,MATCH($C370,'Policy Characteristics'!$C:$C,0))),"",INDEX('Policy Characteristics'!A:A,MATCH($C370,'Policy Characteristics'!$C:$C,0)))</f>
        <v>Electricity Supply</v>
      </c>
      <c r="B370" s="184" t="str">
        <f>IF(ISBLANK(INDEX('Policy Characteristics'!B:B,MATCH($C370,'Policy Characteristics'!$C:$C,0))),"",INDEX('Policy Characteristics'!B:B,MATCH($C370,'Policy Characteristics'!$C:$C,0)))</f>
        <v>Non BAU Mandated Capacity Construction</v>
      </c>
      <c r="C370" s="176" t="str">
        <f t="shared" si="22"/>
        <v>Boolean Use Non BAU Mandated Capacity Construction Schedule</v>
      </c>
      <c r="D370" s="6" t="s">
        <v>77</v>
      </c>
      <c r="E370" s="47"/>
      <c r="F370" s="6" t="s">
        <v>89</v>
      </c>
      <c r="G370" s="47"/>
      <c r="H370" s="44">
        <v>638</v>
      </c>
      <c r="I370" s="198" t="s">
        <v>43</v>
      </c>
      <c r="J370" s="177" t="str">
        <f>IF(ISBLANK(INDEX('Policy Characteristics'!D:D,MATCH($C370,'Policy Characteristics'!$C:$C,0))),"",INDEX('Policy Characteristics'!D:D,MATCH($C370,'Policy Characteristics'!$C:$C,0)))</f>
        <v>Non BAU Mandated Capacity Construction</v>
      </c>
      <c r="K370" s="177" t="str">
        <f>IF(ISBLANK(INDEX('Policy Characteristics'!E:E,MATCH($C370,'Policy Characteristics'!$C:$C,0))),"",INDEX('Policy Characteristics'!E:E,MATCH($C370,'Policy Characteristics'!$C:$C,0)))</f>
        <v/>
      </c>
      <c r="L370" s="177">
        <f>IF(ISBLANK(INDEX('Policy Characteristics'!F:F,MATCH($C370,'Policy Characteristics'!$C:$C,0))),"",INDEX('Policy Characteristics'!F:F,MATCH($C370,'Policy Characteristics'!$C:$C,0)))</f>
        <v>0</v>
      </c>
      <c r="M370" s="177">
        <f>IF(ISBLANK(INDEX('Policy Characteristics'!G:G,MATCH($C370,'Policy Characteristics'!$C:$C,0))),"",INDEX('Policy Characteristics'!G:G,MATCH($C370,'Policy Characteristics'!$C:$C,0)))</f>
        <v>1</v>
      </c>
      <c r="N370" s="177">
        <f>IF(ISBLANK(INDEX('Policy Characteristics'!H:H,MATCH($C370,'Policy Characteristics'!$C:$C,0))),"",INDEX('Policy Characteristics'!H:H,MATCH($C370,'Policy Characteristics'!$C:$C,0)))</f>
        <v>1</v>
      </c>
      <c r="O370" s="177" t="str">
        <f>IF(ISBLANK(INDEX('Policy Characteristics'!I:I,MATCH($C370,'Policy Characteristics'!$C:$C,0))),"",INDEX('Policy Characteristics'!I:I,MATCH($C370,'Policy Characteristics'!$C:$C,0)))</f>
        <v>on/off</v>
      </c>
      <c r="P370" s="177" t="str">
        <f>IF(ISBLANK(INDEX('Policy Characteristics'!J:J,MATCH($C370,'Policy Characteristics'!$C:$C,0))),"",INDEX('Policy Characteristics'!J:J,MATCH($C370,'Policy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0" s="177" t="str">
        <f>IF(ISBLANK(INDEX('Policy Characteristics'!K:K,MATCH($C370,'Policy Characteristics'!$C:$C,0))),"",INDEX('Policy Characteristics'!K:K,MATCH($C370,'Policy Characteristics'!$C:$C,0)))</f>
        <v/>
      </c>
      <c r="R370" s="177" t="str">
        <f>IF(ISBLANK(INDEX('Policy Characteristics'!L:L,MATCH($C370,'Policy Characteristics'!$C:$C,0))),"",INDEX('Policy Characteristics'!L:L,MATCH($C370,'Policy Characteristics'!$C:$C,0)))</f>
        <v/>
      </c>
    </row>
    <row r="371" spans="1:18" s="4" customFormat="1" x14ac:dyDescent="0.35">
      <c r="A371" s="176" t="str">
        <f>IF(ISBLANK(INDEX('Policy Characteristics'!A:A,MATCH($C371,'Policy Characteristics'!$C:$C,0))),"",INDEX('Policy Characteristics'!A:A,MATCH($C371,'Policy Characteristics'!$C:$C,0)))</f>
        <v>Electricity Supply</v>
      </c>
      <c r="B371" s="184" t="str">
        <f>IF(ISBLANK(INDEX('Policy Characteristics'!B:B,MATCH($C371,'Policy Characteristics'!$C:$C,0))),"",INDEX('Policy Characteristics'!B:B,MATCH($C371,'Policy Characteristics'!$C:$C,0)))</f>
        <v>Non BAU Mandated Capacity Construction</v>
      </c>
      <c r="C371" s="176" t="str">
        <f t="shared" si="22"/>
        <v>Boolean Use Non BAU Mandated Capacity Construction Schedule</v>
      </c>
      <c r="D371" s="6" t="s">
        <v>78</v>
      </c>
      <c r="E371" s="47"/>
      <c r="F371" s="6" t="s">
        <v>90</v>
      </c>
      <c r="G371" s="47"/>
      <c r="H371" s="44">
        <v>639</v>
      </c>
      <c r="I371" s="198" t="s">
        <v>44</v>
      </c>
      <c r="J371" s="177" t="str">
        <f>IF(ISBLANK(INDEX('Policy Characteristics'!D:D,MATCH($C371,'Policy Characteristics'!$C:$C,0))),"",INDEX('Policy Characteristics'!D:D,MATCH($C371,'Policy Characteristics'!$C:$C,0)))</f>
        <v>Non BAU Mandated Capacity Construction</v>
      </c>
      <c r="K371" s="177" t="str">
        <f>IF(ISBLANK(INDEX('Policy Characteristics'!E:E,MATCH($C371,'Policy Characteristics'!$C:$C,0))),"",INDEX('Policy Characteristics'!E:E,MATCH($C371,'Policy Characteristics'!$C:$C,0)))</f>
        <v/>
      </c>
      <c r="L371" s="177">
        <f>IF(ISBLANK(INDEX('Policy Characteristics'!F:F,MATCH($C371,'Policy Characteristics'!$C:$C,0))),"",INDEX('Policy Characteristics'!F:F,MATCH($C371,'Policy Characteristics'!$C:$C,0)))</f>
        <v>0</v>
      </c>
      <c r="M371" s="177">
        <f>IF(ISBLANK(INDEX('Policy Characteristics'!G:G,MATCH($C371,'Policy Characteristics'!$C:$C,0))),"",INDEX('Policy Characteristics'!G:G,MATCH($C371,'Policy Characteristics'!$C:$C,0)))</f>
        <v>1</v>
      </c>
      <c r="N371" s="177">
        <f>IF(ISBLANK(INDEX('Policy Characteristics'!H:H,MATCH($C371,'Policy Characteristics'!$C:$C,0))),"",INDEX('Policy Characteristics'!H:H,MATCH($C371,'Policy Characteristics'!$C:$C,0)))</f>
        <v>1</v>
      </c>
      <c r="O371" s="177" t="str">
        <f>IF(ISBLANK(INDEX('Policy Characteristics'!I:I,MATCH($C371,'Policy Characteristics'!$C:$C,0))),"",INDEX('Policy Characteristics'!I:I,MATCH($C371,'Policy Characteristics'!$C:$C,0)))</f>
        <v>on/off</v>
      </c>
      <c r="P371" s="177" t="str">
        <f>IF(ISBLANK(INDEX('Policy Characteristics'!J:J,MATCH($C371,'Policy Characteristics'!$C:$C,0))),"",INDEX('Policy Characteristics'!J:J,MATCH($C371,'Policy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1" s="177" t="str">
        <f>IF(ISBLANK(INDEX('Policy Characteristics'!K:K,MATCH($C371,'Policy Characteristics'!$C:$C,0))),"",INDEX('Policy Characteristics'!K:K,MATCH($C371,'Policy Characteristics'!$C:$C,0)))</f>
        <v/>
      </c>
      <c r="R371" s="177" t="str">
        <f>IF(ISBLANK(INDEX('Policy Characteristics'!L:L,MATCH($C371,'Policy Characteristics'!$C:$C,0))),"",INDEX('Policy Characteristics'!L:L,MATCH($C371,'Policy Characteristics'!$C:$C,0)))</f>
        <v/>
      </c>
    </row>
    <row r="372" spans="1:18" s="4" customFormat="1" x14ac:dyDescent="0.35">
      <c r="A372" s="176" t="str">
        <f>IF(ISBLANK(INDEX('Policy Characteristics'!A:A,MATCH($C372,'Policy Characteristics'!$C:$C,0))),"",INDEX('Policy Characteristics'!A:A,MATCH($C372,'Policy Characteristics'!$C:$C,0)))</f>
        <v>Electricity Supply</v>
      </c>
      <c r="B372" s="184" t="str">
        <f>IF(ISBLANK(INDEX('Policy Characteristics'!B:B,MATCH($C372,'Policy Characteristics'!$C:$C,0))),"",INDEX('Policy Characteristics'!B:B,MATCH($C372,'Policy Characteristics'!$C:$C,0)))</f>
        <v>Non BAU Mandated Capacity Construction</v>
      </c>
      <c r="C372" s="176" t="str">
        <f t="shared" si="22"/>
        <v>Boolean Use Non BAU Mandated Capacity Construction Schedule</v>
      </c>
      <c r="D372" s="6" t="s">
        <v>79</v>
      </c>
      <c r="E372" s="47"/>
      <c r="F372" s="6" t="s">
        <v>91</v>
      </c>
      <c r="G372" s="47"/>
      <c r="H372" s="44">
        <v>640</v>
      </c>
      <c r="I372" s="198" t="s">
        <v>44</v>
      </c>
      <c r="J372" s="177" t="str">
        <f>IF(ISBLANK(INDEX('Policy Characteristics'!D:D,MATCH($C372,'Policy Characteristics'!$C:$C,0))),"",INDEX('Policy Characteristics'!D:D,MATCH($C372,'Policy Characteristics'!$C:$C,0)))</f>
        <v>Non BAU Mandated Capacity Construction</v>
      </c>
      <c r="K372" s="177" t="str">
        <f>IF(ISBLANK(INDEX('Policy Characteristics'!E:E,MATCH($C372,'Policy Characteristics'!$C:$C,0))),"",INDEX('Policy Characteristics'!E:E,MATCH($C372,'Policy Characteristics'!$C:$C,0)))</f>
        <v/>
      </c>
      <c r="L372" s="177">
        <f>IF(ISBLANK(INDEX('Policy Characteristics'!F:F,MATCH($C372,'Policy Characteristics'!$C:$C,0))),"",INDEX('Policy Characteristics'!F:F,MATCH($C372,'Policy Characteristics'!$C:$C,0)))</f>
        <v>0</v>
      </c>
      <c r="M372" s="177">
        <f>IF(ISBLANK(INDEX('Policy Characteristics'!G:G,MATCH($C372,'Policy Characteristics'!$C:$C,0))),"",INDEX('Policy Characteristics'!G:G,MATCH($C372,'Policy Characteristics'!$C:$C,0)))</f>
        <v>1</v>
      </c>
      <c r="N372" s="177">
        <f>IF(ISBLANK(INDEX('Policy Characteristics'!H:H,MATCH($C372,'Policy Characteristics'!$C:$C,0))),"",INDEX('Policy Characteristics'!H:H,MATCH($C372,'Policy Characteristics'!$C:$C,0)))</f>
        <v>1</v>
      </c>
      <c r="O372" s="177" t="str">
        <f>IF(ISBLANK(INDEX('Policy Characteristics'!I:I,MATCH($C372,'Policy Characteristics'!$C:$C,0))),"",INDEX('Policy Characteristics'!I:I,MATCH($C372,'Policy Characteristics'!$C:$C,0)))</f>
        <v>on/off</v>
      </c>
      <c r="P372" s="177" t="str">
        <f>IF(ISBLANK(INDEX('Policy Characteristics'!J:J,MATCH($C372,'Policy Characteristics'!$C:$C,0))),"",INDEX('Policy Characteristics'!J:J,MATCH($C372,'Policy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2" s="177" t="str">
        <f>IF(ISBLANK(INDEX('Policy Characteristics'!K:K,MATCH($C372,'Policy Characteristics'!$C:$C,0))),"",INDEX('Policy Characteristics'!K:K,MATCH($C372,'Policy Characteristics'!$C:$C,0)))</f>
        <v/>
      </c>
      <c r="R372" s="177" t="str">
        <f>IF(ISBLANK(INDEX('Policy Characteristics'!L:L,MATCH($C372,'Policy Characteristics'!$C:$C,0))),"",INDEX('Policy Characteristics'!L:L,MATCH($C372,'Policy Characteristics'!$C:$C,0)))</f>
        <v/>
      </c>
    </row>
    <row r="373" spans="1:18" s="4" customFormat="1" x14ac:dyDescent="0.35">
      <c r="A373" s="176" t="str">
        <f>IF(ISBLANK(INDEX('Policy Characteristics'!A:A,MATCH($C373,'Policy Characteristics'!$C:$C,0))),"",INDEX('Policy Characteristics'!A:A,MATCH($C373,'Policy Characteristics'!$C:$C,0)))</f>
        <v>Electricity Supply</v>
      </c>
      <c r="B373" s="184" t="str">
        <f>IF(ISBLANK(INDEX('Policy Characteristics'!B:B,MATCH($C373,'Policy Characteristics'!$C:$C,0))),"",INDEX('Policy Characteristics'!B:B,MATCH($C373,'Policy Characteristics'!$C:$C,0)))</f>
        <v>Non BAU Mandated Capacity Construction</v>
      </c>
      <c r="C373" s="176" t="str">
        <f t="shared" si="22"/>
        <v>Boolean Use Non BAU Mandated Capacity Construction Schedule</v>
      </c>
      <c r="D373" s="6" t="s">
        <v>1324</v>
      </c>
      <c r="E373" s="47"/>
      <c r="F373" s="6" t="s">
        <v>435</v>
      </c>
      <c r="G373" s="47"/>
      <c r="H373" s="44">
        <v>641</v>
      </c>
      <c r="I373" s="198" t="s">
        <v>44</v>
      </c>
      <c r="J373" s="177" t="str">
        <f>IF(ISBLANK(INDEX('Policy Characteristics'!D:D,MATCH($C373,'Policy Characteristics'!$C:$C,0))),"",INDEX('Policy Characteristics'!D:D,MATCH($C373,'Policy Characteristics'!$C:$C,0)))</f>
        <v>Non BAU Mandated Capacity Construction</v>
      </c>
      <c r="K373" s="177" t="str">
        <f>IF(ISBLANK(INDEX('Policy Characteristics'!E:E,MATCH($C373,'Policy Characteristics'!$C:$C,0))),"",INDEX('Policy Characteristics'!E:E,MATCH($C373,'Policy Characteristics'!$C:$C,0)))</f>
        <v/>
      </c>
      <c r="L373" s="177">
        <f>IF(ISBLANK(INDEX('Policy Characteristics'!F:F,MATCH($C373,'Policy Characteristics'!$C:$C,0))),"",INDEX('Policy Characteristics'!F:F,MATCH($C373,'Policy Characteristics'!$C:$C,0)))</f>
        <v>0</v>
      </c>
      <c r="M373" s="177">
        <f>IF(ISBLANK(INDEX('Policy Characteristics'!G:G,MATCH($C373,'Policy Characteristics'!$C:$C,0))),"",INDEX('Policy Characteristics'!G:G,MATCH($C373,'Policy Characteristics'!$C:$C,0)))</f>
        <v>1</v>
      </c>
      <c r="N373" s="177">
        <f>IF(ISBLANK(INDEX('Policy Characteristics'!H:H,MATCH($C373,'Policy Characteristics'!$C:$C,0))),"",INDEX('Policy Characteristics'!H:H,MATCH($C373,'Policy Characteristics'!$C:$C,0)))</f>
        <v>1</v>
      </c>
      <c r="O373" s="177" t="str">
        <f>IF(ISBLANK(INDEX('Policy Characteristics'!I:I,MATCH($C373,'Policy Characteristics'!$C:$C,0))),"",INDEX('Policy Characteristics'!I:I,MATCH($C373,'Policy Characteristics'!$C:$C,0)))</f>
        <v>on/off</v>
      </c>
      <c r="P373" s="177" t="str">
        <f>IF(ISBLANK(INDEX('Policy Characteristics'!J:J,MATCH($C373,'Policy Characteristics'!$C:$C,0))),"",INDEX('Policy Characteristics'!J:J,MATCH($C373,'Policy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3" s="177" t="str">
        <f>IF(ISBLANK(INDEX('Policy Characteristics'!K:K,MATCH($C373,'Policy Characteristics'!$C:$C,0))),"",INDEX('Policy Characteristics'!K:K,MATCH($C373,'Policy Characteristics'!$C:$C,0)))</f>
        <v/>
      </c>
      <c r="R373" s="177" t="str">
        <f>IF(ISBLANK(INDEX('Policy Characteristics'!L:L,MATCH($C373,'Policy Characteristics'!$C:$C,0))),"",INDEX('Policy Characteristics'!L:L,MATCH($C373,'Policy Characteristics'!$C:$C,0)))</f>
        <v/>
      </c>
    </row>
    <row r="374" spans="1:18" s="4" customFormat="1" x14ac:dyDescent="0.35">
      <c r="A374" s="176" t="str">
        <f>IF(ISBLANK(INDEX('Policy Characteristics'!A:A,MATCH($C374,'Policy Characteristics'!$C:$C,0))),"",INDEX('Policy Characteristics'!A:A,MATCH($C374,'Policy Characteristics'!$C:$C,0)))</f>
        <v>Electricity Supply</v>
      </c>
      <c r="B374" s="184" t="str">
        <f>IF(ISBLANK(INDEX('Policy Characteristics'!B:B,MATCH($C374,'Policy Characteristics'!$C:$C,0))),"",INDEX('Policy Characteristics'!B:B,MATCH($C374,'Policy Characteristics'!$C:$C,0)))</f>
        <v>Non BAU Mandated Capacity Construction</v>
      </c>
      <c r="C374" s="176" t="str">
        <f t="shared" si="22"/>
        <v>Boolean Use Non BAU Mandated Capacity Construction Schedule</v>
      </c>
      <c r="D374" s="6" t="s">
        <v>308</v>
      </c>
      <c r="E374" s="47"/>
      <c r="F374" s="6" t="s">
        <v>2631</v>
      </c>
      <c r="G374" s="47"/>
      <c r="H374" s="44">
        <v>642</v>
      </c>
      <c r="I374" s="198" t="s">
        <v>44</v>
      </c>
      <c r="J374" s="177" t="str">
        <f>IF(ISBLANK(INDEX('Policy Characteristics'!D:D,MATCH($C374,'Policy Characteristics'!$C:$C,0))),"",INDEX('Policy Characteristics'!D:D,MATCH($C374,'Policy Characteristics'!$C:$C,0)))</f>
        <v>Non BAU Mandated Capacity Construction</v>
      </c>
      <c r="K374" s="177" t="str">
        <f>IF(ISBLANK(INDEX('Policy Characteristics'!E:E,MATCH($C374,'Policy Characteristics'!$C:$C,0))),"",INDEX('Policy Characteristics'!E:E,MATCH($C374,'Policy Characteristics'!$C:$C,0)))</f>
        <v/>
      </c>
      <c r="L374" s="177">
        <f>IF(ISBLANK(INDEX('Policy Characteristics'!F:F,MATCH($C374,'Policy Characteristics'!$C:$C,0))),"",INDEX('Policy Characteristics'!F:F,MATCH($C374,'Policy Characteristics'!$C:$C,0)))</f>
        <v>0</v>
      </c>
      <c r="M374" s="177">
        <f>IF(ISBLANK(INDEX('Policy Characteristics'!G:G,MATCH($C374,'Policy Characteristics'!$C:$C,0))),"",INDEX('Policy Characteristics'!G:G,MATCH($C374,'Policy Characteristics'!$C:$C,0)))</f>
        <v>1</v>
      </c>
      <c r="N374" s="177">
        <f>IF(ISBLANK(INDEX('Policy Characteristics'!H:H,MATCH($C374,'Policy Characteristics'!$C:$C,0))),"",INDEX('Policy Characteristics'!H:H,MATCH($C374,'Policy Characteristics'!$C:$C,0)))</f>
        <v>1</v>
      </c>
      <c r="O374" s="177" t="str">
        <f>IF(ISBLANK(INDEX('Policy Characteristics'!I:I,MATCH($C374,'Policy Characteristics'!$C:$C,0))),"",INDEX('Policy Characteristics'!I:I,MATCH($C374,'Policy Characteristics'!$C:$C,0)))</f>
        <v>on/off</v>
      </c>
      <c r="P374" s="177" t="str">
        <f>IF(ISBLANK(INDEX('Policy Characteristics'!J:J,MATCH($C374,'Policy Characteristics'!$C:$C,0))),"",INDEX('Policy Characteristics'!J:J,MATCH($C374,'Policy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4" s="177" t="str">
        <f>IF(ISBLANK(INDEX('Policy Characteristics'!K:K,MATCH($C374,'Policy Characteristics'!$C:$C,0))),"",INDEX('Policy Characteristics'!K:K,MATCH($C374,'Policy Characteristics'!$C:$C,0)))</f>
        <v/>
      </c>
      <c r="R374" s="177" t="str">
        <f>IF(ISBLANK(INDEX('Policy Characteristics'!L:L,MATCH($C374,'Policy Characteristics'!$C:$C,0))),"",INDEX('Policy Characteristics'!L:L,MATCH($C374,'Policy Characteristics'!$C:$C,0)))</f>
        <v/>
      </c>
    </row>
    <row r="375" spans="1:18" s="4" customFormat="1" x14ac:dyDescent="0.35">
      <c r="A375" s="176" t="str">
        <f>IF(ISBLANK(INDEX('Policy Characteristics'!A:A,MATCH($C375,'Policy Characteristics'!$C:$C,0))),"",INDEX('Policy Characteristics'!A:A,MATCH($C375,'Policy Characteristics'!$C:$C,0)))</f>
        <v>Electricity Supply</v>
      </c>
      <c r="B375" s="184" t="str">
        <f>IF(ISBLANK(INDEX('Policy Characteristics'!B:B,MATCH($C375,'Policy Characteristics'!$C:$C,0))),"",INDEX('Policy Characteristics'!B:B,MATCH($C375,'Policy Characteristics'!$C:$C,0)))</f>
        <v>Non BAU Mandated Capacity Construction</v>
      </c>
      <c r="C375" s="176" t="str">
        <f t="shared" si="22"/>
        <v>Boolean Use Non BAU Mandated Capacity Construction Schedule</v>
      </c>
      <c r="D375" s="6" t="s">
        <v>309</v>
      </c>
      <c r="E375" s="47"/>
      <c r="F375" s="6" t="s">
        <v>2629</v>
      </c>
      <c r="G375" s="47"/>
      <c r="H375" s="44">
        <v>643</v>
      </c>
      <c r="I375" s="198" t="s">
        <v>44</v>
      </c>
      <c r="J375" s="177" t="str">
        <f>IF(ISBLANK(INDEX('Policy Characteristics'!D:D,MATCH($C375,'Policy Characteristics'!$C:$C,0))),"",INDEX('Policy Characteristics'!D:D,MATCH($C375,'Policy Characteristics'!$C:$C,0)))</f>
        <v>Non BAU Mandated Capacity Construction</v>
      </c>
      <c r="K375" s="177" t="str">
        <f>IF(ISBLANK(INDEX('Policy Characteristics'!E:E,MATCH($C375,'Policy Characteristics'!$C:$C,0))),"",INDEX('Policy Characteristics'!E:E,MATCH($C375,'Policy Characteristics'!$C:$C,0)))</f>
        <v/>
      </c>
      <c r="L375" s="177">
        <f>IF(ISBLANK(INDEX('Policy Characteristics'!F:F,MATCH($C375,'Policy Characteristics'!$C:$C,0))),"",INDEX('Policy Characteristics'!F:F,MATCH($C375,'Policy Characteristics'!$C:$C,0)))</f>
        <v>0</v>
      </c>
      <c r="M375" s="177">
        <f>IF(ISBLANK(INDEX('Policy Characteristics'!G:G,MATCH($C375,'Policy Characteristics'!$C:$C,0))),"",INDEX('Policy Characteristics'!G:G,MATCH($C375,'Policy Characteristics'!$C:$C,0)))</f>
        <v>1</v>
      </c>
      <c r="N375" s="177">
        <f>IF(ISBLANK(INDEX('Policy Characteristics'!H:H,MATCH($C375,'Policy Characteristics'!$C:$C,0))),"",INDEX('Policy Characteristics'!H:H,MATCH($C375,'Policy Characteristics'!$C:$C,0)))</f>
        <v>1</v>
      </c>
      <c r="O375" s="177" t="str">
        <f>IF(ISBLANK(INDEX('Policy Characteristics'!I:I,MATCH($C375,'Policy Characteristics'!$C:$C,0))),"",INDEX('Policy Characteristics'!I:I,MATCH($C375,'Policy Characteristics'!$C:$C,0)))</f>
        <v>on/off</v>
      </c>
      <c r="P375" s="177" t="str">
        <f>IF(ISBLANK(INDEX('Policy Characteristics'!J:J,MATCH($C375,'Policy Characteristics'!$C:$C,0))),"",INDEX('Policy Characteristics'!J:J,MATCH($C375,'Policy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5" s="177" t="str">
        <f>IF(ISBLANK(INDEX('Policy Characteristics'!K:K,MATCH($C375,'Policy Characteristics'!$C:$C,0))),"",INDEX('Policy Characteristics'!K:K,MATCH($C375,'Policy Characteristics'!$C:$C,0)))</f>
        <v/>
      </c>
      <c r="R375" s="177" t="str">
        <f>IF(ISBLANK(INDEX('Policy Characteristics'!L:L,MATCH($C375,'Policy Characteristics'!$C:$C,0))),"",INDEX('Policy Characteristics'!L:L,MATCH($C375,'Policy Characteristics'!$C:$C,0)))</f>
        <v/>
      </c>
    </row>
    <row r="376" spans="1:18" s="4" customFormat="1" x14ac:dyDescent="0.35">
      <c r="A376" s="176" t="str">
        <f>IF(ISBLANK(INDEX('Policy Characteristics'!A:A,MATCH($C376,'Policy Characteristics'!$C:$C,0))),"",INDEX('Policy Characteristics'!A:A,MATCH($C376,'Policy Characteristics'!$C:$C,0)))</f>
        <v>Electricity Supply</v>
      </c>
      <c r="B376" s="184" t="str">
        <f>IF(ISBLANK(INDEX('Policy Characteristics'!B:B,MATCH($C376,'Policy Characteristics'!$C:$C,0))),"",INDEX('Policy Characteristics'!B:B,MATCH($C376,'Policy Characteristics'!$C:$C,0)))</f>
        <v>Non BAU Mandated Capacity Construction</v>
      </c>
      <c r="C376" s="176" t="str">
        <f t="shared" si="22"/>
        <v>Boolean Use Non BAU Mandated Capacity Construction Schedule</v>
      </c>
      <c r="D376" s="6" t="s">
        <v>443</v>
      </c>
      <c r="E376" s="47"/>
      <c r="F376" s="6" t="s">
        <v>442</v>
      </c>
      <c r="G376" s="47"/>
      <c r="H376" s="44">
        <v>644</v>
      </c>
      <c r="I376" s="198" t="s">
        <v>44</v>
      </c>
      <c r="J376" s="177" t="str">
        <f>IF(ISBLANK(INDEX('Policy Characteristics'!D:D,MATCH($C376,'Policy Characteristics'!$C:$C,0))),"",INDEX('Policy Characteristics'!D:D,MATCH($C376,'Policy Characteristics'!$C:$C,0)))</f>
        <v>Non BAU Mandated Capacity Construction</v>
      </c>
      <c r="K376" s="177" t="str">
        <f>IF(ISBLANK(INDEX('Policy Characteristics'!E:E,MATCH($C376,'Policy Characteristics'!$C:$C,0))),"",INDEX('Policy Characteristics'!E:E,MATCH($C376,'Policy Characteristics'!$C:$C,0)))</f>
        <v/>
      </c>
      <c r="L376" s="177">
        <f>IF(ISBLANK(INDEX('Policy Characteristics'!F:F,MATCH($C376,'Policy Characteristics'!$C:$C,0))),"",INDEX('Policy Characteristics'!F:F,MATCH($C376,'Policy Characteristics'!$C:$C,0)))</f>
        <v>0</v>
      </c>
      <c r="M376" s="177">
        <f>IF(ISBLANK(INDEX('Policy Characteristics'!G:G,MATCH($C376,'Policy Characteristics'!$C:$C,0))),"",INDEX('Policy Characteristics'!G:G,MATCH($C376,'Policy Characteristics'!$C:$C,0)))</f>
        <v>1</v>
      </c>
      <c r="N376" s="177">
        <f>IF(ISBLANK(INDEX('Policy Characteristics'!H:H,MATCH($C376,'Policy Characteristics'!$C:$C,0))),"",INDEX('Policy Characteristics'!H:H,MATCH($C376,'Policy Characteristics'!$C:$C,0)))</f>
        <v>1</v>
      </c>
      <c r="O376" s="177" t="str">
        <f>IF(ISBLANK(INDEX('Policy Characteristics'!I:I,MATCH($C376,'Policy Characteristics'!$C:$C,0))),"",INDEX('Policy Characteristics'!I:I,MATCH($C376,'Policy Characteristics'!$C:$C,0)))</f>
        <v>on/off</v>
      </c>
      <c r="P376" s="177" t="str">
        <f>IF(ISBLANK(INDEX('Policy Characteristics'!J:J,MATCH($C376,'Policy Characteristics'!$C:$C,0))),"",INDEX('Policy Characteristics'!J:J,MATCH($C376,'Policy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6" s="177" t="str">
        <f>IF(ISBLANK(INDEX('Policy Characteristics'!K:K,MATCH($C376,'Policy Characteristics'!$C:$C,0))),"",INDEX('Policy Characteristics'!K:K,MATCH($C376,'Policy Characteristics'!$C:$C,0)))</f>
        <v/>
      </c>
      <c r="R376" s="177" t="str">
        <f>IF(ISBLANK(INDEX('Policy Characteristics'!L:L,MATCH($C376,'Policy Characteristics'!$C:$C,0))),"",INDEX('Policy Characteristics'!L:L,MATCH($C376,'Policy Characteristics'!$C:$C,0)))</f>
        <v/>
      </c>
    </row>
    <row r="377" spans="1:18" s="4" customFormat="1" x14ac:dyDescent="0.35">
      <c r="A377" s="176" t="str">
        <f>IF(ISBLANK(INDEX('Policy Characteristics'!A:A,MATCH($C377,'Policy Characteristics'!$C:$C,0))),"",INDEX('Policy Characteristics'!A:A,MATCH($C377,'Policy Characteristics'!$C:$C,0)))</f>
        <v>Electricity Supply</v>
      </c>
      <c r="B377" s="184" t="str">
        <f>IF(ISBLANK(INDEX('Policy Characteristics'!B:B,MATCH($C377,'Policy Characteristics'!$C:$C,0))),"",INDEX('Policy Characteristics'!B:B,MATCH($C377,'Policy Characteristics'!$C:$C,0)))</f>
        <v>Non BAU Mandated Capacity Construction</v>
      </c>
      <c r="C377" s="176" t="str">
        <f t="shared" si="22"/>
        <v>Boolean Use Non BAU Mandated Capacity Construction Schedule</v>
      </c>
      <c r="D377" s="6" t="s">
        <v>452</v>
      </c>
      <c r="E377" s="47"/>
      <c r="F377" s="6" t="s">
        <v>453</v>
      </c>
      <c r="G377" s="47"/>
      <c r="H377" s="44">
        <v>645</v>
      </c>
      <c r="I377" s="198" t="s">
        <v>43</v>
      </c>
      <c r="J377" s="177" t="str">
        <f>IF(ISBLANK(INDEX('Policy Characteristics'!D:D,MATCH($C377,'Policy Characteristics'!$C:$C,0))),"",INDEX('Policy Characteristics'!D:D,MATCH($C377,'Policy Characteristics'!$C:$C,0)))</f>
        <v>Non BAU Mandated Capacity Construction</v>
      </c>
      <c r="K377" s="177" t="str">
        <f>IF(ISBLANK(INDEX('Policy Characteristics'!E:E,MATCH($C377,'Policy Characteristics'!$C:$C,0))),"",INDEX('Policy Characteristics'!E:E,MATCH($C377,'Policy Characteristics'!$C:$C,0)))</f>
        <v/>
      </c>
      <c r="L377" s="177">
        <f>IF(ISBLANK(INDEX('Policy Characteristics'!F:F,MATCH($C377,'Policy Characteristics'!$C:$C,0))),"",INDEX('Policy Characteristics'!F:F,MATCH($C377,'Policy Characteristics'!$C:$C,0)))</f>
        <v>0</v>
      </c>
      <c r="M377" s="177">
        <f>IF(ISBLANK(INDEX('Policy Characteristics'!G:G,MATCH($C377,'Policy Characteristics'!$C:$C,0))),"",INDEX('Policy Characteristics'!G:G,MATCH($C377,'Policy Characteristics'!$C:$C,0)))</f>
        <v>1</v>
      </c>
      <c r="N377" s="177">
        <f>IF(ISBLANK(INDEX('Policy Characteristics'!H:H,MATCH($C377,'Policy Characteristics'!$C:$C,0))),"",INDEX('Policy Characteristics'!H:H,MATCH($C377,'Policy Characteristics'!$C:$C,0)))</f>
        <v>1</v>
      </c>
      <c r="O377" s="177" t="str">
        <f>IF(ISBLANK(INDEX('Policy Characteristics'!I:I,MATCH($C377,'Policy Characteristics'!$C:$C,0))),"",INDEX('Policy Characteristics'!I:I,MATCH($C377,'Policy Characteristics'!$C:$C,0)))</f>
        <v>on/off</v>
      </c>
      <c r="P377" s="177" t="str">
        <f>IF(ISBLANK(INDEX('Policy Characteristics'!J:J,MATCH($C377,'Policy Characteristics'!$C:$C,0))),"",INDEX('Policy Characteristics'!J:J,MATCH($C377,'Policy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7" s="177" t="str">
        <f>IF(ISBLANK(INDEX('Policy Characteristics'!K:K,MATCH($C377,'Policy Characteristics'!$C:$C,0))),"",INDEX('Policy Characteristics'!K:K,MATCH($C377,'Policy Characteristics'!$C:$C,0)))</f>
        <v/>
      </c>
      <c r="R377" s="177" t="str">
        <f>IF(ISBLANK(INDEX('Policy Characteristics'!L:L,MATCH($C377,'Policy Characteristics'!$C:$C,0))),"",INDEX('Policy Characteristics'!L:L,MATCH($C377,'Policy Characteristics'!$C:$C,0)))</f>
        <v/>
      </c>
    </row>
    <row r="378" spans="1:18" s="4" customFormat="1" x14ac:dyDescent="0.35">
      <c r="A378" s="176" t="str">
        <f>IF(ISBLANK(INDEX('Policy Characteristics'!A:A,MATCH($C378,'Policy Characteristics'!$C:$C,0))),"",INDEX('Policy Characteristics'!A:A,MATCH($C378,'Policy Characteristics'!$C:$C,0)))</f>
        <v>Electricity Supply</v>
      </c>
      <c r="B378" s="184" t="str">
        <f>IF(ISBLANK(INDEX('Policy Characteristics'!B:B,MATCH($C378,'Policy Characteristics'!$C:$C,0))),"",INDEX('Policy Characteristics'!B:B,MATCH($C378,'Policy Characteristics'!$C:$C,0)))</f>
        <v>Non BAU Mandated Capacity Construction</v>
      </c>
      <c r="C378" s="176" t="str">
        <f t="shared" si="22"/>
        <v>Boolean Use Non BAU Mandated Capacity Construction Schedule</v>
      </c>
      <c r="D378" s="6" t="s">
        <v>1647</v>
      </c>
      <c r="E378" s="47"/>
      <c r="F378" s="6" t="s">
        <v>1368</v>
      </c>
      <c r="G378" s="47"/>
      <c r="H378" s="44">
        <v>646</v>
      </c>
      <c r="I378" s="198" t="s">
        <v>44</v>
      </c>
      <c r="J378" s="177" t="str">
        <f>IF(ISBLANK(INDEX('Policy Characteristics'!D:D,MATCH($C378,'Policy Characteristics'!$C:$C,0))),"",INDEX('Policy Characteristics'!D:D,MATCH($C378,'Policy Characteristics'!$C:$C,0)))</f>
        <v>Non BAU Mandated Capacity Construction</v>
      </c>
      <c r="K378" s="177" t="str">
        <f>IF(ISBLANK(INDEX('Policy Characteristics'!E:E,MATCH($C378,'Policy Characteristics'!$C:$C,0))),"",INDEX('Policy Characteristics'!E:E,MATCH($C378,'Policy Characteristics'!$C:$C,0)))</f>
        <v/>
      </c>
      <c r="L378" s="177">
        <f>IF(ISBLANK(INDEX('Policy Characteristics'!F:F,MATCH($C378,'Policy Characteristics'!$C:$C,0))),"",INDEX('Policy Characteristics'!F:F,MATCH($C378,'Policy Characteristics'!$C:$C,0)))</f>
        <v>0</v>
      </c>
      <c r="M378" s="177">
        <f>IF(ISBLANK(INDEX('Policy Characteristics'!G:G,MATCH($C378,'Policy Characteristics'!$C:$C,0))),"",INDEX('Policy Characteristics'!G:G,MATCH($C378,'Policy Characteristics'!$C:$C,0)))</f>
        <v>1</v>
      </c>
      <c r="N378" s="177">
        <f>IF(ISBLANK(INDEX('Policy Characteristics'!H:H,MATCH($C378,'Policy Characteristics'!$C:$C,0))),"",INDEX('Policy Characteristics'!H:H,MATCH($C378,'Policy Characteristics'!$C:$C,0)))</f>
        <v>1</v>
      </c>
      <c r="O378" s="177" t="str">
        <f>IF(ISBLANK(INDEX('Policy Characteristics'!I:I,MATCH($C378,'Policy Characteristics'!$C:$C,0))),"",INDEX('Policy Characteristics'!I:I,MATCH($C378,'Policy Characteristics'!$C:$C,0)))</f>
        <v>on/off</v>
      </c>
      <c r="P378" s="177" t="str">
        <f>IF(ISBLANK(INDEX('Policy Characteristics'!J:J,MATCH($C378,'Policy Characteristics'!$C:$C,0))),"",INDEX('Policy Characteristics'!J:J,MATCH($C378,'Policy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8" s="177" t="str">
        <f>IF(ISBLANK(INDEX('Policy Characteristics'!K:K,MATCH($C378,'Policy Characteristics'!$C:$C,0))),"",INDEX('Policy Characteristics'!K:K,MATCH($C378,'Policy Characteristics'!$C:$C,0)))</f>
        <v/>
      </c>
      <c r="R378" s="177" t="str">
        <f>IF(ISBLANK(INDEX('Policy Characteristics'!L:L,MATCH($C378,'Policy Characteristics'!$C:$C,0))),"",INDEX('Policy Characteristics'!L:L,MATCH($C378,'Policy Characteristics'!$C:$C,0)))</f>
        <v/>
      </c>
    </row>
    <row r="379" spans="1:18" s="4" customFormat="1" x14ac:dyDescent="0.35">
      <c r="A379" s="176" t="str">
        <f>IF(ISBLANK(INDEX('Policy Characteristics'!A:A,MATCH($C379,'Policy Characteristics'!$C:$C,0))),"",INDEX('Policy Characteristics'!A:A,MATCH($C379,'Policy Characteristics'!$C:$C,0)))</f>
        <v>Electricity Supply</v>
      </c>
      <c r="B379" s="184" t="str">
        <f>IF(ISBLANK(INDEX('Policy Characteristics'!B:B,MATCH($C379,'Policy Characteristics'!$C:$C,0))),"",INDEX('Policy Characteristics'!B:B,MATCH($C379,'Policy Characteristics'!$C:$C,0)))</f>
        <v>Non BAU Mandated Capacity Construction</v>
      </c>
      <c r="C379" s="176" t="str">
        <f t="shared" si="22"/>
        <v>Boolean Use Non BAU Mandated Capacity Construction Schedule</v>
      </c>
      <c r="D379" s="6" t="s">
        <v>1648</v>
      </c>
      <c r="E379" s="47"/>
      <c r="F379" s="6" t="s">
        <v>1491</v>
      </c>
      <c r="G379" s="47"/>
      <c r="H379" s="44">
        <v>647</v>
      </c>
      <c r="I379" s="198" t="s">
        <v>44</v>
      </c>
      <c r="J379" s="177" t="str">
        <f>IF(ISBLANK(INDEX('Policy Characteristics'!D:D,MATCH($C379,'Policy Characteristics'!$C:$C,0))),"",INDEX('Policy Characteristics'!D:D,MATCH($C379,'Policy Characteristics'!$C:$C,0)))</f>
        <v>Non BAU Mandated Capacity Construction</v>
      </c>
      <c r="K379" s="177" t="str">
        <f>IF(ISBLANK(INDEX('Policy Characteristics'!E:E,MATCH($C379,'Policy Characteristics'!$C:$C,0))),"",INDEX('Policy Characteristics'!E:E,MATCH($C379,'Policy Characteristics'!$C:$C,0)))</f>
        <v/>
      </c>
      <c r="L379" s="177">
        <f>IF(ISBLANK(INDEX('Policy Characteristics'!F:F,MATCH($C379,'Policy Characteristics'!$C:$C,0))),"",INDEX('Policy Characteristics'!F:F,MATCH($C379,'Policy Characteristics'!$C:$C,0)))</f>
        <v>0</v>
      </c>
      <c r="M379" s="177">
        <f>IF(ISBLANK(INDEX('Policy Characteristics'!G:G,MATCH($C379,'Policy Characteristics'!$C:$C,0))),"",INDEX('Policy Characteristics'!G:G,MATCH($C379,'Policy Characteristics'!$C:$C,0)))</f>
        <v>1</v>
      </c>
      <c r="N379" s="177">
        <f>IF(ISBLANK(INDEX('Policy Characteristics'!H:H,MATCH($C379,'Policy Characteristics'!$C:$C,0))),"",INDEX('Policy Characteristics'!H:H,MATCH($C379,'Policy Characteristics'!$C:$C,0)))</f>
        <v>1</v>
      </c>
      <c r="O379" s="177" t="str">
        <f>IF(ISBLANK(INDEX('Policy Characteristics'!I:I,MATCH($C379,'Policy Characteristics'!$C:$C,0))),"",INDEX('Policy Characteristics'!I:I,MATCH($C379,'Policy Characteristics'!$C:$C,0)))</f>
        <v>on/off</v>
      </c>
      <c r="P379" s="177" t="str">
        <f>IF(ISBLANK(INDEX('Policy Characteristics'!J:J,MATCH($C379,'Policy Characteristics'!$C:$C,0))),"",INDEX('Policy Characteristics'!J:J,MATCH($C379,'Policy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9" s="177" t="str">
        <f>IF(ISBLANK(INDEX('Policy Characteristics'!K:K,MATCH($C379,'Policy Characteristics'!$C:$C,0))),"",INDEX('Policy Characteristics'!K:K,MATCH($C379,'Policy Characteristics'!$C:$C,0)))</f>
        <v/>
      </c>
      <c r="R379" s="177" t="str">
        <f>IF(ISBLANK(INDEX('Policy Characteristics'!L:L,MATCH($C379,'Policy Characteristics'!$C:$C,0))),"",INDEX('Policy Characteristics'!L:L,MATCH($C379,'Policy Characteristics'!$C:$C,0)))</f>
        <v/>
      </c>
    </row>
    <row r="380" spans="1:18" s="4" customFormat="1" x14ac:dyDescent="0.35">
      <c r="A380" s="176" t="str">
        <f>IF(ISBLANK(INDEX('Policy Characteristics'!A:A,MATCH($C380,'Policy Characteristics'!$C:$C,0))),"",INDEX('Policy Characteristics'!A:A,MATCH($C380,'Policy Characteristics'!$C:$C,0)))</f>
        <v>Electricity Supply</v>
      </c>
      <c r="B380" s="184" t="str">
        <f>IF(ISBLANK(INDEX('Policy Characteristics'!B:B,MATCH($C380,'Policy Characteristics'!$C:$C,0))),"",INDEX('Policy Characteristics'!B:B,MATCH($C380,'Policy Characteristics'!$C:$C,0)))</f>
        <v>Non BAU Mandated Capacity Construction</v>
      </c>
      <c r="C380" s="176" t="str">
        <f t="shared" si="22"/>
        <v>Boolean Use Non BAU Mandated Capacity Construction Schedule</v>
      </c>
      <c r="D380" s="6" t="s">
        <v>1649</v>
      </c>
      <c r="E380" s="47"/>
      <c r="F380" s="6" t="s">
        <v>1370</v>
      </c>
      <c r="G380" s="47"/>
      <c r="H380" s="44">
        <v>648</v>
      </c>
      <c r="I380" s="198" t="s">
        <v>44</v>
      </c>
      <c r="J380" s="177" t="str">
        <f>IF(ISBLANK(INDEX('Policy Characteristics'!D:D,MATCH($C380,'Policy Characteristics'!$C:$C,0))),"",INDEX('Policy Characteristics'!D:D,MATCH($C380,'Policy Characteristics'!$C:$C,0)))</f>
        <v>Non BAU Mandated Capacity Construction</v>
      </c>
      <c r="K380" s="177" t="str">
        <f>IF(ISBLANK(INDEX('Policy Characteristics'!E:E,MATCH($C380,'Policy Characteristics'!$C:$C,0))),"",INDEX('Policy Characteristics'!E:E,MATCH($C380,'Policy Characteristics'!$C:$C,0)))</f>
        <v/>
      </c>
      <c r="L380" s="177">
        <f>IF(ISBLANK(INDEX('Policy Characteristics'!F:F,MATCH($C380,'Policy Characteristics'!$C:$C,0))),"",INDEX('Policy Characteristics'!F:F,MATCH($C380,'Policy Characteristics'!$C:$C,0)))</f>
        <v>0</v>
      </c>
      <c r="M380" s="177">
        <f>IF(ISBLANK(INDEX('Policy Characteristics'!G:G,MATCH($C380,'Policy Characteristics'!$C:$C,0))),"",INDEX('Policy Characteristics'!G:G,MATCH($C380,'Policy Characteristics'!$C:$C,0)))</f>
        <v>1</v>
      </c>
      <c r="N380" s="177">
        <f>IF(ISBLANK(INDEX('Policy Characteristics'!H:H,MATCH($C380,'Policy Characteristics'!$C:$C,0))),"",INDEX('Policy Characteristics'!H:H,MATCH($C380,'Policy Characteristics'!$C:$C,0)))</f>
        <v>1</v>
      </c>
      <c r="O380" s="177" t="str">
        <f>IF(ISBLANK(INDEX('Policy Characteristics'!I:I,MATCH($C380,'Policy Characteristics'!$C:$C,0))),"",INDEX('Policy Characteristics'!I:I,MATCH($C380,'Policy Characteristics'!$C:$C,0)))</f>
        <v>on/off</v>
      </c>
      <c r="P380" s="177" t="str">
        <f>IF(ISBLANK(INDEX('Policy Characteristics'!J:J,MATCH($C380,'Policy Characteristics'!$C:$C,0))),"",INDEX('Policy Characteristics'!J:J,MATCH($C380,'Policy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0" s="177" t="str">
        <f>IF(ISBLANK(INDEX('Policy Characteristics'!K:K,MATCH($C380,'Policy Characteristics'!$C:$C,0))),"",INDEX('Policy Characteristics'!K:K,MATCH($C380,'Policy Characteristics'!$C:$C,0)))</f>
        <v/>
      </c>
      <c r="R380" s="177" t="str">
        <f>IF(ISBLANK(INDEX('Policy Characteristics'!L:L,MATCH($C380,'Policy Characteristics'!$C:$C,0))),"",INDEX('Policy Characteristics'!L:L,MATCH($C380,'Policy Characteristics'!$C:$C,0)))</f>
        <v/>
      </c>
    </row>
    <row r="381" spans="1:18" s="4" customFormat="1" x14ac:dyDescent="0.35">
      <c r="A381" s="176" t="str">
        <f>IF(ISBLANK(INDEX('Policy Characteristics'!A:A,MATCH($C381,'Policy Characteristics'!$C:$C,0))),"",INDEX('Policy Characteristics'!A:A,MATCH($C381,'Policy Characteristics'!$C:$C,0)))</f>
        <v>Electricity Supply</v>
      </c>
      <c r="B381" s="184" t="str">
        <f>IF(ISBLANK(INDEX('Policy Characteristics'!B:B,MATCH($C381,'Policy Characteristics'!$C:$C,0))),"",INDEX('Policy Characteristics'!B:B,MATCH($C381,'Policy Characteristics'!$C:$C,0)))</f>
        <v>Non BAU Mandated Capacity Construction</v>
      </c>
      <c r="C381" s="176" t="str">
        <f t="shared" si="22"/>
        <v>Boolean Use Non BAU Mandated Capacity Construction Schedule</v>
      </c>
      <c r="D381" s="6" t="s">
        <v>2352</v>
      </c>
      <c r="E381" s="47"/>
      <c r="F381" s="6" t="s">
        <v>2359</v>
      </c>
      <c r="G381" s="47"/>
      <c r="H381" s="44">
        <v>1775</v>
      </c>
      <c r="I381" s="198" t="s">
        <v>44</v>
      </c>
      <c r="J381" s="177" t="str">
        <f>IF(ISBLANK(INDEX('Policy Characteristics'!D:D,MATCH($C381,'Policy Characteristics'!$C:$C,0))),"",INDEX('Policy Characteristics'!D:D,MATCH($C381,'Policy Characteristics'!$C:$C,0)))</f>
        <v>Non BAU Mandated Capacity Construction</v>
      </c>
      <c r="K381" s="177" t="str">
        <f>IF(ISBLANK(INDEX('Policy Characteristics'!E:E,MATCH($C381,'Policy Characteristics'!$C:$C,0))),"",INDEX('Policy Characteristics'!E:E,MATCH($C381,'Policy Characteristics'!$C:$C,0)))</f>
        <v/>
      </c>
      <c r="L381" s="177">
        <f>IF(ISBLANK(INDEX('Policy Characteristics'!F:F,MATCH($C381,'Policy Characteristics'!$C:$C,0))),"",INDEX('Policy Characteristics'!F:F,MATCH($C381,'Policy Characteristics'!$C:$C,0)))</f>
        <v>0</v>
      </c>
      <c r="M381" s="177">
        <f>IF(ISBLANK(INDEX('Policy Characteristics'!G:G,MATCH($C381,'Policy Characteristics'!$C:$C,0))),"",INDEX('Policy Characteristics'!G:G,MATCH($C381,'Policy Characteristics'!$C:$C,0)))</f>
        <v>1</v>
      </c>
      <c r="N381" s="177">
        <f>IF(ISBLANK(INDEX('Policy Characteristics'!H:H,MATCH($C381,'Policy Characteristics'!$C:$C,0))),"",INDEX('Policy Characteristics'!H:H,MATCH($C381,'Policy Characteristics'!$C:$C,0)))</f>
        <v>1</v>
      </c>
      <c r="O381" s="177" t="str">
        <f>IF(ISBLANK(INDEX('Policy Characteristics'!I:I,MATCH($C381,'Policy Characteristics'!$C:$C,0))),"",INDEX('Policy Characteristics'!I:I,MATCH($C381,'Policy Characteristics'!$C:$C,0)))</f>
        <v>on/off</v>
      </c>
      <c r="P381" s="177" t="str">
        <f>IF(ISBLANK(INDEX('Policy Characteristics'!J:J,MATCH($C381,'Policy Characteristics'!$C:$C,0))),"",INDEX('Policy Characteristics'!J:J,MATCH($C381,'Policy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1" s="177" t="str">
        <f>IF(ISBLANK(INDEX('Policy Characteristics'!K:K,MATCH($C381,'Policy Characteristics'!$C:$C,0))),"",INDEX('Policy Characteristics'!K:K,MATCH($C381,'Policy Characteristics'!$C:$C,0)))</f>
        <v/>
      </c>
      <c r="R381" s="177" t="str">
        <f>IF(ISBLANK(INDEX('Policy Characteristics'!L:L,MATCH($C381,'Policy Characteristics'!$C:$C,0))),"",INDEX('Policy Characteristics'!L:L,MATCH($C381,'Policy Characteristics'!$C:$C,0)))</f>
        <v/>
      </c>
    </row>
    <row r="382" spans="1:18" s="4" customFormat="1" x14ac:dyDescent="0.35">
      <c r="A382" s="176" t="str">
        <f>IF(ISBLANK(INDEX('Policy Characteristics'!A:A,MATCH($C382,'Policy Characteristics'!$C:$C,0))),"",INDEX('Policy Characteristics'!A:A,MATCH($C382,'Policy Characteristics'!$C:$C,0)))</f>
        <v>Electricity Supply</v>
      </c>
      <c r="B382" s="184" t="str">
        <f>IF(ISBLANK(INDEX('Policy Characteristics'!B:B,MATCH($C382,'Policy Characteristics'!$C:$C,0))),"",INDEX('Policy Characteristics'!B:B,MATCH($C382,'Policy Characteristics'!$C:$C,0)))</f>
        <v>Non BAU Mandated Capacity Construction</v>
      </c>
      <c r="C382" s="176" t="str">
        <f t="shared" si="22"/>
        <v>Boolean Use Non BAU Mandated Capacity Construction Schedule</v>
      </c>
      <c r="D382" s="6" t="s">
        <v>2355</v>
      </c>
      <c r="E382" s="47"/>
      <c r="F382" s="6" t="s">
        <v>2360</v>
      </c>
      <c r="G382" s="47"/>
      <c r="H382" s="44">
        <v>1776</v>
      </c>
      <c r="I382" s="198" t="s">
        <v>44</v>
      </c>
      <c r="J382" s="177" t="str">
        <f>IF(ISBLANK(INDEX('Policy Characteristics'!D:D,MATCH($C382,'Policy Characteristics'!$C:$C,0))),"",INDEX('Policy Characteristics'!D:D,MATCH($C382,'Policy Characteristics'!$C:$C,0)))</f>
        <v>Non BAU Mandated Capacity Construction</v>
      </c>
      <c r="K382" s="177" t="str">
        <f>IF(ISBLANK(INDEX('Policy Characteristics'!E:E,MATCH($C382,'Policy Characteristics'!$C:$C,0))),"",INDEX('Policy Characteristics'!E:E,MATCH($C382,'Policy Characteristics'!$C:$C,0)))</f>
        <v/>
      </c>
      <c r="L382" s="177">
        <f>IF(ISBLANK(INDEX('Policy Characteristics'!F:F,MATCH($C382,'Policy Characteristics'!$C:$C,0))),"",INDEX('Policy Characteristics'!F:F,MATCH($C382,'Policy Characteristics'!$C:$C,0)))</f>
        <v>0</v>
      </c>
      <c r="M382" s="177">
        <f>IF(ISBLANK(INDEX('Policy Characteristics'!G:G,MATCH($C382,'Policy Characteristics'!$C:$C,0))),"",INDEX('Policy Characteristics'!G:G,MATCH($C382,'Policy Characteristics'!$C:$C,0)))</f>
        <v>1</v>
      </c>
      <c r="N382" s="177">
        <f>IF(ISBLANK(INDEX('Policy Characteristics'!H:H,MATCH($C382,'Policy Characteristics'!$C:$C,0))),"",INDEX('Policy Characteristics'!H:H,MATCH($C382,'Policy Characteristics'!$C:$C,0)))</f>
        <v>1</v>
      </c>
      <c r="O382" s="177" t="str">
        <f>IF(ISBLANK(INDEX('Policy Characteristics'!I:I,MATCH($C382,'Policy Characteristics'!$C:$C,0))),"",INDEX('Policy Characteristics'!I:I,MATCH($C382,'Policy Characteristics'!$C:$C,0)))</f>
        <v>on/off</v>
      </c>
      <c r="P382" s="177" t="str">
        <f>IF(ISBLANK(INDEX('Policy Characteristics'!J:J,MATCH($C382,'Policy Characteristics'!$C:$C,0))),"",INDEX('Policy Characteristics'!J:J,MATCH($C382,'Policy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2" s="177" t="str">
        <f>IF(ISBLANK(INDEX('Policy Characteristics'!K:K,MATCH($C382,'Policy Characteristics'!$C:$C,0))),"",INDEX('Policy Characteristics'!K:K,MATCH($C382,'Policy Characteristics'!$C:$C,0)))</f>
        <v/>
      </c>
      <c r="R382" s="177" t="str">
        <f>IF(ISBLANK(INDEX('Policy Characteristics'!L:L,MATCH($C382,'Policy Characteristics'!$C:$C,0))),"",INDEX('Policy Characteristics'!L:L,MATCH($C382,'Policy Characteristics'!$C:$C,0)))</f>
        <v/>
      </c>
    </row>
    <row r="383" spans="1:18" s="4" customFormat="1" x14ac:dyDescent="0.35">
      <c r="A383" s="176" t="str">
        <f>IF(ISBLANK(INDEX('Policy Characteristics'!A:A,MATCH($C383,'Policy Characteristics'!$C:$C,0))),"",INDEX('Policy Characteristics'!A:A,MATCH($C383,'Policy Characteristics'!$C:$C,0)))</f>
        <v>Electricity Supply</v>
      </c>
      <c r="B383" s="184" t="str">
        <f>IF(ISBLANK(INDEX('Policy Characteristics'!B:B,MATCH($C383,'Policy Characteristics'!$C:$C,0))),"",INDEX('Policy Characteristics'!B:B,MATCH($C383,'Policy Characteristics'!$C:$C,0)))</f>
        <v>Non BAU Mandated Capacity Construction</v>
      </c>
      <c r="C383" s="176" t="str">
        <f t="shared" si="22"/>
        <v>Boolean Use Non BAU Mandated Capacity Construction Schedule</v>
      </c>
      <c r="D383" s="6" t="s">
        <v>2356</v>
      </c>
      <c r="E383" s="47"/>
      <c r="F383" s="6" t="s">
        <v>2361</v>
      </c>
      <c r="G383" s="47"/>
      <c r="H383" s="44">
        <v>1777</v>
      </c>
      <c r="I383" s="198" t="s">
        <v>44</v>
      </c>
      <c r="J383" s="177" t="str">
        <f>IF(ISBLANK(INDEX('Policy Characteristics'!D:D,MATCH($C383,'Policy Characteristics'!$C:$C,0))),"",INDEX('Policy Characteristics'!D:D,MATCH($C383,'Policy Characteristics'!$C:$C,0)))</f>
        <v>Non BAU Mandated Capacity Construction</v>
      </c>
      <c r="K383" s="177" t="str">
        <f>IF(ISBLANK(INDEX('Policy Characteristics'!E:E,MATCH($C383,'Policy Characteristics'!$C:$C,0))),"",INDEX('Policy Characteristics'!E:E,MATCH($C383,'Policy Characteristics'!$C:$C,0)))</f>
        <v/>
      </c>
      <c r="L383" s="177">
        <f>IF(ISBLANK(INDEX('Policy Characteristics'!F:F,MATCH($C383,'Policy Characteristics'!$C:$C,0))),"",INDEX('Policy Characteristics'!F:F,MATCH($C383,'Policy Characteristics'!$C:$C,0)))</f>
        <v>0</v>
      </c>
      <c r="M383" s="177">
        <f>IF(ISBLANK(INDEX('Policy Characteristics'!G:G,MATCH($C383,'Policy Characteristics'!$C:$C,0))),"",INDEX('Policy Characteristics'!G:G,MATCH($C383,'Policy Characteristics'!$C:$C,0)))</f>
        <v>1</v>
      </c>
      <c r="N383" s="177">
        <f>IF(ISBLANK(INDEX('Policy Characteristics'!H:H,MATCH($C383,'Policy Characteristics'!$C:$C,0))),"",INDEX('Policy Characteristics'!H:H,MATCH($C383,'Policy Characteristics'!$C:$C,0)))</f>
        <v>1</v>
      </c>
      <c r="O383" s="177" t="str">
        <f>IF(ISBLANK(INDEX('Policy Characteristics'!I:I,MATCH($C383,'Policy Characteristics'!$C:$C,0))),"",INDEX('Policy Characteristics'!I:I,MATCH($C383,'Policy Characteristics'!$C:$C,0)))</f>
        <v>on/off</v>
      </c>
      <c r="P383" s="177" t="str">
        <f>IF(ISBLANK(INDEX('Policy Characteristics'!J:J,MATCH($C383,'Policy Characteristics'!$C:$C,0))),"",INDEX('Policy Characteristics'!J:J,MATCH($C383,'Policy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3" s="177" t="str">
        <f>IF(ISBLANK(INDEX('Policy Characteristics'!K:K,MATCH($C383,'Policy Characteristics'!$C:$C,0))),"",INDEX('Policy Characteristics'!K:K,MATCH($C383,'Policy Characteristics'!$C:$C,0)))</f>
        <v/>
      </c>
      <c r="R383" s="177" t="str">
        <f>IF(ISBLANK(INDEX('Policy Characteristics'!L:L,MATCH($C383,'Policy Characteristics'!$C:$C,0))),"",INDEX('Policy Characteristics'!L:L,MATCH($C383,'Policy Characteristics'!$C:$C,0)))</f>
        <v/>
      </c>
    </row>
    <row r="384" spans="1:18" s="4" customFormat="1" x14ac:dyDescent="0.35">
      <c r="A384" s="176" t="str">
        <f>IF(ISBLANK(INDEX('Policy Characteristics'!A:A,MATCH($C384,'Policy Characteristics'!$C:$C,0))),"",INDEX('Policy Characteristics'!A:A,MATCH($C384,'Policy Characteristics'!$C:$C,0)))</f>
        <v>Electricity Supply</v>
      </c>
      <c r="B384" s="184" t="str">
        <f>IF(ISBLANK(INDEX('Policy Characteristics'!B:B,MATCH($C384,'Policy Characteristics'!$C:$C,0))),"",INDEX('Policy Characteristics'!B:B,MATCH($C384,'Policy Characteristics'!$C:$C,0)))</f>
        <v>Non BAU Mandated Capacity Construction</v>
      </c>
      <c r="C384" s="176" t="str">
        <f t="shared" si="22"/>
        <v>Boolean Use Non BAU Mandated Capacity Construction Schedule</v>
      </c>
      <c r="D384" s="6" t="s">
        <v>2357</v>
      </c>
      <c r="E384" s="47"/>
      <c r="F384" s="6" t="s">
        <v>2362</v>
      </c>
      <c r="G384" s="47"/>
      <c r="H384" s="44">
        <v>1778</v>
      </c>
      <c r="I384" s="198" t="s">
        <v>44</v>
      </c>
      <c r="J384" s="177" t="str">
        <f>IF(ISBLANK(INDEX('Policy Characteristics'!D:D,MATCH($C384,'Policy Characteristics'!$C:$C,0))),"",INDEX('Policy Characteristics'!D:D,MATCH($C384,'Policy Characteristics'!$C:$C,0)))</f>
        <v>Non BAU Mandated Capacity Construction</v>
      </c>
      <c r="K384" s="177" t="str">
        <f>IF(ISBLANK(INDEX('Policy Characteristics'!E:E,MATCH($C384,'Policy Characteristics'!$C:$C,0))),"",INDEX('Policy Characteristics'!E:E,MATCH($C384,'Policy Characteristics'!$C:$C,0)))</f>
        <v/>
      </c>
      <c r="L384" s="177">
        <f>IF(ISBLANK(INDEX('Policy Characteristics'!F:F,MATCH($C384,'Policy Characteristics'!$C:$C,0))),"",INDEX('Policy Characteristics'!F:F,MATCH($C384,'Policy Characteristics'!$C:$C,0)))</f>
        <v>0</v>
      </c>
      <c r="M384" s="177">
        <f>IF(ISBLANK(INDEX('Policy Characteristics'!G:G,MATCH($C384,'Policy Characteristics'!$C:$C,0))),"",INDEX('Policy Characteristics'!G:G,MATCH($C384,'Policy Characteristics'!$C:$C,0)))</f>
        <v>1</v>
      </c>
      <c r="N384" s="177">
        <f>IF(ISBLANK(INDEX('Policy Characteristics'!H:H,MATCH($C384,'Policy Characteristics'!$C:$C,0))),"",INDEX('Policy Characteristics'!H:H,MATCH($C384,'Policy Characteristics'!$C:$C,0)))</f>
        <v>1</v>
      </c>
      <c r="O384" s="177" t="str">
        <f>IF(ISBLANK(INDEX('Policy Characteristics'!I:I,MATCH($C384,'Policy Characteristics'!$C:$C,0))),"",INDEX('Policy Characteristics'!I:I,MATCH($C384,'Policy Characteristics'!$C:$C,0)))</f>
        <v>on/off</v>
      </c>
      <c r="P384" s="177" t="str">
        <f>IF(ISBLANK(INDEX('Policy Characteristics'!J:J,MATCH($C384,'Policy Characteristics'!$C:$C,0))),"",INDEX('Policy Characteristics'!J:J,MATCH($C384,'Policy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4" s="177" t="str">
        <f>IF(ISBLANK(INDEX('Policy Characteristics'!K:K,MATCH($C384,'Policy Characteristics'!$C:$C,0))),"",INDEX('Policy Characteristics'!K:K,MATCH($C384,'Policy Characteristics'!$C:$C,0)))</f>
        <v/>
      </c>
      <c r="R384" s="177" t="str">
        <f>IF(ISBLANK(INDEX('Policy Characteristics'!L:L,MATCH($C384,'Policy Characteristics'!$C:$C,0))),"",INDEX('Policy Characteristics'!L:L,MATCH($C384,'Policy Characteristics'!$C:$C,0)))</f>
        <v/>
      </c>
    </row>
    <row r="385" spans="1:18" s="4" customFormat="1" x14ac:dyDescent="0.35">
      <c r="A385" s="176" t="str">
        <f>IF(ISBLANK(INDEX('Policy Characteristics'!A:A,MATCH($C385,'Policy Characteristics'!$C:$C,0))),"",INDEX('Policy Characteristics'!A:A,MATCH($C385,'Policy Characteristics'!$C:$C,0)))</f>
        <v>Electricity Supply</v>
      </c>
      <c r="B385" s="184" t="str">
        <f>IF(ISBLANK(INDEX('Policy Characteristics'!B:B,MATCH($C385,'Policy Characteristics'!$C:$C,0))),"",INDEX('Policy Characteristics'!B:B,MATCH($C385,'Policy Characteristics'!$C:$C,0)))</f>
        <v>Non BAU Mandated Capacity Construction</v>
      </c>
      <c r="C385" s="176" t="str">
        <f t="shared" si="22"/>
        <v>Boolean Use Non BAU Mandated Capacity Construction Schedule</v>
      </c>
      <c r="D385" s="6" t="s">
        <v>2358</v>
      </c>
      <c r="E385" s="47"/>
      <c r="F385" s="6" t="s">
        <v>2363</v>
      </c>
      <c r="G385" s="47"/>
      <c r="H385" s="44">
        <v>1779</v>
      </c>
      <c r="I385" s="198" t="s">
        <v>44</v>
      </c>
      <c r="J385" s="177" t="str">
        <f>IF(ISBLANK(INDEX('Policy Characteristics'!D:D,MATCH($C385,'Policy Characteristics'!$C:$C,0))),"",INDEX('Policy Characteristics'!D:D,MATCH($C385,'Policy Characteristics'!$C:$C,0)))</f>
        <v>Non BAU Mandated Capacity Construction</v>
      </c>
      <c r="K385" s="177" t="str">
        <f>IF(ISBLANK(INDEX('Policy Characteristics'!E:E,MATCH($C385,'Policy Characteristics'!$C:$C,0))),"",INDEX('Policy Characteristics'!E:E,MATCH($C385,'Policy Characteristics'!$C:$C,0)))</f>
        <v/>
      </c>
      <c r="L385" s="177">
        <f>IF(ISBLANK(INDEX('Policy Characteristics'!F:F,MATCH($C385,'Policy Characteristics'!$C:$C,0))),"",INDEX('Policy Characteristics'!F:F,MATCH($C385,'Policy Characteristics'!$C:$C,0)))</f>
        <v>0</v>
      </c>
      <c r="M385" s="177">
        <f>IF(ISBLANK(INDEX('Policy Characteristics'!G:G,MATCH($C385,'Policy Characteristics'!$C:$C,0))),"",INDEX('Policy Characteristics'!G:G,MATCH($C385,'Policy Characteristics'!$C:$C,0)))</f>
        <v>1</v>
      </c>
      <c r="N385" s="177">
        <f>IF(ISBLANK(INDEX('Policy Characteristics'!H:H,MATCH($C385,'Policy Characteristics'!$C:$C,0))),"",INDEX('Policy Characteristics'!H:H,MATCH($C385,'Policy Characteristics'!$C:$C,0)))</f>
        <v>1</v>
      </c>
      <c r="O385" s="177" t="str">
        <f>IF(ISBLANK(INDEX('Policy Characteristics'!I:I,MATCH($C385,'Policy Characteristics'!$C:$C,0))),"",INDEX('Policy Characteristics'!I:I,MATCH($C385,'Policy Characteristics'!$C:$C,0)))</f>
        <v>on/off</v>
      </c>
      <c r="P385" s="177" t="str">
        <f>IF(ISBLANK(INDEX('Policy Characteristics'!J:J,MATCH($C385,'Policy Characteristics'!$C:$C,0))),"",INDEX('Policy Characteristics'!J:J,MATCH($C385,'Policy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5" s="177" t="str">
        <f>IF(ISBLANK(INDEX('Policy Characteristics'!K:K,MATCH($C385,'Policy Characteristics'!$C:$C,0))),"",INDEX('Policy Characteristics'!K:K,MATCH($C385,'Policy Characteristics'!$C:$C,0)))</f>
        <v/>
      </c>
      <c r="R385" s="177" t="str">
        <f>IF(ISBLANK(INDEX('Policy Characteristics'!L:L,MATCH($C385,'Policy Characteristics'!$C:$C,0))),"",INDEX('Policy Characteristics'!L:L,MATCH($C385,'Policy Characteristics'!$C:$C,0)))</f>
        <v/>
      </c>
    </row>
    <row r="386" spans="1:18" s="4" customFormat="1" x14ac:dyDescent="0.35">
      <c r="A386" s="176" t="str">
        <f>IF(ISBLANK(INDEX('Policy Characteristics'!A:A,MATCH($C386,'Policy Characteristics'!$C:$C,0))),"",INDEX('Policy Characteristics'!A:A,MATCH($C386,'Policy Characteristics'!$C:$C,0)))</f>
        <v>Electricity Supply</v>
      </c>
      <c r="B386" s="184" t="str">
        <f>IF(ISBLANK(INDEX('Policy Characteristics'!B:B,MATCH($C386,'Policy Characteristics'!$C:$C,0))),"",INDEX('Policy Characteristics'!B:B,MATCH($C386,'Policy Characteristics'!$C:$C,0)))</f>
        <v>Non BAU Mandated Capacity Construction</v>
      </c>
      <c r="C386" s="176" t="str">
        <f t="shared" si="22"/>
        <v>Boolean Use Non BAU Mandated Capacity Construction Schedule</v>
      </c>
      <c r="D386" s="6" t="s">
        <v>2438</v>
      </c>
      <c r="E386" s="47"/>
      <c r="F386" s="6" t="s">
        <v>2436</v>
      </c>
      <c r="G386" s="47"/>
      <c r="H386" s="44">
        <v>1780</v>
      </c>
      <c r="I386" s="198" t="s">
        <v>44</v>
      </c>
      <c r="J386" s="177" t="str">
        <f>IF(ISBLANK(INDEX('Policy Characteristics'!D:D,MATCH($C386,'Policy Characteristics'!$C:$C,0))),"",INDEX('Policy Characteristics'!D:D,MATCH($C386,'Policy Characteristics'!$C:$C,0)))</f>
        <v>Non BAU Mandated Capacity Construction</v>
      </c>
      <c r="K386" s="177" t="str">
        <f>IF(ISBLANK(INDEX('Policy Characteristics'!E:E,MATCH($C386,'Policy Characteristics'!$C:$C,0))),"",INDEX('Policy Characteristics'!E:E,MATCH($C386,'Policy Characteristics'!$C:$C,0)))</f>
        <v/>
      </c>
      <c r="L386" s="177">
        <f>IF(ISBLANK(INDEX('Policy Characteristics'!F:F,MATCH($C386,'Policy Characteristics'!$C:$C,0))),"",INDEX('Policy Characteristics'!F:F,MATCH($C386,'Policy Characteristics'!$C:$C,0)))</f>
        <v>0</v>
      </c>
      <c r="M386" s="177">
        <f>IF(ISBLANK(INDEX('Policy Characteristics'!G:G,MATCH($C386,'Policy Characteristics'!$C:$C,0))),"",INDEX('Policy Characteristics'!G:G,MATCH($C386,'Policy Characteristics'!$C:$C,0)))</f>
        <v>1</v>
      </c>
      <c r="N386" s="177">
        <f>IF(ISBLANK(INDEX('Policy Characteristics'!H:H,MATCH($C386,'Policy Characteristics'!$C:$C,0))),"",INDEX('Policy Characteristics'!H:H,MATCH($C386,'Policy Characteristics'!$C:$C,0)))</f>
        <v>1</v>
      </c>
      <c r="O386" s="177" t="str">
        <f>IF(ISBLANK(INDEX('Policy Characteristics'!I:I,MATCH($C386,'Policy Characteristics'!$C:$C,0))),"",INDEX('Policy Characteristics'!I:I,MATCH($C386,'Policy Characteristics'!$C:$C,0)))</f>
        <v>on/off</v>
      </c>
      <c r="P386" s="177" t="str">
        <f>IF(ISBLANK(INDEX('Policy Characteristics'!J:J,MATCH($C386,'Policy Characteristics'!$C:$C,0))),"",INDEX('Policy Characteristics'!J:J,MATCH($C386,'Policy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6" s="177" t="str">
        <f>IF(ISBLANK(INDEX('Policy Characteristics'!K:K,MATCH($C386,'Policy Characteristics'!$C:$C,0))),"",INDEX('Policy Characteristics'!K:K,MATCH($C386,'Policy Characteristics'!$C:$C,0)))</f>
        <v/>
      </c>
      <c r="R386" s="177" t="str">
        <f>IF(ISBLANK(INDEX('Policy Characteristics'!L:L,MATCH($C386,'Policy Characteristics'!$C:$C,0))),"",INDEX('Policy Characteristics'!L:L,MATCH($C386,'Policy Characteristics'!$C:$C,0)))</f>
        <v/>
      </c>
    </row>
    <row r="387" spans="1:18" s="4" customFormat="1" x14ac:dyDescent="0.35">
      <c r="A387" s="176" t="str">
        <f>IF(ISBLANK(INDEX('Policy Characteristics'!A:A,MATCH($C387,'Policy Characteristics'!$C:$C,0))),"",INDEX('Policy Characteristics'!A:A,MATCH($C387,'Policy Characteristics'!$C:$C,0)))</f>
        <v>Electricity Supply</v>
      </c>
      <c r="B387" s="184" t="str">
        <f>IF(ISBLANK(INDEX('Policy Characteristics'!B:B,MATCH($C387,'Policy Characteristics'!$C:$C,0))),"",INDEX('Policy Characteristics'!B:B,MATCH($C387,'Policy Characteristics'!$C:$C,0)))</f>
        <v>Non BAU Mandated Capacity Construction</v>
      </c>
      <c r="C387" s="176" t="str">
        <f t="shared" si="22"/>
        <v>Boolean Use Non BAU Mandated Capacity Construction Schedule</v>
      </c>
      <c r="D387" s="6" t="s">
        <v>2439</v>
      </c>
      <c r="E387" s="47"/>
      <c r="F387" s="6" t="s">
        <v>2437</v>
      </c>
      <c r="G387" s="47"/>
      <c r="H387" s="44">
        <v>2241</v>
      </c>
      <c r="I387" s="198" t="s">
        <v>44</v>
      </c>
      <c r="J387" s="177" t="str">
        <f>IF(ISBLANK(INDEX('Policy Characteristics'!D:D,MATCH($C387,'Policy Characteristics'!$C:$C,0))),"",INDEX('Policy Characteristics'!D:D,MATCH($C387,'Policy Characteristics'!$C:$C,0)))</f>
        <v>Non BAU Mandated Capacity Construction</v>
      </c>
      <c r="K387" s="177" t="str">
        <f>IF(ISBLANK(INDEX('Policy Characteristics'!E:E,MATCH($C387,'Policy Characteristics'!$C:$C,0))),"",INDEX('Policy Characteristics'!E:E,MATCH($C387,'Policy Characteristics'!$C:$C,0)))</f>
        <v/>
      </c>
      <c r="L387" s="177">
        <f>IF(ISBLANK(INDEX('Policy Characteristics'!F:F,MATCH($C387,'Policy Characteristics'!$C:$C,0))),"",INDEX('Policy Characteristics'!F:F,MATCH($C387,'Policy Characteristics'!$C:$C,0)))</f>
        <v>0</v>
      </c>
      <c r="M387" s="177">
        <f>IF(ISBLANK(INDEX('Policy Characteristics'!G:G,MATCH($C387,'Policy Characteristics'!$C:$C,0))),"",INDEX('Policy Characteristics'!G:G,MATCH($C387,'Policy Characteristics'!$C:$C,0)))</f>
        <v>1</v>
      </c>
      <c r="N387" s="177">
        <f>IF(ISBLANK(INDEX('Policy Characteristics'!H:H,MATCH($C387,'Policy Characteristics'!$C:$C,0))),"",INDEX('Policy Characteristics'!H:H,MATCH($C387,'Policy Characteristics'!$C:$C,0)))</f>
        <v>1</v>
      </c>
      <c r="O387" s="177" t="str">
        <f>IF(ISBLANK(INDEX('Policy Characteristics'!I:I,MATCH($C387,'Policy Characteristics'!$C:$C,0))),"",INDEX('Policy Characteristics'!I:I,MATCH($C387,'Policy Characteristics'!$C:$C,0)))</f>
        <v>on/off</v>
      </c>
      <c r="P387" s="177" t="str">
        <f>IF(ISBLANK(INDEX('Policy Characteristics'!J:J,MATCH($C387,'Policy Characteristics'!$C:$C,0))),"",INDEX('Policy Characteristics'!J:J,MATCH($C387,'Policy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7" s="177" t="str">
        <f>IF(ISBLANK(INDEX('Policy Characteristics'!K:K,MATCH($C387,'Policy Characteristics'!$C:$C,0))),"",INDEX('Policy Characteristics'!K:K,MATCH($C387,'Policy Characteristics'!$C:$C,0)))</f>
        <v/>
      </c>
      <c r="R387" s="177" t="str">
        <f>IF(ISBLANK(INDEX('Policy Characteristics'!L:L,MATCH($C387,'Policy Characteristics'!$C:$C,0))),"",INDEX('Policy Characteristics'!L:L,MATCH($C387,'Policy Characteristics'!$C:$C,0)))</f>
        <v/>
      </c>
    </row>
    <row r="388" spans="1:18" s="4" customFormat="1" x14ac:dyDescent="0.35">
      <c r="A388" s="176" t="str">
        <f>IF(ISBLANK(INDEX('Policy Characteristics'!A:A,MATCH($C388,'Policy Characteristics'!$C:$C,0))),"",INDEX('Policy Characteristics'!A:A,MATCH($C388,'Policy Characteristics'!$C:$C,0)))</f>
        <v>Electricity Supply</v>
      </c>
      <c r="B388" s="184" t="str">
        <f>IF(ISBLANK(INDEX('Policy Characteristics'!B:B,MATCH($C388,'Policy Characteristics'!$C:$C,0))),"",INDEX('Policy Characteristics'!B:B,MATCH($C388,'Policy Characteristics'!$C:$C,0)))</f>
        <v>Non BAU Mandated Capacity CCUS Retrofits</v>
      </c>
      <c r="C388" t="s">
        <v>2644</v>
      </c>
      <c r="D388" s="47" t="s">
        <v>446</v>
      </c>
      <c r="E388" s="47"/>
      <c r="F388" s="47" t="s">
        <v>445</v>
      </c>
      <c r="G388" s="47"/>
      <c r="H388" s="44">
        <v>2289</v>
      </c>
      <c r="I388" s="198" t="s">
        <v>44</v>
      </c>
      <c r="J388" s="177" t="str">
        <f>IF(ISBLANK(INDEX('Policy Characteristics'!D:D,MATCH($C388,'Policy Characteristics'!$C:$C,0))),"",INDEX('Policy Characteristics'!D:D,MATCH($C388,'Policy Characteristics'!$C:$C,0)))</f>
        <v>Non BAU Mandated Capacity CCUS Retrofits</v>
      </c>
      <c r="K388" s="177" t="str">
        <f>IF(ISBLANK(INDEX('Policy Characteristics'!E:E,MATCH($C388,'Policy Characteristics'!$C:$C,0))),"",INDEX('Policy Characteristics'!E:E,MATCH($C388,'Policy Characteristics'!$C:$C,0)))</f>
        <v/>
      </c>
      <c r="L388" s="177">
        <f>IF(ISBLANK(INDEX('Policy Characteristics'!F:F,MATCH($C388,'Policy Characteristics'!$C:$C,0))),"",INDEX('Policy Characteristics'!F:F,MATCH($C388,'Policy Characteristics'!$C:$C,0)))</f>
        <v>0</v>
      </c>
      <c r="M388" s="177">
        <f>IF(ISBLANK(INDEX('Policy Characteristics'!G:G,MATCH($C388,'Policy Characteristics'!$C:$C,0))),"",INDEX('Policy Characteristics'!G:G,MATCH($C388,'Policy Characteristics'!$C:$C,0)))</f>
        <v>1</v>
      </c>
      <c r="N388" s="177">
        <f>IF(ISBLANK(INDEX('Policy Characteristics'!H:H,MATCH($C388,'Policy Characteristics'!$C:$C,0))),"",INDEX('Policy Characteristics'!H:H,MATCH($C388,'Policy Characteristics'!$C:$C,0)))</f>
        <v>1</v>
      </c>
      <c r="O388" s="177" t="str">
        <f>IF(ISBLANK(INDEX('Policy Characteristics'!I:I,MATCH($C388,'Policy Characteristics'!$C:$C,0))),"",INDEX('Policy Characteristics'!I:I,MATCH($C388,'Policy Characteristics'!$C:$C,0)))</f>
        <v>on/off</v>
      </c>
      <c r="P388" s="177" t="str">
        <f>IF(ISBLANK(INDEX('Policy Characteristics'!J:J,MATCH($C388,'Policy Characteristics'!$C:$C,0))),"",INDEX('Policy Characteristics'!J:J,MATCH($C388,'Policy Characteristics'!$C:$C,0)))</f>
        <v xml:space="preserve">**Description:** The business-as-usual case includes no CCUS retrofits.  This policy uses an alternative set of data for CCUS retrofits. </v>
      </c>
      <c r="Q388" s="177" t="str">
        <f>IF(ISBLANK(INDEX('Policy Characteristics'!K:K,MATCH($C388,'Policy Characteristics'!$C:$C,0))),"",INDEX('Policy Characteristics'!K:K,MATCH($C388,'Policy Characteristics'!$C:$C,0)))</f>
        <v/>
      </c>
      <c r="R388" s="177" t="str">
        <f>IF(ISBLANK(INDEX('Policy Characteristics'!L:L,MATCH($C388,'Policy Characteristics'!$C:$C,0))),"",INDEX('Policy Characteristics'!L:L,MATCH($C388,'Policy Characteristics'!$C:$C,0)))</f>
        <v/>
      </c>
    </row>
    <row r="389" spans="1:18" s="4" customFormat="1" x14ac:dyDescent="0.35">
      <c r="A389" s="176" t="str">
        <f>IF(ISBLANK(INDEX('Policy Characteristics'!A:A,MATCH($C389,'Policy Characteristics'!$C:$C,0))),"",INDEX('Policy Characteristics'!A:A,MATCH($C389,'Policy Characteristics'!$C:$C,0)))</f>
        <v>Electricity Supply</v>
      </c>
      <c r="B389" s="184" t="str">
        <f>IF(ISBLANK(INDEX('Policy Characteristics'!B:B,MATCH($C389,'Policy Characteristics'!$C:$C,0))),"",INDEX('Policy Characteristics'!B:B,MATCH($C389,'Policy Characteristics'!$C:$C,0)))</f>
        <v>Non BAU Mandated Capacity CCUS Retrofits</v>
      </c>
      <c r="C389" s="176" t="str">
        <f>$C$388</f>
        <v>Boolean Use Non BAU Mandated Capacity Retrofit Schedule</v>
      </c>
      <c r="D389" s="6" t="s">
        <v>2353</v>
      </c>
      <c r="E389" s="47"/>
      <c r="F389" s="6" t="s">
        <v>2287</v>
      </c>
      <c r="G389" s="47"/>
      <c r="H389" s="44">
        <v>2290</v>
      </c>
      <c r="I389" s="198" t="s">
        <v>44</v>
      </c>
      <c r="J389" s="177" t="str">
        <f>IF(ISBLANK(INDEX('Policy Characteristics'!D:D,MATCH($C389,'Policy Characteristics'!$C:$C,0))),"",INDEX('Policy Characteristics'!D:D,MATCH($C389,'Policy Characteristics'!$C:$C,0)))</f>
        <v>Non BAU Mandated Capacity CCUS Retrofits</v>
      </c>
      <c r="K389" s="177" t="str">
        <f>IF(ISBLANK(INDEX('Policy Characteristics'!E:E,MATCH($C389,'Policy Characteristics'!$C:$C,0))),"",INDEX('Policy Characteristics'!E:E,MATCH($C389,'Policy Characteristics'!$C:$C,0)))</f>
        <v/>
      </c>
      <c r="L389" s="177">
        <f>IF(ISBLANK(INDEX('Policy Characteristics'!F:F,MATCH($C389,'Policy Characteristics'!$C:$C,0))),"",INDEX('Policy Characteristics'!F:F,MATCH($C389,'Policy Characteristics'!$C:$C,0)))</f>
        <v>0</v>
      </c>
      <c r="M389" s="177">
        <f>IF(ISBLANK(INDEX('Policy Characteristics'!G:G,MATCH($C389,'Policy Characteristics'!$C:$C,0))),"",INDEX('Policy Characteristics'!G:G,MATCH($C389,'Policy Characteristics'!$C:$C,0)))</f>
        <v>1</v>
      </c>
      <c r="N389" s="177">
        <f>IF(ISBLANK(INDEX('Policy Characteristics'!H:H,MATCH($C389,'Policy Characteristics'!$C:$C,0))),"",INDEX('Policy Characteristics'!H:H,MATCH($C389,'Policy Characteristics'!$C:$C,0)))</f>
        <v>1</v>
      </c>
      <c r="O389" s="177" t="str">
        <f>IF(ISBLANK(INDEX('Policy Characteristics'!I:I,MATCH($C389,'Policy Characteristics'!$C:$C,0))),"",INDEX('Policy Characteristics'!I:I,MATCH($C389,'Policy Characteristics'!$C:$C,0)))</f>
        <v>on/off</v>
      </c>
      <c r="P389" s="177" t="str">
        <f>IF(ISBLANK(INDEX('Policy Characteristics'!J:J,MATCH($C389,'Policy Characteristics'!$C:$C,0))),"",INDEX('Policy Characteristics'!J:J,MATCH($C389,'Policy Characteristics'!$C:$C,0)))</f>
        <v xml:space="preserve">**Description:** The business-as-usual case includes no CCUS retrofits.  This policy uses an alternative set of data for CCUS retrofits. </v>
      </c>
      <c r="Q389" s="177" t="str">
        <f>IF(ISBLANK(INDEX('Policy Characteristics'!K:K,MATCH($C389,'Policy Characteristics'!$C:$C,0))),"",INDEX('Policy Characteristics'!K:K,MATCH($C389,'Policy Characteristics'!$C:$C,0)))</f>
        <v/>
      </c>
      <c r="R389" s="177" t="str">
        <f>IF(ISBLANK(INDEX('Policy Characteristics'!L:L,MATCH($C389,'Policy Characteristics'!$C:$C,0))),"",INDEX('Policy Characteristics'!L:L,MATCH($C389,'Policy Characteristics'!$C:$C,0)))</f>
        <v/>
      </c>
    </row>
    <row r="390" spans="1:18" s="4" customFormat="1" x14ac:dyDescent="0.35">
      <c r="A390" s="176" t="str">
        <f>IF(ISBLANK(INDEX('Policy Characteristics'!A:A,MATCH($C390,'Policy Characteristics'!$C:$C,0))),"",INDEX('Policy Characteristics'!A:A,MATCH($C390,'Policy Characteristics'!$C:$C,0)))</f>
        <v>Electricity Supply</v>
      </c>
      <c r="B390" s="184" t="str">
        <f>IF(ISBLANK(INDEX('Policy Characteristics'!B:B,MATCH($C390,'Policy Characteristics'!$C:$C,0))),"",INDEX('Policy Characteristics'!B:B,MATCH($C390,'Policy Characteristics'!$C:$C,0)))</f>
        <v>Non BAU Mandated Capacity CCUS Retrofits</v>
      </c>
      <c r="C390" s="176" t="str">
        <f t="shared" ref="C390:C411" si="23">$C$388</f>
        <v>Boolean Use Non BAU Mandated Capacity Retrofit Schedule</v>
      </c>
      <c r="D390" s="6" t="s">
        <v>2354</v>
      </c>
      <c r="E390" s="47"/>
      <c r="F390" s="6" t="s">
        <v>2288</v>
      </c>
      <c r="G390" s="47"/>
      <c r="H390" s="44">
        <v>2291</v>
      </c>
      <c r="I390" s="198" t="s">
        <v>44</v>
      </c>
      <c r="J390" s="177" t="str">
        <f>IF(ISBLANK(INDEX('Policy Characteristics'!D:D,MATCH($C390,'Policy Characteristics'!$C:$C,0))),"",INDEX('Policy Characteristics'!D:D,MATCH($C390,'Policy Characteristics'!$C:$C,0)))</f>
        <v>Non BAU Mandated Capacity CCUS Retrofits</v>
      </c>
      <c r="K390" s="177" t="str">
        <f>IF(ISBLANK(INDEX('Policy Characteristics'!E:E,MATCH($C390,'Policy Characteristics'!$C:$C,0))),"",INDEX('Policy Characteristics'!E:E,MATCH($C390,'Policy Characteristics'!$C:$C,0)))</f>
        <v/>
      </c>
      <c r="L390" s="177">
        <f>IF(ISBLANK(INDEX('Policy Characteristics'!F:F,MATCH($C390,'Policy Characteristics'!$C:$C,0))),"",INDEX('Policy Characteristics'!F:F,MATCH($C390,'Policy Characteristics'!$C:$C,0)))</f>
        <v>0</v>
      </c>
      <c r="M390" s="177">
        <f>IF(ISBLANK(INDEX('Policy Characteristics'!G:G,MATCH($C390,'Policy Characteristics'!$C:$C,0))),"",INDEX('Policy Characteristics'!G:G,MATCH($C390,'Policy Characteristics'!$C:$C,0)))</f>
        <v>1</v>
      </c>
      <c r="N390" s="177">
        <f>IF(ISBLANK(INDEX('Policy Characteristics'!H:H,MATCH($C390,'Policy Characteristics'!$C:$C,0))),"",INDEX('Policy Characteristics'!H:H,MATCH($C390,'Policy Characteristics'!$C:$C,0)))</f>
        <v>1</v>
      </c>
      <c r="O390" s="177" t="str">
        <f>IF(ISBLANK(INDEX('Policy Characteristics'!I:I,MATCH($C390,'Policy Characteristics'!$C:$C,0))),"",INDEX('Policy Characteristics'!I:I,MATCH($C390,'Policy Characteristics'!$C:$C,0)))</f>
        <v>on/off</v>
      </c>
      <c r="P390" s="177" t="str">
        <f>IF(ISBLANK(INDEX('Policy Characteristics'!J:J,MATCH($C390,'Policy Characteristics'!$C:$C,0))),"",INDEX('Policy Characteristics'!J:J,MATCH($C390,'Policy Characteristics'!$C:$C,0)))</f>
        <v xml:space="preserve">**Description:** The business-as-usual case includes no CCUS retrofits.  This policy uses an alternative set of data for CCUS retrofits. </v>
      </c>
      <c r="Q390" s="177" t="str">
        <f>IF(ISBLANK(INDEX('Policy Characteristics'!K:K,MATCH($C390,'Policy Characteristics'!$C:$C,0))),"",INDEX('Policy Characteristics'!K:K,MATCH($C390,'Policy Characteristics'!$C:$C,0)))</f>
        <v/>
      </c>
      <c r="R390" s="177" t="str">
        <f>IF(ISBLANK(INDEX('Policy Characteristics'!L:L,MATCH($C390,'Policy Characteristics'!$C:$C,0))),"",INDEX('Policy Characteristics'!L:L,MATCH($C390,'Policy Characteristics'!$C:$C,0)))</f>
        <v/>
      </c>
    </row>
    <row r="391" spans="1:18" s="4" customFormat="1" x14ac:dyDescent="0.35">
      <c r="A391" s="176" t="str">
        <f>IF(ISBLANK(INDEX('Policy Characteristics'!A:A,MATCH($C391,'Policy Characteristics'!$C:$C,0))),"",INDEX('Policy Characteristics'!A:A,MATCH($C391,'Policy Characteristics'!$C:$C,0)))</f>
        <v>Electricity Supply</v>
      </c>
      <c r="B391" s="184" t="str">
        <f>IF(ISBLANK(INDEX('Policy Characteristics'!B:B,MATCH($C391,'Policy Characteristics'!$C:$C,0))),"",INDEX('Policy Characteristics'!B:B,MATCH($C391,'Policy Characteristics'!$C:$C,0)))</f>
        <v>Non BAU Mandated Capacity CCUS Retrofits</v>
      </c>
      <c r="C391" s="176" t="str">
        <f t="shared" si="23"/>
        <v>Boolean Use Non BAU Mandated Capacity Retrofit Schedule</v>
      </c>
      <c r="D391" s="6" t="s">
        <v>75</v>
      </c>
      <c r="E391" s="47"/>
      <c r="F391" s="6" t="s">
        <v>2364</v>
      </c>
      <c r="G391" s="47"/>
      <c r="H391" s="44">
        <v>2292</v>
      </c>
      <c r="I391" s="198" t="s">
        <v>44</v>
      </c>
      <c r="J391" s="177" t="str">
        <f>IF(ISBLANK(INDEX('Policy Characteristics'!D:D,MATCH($C391,'Policy Characteristics'!$C:$C,0))),"",INDEX('Policy Characteristics'!D:D,MATCH($C391,'Policy Characteristics'!$C:$C,0)))</f>
        <v>Non BAU Mandated Capacity CCUS Retrofits</v>
      </c>
      <c r="K391" s="177" t="str">
        <f>IF(ISBLANK(INDEX('Policy Characteristics'!E:E,MATCH($C391,'Policy Characteristics'!$C:$C,0))),"",INDEX('Policy Characteristics'!E:E,MATCH($C391,'Policy Characteristics'!$C:$C,0)))</f>
        <v/>
      </c>
      <c r="L391" s="177">
        <f>IF(ISBLANK(INDEX('Policy Characteristics'!F:F,MATCH($C391,'Policy Characteristics'!$C:$C,0))),"",INDEX('Policy Characteristics'!F:F,MATCH($C391,'Policy Characteristics'!$C:$C,0)))</f>
        <v>0</v>
      </c>
      <c r="M391" s="177">
        <f>IF(ISBLANK(INDEX('Policy Characteristics'!G:G,MATCH($C391,'Policy Characteristics'!$C:$C,0))),"",INDEX('Policy Characteristics'!G:G,MATCH($C391,'Policy Characteristics'!$C:$C,0)))</f>
        <v>1</v>
      </c>
      <c r="N391" s="177">
        <f>IF(ISBLANK(INDEX('Policy Characteristics'!H:H,MATCH($C391,'Policy Characteristics'!$C:$C,0))),"",INDEX('Policy Characteristics'!H:H,MATCH($C391,'Policy Characteristics'!$C:$C,0)))</f>
        <v>1</v>
      </c>
      <c r="O391" s="177" t="str">
        <f>IF(ISBLANK(INDEX('Policy Characteristics'!I:I,MATCH($C391,'Policy Characteristics'!$C:$C,0))),"",INDEX('Policy Characteristics'!I:I,MATCH($C391,'Policy Characteristics'!$C:$C,0)))</f>
        <v>on/off</v>
      </c>
      <c r="P391" s="177" t="str">
        <f>IF(ISBLANK(INDEX('Policy Characteristics'!J:J,MATCH($C391,'Policy Characteristics'!$C:$C,0))),"",INDEX('Policy Characteristics'!J:J,MATCH($C391,'Policy Characteristics'!$C:$C,0)))</f>
        <v xml:space="preserve">**Description:** The business-as-usual case includes no CCUS retrofits.  This policy uses an alternative set of data for CCUS retrofits. </v>
      </c>
      <c r="Q391" s="177" t="str">
        <f>IF(ISBLANK(INDEX('Policy Characteristics'!K:K,MATCH($C391,'Policy Characteristics'!$C:$C,0))),"",INDEX('Policy Characteristics'!K:K,MATCH($C391,'Policy Characteristics'!$C:$C,0)))</f>
        <v/>
      </c>
      <c r="R391" s="177" t="str">
        <f>IF(ISBLANK(INDEX('Policy Characteristics'!L:L,MATCH($C391,'Policy Characteristics'!$C:$C,0))),"",INDEX('Policy Characteristics'!L:L,MATCH($C391,'Policy Characteristics'!$C:$C,0)))</f>
        <v/>
      </c>
    </row>
    <row r="392" spans="1:18" s="4" customFormat="1" x14ac:dyDescent="0.35">
      <c r="A392" s="176" t="str">
        <f>IF(ISBLANK(INDEX('Policy Characteristics'!A:A,MATCH($C392,'Policy Characteristics'!$C:$C,0))),"",INDEX('Policy Characteristics'!A:A,MATCH($C392,'Policy Characteristics'!$C:$C,0)))</f>
        <v>Electricity Supply</v>
      </c>
      <c r="B392" s="184" t="str">
        <f>IF(ISBLANK(INDEX('Policy Characteristics'!B:B,MATCH($C392,'Policy Characteristics'!$C:$C,0))),"",INDEX('Policy Characteristics'!B:B,MATCH($C392,'Policy Characteristics'!$C:$C,0)))</f>
        <v>Non BAU Mandated Capacity CCUS Retrofits</v>
      </c>
      <c r="C392" s="176" t="str">
        <f t="shared" si="23"/>
        <v>Boolean Use Non BAU Mandated Capacity Retrofit Schedule</v>
      </c>
      <c r="D392" s="6" t="s">
        <v>76</v>
      </c>
      <c r="E392" s="47"/>
      <c r="F392" s="6" t="s">
        <v>88</v>
      </c>
      <c r="G392" s="47"/>
      <c r="H392" s="44">
        <v>2293</v>
      </c>
      <c r="I392" s="198" t="s">
        <v>44</v>
      </c>
      <c r="J392" s="177" t="str">
        <f>IF(ISBLANK(INDEX('Policy Characteristics'!D:D,MATCH($C392,'Policy Characteristics'!$C:$C,0))),"",INDEX('Policy Characteristics'!D:D,MATCH($C392,'Policy Characteristics'!$C:$C,0)))</f>
        <v>Non BAU Mandated Capacity CCUS Retrofits</v>
      </c>
      <c r="K392" s="177" t="str">
        <f>IF(ISBLANK(INDEX('Policy Characteristics'!E:E,MATCH($C392,'Policy Characteristics'!$C:$C,0))),"",INDEX('Policy Characteristics'!E:E,MATCH($C392,'Policy Characteristics'!$C:$C,0)))</f>
        <v/>
      </c>
      <c r="L392" s="177">
        <f>IF(ISBLANK(INDEX('Policy Characteristics'!F:F,MATCH($C392,'Policy Characteristics'!$C:$C,0))),"",INDEX('Policy Characteristics'!F:F,MATCH($C392,'Policy Characteristics'!$C:$C,0)))</f>
        <v>0</v>
      </c>
      <c r="M392" s="177">
        <f>IF(ISBLANK(INDEX('Policy Characteristics'!G:G,MATCH($C392,'Policy Characteristics'!$C:$C,0))),"",INDEX('Policy Characteristics'!G:G,MATCH($C392,'Policy Characteristics'!$C:$C,0)))</f>
        <v>1</v>
      </c>
      <c r="N392" s="177">
        <f>IF(ISBLANK(INDEX('Policy Characteristics'!H:H,MATCH($C392,'Policy Characteristics'!$C:$C,0))),"",INDEX('Policy Characteristics'!H:H,MATCH($C392,'Policy Characteristics'!$C:$C,0)))</f>
        <v>1</v>
      </c>
      <c r="O392" s="177" t="str">
        <f>IF(ISBLANK(INDEX('Policy Characteristics'!I:I,MATCH($C392,'Policy Characteristics'!$C:$C,0))),"",INDEX('Policy Characteristics'!I:I,MATCH($C392,'Policy Characteristics'!$C:$C,0)))</f>
        <v>on/off</v>
      </c>
      <c r="P392" s="177" t="str">
        <f>IF(ISBLANK(INDEX('Policy Characteristics'!J:J,MATCH($C392,'Policy Characteristics'!$C:$C,0))),"",INDEX('Policy Characteristics'!J:J,MATCH($C392,'Policy Characteristics'!$C:$C,0)))</f>
        <v xml:space="preserve">**Description:** The business-as-usual case includes no CCUS retrofits.  This policy uses an alternative set of data for CCUS retrofits. </v>
      </c>
      <c r="Q392" s="177" t="str">
        <f>IF(ISBLANK(INDEX('Policy Characteristics'!K:K,MATCH($C392,'Policy Characteristics'!$C:$C,0))),"",INDEX('Policy Characteristics'!K:K,MATCH($C392,'Policy Characteristics'!$C:$C,0)))</f>
        <v/>
      </c>
      <c r="R392" s="177" t="str">
        <f>IF(ISBLANK(INDEX('Policy Characteristics'!L:L,MATCH($C392,'Policy Characteristics'!$C:$C,0))),"",INDEX('Policy Characteristics'!L:L,MATCH($C392,'Policy Characteristics'!$C:$C,0)))</f>
        <v/>
      </c>
    </row>
    <row r="393" spans="1:18" s="4" customFormat="1" x14ac:dyDescent="0.35">
      <c r="A393" s="176" t="str">
        <f>IF(ISBLANK(INDEX('Policy Characteristics'!A:A,MATCH($C393,'Policy Characteristics'!$C:$C,0))),"",INDEX('Policy Characteristics'!A:A,MATCH($C393,'Policy Characteristics'!$C:$C,0)))</f>
        <v>Electricity Supply</v>
      </c>
      <c r="B393" s="184" t="str">
        <f>IF(ISBLANK(INDEX('Policy Characteristics'!B:B,MATCH($C393,'Policy Characteristics'!$C:$C,0))),"",INDEX('Policy Characteristics'!B:B,MATCH($C393,'Policy Characteristics'!$C:$C,0)))</f>
        <v>Non BAU Mandated Capacity CCUS Retrofits</v>
      </c>
      <c r="C393" s="176" t="str">
        <f t="shared" si="23"/>
        <v>Boolean Use Non BAU Mandated Capacity Retrofit Schedule</v>
      </c>
      <c r="D393" s="6" t="s">
        <v>447</v>
      </c>
      <c r="E393" s="47"/>
      <c r="F393" s="6" t="s">
        <v>450</v>
      </c>
      <c r="G393" s="47"/>
      <c r="H393" s="44">
        <v>2294</v>
      </c>
      <c r="I393" s="198" t="s">
        <v>44</v>
      </c>
      <c r="J393" s="177" t="str">
        <f>IF(ISBLANK(INDEX('Policy Characteristics'!D:D,MATCH($C393,'Policy Characteristics'!$C:$C,0))),"",INDEX('Policy Characteristics'!D:D,MATCH($C393,'Policy Characteristics'!$C:$C,0)))</f>
        <v>Non BAU Mandated Capacity CCUS Retrofits</v>
      </c>
      <c r="K393" s="177" t="str">
        <f>IF(ISBLANK(INDEX('Policy Characteristics'!E:E,MATCH($C393,'Policy Characteristics'!$C:$C,0))),"",INDEX('Policy Characteristics'!E:E,MATCH($C393,'Policy Characteristics'!$C:$C,0)))</f>
        <v/>
      </c>
      <c r="L393" s="177">
        <f>IF(ISBLANK(INDEX('Policy Characteristics'!F:F,MATCH($C393,'Policy Characteristics'!$C:$C,0))),"",INDEX('Policy Characteristics'!F:F,MATCH($C393,'Policy Characteristics'!$C:$C,0)))</f>
        <v>0</v>
      </c>
      <c r="M393" s="177">
        <f>IF(ISBLANK(INDEX('Policy Characteristics'!G:G,MATCH($C393,'Policy Characteristics'!$C:$C,0))),"",INDEX('Policy Characteristics'!G:G,MATCH($C393,'Policy Characteristics'!$C:$C,0)))</f>
        <v>1</v>
      </c>
      <c r="N393" s="177">
        <f>IF(ISBLANK(INDEX('Policy Characteristics'!H:H,MATCH($C393,'Policy Characteristics'!$C:$C,0))),"",INDEX('Policy Characteristics'!H:H,MATCH($C393,'Policy Characteristics'!$C:$C,0)))</f>
        <v>1</v>
      </c>
      <c r="O393" s="177" t="str">
        <f>IF(ISBLANK(INDEX('Policy Characteristics'!I:I,MATCH($C393,'Policy Characteristics'!$C:$C,0))),"",INDEX('Policy Characteristics'!I:I,MATCH($C393,'Policy Characteristics'!$C:$C,0)))</f>
        <v>on/off</v>
      </c>
      <c r="P393" s="177" t="str">
        <f>IF(ISBLANK(INDEX('Policy Characteristics'!J:J,MATCH($C393,'Policy Characteristics'!$C:$C,0))),"",INDEX('Policy Characteristics'!J:J,MATCH($C393,'Policy Characteristics'!$C:$C,0)))</f>
        <v xml:space="preserve">**Description:** The business-as-usual case includes no CCUS retrofits.  This policy uses an alternative set of data for CCUS retrofits. </v>
      </c>
      <c r="Q393" s="177" t="str">
        <f>IF(ISBLANK(INDEX('Policy Characteristics'!K:K,MATCH($C393,'Policy Characteristics'!$C:$C,0))),"",INDEX('Policy Characteristics'!K:K,MATCH($C393,'Policy Characteristics'!$C:$C,0)))</f>
        <v/>
      </c>
      <c r="R393" s="177" t="str">
        <f>IF(ISBLANK(INDEX('Policy Characteristics'!L:L,MATCH($C393,'Policy Characteristics'!$C:$C,0))),"",INDEX('Policy Characteristics'!L:L,MATCH($C393,'Policy Characteristics'!$C:$C,0)))</f>
        <v/>
      </c>
    </row>
    <row r="394" spans="1:18" s="4" customFormat="1" x14ac:dyDescent="0.35">
      <c r="A394" s="176" t="str">
        <f>IF(ISBLANK(INDEX('Policy Characteristics'!A:A,MATCH($C394,'Policy Characteristics'!$C:$C,0))),"",INDEX('Policy Characteristics'!A:A,MATCH($C394,'Policy Characteristics'!$C:$C,0)))</f>
        <v>Electricity Supply</v>
      </c>
      <c r="B394" s="184" t="str">
        <f>IF(ISBLANK(INDEX('Policy Characteristics'!B:B,MATCH($C394,'Policy Characteristics'!$C:$C,0))),"",INDEX('Policy Characteristics'!B:B,MATCH($C394,'Policy Characteristics'!$C:$C,0)))</f>
        <v>Non BAU Mandated Capacity CCUS Retrofits</v>
      </c>
      <c r="C394" s="176" t="str">
        <f t="shared" si="23"/>
        <v>Boolean Use Non BAU Mandated Capacity Retrofit Schedule</v>
      </c>
      <c r="D394" s="6" t="s">
        <v>77</v>
      </c>
      <c r="E394" s="47"/>
      <c r="F394" s="6" t="s">
        <v>89</v>
      </c>
      <c r="G394" s="47"/>
      <c r="H394" s="44">
        <v>2295</v>
      </c>
      <c r="I394" s="198" t="s">
        <v>44</v>
      </c>
      <c r="J394" s="177" t="str">
        <f>IF(ISBLANK(INDEX('Policy Characteristics'!D:D,MATCH($C394,'Policy Characteristics'!$C:$C,0))),"",INDEX('Policy Characteristics'!D:D,MATCH($C394,'Policy Characteristics'!$C:$C,0)))</f>
        <v>Non BAU Mandated Capacity CCUS Retrofits</v>
      </c>
      <c r="K394" s="177" t="str">
        <f>IF(ISBLANK(INDEX('Policy Characteristics'!E:E,MATCH($C394,'Policy Characteristics'!$C:$C,0))),"",INDEX('Policy Characteristics'!E:E,MATCH($C394,'Policy Characteristics'!$C:$C,0)))</f>
        <v/>
      </c>
      <c r="L394" s="177">
        <f>IF(ISBLANK(INDEX('Policy Characteristics'!F:F,MATCH($C394,'Policy Characteristics'!$C:$C,0))),"",INDEX('Policy Characteristics'!F:F,MATCH($C394,'Policy Characteristics'!$C:$C,0)))</f>
        <v>0</v>
      </c>
      <c r="M394" s="177">
        <f>IF(ISBLANK(INDEX('Policy Characteristics'!G:G,MATCH($C394,'Policy Characteristics'!$C:$C,0))),"",INDEX('Policy Characteristics'!G:G,MATCH($C394,'Policy Characteristics'!$C:$C,0)))</f>
        <v>1</v>
      </c>
      <c r="N394" s="177">
        <f>IF(ISBLANK(INDEX('Policy Characteristics'!H:H,MATCH($C394,'Policy Characteristics'!$C:$C,0))),"",INDEX('Policy Characteristics'!H:H,MATCH($C394,'Policy Characteristics'!$C:$C,0)))</f>
        <v>1</v>
      </c>
      <c r="O394" s="177" t="str">
        <f>IF(ISBLANK(INDEX('Policy Characteristics'!I:I,MATCH($C394,'Policy Characteristics'!$C:$C,0))),"",INDEX('Policy Characteristics'!I:I,MATCH($C394,'Policy Characteristics'!$C:$C,0)))</f>
        <v>on/off</v>
      </c>
      <c r="P394" s="177" t="str">
        <f>IF(ISBLANK(INDEX('Policy Characteristics'!J:J,MATCH($C394,'Policy Characteristics'!$C:$C,0))),"",INDEX('Policy Characteristics'!J:J,MATCH($C394,'Policy Characteristics'!$C:$C,0)))</f>
        <v xml:space="preserve">**Description:** The business-as-usual case includes no CCUS retrofits.  This policy uses an alternative set of data for CCUS retrofits. </v>
      </c>
      <c r="Q394" s="177" t="str">
        <f>IF(ISBLANK(INDEX('Policy Characteristics'!K:K,MATCH($C394,'Policy Characteristics'!$C:$C,0))),"",INDEX('Policy Characteristics'!K:K,MATCH($C394,'Policy Characteristics'!$C:$C,0)))</f>
        <v/>
      </c>
      <c r="R394" s="177" t="str">
        <f>IF(ISBLANK(INDEX('Policy Characteristics'!L:L,MATCH($C394,'Policy Characteristics'!$C:$C,0))),"",INDEX('Policy Characteristics'!L:L,MATCH($C394,'Policy Characteristics'!$C:$C,0)))</f>
        <v/>
      </c>
    </row>
    <row r="395" spans="1:18" s="4" customFormat="1" x14ac:dyDescent="0.35">
      <c r="A395" s="176" t="str">
        <f>IF(ISBLANK(INDEX('Policy Characteristics'!A:A,MATCH($C395,'Policy Characteristics'!$C:$C,0))),"",INDEX('Policy Characteristics'!A:A,MATCH($C395,'Policy Characteristics'!$C:$C,0)))</f>
        <v>Electricity Supply</v>
      </c>
      <c r="B395" s="184" t="str">
        <f>IF(ISBLANK(INDEX('Policy Characteristics'!B:B,MATCH($C395,'Policy Characteristics'!$C:$C,0))),"",INDEX('Policy Characteristics'!B:B,MATCH($C395,'Policy Characteristics'!$C:$C,0)))</f>
        <v>Non BAU Mandated Capacity CCUS Retrofits</v>
      </c>
      <c r="C395" s="176" t="str">
        <f t="shared" si="23"/>
        <v>Boolean Use Non BAU Mandated Capacity Retrofit Schedule</v>
      </c>
      <c r="D395" s="6" t="s">
        <v>78</v>
      </c>
      <c r="E395" s="47"/>
      <c r="F395" s="6" t="s">
        <v>90</v>
      </c>
      <c r="G395" s="47"/>
      <c r="H395" s="44">
        <v>2296</v>
      </c>
      <c r="I395" s="198" t="s">
        <v>44</v>
      </c>
      <c r="J395" s="177" t="str">
        <f>IF(ISBLANK(INDEX('Policy Characteristics'!D:D,MATCH($C395,'Policy Characteristics'!$C:$C,0))),"",INDEX('Policy Characteristics'!D:D,MATCH($C395,'Policy Characteristics'!$C:$C,0)))</f>
        <v>Non BAU Mandated Capacity CCUS Retrofits</v>
      </c>
      <c r="K395" s="177" t="str">
        <f>IF(ISBLANK(INDEX('Policy Characteristics'!E:E,MATCH($C395,'Policy Characteristics'!$C:$C,0))),"",INDEX('Policy Characteristics'!E:E,MATCH($C395,'Policy Characteristics'!$C:$C,0)))</f>
        <v/>
      </c>
      <c r="L395" s="177">
        <f>IF(ISBLANK(INDEX('Policy Characteristics'!F:F,MATCH($C395,'Policy Characteristics'!$C:$C,0))),"",INDEX('Policy Characteristics'!F:F,MATCH($C395,'Policy Characteristics'!$C:$C,0)))</f>
        <v>0</v>
      </c>
      <c r="M395" s="177">
        <f>IF(ISBLANK(INDEX('Policy Characteristics'!G:G,MATCH($C395,'Policy Characteristics'!$C:$C,0))),"",INDEX('Policy Characteristics'!G:G,MATCH($C395,'Policy Characteristics'!$C:$C,0)))</f>
        <v>1</v>
      </c>
      <c r="N395" s="177">
        <f>IF(ISBLANK(INDEX('Policy Characteristics'!H:H,MATCH($C395,'Policy Characteristics'!$C:$C,0))),"",INDEX('Policy Characteristics'!H:H,MATCH($C395,'Policy Characteristics'!$C:$C,0)))</f>
        <v>1</v>
      </c>
      <c r="O395" s="177" t="str">
        <f>IF(ISBLANK(INDEX('Policy Characteristics'!I:I,MATCH($C395,'Policy Characteristics'!$C:$C,0))),"",INDEX('Policy Characteristics'!I:I,MATCH($C395,'Policy Characteristics'!$C:$C,0)))</f>
        <v>on/off</v>
      </c>
      <c r="P395" s="177" t="str">
        <f>IF(ISBLANK(INDEX('Policy Characteristics'!J:J,MATCH($C395,'Policy Characteristics'!$C:$C,0))),"",INDEX('Policy Characteristics'!J:J,MATCH($C395,'Policy Characteristics'!$C:$C,0)))</f>
        <v xml:space="preserve">**Description:** The business-as-usual case includes no CCUS retrofits.  This policy uses an alternative set of data for CCUS retrofits. </v>
      </c>
      <c r="Q395" s="177" t="str">
        <f>IF(ISBLANK(INDEX('Policy Characteristics'!K:K,MATCH($C395,'Policy Characteristics'!$C:$C,0))),"",INDEX('Policy Characteristics'!K:K,MATCH($C395,'Policy Characteristics'!$C:$C,0)))</f>
        <v/>
      </c>
      <c r="R395" s="177" t="str">
        <f>IF(ISBLANK(INDEX('Policy Characteristics'!L:L,MATCH($C395,'Policy Characteristics'!$C:$C,0))),"",INDEX('Policy Characteristics'!L:L,MATCH($C395,'Policy Characteristics'!$C:$C,0)))</f>
        <v/>
      </c>
    </row>
    <row r="396" spans="1:18" s="4" customFormat="1" x14ac:dyDescent="0.35">
      <c r="A396" s="176" t="str">
        <f>IF(ISBLANK(INDEX('Policy Characteristics'!A:A,MATCH($C396,'Policy Characteristics'!$C:$C,0))),"",INDEX('Policy Characteristics'!A:A,MATCH($C396,'Policy Characteristics'!$C:$C,0)))</f>
        <v>Electricity Supply</v>
      </c>
      <c r="B396" s="184" t="str">
        <f>IF(ISBLANK(INDEX('Policy Characteristics'!B:B,MATCH($C396,'Policy Characteristics'!$C:$C,0))),"",INDEX('Policy Characteristics'!B:B,MATCH($C396,'Policy Characteristics'!$C:$C,0)))</f>
        <v>Non BAU Mandated Capacity CCUS Retrofits</v>
      </c>
      <c r="C396" s="176" t="str">
        <f t="shared" si="23"/>
        <v>Boolean Use Non BAU Mandated Capacity Retrofit Schedule</v>
      </c>
      <c r="D396" s="6" t="s">
        <v>79</v>
      </c>
      <c r="E396" s="47"/>
      <c r="F396" s="6" t="s">
        <v>91</v>
      </c>
      <c r="G396" s="47"/>
      <c r="H396" s="44">
        <v>2297</v>
      </c>
      <c r="I396" s="198" t="s">
        <v>44</v>
      </c>
      <c r="J396" s="177" t="str">
        <f>IF(ISBLANK(INDEX('Policy Characteristics'!D:D,MATCH($C396,'Policy Characteristics'!$C:$C,0))),"",INDEX('Policy Characteristics'!D:D,MATCH($C396,'Policy Characteristics'!$C:$C,0)))</f>
        <v>Non BAU Mandated Capacity CCUS Retrofits</v>
      </c>
      <c r="K396" s="177" t="str">
        <f>IF(ISBLANK(INDEX('Policy Characteristics'!E:E,MATCH($C396,'Policy Characteristics'!$C:$C,0))),"",INDEX('Policy Characteristics'!E:E,MATCH($C396,'Policy Characteristics'!$C:$C,0)))</f>
        <v/>
      </c>
      <c r="L396" s="177">
        <f>IF(ISBLANK(INDEX('Policy Characteristics'!F:F,MATCH($C396,'Policy Characteristics'!$C:$C,0))),"",INDEX('Policy Characteristics'!F:F,MATCH($C396,'Policy Characteristics'!$C:$C,0)))</f>
        <v>0</v>
      </c>
      <c r="M396" s="177">
        <f>IF(ISBLANK(INDEX('Policy Characteristics'!G:G,MATCH($C396,'Policy Characteristics'!$C:$C,0))),"",INDEX('Policy Characteristics'!G:G,MATCH($C396,'Policy Characteristics'!$C:$C,0)))</f>
        <v>1</v>
      </c>
      <c r="N396" s="177">
        <f>IF(ISBLANK(INDEX('Policy Characteristics'!H:H,MATCH($C396,'Policy Characteristics'!$C:$C,0))),"",INDEX('Policy Characteristics'!H:H,MATCH($C396,'Policy Characteristics'!$C:$C,0)))</f>
        <v>1</v>
      </c>
      <c r="O396" s="177" t="str">
        <f>IF(ISBLANK(INDEX('Policy Characteristics'!I:I,MATCH($C396,'Policy Characteristics'!$C:$C,0))),"",INDEX('Policy Characteristics'!I:I,MATCH($C396,'Policy Characteristics'!$C:$C,0)))</f>
        <v>on/off</v>
      </c>
      <c r="P396" s="177" t="str">
        <f>IF(ISBLANK(INDEX('Policy Characteristics'!J:J,MATCH($C396,'Policy Characteristics'!$C:$C,0))),"",INDEX('Policy Characteristics'!J:J,MATCH($C396,'Policy Characteristics'!$C:$C,0)))</f>
        <v xml:space="preserve">**Description:** The business-as-usual case includes no CCUS retrofits.  This policy uses an alternative set of data for CCUS retrofits. </v>
      </c>
      <c r="Q396" s="177" t="str">
        <f>IF(ISBLANK(INDEX('Policy Characteristics'!K:K,MATCH($C396,'Policy Characteristics'!$C:$C,0))),"",INDEX('Policy Characteristics'!K:K,MATCH($C396,'Policy Characteristics'!$C:$C,0)))</f>
        <v/>
      </c>
      <c r="R396" s="177" t="str">
        <f>IF(ISBLANK(INDEX('Policy Characteristics'!L:L,MATCH($C396,'Policy Characteristics'!$C:$C,0))),"",INDEX('Policy Characteristics'!L:L,MATCH($C396,'Policy Characteristics'!$C:$C,0)))</f>
        <v/>
      </c>
    </row>
    <row r="397" spans="1:18" s="4" customFormat="1" x14ac:dyDescent="0.35">
      <c r="A397" s="176" t="str">
        <f>IF(ISBLANK(INDEX('Policy Characteristics'!A:A,MATCH($C397,'Policy Characteristics'!$C:$C,0))),"",INDEX('Policy Characteristics'!A:A,MATCH($C397,'Policy Characteristics'!$C:$C,0)))</f>
        <v>Electricity Supply</v>
      </c>
      <c r="B397" s="184" t="str">
        <f>IF(ISBLANK(INDEX('Policy Characteristics'!B:B,MATCH($C397,'Policy Characteristics'!$C:$C,0))),"",INDEX('Policy Characteristics'!B:B,MATCH($C397,'Policy Characteristics'!$C:$C,0)))</f>
        <v>Non BAU Mandated Capacity CCUS Retrofits</v>
      </c>
      <c r="C397" s="176" t="str">
        <f t="shared" si="23"/>
        <v>Boolean Use Non BAU Mandated Capacity Retrofit Schedule</v>
      </c>
      <c r="D397" s="6" t="s">
        <v>1324</v>
      </c>
      <c r="E397" s="47"/>
      <c r="F397" s="6" t="s">
        <v>435</v>
      </c>
      <c r="G397" s="47"/>
      <c r="H397" s="44">
        <v>2298</v>
      </c>
      <c r="I397" s="198" t="s">
        <v>44</v>
      </c>
      <c r="J397" s="177" t="str">
        <f>IF(ISBLANK(INDEX('Policy Characteristics'!D:D,MATCH($C397,'Policy Characteristics'!$C:$C,0))),"",INDEX('Policy Characteristics'!D:D,MATCH($C397,'Policy Characteristics'!$C:$C,0)))</f>
        <v>Non BAU Mandated Capacity CCUS Retrofits</v>
      </c>
      <c r="K397" s="177" t="str">
        <f>IF(ISBLANK(INDEX('Policy Characteristics'!E:E,MATCH($C397,'Policy Characteristics'!$C:$C,0))),"",INDEX('Policy Characteristics'!E:E,MATCH($C397,'Policy Characteristics'!$C:$C,0)))</f>
        <v/>
      </c>
      <c r="L397" s="177">
        <f>IF(ISBLANK(INDEX('Policy Characteristics'!F:F,MATCH($C397,'Policy Characteristics'!$C:$C,0))),"",INDEX('Policy Characteristics'!F:F,MATCH($C397,'Policy Characteristics'!$C:$C,0)))</f>
        <v>0</v>
      </c>
      <c r="M397" s="177">
        <f>IF(ISBLANK(INDEX('Policy Characteristics'!G:G,MATCH($C397,'Policy Characteristics'!$C:$C,0))),"",INDEX('Policy Characteristics'!G:G,MATCH($C397,'Policy Characteristics'!$C:$C,0)))</f>
        <v>1</v>
      </c>
      <c r="N397" s="177">
        <f>IF(ISBLANK(INDEX('Policy Characteristics'!H:H,MATCH($C397,'Policy Characteristics'!$C:$C,0))),"",INDEX('Policy Characteristics'!H:H,MATCH($C397,'Policy Characteristics'!$C:$C,0)))</f>
        <v>1</v>
      </c>
      <c r="O397" s="177" t="str">
        <f>IF(ISBLANK(INDEX('Policy Characteristics'!I:I,MATCH($C397,'Policy Characteristics'!$C:$C,0))),"",INDEX('Policy Characteristics'!I:I,MATCH($C397,'Policy Characteristics'!$C:$C,0)))</f>
        <v>on/off</v>
      </c>
      <c r="P397" s="177" t="str">
        <f>IF(ISBLANK(INDEX('Policy Characteristics'!J:J,MATCH($C397,'Policy Characteristics'!$C:$C,0))),"",INDEX('Policy Characteristics'!J:J,MATCH($C397,'Policy Characteristics'!$C:$C,0)))</f>
        <v xml:space="preserve">**Description:** The business-as-usual case includes no CCUS retrofits.  This policy uses an alternative set of data for CCUS retrofits. </v>
      </c>
      <c r="Q397" s="177" t="str">
        <f>IF(ISBLANK(INDEX('Policy Characteristics'!K:K,MATCH($C397,'Policy Characteristics'!$C:$C,0))),"",INDEX('Policy Characteristics'!K:K,MATCH($C397,'Policy Characteristics'!$C:$C,0)))</f>
        <v/>
      </c>
      <c r="R397" s="177" t="str">
        <f>IF(ISBLANK(INDEX('Policy Characteristics'!L:L,MATCH($C397,'Policy Characteristics'!$C:$C,0))),"",INDEX('Policy Characteristics'!L:L,MATCH($C397,'Policy Characteristics'!$C:$C,0)))</f>
        <v/>
      </c>
    </row>
    <row r="398" spans="1:18" s="4" customFormat="1" x14ac:dyDescent="0.35">
      <c r="A398" s="176" t="str">
        <f>IF(ISBLANK(INDEX('Policy Characteristics'!A:A,MATCH($C398,'Policy Characteristics'!$C:$C,0))),"",INDEX('Policy Characteristics'!A:A,MATCH($C398,'Policy Characteristics'!$C:$C,0)))</f>
        <v>Electricity Supply</v>
      </c>
      <c r="B398" s="184" t="str">
        <f>IF(ISBLANK(INDEX('Policy Characteristics'!B:B,MATCH($C398,'Policy Characteristics'!$C:$C,0))),"",INDEX('Policy Characteristics'!B:B,MATCH($C398,'Policy Characteristics'!$C:$C,0)))</f>
        <v>Non BAU Mandated Capacity CCUS Retrofits</v>
      </c>
      <c r="C398" s="176" t="str">
        <f t="shared" si="23"/>
        <v>Boolean Use Non BAU Mandated Capacity Retrofit Schedule</v>
      </c>
      <c r="D398" s="6" t="s">
        <v>308</v>
      </c>
      <c r="E398" s="47"/>
      <c r="F398" s="6" t="s">
        <v>2643</v>
      </c>
      <c r="G398" s="47"/>
      <c r="H398" s="44">
        <v>2299</v>
      </c>
      <c r="I398" s="198" t="s">
        <v>44</v>
      </c>
      <c r="J398" s="177" t="str">
        <f>IF(ISBLANK(INDEX('Policy Characteristics'!D:D,MATCH($C398,'Policy Characteristics'!$C:$C,0))),"",INDEX('Policy Characteristics'!D:D,MATCH($C398,'Policy Characteristics'!$C:$C,0)))</f>
        <v>Non BAU Mandated Capacity CCUS Retrofits</v>
      </c>
      <c r="K398" s="177" t="str">
        <f>IF(ISBLANK(INDEX('Policy Characteristics'!E:E,MATCH($C398,'Policy Characteristics'!$C:$C,0))),"",INDEX('Policy Characteristics'!E:E,MATCH($C398,'Policy Characteristics'!$C:$C,0)))</f>
        <v/>
      </c>
      <c r="L398" s="177">
        <f>IF(ISBLANK(INDEX('Policy Characteristics'!F:F,MATCH($C398,'Policy Characteristics'!$C:$C,0))),"",INDEX('Policy Characteristics'!F:F,MATCH($C398,'Policy Characteristics'!$C:$C,0)))</f>
        <v>0</v>
      </c>
      <c r="M398" s="177">
        <f>IF(ISBLANK(INDEX('Policy Characteristics'!G:G,MATCH($C398,'Policy Characteristics'!$C:$C,0))),"",INDEX('Policy Characteristics'!G:G,MATCH($C398,'Policy Characteristics'!$C:$C,0)))</f>
        <v>1</v>
      </c>
      <c r="N398" s="177">
        <f>IF(ISBLANK(INDEX('Policy Characteristics'!H:H,MATCH($C398,'Policy Characteristics'!$C:$C,0))),"",INDEX('Policy Characteristics'!H:H,MATCH($C398,'Policy Characteristics'!$C:$C,0)))</f>
        <v>1</v>
      </c>
      <c r="O398" s="177" t="str">
        <f>IF(ISBLANK(INDEX('Policy Characteristics'!I:I,MATCH($C398,'Policy Characteristics'!$C:$C,0))),"",INDEX('Policy Characteristics'!I:I,MATCH($C398,'Policy Characteristics'!$C:$C,0)))</f>
        <v>on/off</v>
      </c>
      <c r="P398" s="177" t="str">
        <f>IF(ISBLANK(INDEX('Policy Characteristics'!J:J,MATCH($C398,'Policy Characteristics'!$C:$C,0))),"",INDEX('Policy Characteristics'!J:J,MATCH($C398,'Policy Characteristics'!$C:$C,0)))</f>
        <v xml:space="preserve">**Description:** The business-as-usual case includes no CCUS retrofits.  This policy uses an alternative set of data for CCUS retrofits. </v>
      </c>
      <c r="Q398" s="177" t="str">
        <f>IF(ISBLANK(INDEX('Policy Characteristics'!K:K,MATCH($C398,'Policy Characteristics'!$C:$C,0))),"",INDEX('Policy Characteristics'!K:K,MATCH($C398,'Policy Characteristics'!$C:$C,0)))</f>
        <v/>
      </c>
      <c r="R398" s="177" t="str">
        <f>IF(ISBLANK(INDEX('Policy Characteristics'!L:L,MATCH($C398,'Policy Characteristics'!$C:$C,0))),"",INDEX('Policy Characteristics'!L:L,MATCH($C398,'Policy Characteristics'!$C:$C,0)))</f>
        <v/>
      </c>
    </row>
    <row r="399" spans="1:18" s="4" customFormat="1" x14ac:dyDescent="0.35">
      <c r="A399" s="176" t="str">
        <f>IF(ISBLANK(INDEX('Policy Characteristics'!A:A,MATCH($C399,'Policy Characteristics'!$C:$C,0))),"",INDEX('Policy Characteristics'!A:A,MATCH($C399,'Policy Characteristics'!$C:$C,0)))</f>
        <v>Electricity Supply</v>
      </c>
      <c r="B399" s="184" t="str">
        <f>IF(ISBLANK(INDEX('Policy Characteristics'!B:B,MATCH($C399,'Policy Characteristics'!$C:$C,0))),"",INDEX('Policy Characteristics'!B:B,MATCH($C399,'Policy Characteristics'!$C:$C,0)))</f>
        <v>Non BAU Mandated Capacity CCUS Retrofits</v>
      </c>
      <c r="C399" s="176" t="str">
        <f t="shared" si="23"/>
        <v>Boolean Use Non BAU Mandated Capacity Retrofit Schedule</v>
      </c>
      <c r="D399" s="6" t="s">
        <v>309</v>
      </c>
      <c r="E399" s="47"/>
      <c r="F399" s="6" t="s">
        <v>310</v>
      </c>
      <c r="G399" s="47"/>
      <c r="H399" s="44">
        <v>2300</v>
      </c>
      <c r="I399" s="198" t="s">
        <v>44</v>
      </c>
      <c r="J399" s="177" t="str">
        <f>IF(ISBLANK(INDEX('Policy Characteristics'!D:D,MATCH($C399,'Policy Characteristics'!$C:$C,0))),"",INDEX('Policy Characteristics'!D:D,MATCH($C399,'Policy Characteristics'!$C:$C,0)))</f>
        <v>Non BAU Mandated Capacity CCUS Retrofits</v>
      </c>
      <c r="K399" s="177" t="str">
        <f>IF(ISBLANK(INDEX('Policy Characteristics'!E:E,MATCH($C399,'Policy Characteristics'!$C:$C,0))),"",INDEX('Policy Characteristics'!E:E,MATCH($C399,'Policy Characteristics'!$C:$C,0)))</f>
        <v/>
      </c>
      <c r="L399" s="177">
        <f>IF(ISBLANK(INDEX('Policy Characteristics'!F:F,MATCH($C399,'Policy Characteristics'!$C:$C,0))),"",INDEX('Policy Characteristics'!F:F,MATCH($C399,'Policy Characteristics'!$C:$C,0)))</f>
        <v>0</v>
      </c>
      <c r="M399" s="177">
        <f>IF(ISBLANK(INDEX('Policy Characteristics'!G:G,MATCH($C399,'Policy Characteristics'!$C:$C,0))),"",INDEX('Policy Characteristics'!G:G,MATCH($C399,'Policy Characteristics'!$C:$C,0)))</f>
        <v>1</v>
      </c>
      <c r="N399" s="177">
        <f>IF(ISBLANK(INDEX('Policy Characteristics'!H:H,MATCH($C399,'Policy Characteristics'!$C:$C,0))),"",INDEX('Policy Characteristics'!H:H,MATCH($C399,'Policy Characteristics'!$C:$C,0)))</f>
        <v>1</v>
      </c>
      <c r="O399" s="177" t="str">
        <f>IF(ISBLANK(INDEX('Policy Characteristics'!I:I,MATCH($C399,'Policy Characteristics'!$C:$C,0))),"",INDEX('Policy Characteristics'!I:I,MATCH($C399,'Policy Characteristics'!$C:$C,0)))</f>
        <v>on/off</v>
      </c>
      <c r="P399" s="177" t="str">
        <f>IF(ISBLANK(INDEX('Policy Characteristics'!J:J,MATCH($C399,'Policy Characteristics'!$C:$C,0))),"",INDEX('Policy Characteristics'!J:J,MATCH($C399,'Policy Characteristics'!$C:$C,0)))</f>
        <v xml:space="preserve">**Description:** The business-as-usual case includes no CCUS retrofits.  This policy uses an alternative set of data for CCUS retrofits. </v>
      </c>
      <c r="Q399" s="177" t="str">
        <f>IF(ISBLANK(INDEX('Policy Characteristics'!K:K,MATCH($C399,'Policy Characteristics'!$C:$C,0))),"",INDEX('Policy Characteristics'!K:K,MATCH($C399,'Policy Characteristics'!$C:$C,0)))</f>
        <v/>
      </c>
      <c r="R399" s="177" t="str">
        <f>IF(ISBLANK(INDEX('Policy Characteristics'!L:L,MATCH($C399,'Policy Characteristics'!$C:$C,0))),"",INDEX('Policy Characteristics'!L:L,MATCH($C399,'Policy Characteristics'!$C:$C,0)))</f>
        <v/>
      </c>
    </row>
    <row r="400" spans="1:18" s="4" customFormat="1" x14ac:dyDescent="0.35">
      <c r="A400" s="176" t="str">
        <f>IF(ISBLANK(INDEX('Policy Characteristics'!A:A,MATCH($C400,'Policy Characteristics'!$C:$C,0))),"",INDEX('Policy Characteristics'!A:A,MATCH($C400,'Policy Characteristics'!$C:$C,0)))</f>
        <v>Electricity Supply</v>
      </c>
      <c r="B400" s="184" t="str">
        <f>IF(ISBLANK(INDEX('Policy Characteristics'!B:B,MATCH($C400,'Policy Characteristics'!$C:$C,0))),"",INDEX('Policy Characteristics'!B:B,MATCH($C400,'Policy Characteristics'!$C:$C,0)))</f>
        <v>Non BAU Mandated Capacity CCUS Retrofits</v>
      </c>
      <c r="C400" s="176" t="str">
        <f t="shared" si="23"/>
        <v>Boolean Use Non BAU Mandated Capacity Retrofit Schedule</v>
      </c>
      <c r="D400" s="6" t="s">
        <v>443</v>
      </c>
      <c r="E400" s="47"/>
      <c r="F400" s="6" t="s">
        <v>442</v>
      </c>
      <c r="G400" s="47"/>
      <c r="H400" s="44">
        <v>2301</v>
      </c>
      <c r="I400" s="198" t="s">
        <v>44</v>
      </c>
      <c r="J400" s="177" t="str">
        <f>IF(ISBLANK(INDEX('Policy Characteristics'!D:D,MATCH($C400,'Policy Characteristics'!$C:$C,0))),"",INDEX('Policy Characteristics'!D:D,MATCH($C400,'Policy Characteristics'!$C:$C,0)))</f>
        <v>Non BAU Mandated Capacity CCUS Retrofits</v>
      </c>
      <c r="K400" s="177" t="str">
        <f>IF(ISBLANK(INDEX('Policy Characteristics'!E:E,MATCH($C400,'Policy Characteristics'!$C:$C,0))),"",INDEX('Policy Characteristics'!E:E,MATCH($C400,'Policy Characteristics'!$C:$C,0)))</f>
        <v/>
      </c>
      <c r="L400" s="177">
        <f>IF(ISBLANK(INDEX('Policy Characteristics'!F:F,MATCH($C400,'Policy Characteristics'!$C:$C,0))),"",INDEX('Policy Characteristics'!F:F,MATCH($C400,'Policy Characteristics'!$C:$C,0)))</f>
        <v>0</v>
      </c>
      <c r="M400" s="177">
        <f>IF(ISBLANK(INDEX('Policy Characteristics'!G:G,MATCH($C400,'Policy Characteristics'!$C:$C,0))),"",INDEX('Policy Characteristics'!G:G,MATCH($C400,'Policy Characteristics'!$C:$C,0)))</f>
        <v>1</v>
      </c>
      <c r="N400" s="177">
        <f>IF(ISBLANK(INDEX('Policy Characteristics'!H:H,MATCH($C400,'Policy Characteristics'!$C:$C,0))),"",INDEX('Policy Characteristics'!H:H,MATCH($C400,'Policy Characteristics'!$C:$C,0)))</f>
        <v>1</v>
      </c>
      <c r="O400" s="177" t="str">
        <f>IF(ISBLANK(INDEX('Policy Characteristics'!I:I,MATCH($C400,'Policy Characteristics'!$C:$C,0))),"",INDEX('Policy Characteristics'!I:I,MATCH($C400,'Policy Characteristics'!$C:$C,0)))</f>
        <v>on/off</v>
      </c>
      <c r="P400" s="177" t="str">
        <f>IF(ISBLANK(INDEX('Policy Characteristics'!J:J,MATCH($C400,'Policy Characteristics'!$C:$C,0))),"",INDEX('Policy Characteristics'!J:J,MATCH($C400,'Policy Characteristics'!$C:$C,0)))</f>
        <v xml:space="preserve">**Description:** The business-as-usual case includes no CCUS retrofits.  This policy uses an alternative set of data for CCUS retrofits. </v>
      </c>
      <c r="Q400" s="177" t="str">
        <f>IF(ISBLANK(INDEX('Policy Characteristics'!K:K,MATCH($C400,'Policy Characteristics'!$C:$C,0))),"",INDEX('Policy Characteristics'!K:K,MATCH($C400,'Policy Characteristics'!$C:$C,0)))</f>
        <v/>
      </c>
      <c r="R400" s="177" t="str">
        <f>IF(ISBLANK(INDEX('Policy Characteristics'!L:L,MATCH($C400,'Policy Characteristics'!$C:$C,0))),"",INDEX('Policy Characteristics'!L:L,MATCH($C400,'Policy Characteristics'!$C:$C,0)))</f>
        <v/>
      </c>
    </row>
    <row r="401" spans="1:18" s="4" customFormat="1" x14ac:dyDescent="0.35">
      <c r="A401" s="176" t="str">
        <f>IF(ISBLANK(INDEX('Policy Characteristics'!A:A,MATCH($C401,'Policy Characteristics'!$C:$C,0))),"",INDEX('Policy Characteristics'!A:A,MATCH($C401,'Policy Characteristics'!$C:$C,0)))</f>
        <v>Electricity Supply</v>
      </c>
      <c r="B401" s="184" t="str">
        <f>IF(ISBLANK(INDEX('Policy Characteristics'!B:B,MATCH($C401,'Policy Characteristics'!$C:$C,0))),"",INDEX('Policy Characteristics'!B:B,MATCH($C401,'Policy Characteristics'!$C:$C,0)))</f>
        <v>Non BAU Mandated Capacity CCUS Retrofits</v>
      </c>
      <c r="C401" s="176" t="str">
        <f t="shared" si="23"/>
        <v>Boolean Use Non BAU Mandated Capacity Retrofit Schedule</v>
      </c>
      <c r="D401" s="6" t="s">
        <v>452</v>
      </c>
      <c r="E401" s="47"/>
      <c r="F401" s="6" t="s">
        <v>453</v>
      </c>
      <c r="G401" s="47"/>
      <c r="H401" s="44">
        <v>2302</v>
      </c>
      <c r="I401" s="198" t="s">
        <v>44</v>
      </c>
      <c r="J401" s="177" t="str">
        <f>IF(ISBLANK(INDEX('Policy Characteristics'!D:D,MATCH($C401,'Policy Characteristics'!$C:$C,0))),"",INDEX('Policy Characteristics'!D:D,MATCH($C401,'Policy Characteristics'!$C:$C,0)))</f>
        <v>Non BAU Mandated Capacity CCUS Retrofits</v>
      </c>
      <c r="K401" s="177" t="str">
        <f>IF(ISBLANK(INDEX('Policy Characteristics'!E:E,MATCH($C401,'Policy Characteristics'!$C:$C,0))),"",INDEX('Policy Characteristics'!E:E,MATCH($C401,'Policy Characteristics'!$C:$C,0)))</f>
        <v/>
      </c>
      <c r="L401" s="177">
        <f>IF(ISBLANK(INDEX('Policy Characteristics'!F:F,MATCH($C401,'Policy Characteristics'!$C:$C,0))),"",INDEX('Policy Characteristics'!F:F,MATCH($C401,'Policy Characteristics'!$C:$C,0)))</f>
        <v>0</v>
      </c>
      <c r="M401" s="177">
        <f>IF(ISBLANK(INDEX('Policy Characteristics'!G:G,MATCH($C401,'Policy Characteristics'!$C:$C,0))),"",INDEX('Policy Characteristics'!G:G,MATCH($C401,'Policy Characteristics'!$C:$C,0)))</f>
        <v>1</v>
      </c>
      <c r="N401" s="177">
        <f>IF(ISBLANK(INDEX('Policy Characteristics'!H:H,MATCH($C401,'Policy Characteristics'!$C:$C,0))),"",INDEX('Policy Characteristics'!H:H,MATCH($C401,'Policy Characteristics'!$C:$C,0)))</f>
        <v>1</v>
      </c>
      <c r="O401" s="177" t="str">
        <f>IF(ISBLANK(INDEX('Policy Characteristics'!I:I,MATCH($C401,'Policy Characteristics'!$C:$C,0))),"",INDEX('Policy Characteristics'!I:I,MATCH($C401,'Policy Characteristics'!$C:$C,0)))</f>
        <v>on/off</v>
      </c>
      <c r="P401" s="177" t="str">
        <f>IF(ISBLANK(INDEX('Policy Characteristics'!J:J,MATCH($C401,'Policy Characteristics'!$C:$C,0))),"",INDEX('Policy Characteristics'!J:J,MATCH($C401,'Policy Characteristics'!$C:$C,0)))</f>
        <v xml:space="preserve">**Description:** The business-as-usual case includes no CCUS retrofits.  This policy uses an alternative set of data for CCUS retrofits. </v>
      </c>
      <c r="Q401" s="177" t="str">
        <f>IF(ISBLANK(INDEX('Policy Characteristics'!K:K,MATCH($C401,'Policy Characteristics'!$C:$C,0))),"",INDEX('Policy Characteristics'!K:K,MATCH($C401,'Policy Characteristics'!$C:$C,0)))</f>
        <v/>
      </c>
      <c r="R401" s="177" t="str">
        <f>IF(ISBLANK(INDEX('Policy Characteristics'!L:L,MATCH($C401,'Policy Characteristics'!$C:$C,0))),"",INDEX('Policy Characteristics'!L:L,MATCH($C401,'Policy Characteristics'!$C:$C,0)))</f>
        <v/>
      </c>
    </row>
    <row r="402" spans="1:18" s="4" customFormat="1" x14ac:dyDescent="0.35">
      <c r="A402" s="176" t="str">
        <f>IF(ISBLANK(INDEX('Policy Characteristics'!A:A,MATCH($C402,'Policy Characteristics'!$C:$C,0))),"",INDEX('Policy Characteristics'!A:A,MATCH($C402,'Policy Characteristics'!$C:$C,0)))</f>
        <v>Electricity Supply</v>
      </c>
      <c r="B402" s="184" t="str">
        <f>IF(ISBLANK(INDEX('Policy Characteristics'!B:B,MATCH($C402,'Policy Characteristics'!$C:$C,0))),"",INDEX('Policy Characteristics'!B:B,MATCH($C402,'Policy Characteristics'!$C:$C,0)))</f>
        <v>Non BAU Mandated Capacity CCUS Retrofits</v>
      </c>
      <c r="C402" s="176" t="str">
        <f t="shared" si="23"/>
        <v>Boolean Use Non BAU Mandated Capacity Retrofit Schedule</v>
      </c>
      <c r="D402" s="6" t="s">
        <v>1647</v>
      </c>
      <c r="E402" s="47"/>
      <c r="F402" s="6" t="s">
        <v>1368</v>
      </c>
      <c r="G402" s="47"/>
      <c r="H402" s="44">
        <v>2303</v>
      </c>
      <c r="I402" s="198" t="s">
        <v>44</v>
      </c>
      <c r="J402" s="177" t="str">
        <f>IF(ISBLANK(INDEX('Policy Characteristics'!D:D,MATCH($C402,'Policy Characteristics'!$C:$C,0))),"",INDEX('Policy Characteristics'!D:D,MATCH($C402,'Policy Characteristics'!$C:$C,0)))</f>
        <v>Non BAU Mandated Capacity CCUS Retrofits</v>
      </c>
      <c r="K402" s="177" t="str">
        <f>IF(ISBLANK(INDEX('Policy Characteristics'!E:E,MATCH($C402,'Policy Characteristics'!$C:$C,0))),"",INDEX('Policy Characteristics'!E:E,MATCH($C402,'Policy Characteristics'!$C:$C,0)))</f>
        <v/>
      </c>
      <c r="L402" s="177">
        <f>IF(ISBLANK(INDEX('Policy Characteristics'!F:F,MATCH($C402,'Policy Characteristics'!$C:$C,0))),"",INDEX('Policy Characteristics'!F:F,MATCH($C402,'Policy Characteristics'!$C:$C,0)))</f>
        <v>0</v>
      </c>
      <c r="M402" s="177">
        <f>IF(ISBLANK(INDEX('Policy Characteristics'!G:G,MATCH($C402,'Policy Characteristics'!$C:$C,0))),"",INDEX('Policy Characteristics'!G:G,MATCH($C402,'Policy Characteristics'!$C:$C,0)))</f>
        <v>1</v>
      </c>
      <c r="N402" s="177">
        <f>IF(ISBLANK(INDEX('Policy Characteristics'!H:H,MATCH($C402,'Policy Characteristics'!$C:$C,0))),"",INDEX('Policy Characteristics'!H:H,MATCH($C402,'Policy Characteristics'!$C:$C,0)))</f>
        <v>1</v>
      </c>
      <c r="O402" s="177" t="str">
        <f>IF(ISBLANK(INDEX('Policy Characteristics'!I:I,MATCH($C402,'Policy Characteristics'!$C:$C,0))),"",INDEX('Policy Characteristics'!I:I,MATCH($C402,'Policy Characteristics'!$C:$C,0)))</f>
        <v>on/off</v>
      </c>
      <c r="P402" s="177" t="str">
        <f>IF(ISBLANK(INDEX('Policy Characteristics'!J:J,MATCH($C402,'Policy Characteristics'!$C:$C,0))),"",INDEX('Policy Characteristics'!J:J,MATCH($C402,'Policy Characteristics'!$C:$C,0)))</f>
        <v xml:space="preserve">**Description:** The business-as-usual case includes no CCUS retrofits.  This policy uses an alternative set of data for CCUS retrofits. </v>
      </c>
      <c r="Q402" s="177" t="str">
        <f>IF(ISBLANK(INDEX('Policy Characteristics'!K:K,MATCH($C402,'Policy Characteristics'!$C:$C,0))),"",INDEX('Policy Characteristics'!K:K,MATCH($C402,'Policy Characteristics'!$C:$C,0)))</f>
        <v/>
      </c>
      <c r="R402" s="177" t="str">
        <f>IF(ISBLANK(INDEX('Policy Characteristics'!L:L,MATCH($C402,'Policy Characteristics'!$C:$C,0))),"",INDEX('Policy Characteristics'!L:L,MATCH($C402,'Policy Characteristics'!$C:$C,0)))</f>
        <v/>
      </c>
    </row>
    <row r="403" spans="1:18" s="4" customFormat="1" x14ac:dyDescent="0.35">
      <c r="A403" s="176" t="str">
        <f>IF(ISBLANK(INDEX('Policy Characteristics'!A:A,MATCH($C403,'Policy Characteristics'!$C:$C,0))),"",INDEX('Policy Characteristics'!A:A,MATCH($C403,'Policy Characteristics'!$C:$C,0)))</f>
        <v>Electricity Supply</v>
      </c>
      <c r="B403" s="184" t="str">
        <f>IF(ISBLANK(INDEX('Policy Characteristics'!B:B,MATCH($C403,'Policy Characteristics'!$C:$C,0))),"",INDEX('Policy Characteristics'!B:B,MATCH($C403,'Policy Characteristics'!$C:$C,0)))</f>
        <v>Non BAU Mandated Capacity CCUS Retrofits</v>
      </c>
      <c r="C403" s="176" t="str">
        <f t="shared" si="23"/>
        <v>Boolean Use Non BAU Mandated Capacity Retrofit Schedule</v>
      </c>
      <c r="D403" s="6" t="s">
        <v>1648</v>
      </c>
      <c r="E403" s="47"/>
      <c r="F403" s="6" t="s">
        <v>1491</v>
      </c>
      <c r="G403" s="47"/>
      <c r="H403" s="44">
        <v>2304</v>
      </c>
      <c r="I403" s="198" t="s">
        <v>44</v>
      </c>
      <c r="J403" s="177" t="str">
        <f>IF(ISBLANK(INDEX('Policy Characteristics'!D:D,MATCH($C403,'Policy Characteristics'!$C:$C,0))),"",INDEX('Policy Characteristics'!D:D,MATCH($C403,'Policy Characteristics'!$C:$C,0)))</f>
        <v>Non BAU Mandated Capacity CCUS Retrofits</v>
      </c>
      <c r="K403" s="177" t="str">
        <f>IF(ISBLANK(INDEX('Policy Characteristics'!E:E,MATCH($C403,'Policy Characteristics'!$C:$C,0))),"",INDEX('Policy Characteristics'!E:E,MATCH($C403,'Policy Characteristics'!$C:$C,0)))</f>
        <v/>
      </c>
      <c r="L403" s="177">
        <f>IF(ISBLANK(INDEX('Policy Characteristics'!F:F,MATCH($C403,'Policy Characteristics'!$C:$C,0))),"",INDEX('Policy Characteristics'!F:F,MATCH($C403,'Policy Characteristics'!$C:$C,0)))</f>
        <v>0</v>
      </c>
      <c r="M403" s="177">
        <f>IF(ISBLANK(INDEX('Policy Characteristics'!G:G,MATCH($C403,'Policy Characteristics'!$C:$C,0))),"",INDEX('Policy Characteristics'!G:G,MATCH($C403,'Policy Characteristics'!$C:$C,0)))</f>
        <v>1</v>
      </c>
      <c r="N403" s="177">
        <f>IF(ISBLANK(INDEX('Policy Characteristics'!H:H,MATCH($C403,'Policy Characteristics'!$C:$C,0))),"",INDEX('Policy Characteristics'!H:H,MATCH($C403,'Policy Characteristics'!$C:$C,0)))</f>
        <v>1</v>
      </c>
      <c r="O403" s="177" t="str">
        <f>IF(ISBLANK(INDEX('Policy Characteristics'!I:I,MATCH($C403,'Policy Characteristics'!$C:$C,0))),"",INDEX('Policy Characteristics'!I:I,MATCH($C403,'Policy Characteristics'!$C:$C,0)))</f>
        <v>on/off</v>
      </c>
      <c r="P403" s="177" t="str">
        <f>IF(ISBLANK(INDEX('Policy Characteristics'!J:J,MATCH($C403,'Policy Characteristics'!$C:$C,0))),"",INDEX('Policy Characteristics'!J:J,MATCH($C403,'Policy Characteristics'!$C:$C,0)))</f>
        <v xml:space="preserve">**Description:** The business-as-usual case includes no CCUS retrofits.  This policy uses an alternative set of data for CCUS retrofits. </v>
      </c>
      <c r="Q403" s="177" t="str">
        <f>IF(ISBLANK(INDEX('Policy Characteristics'!K:K,MATCH($C403,'Policy Characteristics'!$C:$C,0))),"",INDEX('Policy Characteristics'!K:K,MATCH($C403,'Policy Characteristics'!$C:$C,0)))</f>
        <v/>
      </c>
      <c r="R403" s="177" t="str">
        <f>IF(ISBLANK(INDEX('Policy Characteristics'!L:L,MATCH($C403,'Policy Characteristics'!$C:$C,0))),"",INDEX('Policy Characteristics'!L:L,MATCH($C403,'Policy Characteristics'!$C:$C,0)))</f>
        <v/>
      </c>
    </row>
    <row r="404" spans="1:18" s="4" customFormat="1" x14ac:dyDescent="0.35">
      <c r="A404" s="176" t="str">
        <f>IF(ISBLANK(INDEX('Policy Characteristics'!A:A,MATCH($C404,'Policy Characteristics'!$C:$C,0))),"",INDEX('Policy Characteristics'!A:A,MATCH($C404,'Policy Characteristics'!$C:$C,0)))</f>
        <v>Electricity Supply</v>
      </c>
      <c r="B404" s="184" t="str">
        <f>IF(ISBLANK(INDEX('Policy Characteristics'!B:B,MATCH($C404,'Policy Characteristics'!$C:$C,0))),"",INDEX('Policy Characteristics'!B:B,MATCH($C404,'Policy Characteristics'!$C:$C,0)))</f>
        <v>Non BAU Mandated Capacity CCUS Retrofits</v>
      </c>
      <c r="C404" s="176" t="str">
        <f t="shared" si="23"/>
        <v>Boolean Use Non BAU Mandated Capacity Retrofit Schedule</v>
      </c>
      <c r="D404" s="6" t="s">
        <v>1649</v>
      </c>
      <c r="E404" s="47"/>
      <c r="F404" s="6" t="s">
        <v>1370</v>
      </c>
      <c r="G404" s="47"/>
      <c r="H404" s="44">
        <v>2305</v>
      </c>
      <c r="I404" s="198" t="s">
        <v>44</v>
      </c>
      <c r="J404" s="177" t="str">
        <f>IF(ISBLANK(INDEX('Policy Characteristics'!D:D,MATCH($C404,'Policy Characteristics'!$C:$C,0))),"",INDEX('Policy Characteristics'!D:D,MATCH($C404,'Policy Characteristics'!$C:$C,0)))</f>
        <v>Non BAU Mandated Capacity CCUS Retrofits</v>
      </c>
      <c r="K404" s="177" t="str">
        <f>IF(ISBLANK(INDEX('Policy Characteristics'!E:E,MATCH($C404,'Policy Characteristics'!$C:$C,0))),"",INDEX('Policy Characteristics'!E:E,MATCH($C404,'Policy Characteristics'!$C:$C,0)))</f>
        <v/>
      </c>
      <c r="L404" s="177">
        <f>IF(ISBLANK(INDEX('Policy Characteristics'!F:F,MATCH($C404,'Policy Characteristics'!$C:$C,0))),"",INDEX('Policy Characteristics'!F:F,MATCH($C404,'Policy Characteristics'!$C:$C,0)))</f>
        <v>0</v>
      </c>
      <c r="M404" s="177">
        <f>IF(ISBLANK(INDEX('Policy Characteristics'!G:G,MATCH($C404,'Policy Characteristics'!$C:$C,0))),"",INDEX('Policy Characteristics'!G:G,MATCH($C404,'Policy Characteristics'!$C:$C,0)))</f>
        <v>1</v>
      </c>
      <c r="N404" s="177">
        <f>IF(ISBLANK(INDEX('Policy Characteristics'!H:H,MATCH($C404,'Policy Characteristics'!$C:$C,0))),"",INDEX('Policy Characteristics'!H:H,MATCH($C404,'Policy Characteristics'!$C:$C,0)))</f>
        <v>1</v>
      </c>
      <c r="O404" s="177" t="str">
        <f>IF(ISBLANK(INDEX('Policy Characteristics'!I:I,MATCH($C404,'Policy Characteristics'!$C:$C,0))),"",INDEX('Policy Characteristics'!I:I,MATCH($C404,'Policy Characteristics'!$C:$C,0)))</f>
        <v>on/off</v>
      </c>
      <c r="P404" s="177" t="str">
        <f>IF(ISBLANK(INDEX('Policy Characteristics'!J:J,MATCH($C404,'Policy Characteristics'!$C:$C,0))),"",INDEX('Policy Characteristics'!J:J,MATCH($C404,'Policy Characteristics'!$C:$C,0)))</f>
        <v xml:space="preserve">**Description:** The business-as-usual case includes no CCUS retrofits.  This policy uses an alternative set of data for CCUS retrofits. </v>
      </c>
      <c r="Q404" s="177" t="str">
        <f>IF(ISBLANK(INDEX('Policy Characteristics'!K:K,MATCH($C404,'Policy Characteristics'!$C:$C,0))),"",INDEX('Policy Characteristics'!K:K,MATCH($C404,'Policy Characteristics'!$C:$C,0)))</f>
        <v/>
      </c>
      <c r="R404" s="177" t="str">
        <f>IF(ISBLANK(INDEX('Policy Characteristics'!L:L,MATCH($C404,'Policy Characteristics'!$C:$C,0))),"",INDEX('Policy Characteristics'!L:L,MATCH($C404,'Policy Characteristics'!$C:$C,0)))</f>
        <v/>
      </c>
    </row>
    <row r="405" spans="1:18" s="4" customFormat="1" x14ac:dyDescent="0.35">
      <c r="A405" s="176" t="str">
        <f>IF(ISBLANK(INDEX('Policy Characteristics'!A:A,MATCH($C405,'Policy Characteristics'!$C:$C,0))),"",INDEX('Policy Characteristics'!A:A,MATCH($C405,'Policy Characteristics'!$C:$C,0)))</f>
        <v>Electricity Supply</v>
      </c>
      <c r="B405" s="184" t="str">
        <f>IF(ISBLANK(INDEX('Policy Characteristics'!B:B,MATCH($C405,'Policy Characteristics'!$C:$C,0))),"",INDEX('Policy Characteristics'!B:B,MATCH($C405,'Policy Characteristics'!$C:$C,0)))</f>
        <v>Non BAU Mandated Capacity CCUS Retrofits</v>
      </c>
      <c r="C405" s="176" t="str">
        <f t="shared" si="23"/>
        <v>Boolean Use Non BAU Mandated Capacity Retrofit Schedule</v>
      </c>
      <c r="D405" s="6" t="s">
        <v>2352</v>
      </c>
      <c r="E405" s="47"/>
      <c r="F405" s="6" t="s">
        <v>2359</v>
      </c>
      <c r="G405" s="47"/>
      <c r="H405" s="44">
        <v>2306</v>
      </c>
      <c r="I405" s="198" t="s">
        <v>44</v>
      </c>
      <c r="J405" s="177" t="str">
        <f>IF(ISBLANK(INDEX('Policy Characteristics'!D:D,MATCH($C405,'Policy Characteristics'!$C:$C,0))),"",INDEX('Policy Characteristics'!D:D,MATCH($C405,'Policy Characteristics'!$C:$C,0)))</f>
        <v>Non BAU Mandated Capacity CCUS Retrofits</v>
      </c>
      <c r="K405" s="177" t="str">
        <f>IF(ISBLANK(INDEX('Policy Characteristics'!E:E,MATCH($C405,'Policy Characteristics'!$C:$C,0))),"",INDEX('Policy Characteristics'!E:E,MATCH($C405,'Policy Characteristics'!$C:$C,0)))</f>
        <v/>
      </c>
      <c r="L405" s="177">
        <f>IF(ISBLANK(INDEX('Policy Characteristics'!F:F,MATCH($C405,'Policy Characteristics'!$C:$C,0))),"",INDEX('Policy Characteristics'!F:F,MATCH($C405,'Policy Characteristics'!$C:$C,0)))</f>
        <v>0</v>
      </c>
      <c r="M405" s="177">
        <f>IF(ISBLANK(INDEX('Policy Characteristics'!G:G,MATCH($C405,'Policy Characteristics'!$C:$C,0))),"",INDEX('Policy Characteristics'!G:G,MATCH($C405,'Policy Characteristics'!$C:$C,0)))</f>
        <v>1</v>
      </c>
      <c r="N405" s="177">
        <f>IF(ISBLANK(INDEX('Policy Characteristics'!H:H,MATCH($C405,'Policy Characteristics'!$C:$C,0))),"",INDEX('Policy Characteristics'!H:H,MATCH($C405,'Policy Characteristics'!$C:$C,0)))</f>
        <v>1</v>
      </c>
      <c r="O405" s="177" t="str">
        <f>IF(ISBLANK(INDEX('Policy Characteristics'!I:I,MATCH($C405,'Policy Characteristics'!$C:$C,0))),"",INDEX('Policy Characteristics'!I:I,MATCH($C405,'Policy Characteristics'!$C:$C,0)))</f>
        <v>on/off</v>
      </c>
      <c r="P405" s="177" t="str">
        <f>IF(ISBLANK(INDEX('Policy Characteristics'!J:J,MATCH($C405,'Policy Characteristics'!$C:$C,0))),"",INDEX('Policy Characteristics'!J:J,MATCH($C405,'Policy Characteristics'!$C:$C,0)))</f>
        <v xml:space="preserve">**Description:** The business-as-usual case includes no CCUS retrofits.  This policy uses an alternative set of data for CCUS retrofits. </v>
      </c>
      <c r="Q405" s="177" t="str">
        <f>IF(ISBLANK(INDEX('Policy Characteristics'!K:K,MATCH($C405,'Policy Characteristics'!$C:$C,0))),"",INDEX('Policy Characteristics'!K:K,MATCH($C405,'Policy Characteristics'!$C:$C,0)))</f>
        <v/>
      </c>
      <c r="R405" s="177" t="str">
        <f>IF(ISBLANK(INDEX('Policy Characteristics'!L:L,MATCH($C405,'Policy Characteristics'!$C:$C,0))),"",INDEX('Policy Characteristics'!L:L,MATCH($C405,'Policy Characteristics'!$C:$C,0)))</f>
        <v/>
      </c>
    </row>
    <row r="406" spans="1:18" s="4" customFormat="1" x14ac:dyDescent="0.35">
      <c r="A406" s="176" t="str">
        <f>IF(ISBLANK(INDEX('Policy Characteristics'!A:A,MATCH($C406,'Policy Characteristics'!$C:$C,0))),"",INDEX('Policy Characteristics'!A:A,MATCH($C406,'Policy Characteristics'!$C:$C,0)))</f>
        <v>Electricity Supply</v>
      </c>
      <c r="B406" s="184" t="str">
        <f>IF(ISBLANK(INDEX('Policy Characteristics'!B:B,MATCH($C406,'Policy Characteristics'!$C:$C,0))),"",INDEX('Policy Characteristics'!B:B,MATCH($C406,'Policy Characteristics'!$C:$C,0)))</f>
        <v>Non BAU Mandated Capacity CCUS Retrofits</v>
      </c>
      <c r="C406" s="176" t="str">
        <f t="shared" si="23"/>
        <v>Boolean Use Non BAU Mandated Capacity Retrofit Schedule</v>
      </c>
      <c r="D406" s="6" t="s">
        <v>2355</v>
      </c>
      <c r="E406" s="47"/>
      <c r="F406" s="6" t="s">
        <v>2360</v>
      </c>
      <c r="G406" s="47"/>
      <c r="H406" s="44">
        <v>2307</v>
      </c>
      <c r="I406" s="198" t="s">
        <v>44</v>
      </c>
      <c r="J406" s="177" t="str">
        <f>IF(ISBLANK(INDEX('Policy Characteristics'!D:D,MATCH($C406,'Policy Characteristics'!$C:$C,0))),"",INDEX('Policy Characteristics'!D:D,MATCH($C406,'Policy Characteristics'!$C:$C,0)))</f>
        <v>Non BAU Mandated Capacity CCUS Retrofits</v>
      </c>
      <c r="K406" s="177" t="str">
        <f>IF(ISBLANK(INDEX('Policy Characteristics'!E:E,MATCH($C406,'Policy Characteristics'!$C:$C,0))),"",INDEX('Policy Characteristics'!E:E,MATCH($C406,'Policy Characteristics'!$C:$C,0)))</f>
        <v/>
      </c>
      <c r="L406" s="177">
        <f>IF(ISBLANK(INDEX('Policy Characteristics'!F:F,MATCH($C406,'Policy Characteristics'!$C:$C,0))),"",INDEX('Policy Characteristics'!F:F,MATCH($C406,'Policy Characteristics'!$C:$C,0)))</f>
        <v>0</v>
      </c>
      <c r="M406" s="177">
        <f>IF(ISBLANK(INDEX('Policy Characteristics'!G:G,MATCH($C406,'Policy Characteristics'!$C:$C,0))),"",INDEX('Policy Characteristics'!G:G,MATCH($C406,'Policy Characteristics'!$C:$C,0)))</f>
        <v>1</v>
      </c>
      <c r="N406" s="177">
        <f>IF(ISBLANK(INDEX('Policy Characteristics'!H:H,MATCH($C406,'Policy Characteristics'!$C:$C,0))),"",INDEX('Policy Characteristics'!H:H,MATCH($C406,'Policy Characteristics'!$C:$C,0)))</f>
        <v>1</v>
      </c>
      <c r="O406" s="177" t="str">
        <f>IF(ISBLANK(INDEX('Policy Characteristics'!I:I,MATCH($C406,'Policy Characteristics'!$C:$C,0))),"",INDEX('Policy Characteristics'!I:I,MATCH($C406,'Policy Characteristics'!$C:$C,0)))</f>
        <v>on/off</v>
      </c>
      <c r="P406" s="177" t="str">
        <f>IF(ISBLANK(INDEX('Policy Characteristics'!J:J,MATCH($C406,'Policy Characteristics'!$C:$C,0))),"",INDEX('Policy Characteristics'!J:J,MATCH($C406,'Policy Characteristics'!$C:$C,0)))</f>
        <v xml:space="preserve">**Description:** The business-as-usual case includes no CCUS retrofits.  This policy uses an alternative set of data for CCUS retrofits. </v>
      </c>
      <c r="Q406" s="177" t="str">
        <f>IF(ISBLANK(INDEX('Policy Characteristics'!K:K,MATCH($C406,'Policy Characteristics'!$C:$C,0))),"",INDEX('Policy Characteristics'!K:K,MATCH($C406,'Policy Characteristics'!$C:$C,0)))</f>
        <v/>
      </c>
      <c r="R406" s="177" t="str">
        <f>IF(ISBLANK(INDEX('Policy Characteristics'!L:L,MATCH($C406,'Policy Characteristics'!$C:$C,0))),"",INDEX('Policy Characteristics'!L:L,MATCH($C406,'Policy Characteristics'!$C:$C,0)))</f>
        <v/>
      </c>
    </row>
    <row r="407" spans="1:18" s="4" customFormat="1" x14ac:dyDescent="0.35">
      <c r="A407" s="176" t="str">
        <f>IF(ISBLANK(INDEX('Policy Characteristics'!A:A,MATCH($C407,'Policy Characteristics'!$C:$C,0))),"",INDEX('Policy Characteristics'!A:A,MATCH($C407,'Policy Characteristics'!$C:$C,0)))</f>
        <v>Electricity Supply</v>
      </c>
      <c r="B407" s="184" t="str">
        <f>IF(ISBLANK(INDEX('Policy Characteristics'!B:B,MATCH($C407,'Policy Characteristics'!$C:$C,0))),"",INDEX('Policy Characteristics'!B:B,MATCH($C407,'Policy Characteristics'!$C:$C,0)))</f>
        <v>Non BAU Mandated Capacity CCUS Retrofits</v>
      </c>
      <c r="C407" s="176" t="str">
        <f t="shared" si="23"/>
        <v>Boolean Use Non BAU Mandated Capacity Retrofit Schedule</v>
      </c>
      <c r="D407" s="6" t="s">
        <v>2356</v>
      </c>
      <c r="E407" s="47"/>
      <c r="F407" s="6" t="s">
        <v>2361</v>
      </c>
      <c r="G407" s="47"/>
      <c r="H407" s="44">
        <v>2308</v>
      </c>
      <c r="I407" s="198" t="s">
        <v>44</v>
      </c>
      <c r="J407" s="177" t="str">
        <f>IF(ISBLANK(INDEX('Policy Characteristics'!D:D,MATCH($C407,'Policy Characteristics'!$C:$C,0))),"",INDEX('Policy Characteristics'!D:D,MATCH($C407,'Policy Characteristics'!$C:$C,0)))</f>
        <v>Non BAU Mandated Capacity CCUS Retrofits</v>
      </c>
      <c r="K407" s="177" t="str">
        <f>IF(ISBLANK(INDEX('Policy Characteristics'!E:E,MATCH($C407,'Policy Characteristics'!$C:$C,0))),"",INDEX('Policy Characteristics'!E:E,MATCH($C407,'Policy Characteristics'!$C:$C,0)))</f>
        <v/>
      </c>
      <c r="L407" s="177">
        <f>IF(ISBLANK(INDEX('Policy Characteristics'!F:F,MATCH($C407,'Policy Characteristics'!$C:$C,0))),"",INDEX('Policy Characteristics'!F:F,MATCH($C407,'Policy Characteristics'!$C:$C,0)))</f>
        <v>0</v>
      </c>
      <c r="M407" s="177">
        <f>IF(ISBLANK(INDEX('Policy Characteristics'!G:G,MATCH($C407,'Policy Characteristics'!$C:$C,0))),"",INDEX('Policy Characteristics'!G:G,MATCH($C407,'Policy Characteristics'!$C:$C,0)))</f>
        <v>1</v>
      </c>
      <c r="N407" s="177">
        <f>IF(ISBLANK(INDEX('Policy Characteristics'!H:H,MATCH($C407,'Policy Characteristics'!$C:$C,0))),"",INDEX('Policy Characteristics'!H:H,MATCH($C407,'Policy Characteristics'!$C:$C,0)))</f>
        <v>1</v>
      </c>
      <c r="O407" s="177" t="str">
        <f>IF(ISBLANK(INDEX('Policy Characteristics'!I:I,MATCH($C407,'Policy Characteristics'!$C:$C,0))),"",INDEX('Policy Characteristics'!I:I,MATCH($C407,'Policy Characteristics'!$C:$C,0)))</f>
        <v>on/off</v>
      </c>
      <c r="P407" s="177" t="str">
        <f>IF(ISBLANK(INDEX('Policy Characteristics'!J:J,MATCH($C407,'Policy Characteristics'!$C:$C,0))),"",INDEX('Policy Characteristics'!J:J,MATCH($C407,'Policy Characteristics'!$C:$C,0)))</f>
        <v xml:space="preserve">**Description:** The business-as-usual case includes no CCUS retrofits.  This policy uses an alternative set of data for CCUS retrofits. </v>
      </c>
      <c r="Q407" s="177" t="str">
        <f>IF(ISBLANK(INDEX('Policy Characteristics'!K:K,MATCH($C407,'Policy Characteristics'!$C:$C,0))),"",INDEX('Policy Characteristics'!K:K,MATCH($C407,'Policy Characteristics'!$C:$C,0)))</f>
        <v/>
      </c>
      <c r="R407" s="177" t="str">
        <f>IF(ISBLANK(INDEX('Policy Characteristics'!L:L,MATCH($C407,'Policy Characteristics'!$C:$C,0))),"",INDEX('Policy Characteristics'!L:L,MATCH($C407,'Policy Characteristics'!$C:$C,0)))</f>
        <v/>
      </c>
    </row>
    <row r="408" spans="1:18" s="4" customFormat="1" x14ac:dyDescent="0.35">
      <c r="A408" s="176" t="str">
        <f>IF(ISBLANK(INDEX('Policy Characteristics'!A:A,MATCH($C408,'Policy Characteristics'!$C:$C,0))),"",INDEX('Policy Characteristics'!A:A,MATCH($C408,'Policy Characteristics'!$C:$C,0)))</f>
        <v>Electricity Supply</v>
      </c>
      <c r="B408" s="184" t="str">
        <f>IF(ISBLANK(INDEX('Policy Characteristics'!B:B,MATCH($C408,'Policy Characteristics'!$C:$C,0))),"",INDEX('Policy Characteristics'!B:B,MATCH($C408,'Policy Characteristics'!$C:$C,0)))</f>
        <v>Non BAU Mandated Capacity CCUS Retrofits</v>
      </c>
      <c r="C408" s="176" t="str">
        <f t="shared" si="23"/>
        <v>Boolean Use Non BAU Mandated Capacity Retrofit Schedule</v>
      </c>
      <c r="D408" s="6" t="s">
        <v>2357</v>
      </c>
      <c r="E408" s="47"/>
      <c r="F408" s="6" t="s">
        <v>2362</v>
      </c>
      <c r="G408" s="47"/>
      <c r="H408" s="44">
        <v>2309</v>
      </c>
      <c r="I408" s="198" t="s">
        <v>44</v>
      </c>
      <c r="J408" s="177" t="str">
        <f>IF(ISBLANK(INDEX('Policy Characteristics'!D:D,MATCH($C408,'Policy Characteristics'!$C:$C,0))),"",INDEX('Policy Characteristics'!D:D,MATCH($C408,'Policy Characteristics'!$C:$C,0)))</f>
        <v>Non BAU Mandated Capacity CCUS Retrofits</v>
      </c>
      <c r="K408" s="177" t="str">
        <f>IF(ISBLANK(INDEX('Policy Characteristics'!E:E,MATCH($C408,'Policy Characteristics'!$C:$C,0))),"",INDEX('Policy Characteristics'!E:E,MATCH($C408,'Policy Characteristics'!$C:$C,0)))</f>
        <v/>
      </c>
      <c r="L408" s="177">
        <f>IF(ISBLANK(INDEX('Policy Characteristics'!F:F,MATCH($C408,'Policy Characteristics'!$C:$C,0))),"",INDEX('Policy Characteristics'!F:F,MATCH($C408,'Policy Characteristics'!$C:$C,0)))</f>
        <v>0</v>
      </c>
      <c r="M408" s="177">
        <f>IF(ISBLANK(INDEX('Policy Characteristics'!G:G,MATCH($C408,'Policy Characteristics'!$C:$C,0))),"",INDEX('Policy Characteristics'!G:G,MATCH($C408,'Policy Characteristics'!$C:$C,0)))</f>
        <v>1</v>
      </c>
      <c r="N408" s="177">
        <f>IF(ISBLANK(INDEX('Policy Characteristics'!H:H,MATCH($C408,'Policy Characteristics'!$C:$C,0))),"",INDEX('Policy Characteristics'!H:H,MATCH($C408,'Policy Characteristics'!$C:$C,0)))</f>
        <v>1</v>
      </c>
      <c r="O408" s="177" t="str">
        <f>IF(ISBLANK(INDEX('Policy Characteristics'!I:I,MATCH($C408,'Policy Characteristics'!$C:$C,0))),"",INDEX('Policy Characteristics'!I:I,MATCH($C408,'Policy Characteristics'!$C:$C,0)))</f>
        <v>on/off</v>
      </c>
      <c r="P408" s="177" t="str">
        <f>IF(ISBLANK(INDEX('Policy Characteristics'!J:J,MATCH($C408,'Policy Characteristics'!$C:$C,0))),"",INDEX('Policy Characteristics'!J:J,MATCH($C408,'Policy Characteristics'!$C:$C,0)))</f>
        <v xml:space="preserve">**Description:** The business-as-usual case includes no CCUS retrofits.  This policy uses an alternative set of data for CCUS retrofits. </v>
      </c>
      <c r="Q408" s="177" t="str">
        <f>IF(ISBLANK(INDEX('Policy Characteristics'!K:K,MATCH($C408,'Policy Characteristics'!$C:$C,0))),"",INDEX('Policy Characteristics'!K:K,MATCH($C408,'Policy Characteristics'!$C:$C,0)))</f>
        <v/>
      </c>
      <c r="R408" s="177" t="str">
        <f>IF(ISBLANK(INDEX('Policy Characteristics'!L:L,MATCH($C408,'Policy Characteristics'!$C:$C,0))),"",INDEX('Policy Characteristics'!L:L,MATCH($C408,'Policy Characteristics'!$C:$C,0)))</f>
        <v/>
      </c>
    </row>
    <row r="409" spans="1:18" s="4" customFormat="1" x14ac:dyDescent="0.35">
      <c r="A409" s="176" t="str">
        <f>IF(ISBLANK(INDEX('Policy Characteristics'!A:A,MATCH($C409,'Policy Characteristics'!$C:$C,0))),"",INDEX('Policy Characteristics'!A:A,MATCH($C409,'Policy Characteristics'!$C:$C,0)))</f>
        <v>Electricity Supply</v>
      </c>
      <c r="B409" s="184" t="str">
        <f>IF(ISBLANK(INDEX('Policy Characteristics'!B:B,MATCH($C409,'Policy Characteristics'!$C:$C,0))),"",INDEX('Policy Characteristics'!B:B,MATCH($C409,'Policy Characteristics'!$C:$C,0)))</f>
        <v>Non BAU Mandated Capacity CCUS Retrofits</v>
      </c>
      <c r="C409" s="176" t="str">
        <f t="shared" si="23"/>
        <v>Boolean Use Non BAU Mandated Capacity Retrofit Schedule</v>
      </c>
      <c r="D409" s="6" t="s">
        <v>2358</v>
      </c>
      <c r="E409" s="47"/>
      <c r="F409" s="6" t="s">
        <v>2363</v>
      </c>
      <c r="G409" s="47"/>
      <c r="H409" s="44">
        <v>2310</v>
      </c>
      <c r="I409" s="198" t="s">
        <v>44</v>
      </c>
      <c r="J409" s="177" t="str">
        <f>IF(ISBLANK(INDEX('Policy Characteristics'!D:D,MATCH($C409,'Policy Characteristics'!$C:$C,0))),"",INDEX('Policy Characteristics'!D:D,MATCH($C409,'Policy Characteristics'!$C:$C,0)))</f>
        <v>Non BAU Mandated Capacity CCUS Retrofits</v>
      </c>
      <c r="K409" s="177" t="str">
        <f>IF(ISBLANK(INDEX('Policy Characteristics'!E:E,MATCH($C409,'Policy Characteristics'!$C:$C,0))),"",INDEX('Policy Characteristics'!E:E,MATCH($C409,'Policy Characteristics'!$C:$C,0)))</f>
        <v/>
      </c>
      <c r="L409" s="177">
        <f>IF(ISBLANK(INDEX('Policy Characteristics'!F:F,MATCH($C409,'Policy Characteristics'!$C:$C,0))),"",INDEX('Policy Characteristics'!F:F,MATCH($C409,'Policy Characteristics'!$C:$C,0)))</f>
        <v>0</v>
      </c>
      <c r="M409" s="177">
        <f>IF(ISBLANK(INDEX('Policy Characteristics'!G:G,MATCH($C409,'Policy Characteristics'!$C:$C,0))),"",INDEX('Policy Characteristics'!G:G,MATCH($C409,'Policy Characteristics'!$C:$C,0)))</f>
        <v>1</v>
      </c>
      <c r="N409" s="177">
        <f>IF(ISBLANK(INDEX('Policy Characteristics'!H:H,MATCH($C409,'Policy Characteristics'!$C:$C,0))),"",INDEX('Policy Characteristics'!H:H,MATCH($C409,'Policy Characteristics'!$C:$C,0)))</f>
        <v>1</v>
      </c>
      <c r="O409" s="177" t="str">
        <f>IF(ISBLANK(INDEX('Policy Characteristics'!I:I,MATCH($C409,'Policy Characteristics'!$C:$C,0))),"",INDEX('Policy Characteristics'!I:I,MATCH($C409,'Policy Characteristics'!$C:$C,0)))</f>
        <v>on/off</v>
      </c>
      <c r="P409" s="177" t="str">
        <f>IF(ISBLANK(INDEX('Policy Characteristics'!J:J,MATCH($C409,'Policy Characteristics'!$C:$C,0))),"",INDEX('Policy Characteristics'!J:J,MATCH($C409,'Policy Characteristics'!$C:$C,0)))</f>
        <v xml:space="preserve">**Description:** The business-as-usual case includes no CCUS retrofits.  This policy uses an alternative set of data for CCUS retrofits. </v>
      </c>
      <c r="Q409" s="177" t="str">
        <f>IF(ISBLANK(INDEX('Policy Characteristics'!K:K,MATCH($C409,'Policy Characteristics'!$C:$C,0))),"",INDEX('Policy Characteristics'!K:K,MATCH($C409,'Policy Characteristics'!$C:$C,0)))</f>
        <v/>
      </c>
      <c r="R409" s="177" t="str">
        <f>IF(ISBLANK(INDEX('Policy Characteristics'!L:L,MATCH($C409,'Policy Characteristics'!$C:$C,0))),"",INDEX('Policy Characteristics'!L:L,MATCH($C409,'Policy Characteristics'!$C:$C,0)))</f>
        <v/>
      </c>
    </row>
    <row r="410" spans="1:18" s="4" customFormat="1" x14ac:dyDescent="0.35">
      <c r="A410" s="176" t="str">
        <f>IF(ISBLANK(INDEX('Policy Characteristics'!A:A,MATCH($C410,'Policy Characteristics'!$C:$C,0))),"",INDEX('Policy Characteristics'!A:A,MATCH($C410,'Policy Characteristics'!$C:$C,0)))</f>
        <v>Electricity Supply</v>
      </c>
      <c r="B410" s="184" t="str">
        <f>IF(ISBLANK(INDEX('Policy Characteristics'!B:B,MATCH($C410,'Policy Characteristics'!$C:$C,0))),"",INDEX('Policy Characteristics'!B:B,MATCH($C410,'Policy Characteristics'!$C:$C,0)))</f>
        <v>Non BAU Mandated Capacity CCUS Retrofits</v>
      </c>
      <c r="C410" s="176" t="str">
        <f t="shared" si="23"/>
        <v>Boolean Use Non BAU Mandated Capacity Retrofit Schedule</v>
      </c>
      <c r="D410" s="6" t="s">
        <v>2438</v>
      </c>
      <c r="E410" s="47"/>
      <c r="F410" s="6" t="s">
        <v>2436</v>
      </c>
      <c r="G410" s="47"/>
      <c r="H410" s="44">
        <v>2311</v>
      </c>
      <c r="I410" s="198" t="s">
        <v>44</v>
      </c>
      <c r="J410" s="177" t="str">
        <f>IF(ISBLANK(INDEX('Policy Characteristics'!D:D,MATCH($C410,'Policy Characteristics'!$C:$C,0))),"",INDEX('Policy Characteristics'!D:D,MATCH($C410,'Policy Characteristics'!$C:$C,0)))</f>
        <v>Non BAU Mandated Capacity CCUS Retrofits</v>
      </c>
      <c r="K410" s="177" t="str">
        <f>IF(ISBLANK(INDEX('Policy Characteristics'!E:E,MATCH($C410,'Policy Characteristics'!$C:$C,0))),"",INDEX('Policy Characteristics'!E:E,MATCH($C410,'Policy Characteristics'!$C:$C,0)))</f>
        <v/>
      </c>
      <c r="L410" s="177">
        <f>IF(ISBLANK(INDEX('Policy Characteristics'!F:F,MATCH($C410,'Policy Characteristics'!$C:$C,0))),"",INDEX('Policy Characteristics'!F:F,MATCH($C410,'Policy Characteristics'!$C:$C,0)))</f>
        <v>0</v>
      </c>
      <c r="M410" s="177">
        <f>IF(ISBLANK(INDEX('Policy Characteristics'!G:G,MATCH($C410,'Policy Characteristics'!$C:$C,0))),"",INDEX('Policy Characteristics'!G:G,MATCH($C410,'Policy Characteristics'!$C:$C,0)))</f>
        <v>1</v>
      </c>
      <c r="N410" s="177">
        <f>IF(ISBLANK(INDEX('Policy Characteristics'!H:H,MATCH($C410,'Policy Characteristics'!$C:$C,0))),"",INDEX('Policy Characteristics'!H:H,MATCH($C410,'Policy Characteristics'!$C:$C,0)))</f>
        <v>1</v>
      </c>
      <c r="O410" s="177" t="str">
        <f>IF(ISBLANK(INDEX('Policy Characteristics'!I:I,MATCH($C410,'Policy Characteristics'!$C:$C,0))),"",INDEX('Policy Characteristics'!I:I,MATCH($C410,'Policy Characteristics'!$C:$C,0)))</f>
        <v>on/off</v>
      </c>
      <c r="P410" s="177" t="str">
        <f>IF(ISBLANK(INDEX('Policy Characteristics'!J:J,MATCH($C410,'Policy Characteristics'!$C:$C,0))),"",INDEX('Policy Characteristics'!J:J,MATCH($C410,'Policy Characteristics'!$C:$C,0)))</f>
        <v xml:space="preserve">**Description:** The business-as-usual case includes no CCUS retrofits.  This policy uses an alternative set of data for CCUS retrofits. </v>
      </c>
      <c r="Q410" s="177" t="str">
        <f>IF(ISBLANK(INDEX('Policy Characteristics'!K:K,MATCH($C410,'Policy Characteristics'!$C:$C,0))),"",INDEX('Policy Characteristics'!K:K,MATCH($C410,'Policy Characteristics'!$C:$C,0)))</f>
        <v/>
      </c>
      <c r="R410" s="177" t="str">
        <f>IF(ISBLANK(INDEX('Policy Characteristics'!L:L,MATCH($C410,'Policy Characteristics'!$C:$C,0))),"",INDEX('Policy Characteristics'!L:L,MATCH($C410,'Policy Characteristics'!$C:$C,0)))</f>
        <v/>
      </c>
    </row>
    <row r="411" spans="1:18" s="4" customFormat="1" x14ac:dyDescent="0.35">
      <c r="A411" s="176" t="str">
        <f>IF(ISBLANK(INDEX('Policy Characteristics'!A:A,MATCH($C411,'Policy Characteristics'!$C:$C,0))),"",INDEX('Policy Characteristics'!A:A,MATCH($C411,'Policy Characteristics'!$C:$C,0)))</f>
        <v>Electricity Supply</v>
      </c>
      <c r="B411" s="184" t="str">
        <f>IF(ISBLANK(INDEX('Policy Characteristics'!B:B,MATCH($C411,'Policy Characteristics'!$C:$C,0))),"",INDEX('Policy Characteristics'!B:B,MATCH($C411,'Policy Characteristics'!$C:$C,0)))</f>
        <v>Non BAU Mandated Capacity CCUS Retrofits</v>
      </c>
      <c r="C411" s="176" t="str">
        <f t="shared" si="23"/>
        <v>Boolean Use Non BAU Mandated Capacity Retrofit Schedule</v>
      </c>
      <c r="D411" s="6" t="s">
        <v>2439</v>
      </c>
      <c r="E411" s="47"/>
      <c r="F411" s="6" t="s">
        <v>2437</v>
      </c>
      <c r="G411" s="47"/>
      <c r="H411" s="44">
        <v>2312</v>
      </c>
      <c r="I411" s="198" t="s">
        <v>44</v>
      </c>
      <c r="J411" s="177" t="str">
        <f>IF(ISBLANK(INDEX('Policy Characteristics'!D:D,MATCH($C411,'Policy Characteristics'!$C:$C,0))),"",INDEX('Policy Characteristics'!D:D,MATCH($C411,'Policy Characteristics'!$C:$C,0)))</f>
        <v>Non BAU Mandated Capacity CCUS Retrofits</v>
      </c>
      <c r="K411" s="177" t="str">
        <f>IF(ISBLANK(INDEX('Policy Characteristics'!E:E,MATCH($C411,'Policy Characteristics'!$C:$C,0))),"",INDEX('Policy Characteristics'!E:E,MATCH($C411,'Policy Characteristics'!$C:$C,0)))</f>
        <v/>
      </c>
      <c r="L411" s="177">
        <f>IF(ISBLANK(INDEX('Policy Characteristics'!F:F,MATCH($C411,'Policy Characteristics'!$C:$C,0))),"",INDEX('Policy Characteristics'!F:F,MATCH($C411,'Policy Characteristics'!$C:$C,0)))</f>
        <v>0</v>
      </c>
      <c r="M411" s="177">
        <f>IF(ISBLANK(INDEX('Policy Characteristics'!G:G,MATCH($C411,'Policy Characteristics'!$C:$C,0))),"",INDEX('Policy Characteristics'!G:G,MATCH($C411,'Policy Characteristics'!$C:$C,0)))</f>
        <v>1</v>
      </c>
      <c r="N411" s="177">
        <f>IF(ISBLANK(INDEX('Policy Characteristics'!H:H,MATCH($C411,'Policy Characteristics'!$C:$C,0))),"",INDEX('Policy Characteristics'!H:H,MATCH($C411,'Policy Characteristics'!$C:$C,0)))</f>
        <v>1</v>
      </c>
      <c r="O411" s="177" t="str">
        <f>IF(ISBLANK(INDEX('Policy Characteristics'!I:I,MATCH($C411,'Policy Characteristics'!$C:$C,0))),"",INDEX('Policy Characteristics'!I:I,MATCH($C411,'Policy Characteristics'!$C:$C,0)))</f>
        <v>on/off</v>
      </c>
      <c r="P411" s="177" t="str">
        <f>IF(ISBLANK(INDEX('Policy Characteristics'!J:J,MATCH($C411,'Policy Characteristics'!$C:$C,0))),"",INDEX('Policy Characteristics'!J:J,MATCH($C411,'Policy Characteristics'!$C:$C,0)))</f>
        <v xml:space="preserve">**Description:** The business-as-usual case includes no CCUS retrofits.  This policy uses an alternative set of data for CCUS retrofits. </v>
      </c>
      <c r="Q411" s="177" t="str">
        <f>IF(ISBLANK(INDEX('Policy Characteristics'!K:K,MATCH($C411,'Policy Characteristics'!$C:$C,0))),"",INDEX('Policy Characteristics'!K:K,MATCH($C411,'Policy Characteristics'!$C:$C,0)))</f>
        <v/>
      </c>
      <c r="R411" s="177" t="str">
        <f>IF(ISBLANK(INDEX('Policy Characteristics'!L:L,MATCH($C411,'Policy Characteristics'!$C:$C,0))),"",INDEX('Policy Characteristics'!L:L,MATCH($C411,'Policy Characteristics'!$C:$C,0)))</f>
        <v/>
      </c>
    </row>
    <row r="412" spans="1:18" s="4" customFormat="1" x14ac:dyDescent="0.35">
      <c r="A412" s="176" t="str">
        <f>IF(ISBLANK(INDEX('Policy Characteristics'!A:A,MATCH($C412,'Policy Characteristics'!$C:$C,0))),"",INDEX('Policy Characteristics'!A:A,MATCH($C412,'Policy Characteristics'!$C:$C,0)))</f>
        <v>Electricity Supply</v>
      </c>
      <c r="B412" s="184" t="str">
        <f>IF(ISBLANK(INDEX('Policy Characteristics'!B:B,MATCH($C412,'Policy Characteristics'!$C:$C,0))),"",INDEX('Policy Characteristics'!B:B,MATCH($C412,'Policy Characteristics'!$C:$C,0)))</f>
        <v>Non BAU RPS Qualifying Resources</v>
      </c>
      <c r="C412" t="s">
        <v>357</v>
      </c>
      <c r="D412" s="47"/>
      <c r="E412" s="47"/>
      <c r="F412" s="47"/>
      <c r="G412" s="47"/>
      <c r="H412" s="44">
        <v>649</v>
      </c>
      <c r="I412" s="198" t="s">
        <v>44</v>
      </c>
      <c r="J412" s="177" t="str">
        <f>IF(ISBLANK(INDEX('Policy Characteristics'!D:D,MATCH($C412,'Policy Characteristics'!$C:$C,0))),"",INDEX('Policy Characteristics'!D:D,MATCH($C412,'Policy Characteristics'!$C:$C,0)))</f>
        <v>Non BAU RPS Qualifying Resources</v>
      </c>
      <c r="K412" s="177" t="str">
        <f>IF(ISBLANK(INDEX('Policy Characteristics'!E:E,MATCH($C412,'Policy Characteristics'!$C:$C,0))),"",INDEX('Policy Characteristics'!E:E,MATCH($C412,'Policy Characteristics'!$C:$C,0)))</f>
        <v>elec non BAU RPS qualifying resources</v>
      </c>
      <c r="L412" s="177">
        <f>IF(ISBLANK(INDEX('Policy Characteristics'!F:F,MATCH($C412,'Policy Characteristics'!$C:$C,0))),"",INDEX('Policy Characteristics'!F:F,MATCH($C412,'Policy Characteristics'!$C:$C,0)))</f>
        <v>0</v>
      </c>
      <c r="M412" s="177">
        <f>IF(ISBLANK(INDEX('Policy Characteristics'!G:G,MATCH($C412,'Policy Characteristics'!$C:$C,0))),"",INDEX('Policy Characteristics'!G:G,MATCH($C412,'Policy Characteristics'!$C:$C,0)))</f>
        <v>1</v>
      </c>
      <c r="N412" s="177">
        <f>IF(ISBLANK(INDEX('Policy Characteristics'!H:H,MATCH($C412,'Policy Characteristics'!$C:$C,0))),"",INDEX('Policy Characteristics'!H:H,MATCH($C412,'Policy Characteristics'!$C:$C,0)))</f>
        <v>1</v>
      </c>
      <c r="O412" s="177" t="str">
        <f>IF(ISBLANK(INDEX('Policy Characteristics'!I:I,MATCH($C412,'Policy Characteristics'!$C:$C,0))),"",INDEX('Policy Characteristics'!I:I,MATCH($C412,'Policy Characteristics'!$C:$C,0)))</f>
        <v>on/off</v>
      </c>
      <c r="P412" s="177" t="str">
        <f>IF(ISBLANK(INDEX('Policy Characteristics'!J:J,MATCH($C412,'Policy Characteristics'!$C:$C,0))),"",INDEX('Policy Characteristics'!J:J,MATCH($C412,'Policy Characteristics'!$C:$C,0)))</f>
        <v/>
      </c>
      <c r="Q412" s="177" t="str">
        <f>IF(ISBLANK(INDEX('Policy Characteristics'!K:K,MATCH($C412,'Policy Characteristics'!$C:$C,0))),"",INDEX('Policy Characteristics'!K:K,MATCH($C412,'Policy Characteristics'!$C:$C,0)))</f>
        <v/>
      </c>
      <c r="R412" s="177" t="str">
        <f>IF(ISBLANK(INDEX('Policy Characteristics'!L:L,MATCH($C412,'Policy Characteristics'!$C:$C,0))),"",INDEX('Policy Characteristics'!L:L,MATCH($C412,'Policy Characteristics'!$C:$C,0)))</f>
        <v/>
      </c>
    </row>
    <row r="413" spans="1:18" s="2" customFormat="1" x14ac:dyDescent="0.35">
      <c r="A413" s="176" t="str">
        <f>IF(ISBLANK(INDEX('Policy Characteristics'!A:A,MATCH($C413,'Policy Characteristics'!$C:$C,0))),"",INDEX('Policy Characteristics'!A:A,MATCH($C413,'Policy Characteristics'!$C:$C,0)))</f>
        <v>Electricity Supply</v>
      </c>
      <c r="B413" s="184" t="str">
        <f>IF(ISBLANK(INDEX('Policy Characteristics'!B:B,MATCH($C413,'Policy Characteristics'!$C:$C,0))),"",INDEX('Policy Characteristics'!B:B,MATCH($C413,'Policy Characteristics'!$C:$C,0)))</f>
        <v>Reduce Plant Downtime</v>
      </c>
      <c r="C413" s="1" t="s">
        <v>255</v>
      </c>
      <c r="D413" s="47" t="s">
        <v>446</v>
      </c>
      <c r="E413" s="47"/>
      <c r="F413" s="47" t="s">
        <v>445</v>
      </c>
      <c r="G413" s="6"/>
      <c r="H413" s="49">
        <v>652</v>
      </c>
      <c r="I413" s="199" t="s">
        <v>44</v>
      </c>
      <c r="J413" s="177" t="str">
        <f>IF(ISBLANK(INDEX('Policy Characteristics'!D:D,MATCH($C413,'Policy Characteristics'!$C:$C,0))),"",INDEX('Policy Characteristics'!D:D,MATCH($C413,'Policy Characteristics'!$C:$C,0)))</f>
        <v>Reduce Plant Downtime</v>
      </c>
      <c r="K413" s="177" t="str">
        <f>IF(ISBLANK(INDEX('Policy Characteristics'!E:E,MATCH($C413,'Policy Characteristics'!$C:$C,0))),"",INDEX('Policy Characteristics'!E:E,MATCH($C413,'Policy Characteristics'!$C:$C,0)))</f>
        <v>elec reduce plant downtime</v>
      </c>
      <c r="L413" s="177">
        <f>IF(ISBLANK(INDEX('Policy Characteristics'!F:F,MATCH($C413,'Policy Characteristics'!$C:$C,0))),"",INDEX('Policy Characteristics'!F:F,MATCH($C413,'Policy Characteristics'!$C:$C,0)))</f>
        <v>0</v>
      </c>
      <c r="M413" s="177">
        <f>IF(ISBLANK(INDEX('Policy Characteristics'!G:G,MATCH($C413,'Policy Characteristics'!$C:$C,0))),"",INDEX('Policy Characteristics'!G:G,MATCH($C413,'Policy Characteristics'!$C:$C,0)))</f>
        <v>0.6</v>
      </c>
      <c r="N413" s="177">
        <f>IF(ISBLANK(INDEX('Policy Characteristics'!H:H,MATCH($C413,'Policy Characteristics'!$C:$C,0))),"",INDEX('Policy Characteristics'!H:H,MATCH($C413,'Policy Characteristics'!$C:$C,0)))</f>
        <v>0.01</v>
      </c>
      <c r="O413" s="177" t="str">
        <f>IF(ISBLANK(INDEX('Policy Characteristics'!I:I,MATCH($C413,'Policy Characteristics'!$C:$C,0))),"",INDEX('Policy Characteristics'!I:I,MATCH($C413,'Policy Characteristics'!$C:$C,0)))</f>
        <v>% reduction in downtime</v>
      </c>
      <c r="P413" s="177" t="str">
        <f>IF(ISBLANK(INDEX('Policy Characteristics'!J:J,MATCH($C413,'Policy Characteristics'!$C:$C,0))),"",INDEX('Policy Characteristics'!J:J,MATCH($C413,'Policy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3" s="177" t="str">
        <f>IF(ISBLANK(INDEX('Policy Characteristics'!K:K,MATCH($C413,'Policy Characteristics'!$C:$C,0))),"",INDEX('Policy Characteristics'!K:K,MATCH($C413,'Policy Characteristics'!$C:$C,0)))</f>
        <v>electricity-sector-main.html#red-downtime</v>
      </c>
      <c r="R413" s="177" t="str">
        <f>IF(ISBLANK(INDEX('Policy Characteristics'!L:L,MATCH($C413,'Policy Characteristics'!$C:$C,0))),"",INDEX('Policy Characteristics'!L:L,MATCH($C413,'Policy Characteristics'!$C:$C,0)))</f>
        <v>reduce-downtime.html</v>
      </c>
    </row>
    <row r="414" spans="1:18" s="2" customFormat="1" x14ac:dyDescent="0.35">
      <c r="A414" s="176" t="str">
        <f>IF(ISBLANK(INDEX('Policy Characteristics'!A:A,MATCH($C414,'Policy Characteristics'!$C:$C,0))),"",INDEX('Policy Characteristics'!A:A,MATCH($C414,'Policy Characteristics'!$C:$C,0)))</f>
        <v>Electricity Supply</v>
      </c>
      <c r="B414" s="184" t="str">
        <f>IF(ISBLANK(INDEX('Policy Characteristics'!B:B,MATCH($C414,'Policy Characteristics'!$C:$C,0))),"",INDEX('Policy Characteristics'!B:B,MATCH($C414,'Policy Characteristics'!$C:$C,0)))</f>
        <v>Reduce Plant Downtime</v>
      </c>
      <c r="C414" s="192" t="str">
        <f>$C$413</f>
        <v>Percentage Reduction in Plant Downtime</v>
      </c>
      <c r="D414" s="6" t="s">
        <v>2353</v>
      </c>
      <c r="E414" s="47"/>
      <c r="F414" s="6" t="s">
        <v>2627</v>
      </c>
      <c r="G414" s="6"/>
      <c r="H414" s="49">
        <v>654</v>
      </c>
      <c r="I414" s="199" t="s">
        <v>44</v>
      </c>
      <c r="J414" s="177" t="str">
        <f>IF(ISBLANK(INDEX('Policy Characteristics'!D:D,MATCH($C414,'Policy Characteristics'!$C:$C,0))),"",INDEX('Policy Characteristics'!D:D,MATCH($C414,'Policy Characteristics'!$C:$C,0)))</f>
        <v>Reduce Plant Downtime</v>
      </c>
      <c r="K414" s="177" t="str">
        <f>IF(ISBLANK(INDEX('Policy Characteristics'!E:E,MATCH($C414,'Policy Characteristics'!$C:$C,0))),"",INDEX('Policy Characteristics'!E:E,MATCH($C414,'Policy Characteristics'!$C:$C,0)))</f>
        <v>elec reduce plant downtime</v>
      </c>
      <c r="L414" s="177">
        <f>IF(ISBLANK(INDEX('Policy Characteristics'!F:F,MATCH($C414,'Policy Characteristics'!$C:$C,0))),"",INDEX('Policy Characteristics'!F:F,MATCH($C414,'Policy Characteristics'!$C:$C,0)))</f>
        <v>0</v>
      </c>
      <c r="M414" s="177">
        <f>IF(ISBLANK(INDEX('Policy Characteristics'!G:G,MATCH($C414,'Policy Characteristics'!$C:$C,0))),"",INDEX('Policy Characteristics'!G:G,MATCH($C414,'Policy Characteristics'!$C:$C,0)))</f>
        <v>0.6</v>
      </c>
      <c r="N414" s="177">
        <f>IF(ISBLANK(INDEX('Policy Characteristics'!H:H,MATCH($C414,'Policy Characteristics'!$C:$C,0))),"",INDEX('Policy Characteristics'!H:H,MATCH($C414,'Policy Characteristics'!$C:$C,0)))</f>
        <v>0.01</v>
      </c>
      <c r="O414" s="177" t="str">
        <f>IF(ISBLANK(INDEX('Policy Characteristics'!I:I,MATCH($C414,'Policy Characteristics'!$C:$C,0))),"",INDEX('Policy Characteristics'!I:I,MATCH($C414,'Policy Characteristics'!$C:$C,0)))</f>
        <v>% reduction in downtime</v>
      </c>
      <c r="P414" s="177" t="str">
        <f>IF(ISBLANK(INDEX('Policy Characteristics'!J:J,MATCH($C414,'Policy Characteristics'!$C:$C,0))),"",INDEX('Policy Characteristics'!J:J,MATCH($C414,'Policy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4" s="177" t="str">
        <f>IF(ISBLANK(INDEX('Policy Characteristics'!K:K,MATCH($C414,'Policy Characteristics'!$C:$C,0))),"",INDEX('Policy Characteristics'!K:K,MATCH($C414,'Policy Characteristics'!$C:$C,0)))</f>
        <v>electricity-sector-main.html#red-downtime</v>
      </c>
      <c r="R414" s="177" t="str">
        <f>IF(ISBLANK(INDEX('Policy Characteristics'!L:L,MATCH($C414,'Policy Characteristics'!$C:$C,0))),"",INDEX('Policy Characteristics'!L:L,MATCH($C414,'Policy Characteristics'!$C:$C,0)))</f>
        <v>reduce-downtime.html</v>
      </c>
    </row>
    <row r="415" spans="1:18" s="2" customFormat="1" x14ac:dyDescent="0.35">
      <c r="A415" s="176" t="str">
        <f>IF(ISBLANK(INDEX('Policy Characteristics'!A:A,MATCH($C415,'Policy Characteristics'!$C:$C,0))),"",INDEX('Policy Characteristics'!A:A,MATCH($C415,'Policy Characteristics'!$C:$C,0)))</f>
        <v>Electricity Supply</v>
      </c>
      <c r="B415" s="184" t="str">
        <f>IF(ISBLANK(INDEX('Policy Characteristics'!B:B,MATCH($C415,'Policy Characteristics'!$C:$C,0))),"",INDEX('Policy Characteristics'!B:B,MATCH($C415,'Policy Characteristics'!$C:$C,0)))</f>
        <v>Reduce Plant Downtime</v>
      </c>
      <c r="C415" s="192" t="str">
        <f t="shared" ref="C415:C436" si="24">$C$413</f>
        <v>Percentage Reduction in Plant Downtime</v>
      </c>
      <c r="D415" s="6" t="s">
        <v>2354</v>
      </c>
      <c r="E415" s="47"/>
      <c r="F415" s="6" t="s">
        <v>2288</v>
      </c>
      <c r="G415" s="6"/>
      <c r="H415" s="49">
        <v>1781</v>
      </c>
      <c r="I415" s="199"/>
      <c r="J415" s="177" t="str">
        <f>IF(ISBLANK(INDEX('Policy Characteristics'!D:D,MATCH($C415,'Policy Characteristics'!$C:$C,0))),"",INDEX('Policy Characteristics'!D:D,MATCH($C415,'Policy Characteristics'!$C:$C,0)))</f>
        <v>Reduce Plant Downtime</v>
      </c>
      <c r="K415" s="177" t="str">
        <f>IF(ISBLANK(INDEX('Policy Characteristics'!E:E,MATCH($C415,'Policy Characteristics'!$C:$C,0))),"",INDEX('Policy Characteristics'!E:E,MATCH($C415,'Policy Characteristics'!$C:$C,0)))</f>
        <v>elec reduce plant downtime</v>
      </c>
      <c r="L415" s="177">
        <f>IF(ISBLANK(INDEX('Policy Characteristics'!F:F,MATCH($C415,'Policy Characteristics'!$C:$C,0))),"",INDEX('Policy Characteristics'!F:F,MATCH($C415,'Policy Characteristics'!$C:$C,0)))</f>
        <v>0</v>
      </c>
      <c r="M415" s="177">
        <f>IF(ISBLANK(INDEX('Policy Characteristics'!G:G,MATCH($C415,'Policy Characteristics'!$C:$C,0))),"",INDEX('Policy Characteristics'!G:G,MATCH($C415,'Policy Characteristics'!$C:$C,0)))</f>
        <v>0.6</v>
      </c>
      <c r="N415" s="177">
        <f>IF(ISBLANK(INDEX('Policy Characteristics'!H:H,MATCH($C415,'Policy Characteristics'!$C:$C,0))),"",INDEX('Policy Characteristics'!H:H,MATCH($C415,'Policy Characteristics'!$C:$C,0)))</f>
        <v>0.01</v>
      </c>
      <c r="O415" s="177" t="str">
        <f>IF(ISBLANK(INDEX('Policy Characteristics'!I:I,MATCH($C415,'Policy Characteristics'!$C:$C,0))),"",INDEX('Policy Characteristics'!I:I,MATCH($C415,'Policy Characteristics'!$C:$C,0)))</f>
        <v>% reduction in downtime</v>
      </c>
      <c r="P415" s="177" t="str">
        <f>IF(ISBLANK(INDEX('Policy Characteristics'!J:J,MATCH($C415,'Policy Characteristics'!$C:$C,0))),"",INDEX('Policy Characteristics'!J:J,MATCH($C415,'Policy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5" s="177" t="str">
        <f>IF(ISBLANK(INDEX('Policy Characteristics'!K:K,MATCH($C415,'Policy Characteristics'!$C:$C,0))),"",INDEX('Policy Characteristics'!K:K,MATCH($C415,'Policy Characteristics'!$C:$C,0)))</f>
        <v>electricity-sector-main.html#red-downtime</v>
      </c>
      <c r="R415" s="177" t="str">
        <f>IF(ISBLANK(INDEX('Policy Characteristics'!L:L,MATCH($C415,'Policy Characteristics'!$C:$C,0))),"",INDEX('Policy Characteristics'!L:L,MATCH($C415,'Policy Characteristics'!$C:$C,0)))</f>
        <v>reduce-downtime.html</v>
      </c>
    </row>
    <row r="416" spans="1:18" s="2" customFormat="1" x14ac:dyDescent="0.35">
      <c r="A416" s="176" t="str">
        <f>IF(ISBLANK(INDEX('Policy Characteristics'!A:A,MATCH($C416,'Policy Characteristics'!$C:$C,0))),"",INDEX('Policy Characteristics'!A:A,MATCH($C416,'Policy Characteristics'!$C:$C,0)))</f>
        <v>Electricity Supply</v>
      </c>
      <c r="B416" s="184" t="str">
        <f>IF(ISBLANK(INDEX('Policy Characteristics'!B:B,MATCH($C416,'Policy Characteristics'!$C:$C,0))),"",INDEX('Policy Characteristics'!B:B,MATCH($C416,'Policy Characteristics'!$C:$C,0)))</f>
        <v>Reduce Plant Downtime</v>
      </c>
      <c r="C416" s="192" t="str">
        <f t="shared" si="24"/>
        <v>Percentage Reduction in Plant Downtime</v>
      </c>
      <c r="D416" s="6" t="s">
        <v>75</v>
      </c>
      <c r="E416" s="47"/>
      <c r="F416" s="6" t="s">
        <v>2364</v>
      </c>
      <c r="G416" s="6"/>
      <c r="H416" s="49">
        <v>657</v>
      </c>
      <c r="I416" s="199" t="s">
        <v>44</v>
      </c>
      <c r="J416" s="177" t="str">
        <f>IF(ISBLANK(INDEX('Policy Characteristics'!D:D,MATCH($C416,'Policy Characteristics'!$C:$C,0))),"",INDEX('Policy Characteristics'!D:D,MATCH($C416,'Policy Characteristics'!$C:$C,0)))</f>
        <v>Reduce Plant Downtime</v>
      </c>
      <c r="K416" s="177" t="str">
        <f>IF(ISBLANK(INDEX('Policy Characteristics'!E:E,MATCH($C416,'Policy Characteristics'!$C:$C,0))),"",INDEX('Policy Characteristics'!E:E,MATCH($C416,'Policy Characteristics'!$C:$C,0)))</f>
        <v>elec reduce plant downtime</v>
      </c>
      <c r="L416" s="177">
        <f>IF(ISBLANK(INDEX('Policy Characteristics'!F:F,MATCH($C416,'Policy Characteristics'!$C:$C,0))),"",INDEX('Policy Characteristics'!F:F,MATCH($C416,'Policy Characteristics'!$C:$C,0)))</f>
        <v>0</v>
      </c>
      <c r="M416" s="177">
        <f>IF(ISBLANK(INDEX('Policy Characteristics'!G:G,MATCH($C416,'Policy Characteristics'!$C:$C,0))),"",INDEX('Policy Characteristics'!G:G,MATCH($C416,'Policy Characteristics'!$C:$C,0)))</f>
        <v>0.6</v>
      </c>
      <c r="N416" s="177">
        <f>IF(ISBLANK(INDEX('Policy Characteristics'!H:H,MATCH($C416,'Policy Characteristics'!$C:$C,0))),"",INDEX('Policy Characteristics'!H:H,MATCH($C416,'Policy Characteristics'!$C:$C,0)))</f>
        <v>0.01</v>
      </c>
      <c r="O416" s="177" t="str">
        <f>IF(ISBLANK(INDEX('Policy Characteristics'!I:I,MATCH($C416,'Policy Characteristics'!$C:$C,0))),"",INDEX('Policy Characteristics'!I:I,MATCH($C416,'Policy Characteristics'!$C:$C,0)))</f>
        <v>% reduction in downtime</v>
      </c>
      <c r="P416" s="177" t="str">
        <f>IF(ISBLANK(INDEX('Policy Characteristics'!J:J,MATCH($C416,'Policy Characteristics'!$C:$C,0))),"",INDEX('Policy Characteristics'!J:J,MATCH($C416,'Policy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6" s="177" t="str">
        <f>IF(ISBLANK(INDEX('Policy Characteristics'!K:K,MATCH($C416,'Policy Characteristics'!$C:$C,0))),"",INDEX('Policy Characteristics'!K:K,MATCH($C416,'Policy Characteristics'!$C:$C,0)))</f>
        <v>electricity-sector-main.html#red-downtime</v>
      </c>
      <c r="R416" s="177" t="str">
        <f>IF(ISBLANK(INDEX('Policy Characteristics'!L:L,MATCH($C416,'Policy Characteristics'!$C:$C,0))),"",INDEX('Policy Characteristics'!L:L,MATCH($C416,'Policy Characteristics'!$C:$C,0)))</f>
        <v>reduce-downtime.html</v>
      </c>
    </row>
    <row r="417" spans="1:18" s="2" customFormat="1" x14ac:dyDescent="0.35">
      <c r="A417" s="176" t="str">
        <f>IF(ISBLANK(INDEX('Policy Characteristics'!A:A,MATCH($C417,'Policy Characteristics'!$C:$C,0))),"",INDEX('Policy Characteristics'!A:A,MATCH($C417,'Policy Characteristics'!$C:$C,0)))</f>
        <v>Electricity Supply</v>
      </c>
      <c r="B417" s="184" t="str">
        <f>IF(ISBLANK(INDEX('Policy Characteristics'!B:B,MATCH($C417,'Policy Characteristics'!$C:$C,0))),"",INDEX('Policy Characteristics'!B:B,MATCH($C417,'Policy Characteristics'!$C:$C,0)))</f>
        <v>Reduce Plant Downtime</v>
      </c>
      <c r="C417" s="192" t="str">
        <f t="shared" si="24"/>
        <v>Percentage Reduction in Plant Downtime</v>
      </c>
      <c r="D417" s="6" t="s">
        <v>76</v>
      </c>
      <c r="E417" s="47"/>
      <c r="F417" s="6" t="s">
        <v>88</v>
      </c>
      <c r="G417" s="6"/>
      <c r="H417" s="49">
        <v>660</v>
      </c>
      <c r="I417" s="199" t="s">
        <v>44</v>
      </c>
      <c r="J417" s="177" t="str">
        <f>IF(ISBLANK(INDEX('Policy Characteristics'!D:D,MATCH($C417,'Policy Characteristics'!$C:$C,0))),"",INDEX('Policy Characteristics'!D:D,MATCH($C417,'Policy Characteristics'!$C:$C,0)))</f>
        <v>Reduce Plant Downtime</v>
      </c>
      <c r="K417" s="177" t="str">
        <f>IF(ISBLANK(INDEX('Policy Characteristics'!E:E,MATCH($C417,'Policy Characteristics'!$C:$C,0))),"",INDEX('Policy Characteristics'!E:E,MATCH($C417,'Policy Characteristics'!$C:$C,0)))</f>
        <v>elec reduce plant downtime</v>
      </c>
      <c r="L417" s="177">
        <f>IF(ISBLANK(INDEX('Policy Characteristics'!F:F,MATCH($C417,'Policy Characteristics'!$C:$C,0))),"",INDEX('Policy Characteristics'!F:F,MATCH($C417,'Policy Characteristics'!$C:$C,0)))</f>
        <v>0</v>
      </c>
      <c r="M417" s="177">
        <f>IF(ISBLANK(INDEX('Policy Characteristics'!G:G,MATCH($C417,'Policy Characteristics'!$C:$C,0))),"",INDEX('Policy Characteristics'!G:G,MATCH($C417,'Policy Characteristics'!$C:$C,0)))</f>
        <v>0.6</v>
      </c>
      <c r="N417" s="177">
        <f>IF(ISBLANK(INDEX('Policy Characteristics'!H:H,MATCH($C417,'Policy Characteristics'!$C:$C,0))),"",INDEX('Policy Characteristics'!H:H,MATCH($C417,'Policy Characteristics'!$C:$C,0)))</f>
        <v>0.01</v>
      </c>
      <c r="O417" s="177" t="str">
        <f>IF(ISBLANK(INDEX('Policy Characteristics'!I:I,MATCH($C417,'Policy Characteristics'!$C:$C,0))),"",INDEX('Policy Characteristics'!I:I,MATCH($C417,'Policy Characteristics'!$C:$C,0)))</f>
        <v>% reduction in downtime</v>
      </c>
      <c r="P417" s="177" t="str">
        <f>IF(ISBLANK(INDEX('Policy Characteristics'!J:J,MATCH($C417,'Policy Characteristics'!$C:$C,0))),"",INDEX('Policy Characteristics'!J:J,MATCH($C417,'Policy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7" s="177" t="str">
        <f>IF(ISBLANK(INDEX('Policy Characteristics'!K:K,MATCH($C417,'Policy Characteristics'!$C:$C,0))),"",INDEX('Policy Characteristics'!K:K,MATCH($C417,'Policy Characteristics'!$C:$C,0)))</f>
        <v>electricity-sector-main.html#red-downtime</v>
      </c>
      <c r="R417" s="177" t="str">
        <f>IF(ISBLANK(INDEX('Policy Characteristics'!L:L,MATCH($C417,'Policy Characteristics'!$C:$C,0))),"",INDEX('Policy Characteristics'!L:L,MATCH($C417,'Policy Characteristics'!$C:$C,0)))</f>
        <v>reduce-downtime.html</v>
      </c>
    </row>
    <row r="418" spans="1:18" s="2" customFormat="1" x14ac:dyDescent="0.35">
      <c r="A418" s="176" t="str">
        <f>IF(ISBLANK(INDEX('Policy Characteristics'!A:A,MATCH($C418,'Policy Characteristics'!$C:$C,0))),"",INDEX('Policy Characteristics'!A:A,MATCH($C418,'Policy Characteristics'!$C:$C,0)))</f>
        <v>Electricity Supply</v>
      </c>
      <c r="B418" s="184" t="str">
        <f>IF(ISBLANK(INDEX('Policy Characteristics'!B:B,MATCH($C418,'Policy Characteristics'!$C:$C,0))),"",INDEX('Policy Characteristics'!B:B,MATCH($C418,'Policy Characteristics'!$C:$C,0)))</f>
        <v>Reduce Plant Downtime</v>
      </c>
      <c r="C418" s="192" t="str">
        <f t="shared" si="24"/>
        <v>Percentage Reduction in Plant Downtime</v>
      </c>
      <c r="D418" s="6" t="s">
        <v>447</v>
      </c>
      <c r="E418" s="47"/>
      <c r="F418" s="6" t="s">
        <v>450</v>
      </c>
      <c r="G418" s="6"/>
      <c r="H418" s="49">
        <v>143</v>
      </c>
      <c r="I418" s="199" t="s">
        <v>43</v>
      </c>
      <c r="J418" s="177" t="str">
        <f>IF(ISBLANK(INDEX('Policy Characteristics'!D:D,MATCH($C418,'Policy Characteristics'!$C:$C,0))),"",INDEX('Policy Characteristics'!D:D,MATCH($C418,'Policy Characteristics'!$C:$C,0)))</f>
        <v>Reduce Plant Downtime</v>
      </c>
      <c r="K418" s="177" t="str">
        <f>IF(ISBLANK(INDEX('Policy Characteristics'!E:E,MATCH($C418,'Policy Characteristics'!$C:$C,0))),"",INDEX('Policy Characteristics'!E:E,MATCH($C418,'Policy Characteristics'!$C:$C,0)))</f>
        <v>elec reduce plant downtime</v>
      </c>
      <c r="L418" s="177">
        <f>IF(ISBLANK(INDEX('Policy Characteristics'!F:F,MATCH($C418,'Policy Characteristics'!$C:$C,0))),"",INDEX('Policy Characteristics'!F:F,MATCH($C418,'Policy Characteristics'!$C:$C,0)))</f>
        <v>0</v>
      </c>
      <c r="M418" s="177">
        <f>IF(ISBLANK(INDEX('Policy Characteristics'!G:G,MATCH($C418,'Policy Characteristics'!$C:$C,0))),"",INDEX('Policy Characteristics'!G:G,MATCH($C418,'Policy Characteristics'!$C:$C,0)))</f>
        <v>0.6</v>
      </c>
      <c r="N418" s="177">
        <f>IF(ISBLANK(INDEX('Policy Characteristics'!H:H,MATCH($C418,'Policy Characteristics'!$C:$C,0))),"",INDEX('Policy Characteristics'!H:H,MATCH($C418,'Policy Characteristics'!$C:$C,0)))</f>
        <v>0.01</v>
      </c>
      <c r="O418" s="177" t="str">
        <f>IF(ISBLANK(INDEX('Policy Characteristics'!I:I,MATCH($C418,'Policy Characteristics'!$C:$C,0))),"",INDEX('Policy Characteristics'!I:I,MATCH($C418,'Policy Characteristics'!$C:$C,0)))</f>
        <v>% reduction in downtime</v>
      </c>
      <c r="P418" s="177" t="str">
        <f>IF(ISBLANK(INDEX('Policy Characteristics'!J:J,MATCH($C418,'Policy Characteristics'!$C:$C,0))),"",INDEX('Policy Characteristics'!J:J,MATCH($C418,'Policy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8" s="177" t="str">
        <f>IF(ISBLANK(INDEX('Policy Characteristics'!K:K,MATCH($C418,'Policy Characteristics'!$C:$C,0))),"",INDEX('Policy Characteristics'!K:K,MATCH($C418,'Policy Characteristics'!$C:$C,0)))</f>
        <v>electricity-sector-main.html#red-downtime</v>
      </c>
      <c r="R418" s="177" t="str">
        <f>IF(ISBLANK(INDEX('Policy Characteristics'!L:L,MATCH($C418,'Policy Characteristics'!$C:$C,0))),"",INDEX('Policy Characteristics'!L:L,MATCH($C418,'Policy Characteristics'!$C:$C,0)))</f>
        <v>reduce-downtime.html</v>
      </c>
    </row>
    <row r="419" spans="1:18" s="2" customFormat="1" x14ac:dyDescent="0.35">
      <c r="A419" s="176" t="str">
        <f>IF(ISBLANK(INDEX('Policy Characteristics'!A:A,MATCH($C419,'Policy Characteristics'!$C:$C,0))),"",INDEX('Policy Characteristics'!A:A,MATCH($C419,'Policy Characteristics'!$C:$C,0)))</f>
        <v>Electricity Supply</v>
      </c>
      <c r="B419" s="184" t="str">
        <f>IF(ISBLANK(INDEX('Policy Characteristics'!B:B,MATCH($C419,'Policy Characteristics'!$C:$C,0))),"",INDEX('Policy Characteristics'!B:B,MATCH($C419,'Policy Characteristics'!$C:$C,0)))</f>
        <v>Reduce Plant Downtime</v>
      </c>
      <c r="C419" s="192" t="str">
        <f t="shared" si="24"/>
        <v>Percentage Reduction in Plant Downtime</v>
      </c>
      <c r="D419" s="6" t="s">
        <v>77</v>
      </c>
      <c r="E419" s="47"/>
      <c r="F419" s="6" t="s">
        <v>89</v>
      </c>
      <c r="G419" s="6"/>
      <c r="H419" s="49">
        <v>144</v>
      </c>
      <c r="I419" s="199" t="s">
        <v>43</v>
      </c>
      <c r="J419" s="177" t="str">
        <f>IF(ISBLANK(INDEX('Policy Characteristics'!D:D,MATCH($C419,'Policy Characteristics'!$C:$C,0))),"",INDEX('Policy Characteristics'!D:D,MATCH($C419,'Policy Characteristics'!$C:$C,0)))</f>
        <v>Reduce Plant Downtime</v>
      </c>
      <c r="K419" s="177" t="str">
        <f>IF(ISBLANK(INDEX('Policy Characteristics'!E:E,MATCH($C419,'Policy Characteristics'!$C:$C,0))),"",INDEX('Policy Characteristics'!E:E,MATCH($C419,'Policy Characteristics'!$C:$C,0)))</f>
        <v>elec reduce plant downtime</v>
      </c>
      <c r="L419" s="177">
        <f>IF(ISBLANK(INDEX('Policy Characteristics'!F:F,MATCH($C419,'Policy Characteristics'!$C:$C,0))),"",INDEX('Policy Characteristics'!F:F,MATCH($C419,'Policy Characteristics'!$C:$C,0)))</f>
        <v>0</v>
      </c>
      <c r="M419" s="177">
        <f>IF(ISBLANK(INDEX('Policy Characteristics'!G:G,MATCH($C419,'Policy Characteristics'!$C:$C,0))),"",INDEX('Policy Characteristics'!G:G,MATCH($C419,'Policy Characteristics'!$C:$C,0)))</f>
        <v>0.6</v>
      </c>
      <c r="N419" s="177">
        <f>IF(ISBLANK(INDEX('Policy Characteristics'!H:H,MATCH($C419,'Policy Characteristics'!$C:$C,0))),"",INDEX('Policy Characteristics'!H:H,MATCH($C419,'Policy Characteristics'!$C:$C,0)))</f>
        <v>0.01</v>
      </c>
      <c r="O419" s="177" t="str">
        <f>IF(ISBLANK(INDEX('Policy Characteristics'!I:I,MATCH($C419,'Policy Characteristics'!$C:$C,0))),"",INDEX('Policy Characteristics'!I:I,MATCH($C419,'Policy Characteristics'!$C:$C,0)))</f>
        <v>% reduction in downtime</v>
      </c>
      <c r="P419" s="177" t="str">
        <f>IF(ISBLANK(INDEX('Policy Characteristics'!J:J,MATCH($C419,'Policy Characteristics'!$C:$C,0))),"",INDEX('Policy Characteristics'!J:J,MATCH($C419,'Policy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9" s="177" t="str">
        <f>IF(ISBLANK(INDEX('Policy Characteristics'!K:K,MATCH($C419,'Policy Characteristics'!$C:$C,0))),"",INDEX('Policy Characteristics'!K:K,MATCH($C419,'Policy Characteristics'!$C:$C,0)))</f>
        <v>electricity-sector-main.html#red-downtime</v>
      </c>
      <c r="R419" s="177" t="str">
        <f>IF(ISBLANK(INDEX('Policy Characteristics'!L:L,MATCH($C419,'Policy Characteristics'!$C:$C,0))),"",INDEX('Policy Characteristics'!L:L,MATCH($C419,'Policy Characteristics'!$C:$C,0)))</f>
        <v>reduce-downtime.html</v>
      </c>
    </row>
    <row r="420" spans="1:18" s="2" customFormat="1" x14ac:dyDescent="0.35">
      <c r="A420" s="176" t="str">
        <f>IF(ISBLANK(INDEX('Policy Characteristics'!A:A,MATCH($C420,'Policy Characteristics'!$C:$C,0))),"",INDEX('Policy Characteristics'!A:A,MATCH($C420,'Policy Characteristics'!$C:$C,0)))</f>
        <v>Electricity Supply</v>
      </c>
      <c r="B420" s="184" t="str">
        <f>IF(ISBLANK(INDEX('Policy Characteristics'!B:B,MATCH($C420,'Policy Characteristics'!$C:$C,0))),"",INDEX('Policy Characteristics'!B:B,MATCH($C420,'Policy Characteristics'!$C:$C,0)))</f>
        <v>Reduce Plant Downtime</v>
      </c>
      <c r="C420" s="192" t="str">
        <f t="shared" si="24"/>
        <v>Percentage Reduction in Plant Downtime</v>
      </c>
      <c r="D420" s="6" t="s">
        <v>78</v>
      </c>
      <c r="E420" s="47"/>
      <c r="F420" s="6" t="s">
        <v>90</v>
      </c>
      <c r="G420" s="6"/>
      <c r="H420" s="49">
        <v>667</v>
      </c>
      <c r="I420" s="199" t="s">
        <v>44</v>
      </c>
      <c r="J420" s="177" t="str">
        <f>IF(ISBLANK(INDEX('Policy Characteristics'!D:D,MATCH($C420,'Policy Characteristics'!$C:$C,0))),"",INDEX('Policy Characteristics'!D:D,MATCH($C420,'Policy Characteristics'!$C:$C,0)))</f>
        <v>Reduce Plant Downtime</v>
      </c>
      <c r="K420" s="177" t="str">
        <f>IF(ISBLANK(INDEX('Policy Characteristics'!E:E,MATCH($C420,'Policy Characteristics'!$C:$C,0))),"",INDEX('Policy Characteristics'!E:E,MATCH($C420,'Policy Characteristics'!$C:$C,0)))</f>
        <v>elec reduce plant downtime</v>
      </c>
      <c r="L420" s="177">
        <f>IF(ISBLANK(INDEX('Policy Characteristics'!F:F,MATCH($C420,'Policy Characteristics'!$C:$C,0))),"",INDEX('Policy Characteristics'!F:F,MATCH($C420,'Policy Characteristics'!$C:$C,0)))</f>
        <v>0</v>
      </c>
      <c r="M420" s="177">
        <f>IF(ISBLANK(INDEX('Policy Characteristics'!G:G,MATCH($C420,'Policy Characteristics'!$C:$C,0))),"",INDEX('Policy Characteristics'!G:G,MATCH($C420,'Policy Characteristics'!$C:$C,0)))</f>
        <v>0.6</v>
      </c>
      <c r="N420" s="177">
        <f>IF(ISBLANK(INDEX('Policy Characteristics'!H:H,MATCH($C420,'Policy Characteristics'!$C:$C,0))),"",INDEX('Policy Characteristics'!H:H,MATCH($C420,'Policy Characteristics'!$C:$C,0)))</f>
        <v>0.01</v>
      </c>
      <c r="O420" s="177" t="str">
        <f>IF(ISBLANK(INDEX('Policy Characteristics'!I:I,MATCH($C420,'Policy Characteristics'!$C:$C,0))),"",INDEX('Policy Characteristics'!I:I,MATCH($C420,'Policy Characteristics'!$C:$C,0)))</f>
        <v>% reduction in downtime</v>
      </c>
      <c r="P420" s="177" t="str">
        <f>IF(ISBLANK(INDEX('Policy Characteristics'!J:J,MATCH($C420,'Policy Characteristics'!$C:$C,0))),"",INDEX('Policy Characteristics'!J:J,MATCH($C420,'Policy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0" s="177" t="str">
        <f>IF(ISBLANK(INDEX('Policy Characteristics'!K:K,MATCH($C420,'Policy Characteristics'!$C:$C,0))),"",INDEX('Policy Characteristics'!K:K,MATCH($C420,'Policy Characteristics'!$C:$C,0)))</f>
        <v>electricity-sector-main.html#red-downtime</v>
      </c>
      <c r="R420" s="177" t="str">
        <f>IF(ISBLANK(INDEX('Policy Characteristics'!L:L,MATCH($C420,'Policy Characteristics'!$C:$C,0))),"",INDEX('Policy Characteristics'!L:L,MATCH($C420,'Policy Characteristics'!$C:$C,0)))</f>
        <v>reduce-downtime.html</v>
      </c>
    </row>
    <row r="421" spans="1:18" s="2" customFormat="1" x14ac:dyDescent="0.35">
      <c r="A421" s="176" t="str">
        <f>IF(ISBLANK(INDEX('Policy Characteristics'!A:A,MATCH($C421,'Policy Characteristics'!$C:$C,0))),"",INDEX('Policy Characteristics'!A:A,MATCH($C421,'Policy Characteristics'!$C:$C,0)))</f>
        <v>Electricity Supply</v>
      </c>
      <c r="B421" s="184" t="str">
        <f>IF(ISBLANK(INDEX('Policy Characteristics'!B:B,MATCH($C421,'Policy Characteristics'!$C:$C,0))),"",INDEX('Policy Characteristics'!B:B,MATCH($C421,'Policy Characteristics'!$C:$C,0)))</f>
        <v>Reduce Plant Downtime</v>
      </c>
      <c r="C421" s="192" t="str">
        <f t="shared" si="24"/>
        <v>Percentage Reduction in Plant Downtime</v>
      </c>
      <c r="D421" s="6" t="s">
        <v>79</v>
      </c>
      <c r="E421" s="47"/>
      <c r="F421" s="6" t="s">
        <v>91</v>
      </c>
      <c r="G421" s="6"/>
      <c r="H421" s="49">
        <v>670</v>
      </c>
      <c r="I421" s="199" t="s">
        <v>44</v>
      </c>
      <c r="J421" s="177" t="str">
        <f>IF(ISBLANK(INDEX('Policy Characteristics'!D:D,MATCH($C421,'Policy Characteristics'!$C:$C,0))),"",INDEX('Policy Characteristics'!D:D,MATCH($C421,'Policy Characteristics'!$C:$C,0)))</f>
        <v>Reduce Plant Downtime</v>
      </c>
      <c r="K421" s="177" t="str">
        <f>IF(ISBLANK(INDEX('Policy Characteristics'!E:E,MATCH($C421,'Policy Characteristics'!$C:$C,0))),"",INDEX('Policy Characteristics'!E:E,MATCH($C421,'Policy Characteristics'!$C:$C,0)))</f>
        <v>elec reduce plant downtime</v>
      </c>
      <c r="L421" s="177">
        <f>IF(ISBLANK(INDEX('Policy Characteristics'!F:F,MATCH($C421,'Policy Characteristics'!$C:$C,0))),"",INDEX('Policy Characteristics'!F:F,MATCH($C421,'Policy Characteristics'!$C:$C,0)))</f>
        <v>0</v>
      </c>
      <c r="M421" s="177">
        <f>IF(ISBLANK(INDEX('Policy Characteristics'!G:G,MATCH($C421,'Policy Characteristics'!$C:$C,0))),"",INDEX('Policy Characteristics'!G:G,MATCH($C421,'Policy Characteristics'!$C:$C,0)))</f>
        <v>0.6</v>
      </c>
      <c r="N421" s="177">
        <f>IF(ISBLANK(INDEX('Policy Characteristics'!H:H,MATCH($C421,'Policy Characteristics'!$C:$C,0))),"",INDEX('Policy Characteristics'!H:H,MATCH($C421,'Policy Characteristics'!$C:$C,0)))</f>
        <v>0.01</v>
      </c>
      <c r="O421" s="177" t="str">
        <f>IF(ISBLANK(INDEX('Policy Characteristics'!I:I,MATCH($C421,'Policy Characteristics'!$C:$C,0))),"",INDEX('Policy Characteristics'!I:I,MATCH($C421,'Policy Characteristics'!$C:$C,0)))</f>
        <v>% reduction in downtime</v>
      </c>
      <c r="P421" s="177" t="str">
        <f>IF(ISBLANK(INDEX('Policy Characteristics'!J:J,MATCH($C421,'Policy Characteristics'!$C:$C,0))),"",INDEX('Policy Characteristics'!J:J,MATCH($C421,'Policy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1" s="177" t="str">
        <f>IF(ISBLANK(INDEX('Policy Characteristics'!K:K,MATCH($C421,'Policy Characteristics'!$C:$C,0))),"",INDEX('Policy Characteristics'!K:K,MATCH($C421,'Policy Characteristics'!$C:$C,0)))</f>
        <v>electricity-sector-main.html#red-downtime</v>
      </c>
      <c r="R421" s="177" t="str">
        <f>IF(ISBLANK(INDEX('Policy Characteristics'!L:L,MATCH($C421,'Policy Characteristics'!$C:$C,0))),"",INDEX('Policy Characteristics'!L:L,MATCH($C421,'Policy Characteristics'!$C:$C,0)))</f>
        <v>reduce-downtime.html</v>
      </c>
    </row>
    <row r="422" spans="1:18" s="2" customFormat="1" x14ac:dyDescent="0.35">
      <c r="A422" s="176" t="str">
        <f>IF(ISBLANK(INDEX('Policy Characteristics'!A:A,MATCH($C422,'Policy Characteristics'!$C:$C,0))),"",INDEX('Policy Characteristics'!A:A,MATCH($C422,'Policy Characteristics'!$C:$C,0)))</f>
        <v>Electricity Supply</v>
      </c>
      <c r="B422" s="184" t="str">
        <f>IF(ISBLANK(INDEX('Policy Characteristics'!B:B,MATCH($C422,'Policy Characteristics'!$C:$C,0))),"",INDEX('Policy Characteristics'!B:B,MATCH($C422,'Policy Characteristics'!$C:$C,0)))</f>
        <v>Reduce Plant Downtime</v>
      </c>
      <c r="C422" s="192" t="str">
        <f t="shared" si="24"/>
        <v>Percentage Reduction in Plant Downtime</v>
      </c>
      <c r="D422" s="6" t="s">
        <v>1324</v>
      </c>
      <c r="E422" s="47"/>
      <c r="F422" s="6" t="s">
        <v>435</v>
      </c>
      <c r="G422" s="6"/>
      <c r="H422" s="49">
        <v>673</v>
      </c>
      <c r="I422" s="199" t="s">
        <v>44</v>
      </c>
      <c r="J422" s="177" t="str">
        <f>IF(ISBLANK(INDEX('Policy Characteristics'!D:D,MATCH($C422,'Policy Characteristics'!$C:$C,0))),"",INDEX('Policy Characteristics'!D:D,MATCH($C422,'Policy Characteristics'!$C:$C,0)))</f>
        <v>Reduce Plant Downtime</v>
      </c>
      <c r="K422" s="177" t="str">
        <f>IF(ISBLANK(INDEX('Policy Characteristics'!E:E,MATCH($C422,'Policy Characteristics'!$C:$C,0))),"",INDEX('Policy Characteristics'!E:E,MATCH($C422,'Policy Characteristics'!$C:$C,0)))</f>
        <v>elec reduce plant downtime</v>
      </c>
      <c r="L422" s="177">
        <f>IF(ISBLANK(INDEX('Policy Characteristics'!F:F,MATCH($C422,'Policy Characteristics'!$C:$C,0))),"",INDEX('Policy Characteristics'!F:F,MATCH($C422,'Policy Characteristics'!$C:$C,0)))</f>
        <v>0</v>
      </c>
      <c r="M422" s="177">
        <f>IF(ISBLANK(INDEX('Policy Characteristics'!G:G,MATCH($C422,'Policy Characteristics'!$C:$C,0))),"",INDEX('Policy Characteristics'!G:G,MATCH($C422,'Policy Characteristics'!$C:$C,0)))</f>
        <v>0.6</v>
      </c>
      <c r="N422" s="177">
        <f>IF(ISBLANK(INDEX('Policy Characteristics'!H:H,MATCH($C422,'Policy Characteristics'!$C:$C,0))),"",INDEX('Policy Characteristics'!H:H,MATCH($C422,'Policy Characteristics'!$C:$C,0)))</f>
        <v>0.01</v>
      </c>
      <c r="O422" s="177" t="str">
        <f>IF(ISBLANK(INDEX('Policy Characteristics'!I:I,MATCH($C422,'Policy Characteristics'!$C:$C,0))),"",INDEX('Policy Characteristics'!I:I,MATCH($C422,'Policy Characteristics'!$C:$C,0)))</f>
        <v>% reduction in downtime</v>
      </c>
      <c r="P422" s="177" t="str">
        <f>IF(ISBLANK(INDEX('Policy Characteristics'!J:J,MATCH($C422,'Policy Characteristics'!$C:$C,0))),"",INDEX('Policy Characteristics'!J:J,MATCH($C422,'Policy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2" s="177" t="str">
        <f>IF(ISBLANK(INDEX('Policy Characteristics'!K:K,MATCH($C422,'Policy Characteristics'!$C:$C,0))),"",INDEX('Policy Characteristics'!K:K,MATCH($C422,'Policy Characteristics'!$C:$C,0)))</f>
        <v>electricity-sector-main.html#red-downtime</v>
      </c>
      <c r="R422" s="177" t="str">
        <f>IF(ISBLANK(INDEX('Policy Characteristics'!L:L,MATCH($C422,'Policy Characteristics'!$C:$C,0))),"",INDEX('Policy Characteristics'!L:L,MATCH($C422,'Policy Characteristics'!$C:$C,0)))</f>
        <v>reduce-downtime.html</v>
      </c>
    </row>
    <row r="423" spans="1:18" s="2" customFormat="1" x14ac:dyDescent="0.35">
      <c r="A423" s="176" t="str">
        <f>IF(ISBLANK(INDEX('Policy Characteristics'!A:A,MATCH($C423,'Policy Characteristics'!$C:$C,0))),"",INDEX('Policy Characteristics'!A:A,MATCH($C423,'Policy Characteristics'!$C:$C,0)))</f>
        <v>Electricity Supply</v>
      </c>
      <c r="B423" s="184" t="str">
        <f>IF(ISBLANK(INDEX('Policy Characteristics'!B:B,MATCH($C423,'Policy Characteristics'!$C:$C,0))),"",INDEX('Policy Characteristics'!B:B,MATCH($C423,'Policy Characteristics'!$C:$C,0)))</f>
        <v>Reduce Plant Downtime</v>
      </c>
      <c r="C423" s="192" t="str">
        <f t="shared" si="24"/>
        <v>Percentage Reduction in Plant Downtime</v>
      </c>
      <c r="D423" s="6" t="s">
        <v>308</v>
      </c>
      <c r="E423" s="47"/>
      <c r="F423" s="6" t="s">
        <v>2631</v>
      </c>
      <c r="G423" s="6"/>
      <c r="H423" s="49">
        <v>676</v>
      </c>
      <c r="I423" s="199" t="s">
        <v>44</v>
      </c>
      <c r="J423" s="177" t="str">
        <f>IF(ISBLANK(INDEX('Policy Characteristics'!D:D,MATCH($C423,'Policy Characteristics'!$C:$C,0))),"",INDEX('Policy Characteristics'!D:D,MATCH($C423,'Policy Characteristics'!$C:$C,0)))</f>
        <v>Reduce Plant Downtime</v>
      </c>
      <c r="K423" s="177" t="str">
        <f>IF(ISBLANK(INDEX('Policy Characteristics'!E:E,MATCH($C423,'Policy Characteristics'!$C:$C,0))),"",INDEX('Policy Characteristics'!E:E,MATCH($C423,'Policy Characteristics'!$C:$C,0)))</f>
        <v>elec reduce plant downtime</v>
      </c>
      <c r="L423" s="177">
        <f>IF(ISBLANK(INDEX('Policy Characteristics'!F:F,MATCH($C423,'Policy Characteristics'!$C:$C,0))),"",INDEX('Policy Characteristics'!F:F,MATCH($C423,'Policy Characteristics'!$C:$C,0)))</f>
        <v>0</v>
      </c>
      <c r="M423" s="177">
        <f>IF(ISBLANK(INDEX('Policy Characteristics'!G:G,MATCH($C423,'Policy Characteristics'!$C:$C,0))),"",INDEX('Policy Characteristics'!G:G,MATCH($C423,'Policy Characteristics'!$C:$C,0)))</f>
        <v>0.6</v>
      </c>
      <c r="N423" s="177">
        <f>IF(ISBLANK(INDEX('Policy Characteristics'!H:H,MATCH($C423,'Policy Characteristics'!$C:$C,0))),"",INDEX('Policy Characteristics'!H:H,MATCH($C423,'Policy Characteristics'!$C:$C,0)))</f>
        <v>0.01</v>
      </c>
      <c r="O423" s="177" t="str">
        <f>IF(ISBLANK(INDEX('Policy Characteristics'!I:I,MATCH($C423,'Policy Characteristics'!$C:$C,0))),"",INDEX('Policy Characteristics'!I:I,MATCH($C423,'Policy Characteristics'!$C:$C,0)))</f>
        <v>% reduction in downtime</v>
      </c>
      <c r="P423" s="177" t="str">
        <f>IF(ISBLANK(INDEX('Policy Characteristics'!J:J,MATCH($C423,'Policy Characteristics'!$C:$C,0))),"",INDEX('Policy Characteristics'!J:J,MATCH($C423,'Policy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3" s="177" t="str">
        <f>IF(ISBLANK(INDEX('Policy Characteristics'!K:K,MATCH($C423,'Policy Characteristics'!$C:$C,0))),"",INDEX('Policy Characteristics'!K:K,MATCH($C423,'Policy Characteristics'!$C:$C,0)))</f>
        <v>electricity-sector-main.html#red-downtime</v>
      </c>
      <c r="R423" s="177" t="str">
        <f>IF(ISBLANK(INDEX('Policy Characteristics'!L:L,MATCH($C423,'Policy Characteristics'!$C:$C,0))),"",INDEX('Policy Characteristics'!L:L,MATCH($C423,'Policy Characteristics'!$C:$C,0)))</f>
        <v>reduce-downtime.html</v>
      </c>
    </row>
    <row r="424" spans="1:18" s="2" customFormat="1" x14ac:dyDescent="0.35">
      <c r="A424" s="176" t="str">
        <f>IF(ISBLANK(INDEX('Policy Characteristics'!A:A,MATCH($C424,'Policy Characteristics'!$C:$C,0))),"",INDEX('Policy Characteristics'!A:A,MATCH($C424,'Policy Characteristics'!$C:$C,0)))</f>
        <v>Electricity Supply</v>
      </c>
      <c r="B424" s="184" t="str">
        <f>IF(ISBLANK(INDEX('Policy Characteristics'!B:B,MATCH($C424,'Policy Characteristics'!$C:$C,0))),"",INDEX('Policy Characteristics'!B:B,MATCH($C424,'Policy Characteristics'!$C:$C,0)))</f>
        <v>Reduce Plant Downtime</v>
      </c>
      <c r="C424" s="192" t="str">
        <f t="shared" si="24"/>
        <v>Percentage Reduction in Plant Downtime</v>
      </c>
      <c r="D424" s="6" t="s">
        <v>309</v>
      </c>
      <c r="E424" s="47"/>
      <c r="F424" s="6" t="s">
        <v>2629</v>
      </c>
      <c r="G424" s="6"/>
      <c r="H424" s="49">
        <v>679</v>
      </c>
      <c r="I424" s="199" t="s">
        <v>44</v>
      </c>
      <c r="J424" s="177" t="str">
        <f>IF(ISBLANK(INDEX('Policy Characteristics'!D:D,MATCH($C424,'Policy Characteristics'!$C:$C,0))),"",INDEX('Policy Characteristics'!D:D,MATCH($C424,'Policy Characteristics'!$C:$C,0)))</f>
        <v>Reduce Plant Downtime</v>
      </c>
      <c r="K424" s="177" t="str">
        <f>IF(ISBLANK(INDEX('Policy Characteristics'!E:E,MATCH($C424,'Policy Characteristics'!$C:$C,0))),"",INDEX('Policy Characteristics'!E:E,MATCH($C424,'Policy Characteristics'!$C:$C,0)))</f>
        <v>elec reduce plant downtime</v>
      </c>
      <c r="L424" s="177">
        <f>IF(ISBLANK(INDEX('Policy Characteristics'!F:F,MATCH($C424,'Policy Characteristics'!$C:$C,0))),"",INDEX('Policy Characteristics'!F:F,MATCH($C424,'Policy Characteristics'!$C:$C,0)))</f>
        <v>0</v>
      </c>
      <c r="M424" s="177">
        <f>IF(ISBLANK(INDEX('Policy Characteristics'!G:G,MATCH($C424,'Policy Characteristics'!$C:$C,0))),"",INDEX('Policy Characteristics'!G:G,MATCH($C424,'Policy Characteristics'!$C:$C,0)))</f>
        <v>0.6</v>
      </c>
      <c r="N424" s="177">
        <f>IF(ISBLANK(INDEX('Policy Characteristics'!H:H,MATCH($C424,'Policy Characteristics'!$C:$C,0))),"",INDEX('Policy Characteristics'!H:H,MATCH($C424,'Policy Characteristics'!$C:$C,0)))</f>
        <v>0.01</v>
      </c>
      <c r="O424" s="177" t="str">
        <f>IF(ISBLANK(INDEX('Policy Characteristics'!I:I,MATCH($C424,'Policy Characteristics'!$C:$C,0))),"",INDEX('Policy Characteristics'!I:I,MATCH($C424,'Policy Characteristics'!$C:$C,0)))</f>
        <v>% reduction in downtime</v>
      </c>
      <c r="P424" s="177" t="str">
        <f>IF(ISBLANK(INDEX('Policy Characteristics'!J:J,MATCH($C424,'Policy Characteristics'!$C:$C,0))),"",INDEX('Policy Characteristics'!J:J,MATCH($C424,'Policy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4" s="177" t="str">
        <f>IF(ISBLANK(INDEX('Policy Characteristics'!K:K,MATCH($C424,'Policy Characteristics'!$C:$C,0))),"",INDEX('Policy Characteristics'!K:K,MATCH($C424,'Policy Characteristics'!$C:$C,0)))</f>
        <v>electricity-sector-main.html#red-downtime</v>
      </c>
      <c r="R424" s="177" t="str">
        <f>IF(ISBLANK(INDEX('Policy Characteristics'!L:L,MATCH($C424,'Policy Characteristics'!$C:$C,0))),"",INDEX('Policy Characteristics'!L:L,MATCH($C424,'Policy Characteristics'!$C:$C,0)))</f>
        <v>reduce-downtime.html</v>
      </c>
    </row>
    <row r="425" spans="1:18" s="2" customFormat="1" x14ac:dyDescent="0.35">
      <c r="A425" s="176" t="str">
        <f>IF(ISBLANK(INDEX('Policy Characteristics'!A:A,MATCH($C425,'Policy Characteristics'!$C:$C,0))),"",INDEX('Policy Characteristics'!A:A,MATCH($C425,'Policy Characteristics'!$C:$C,0)))</f>
        <v>Electricity Supply</v>
      </c>
      <c r="B425" s="184" t="str">
        <f>IF(ISBLANK(INDEX('Policy Characteristics'!B:B,MATCH($C425,'Policy Characteristics'!$C:$C,0))),"",INDEX('Policy Characteristics'!B:B,MATCH($C425,'Policy Characteristics'!$C:$C,0)))</f>
        <v>Reduce Plant Downtime</v>
      </c>
      <c r="C425" s="192" t="str">
        <f t="shared" si="24"/>
        <v>Percentage Reduction in Plant Downtime</v>
      </c>
      <c r="D425" s="6" t="s">
        <v>443</v>
      </c>
      <c r="E425" s="47"/>
      <c r="F425" s="6" t="s">
        <v>442</v>
      </c>
      <c r="G425" s="6"/>
      <c r="H425" s="49">
        <v>182</v>
      </c>
      <c r="I425" s="199" t="s">
        <v>43</v>
      </c>
      <c r="J425" s="177" t="str">
        <f>IF(ISBLANK(INDEX('Policy Characteristics'!D:D,MATCH($C425,'Policy Characteristics'!$C:$C,0))),"",INDEX('Policy Characteristics'!D:D,MATCH($C425,'Policy Characteristics'!$C:$C,0)))</f>
        <v>Reduce Plant Downtime</v>
      </c>
      <c r="K425" s="177" t="str">
        <f>IF(ISBLANK(INDEX('Policy Characteristics'!E:E,MATCH($C425,'Policy Characteristics'!$C:$C,0))),"",INDEX('Policy Characteristics'!E:E,MATCH($C425,'Policy Characteristics'!$C:$C,0)))</f>
        <v>elec reduce plant downtime</v>
      </c>
      <c r="L425" s="177">
        <f>IF(ISBLANK(INDEX('Policy Characteristics'!F:F,MATCH($C425,'Policy Characteristics'!$C:$C,0))),"",INDEX('Policy Characteristics'!F:F,MATCH($C425,'Policy Characteristics'!$C:$C,0)))</f>
        <v>0</v>
      </c>
      <c r="M425" s="177">
        <f>IF(ISBLANK(INDEX('Policy Characteristics'!G:G,MATCH($C425,'Policy Characteristics'!$C:$C,0))),"",INDEX('Policy Characteristics'!G:G,MATCH($C425,'Policy Characteristics'!$C:$C,0)))</f>
        <v>0.6</v>
      </c>
      <c r="N425" s="177">
        <f>IF(ISBLANK(INDEX('Policy Characteristics'!H:H,MATCH($C425,'Policy Characteristics'!$C:$C,0))),"",INDEX('Policy Characteristics'!H:H,MATCH($C425,'Policy Characteristics'!$C:$C,0)))</f>
        <v>0.01</v>
      </c>
      <c r="O425" s="177" t="str">
        <f>IF(ISBLANK(INDEX('Policy Characteristics'!I:I,MATCH($C425,'Policy Characteristics'!$C:$C,0))),"",INDEX('Policy Characteristics'!I:I,MATCH($C425,'Policy Characteristics'!$C:$C,0)))</f>
        <v>% reduction in downtime</v>
      </c>
      <c r="P425" s="177" t="str">
        <f>IF(ISBLANK(INDEX('Policy Characteristics'!J:J,MATCH($C425,'Policy Characteristics'!$C:$C,0))),"",INDEX('Policy Characteristics'!J:J,MATCH($C425,'Policy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5" s="177" t="str">
        <f>IF(ISBLANK(INDEX('Policy Characteristics'!K:K,MATCH($C425,'Policy Characteristics'!$C:$C,0))),"",INDEX('Policy Characteristics'!K:K,MATCH($C425,'Policy Characteristics'!$C:$C,0)))</f>
        <v>electricity-sector-main.html#red-downtime</v>
      </c>
      <c r="R425" s="177" t="str">
        <f>IF(ISBLANK(INDEX('Policy Characteristics'!L:L,MATCH($C425,'Policy Characteristics'!$C:$C,0))),"",INDEX('Policy Characteristics'!L:L,MATCH($C425,'Policy Characteristics'!$C:$C,0)))</f>
        <v>reduce-downtime.html</v>
      </c>
    </row>
    <row r="426" spans="1:18" s="2" customFormat="1" x14ac:dyDescent="0.35">
      <c r="A426" s="176" t="str">
        <f>IF(ISBLANK(INDEX('Policy Characteristics'!A:A,MATCH($C426,'Policy Characteristics'!$C:$C,0))),"",INDEX('Policy Characteristics'!A:A,MATCH($C426,'Policy Characteristics'!$C:$C,0)))</f>
        <v>Electricity Supply</v>
      </c>
      <c r="B426" s="184" t="str">
        <f>IF(ISBLANK(INDEX('Policy Characteristics'!B:B,MATCH($C426,'Policy Characteristics'!$C:$C,0))),"",INDEX('Policy Characteristics'!B:B,MATCH($C426,'Policy Characteristics'!$C:$C,0)))</f>
        <v>Reduce Plant Downtime</v>
      </c>
      <c r="C426" s="192" t="str">
        <f t="shared" si="24"/>
        <v>Percentage Reduction in Plant Downtime</v>
      </c>
      <c r="D426" s="6" t="s">
        <v>452</v>
      </c>
      <c r="E426" s="47"/>
      <c r="F426" s="6" t="s">
        <v>453</v>
      </c>
      <c r="H426" s="49">
        <v>684</v>
      </c>
      <c r="I426" s="199" t="s">
        <v>44</v>
      </c>
      <c r="J426" s="177" t="str">
        <f>IF(ISBLANK(INDEX('Policy Characteristics'!D:D,MATCH($C426,'Policy Characteristics'!$C:$C,0))),"",INDEX('Policy Characteristics'!D:D,MATCH($C426,'Policy Characteristics'!$C:$C,0)))</f>
        <v>Reduce Plant Downtime</v>
      </c>
      <c r="K426" s="177" t="str">
        <f>IF(ISBLANK(INDEX('Policy Characteristics'!E:E,MATCH($C426,'Policy Characteristics'!$C:$C,0))),"",INDEX('Policy Characteristics'!E:E,MATCH($C426,'Policy Characteristics'!$C:$C,0)))</f>
        <v>elec reduce plant downtime</v>
      </c>
      <c r="L426" s="177">
        <f>IF(ISBLANK(INDEX('Policy Characteristics'!F:F,MATCH($C426,'Policy Characteristics'!$C:$C,0))),"",INDEX('Policy Characteristics'!F:F,MATCH($C426,'Policy Characteristics'!$C:$C,0)))</f>
        <v>0</v>
      </c>
      <c r="M426" s="177">
        <f>IF(ISBLANK(INDEX('Policy Characteristics'!G:G,MATCH($C426,'Policy Characteristics'!$C:$C,0))),"",INDEX('Policy Characteristics'!G:G,MATCH($C426,'Policy Characteristics'!$C:$C,0)))</f>
        <v>0.6</v>
      </c>
      <c r="N426" s="177">
        <f>IF(ISBLANK(INDEX('Policy Characteristics'!H:H,MATCH($C426,'Policy Characteristics'!$C:$C,0))),"",INDEX('Policy Characteristics'!H:H,MATCH($C426,'Policy Characteristics'!$C:$C,0)))</f>
        <v>0.01</v>
      </c>
      <c r="O426" s="177" t="str">
        <f>IF(ISBLANK(INDEX('Policy Characteristics'!I:I,MATCH($C426,'Policy Characteristics'!$C:$C,0))),"",INDEX('Policy Characteristics'!I:I,MATCH($C426,'Policy Characteristics'!$C:$C,0)))</f>
        <v>% reduction in downtime</v>
      </c>
      <c r="P426" s="177" t="str">
        <f>IF(ISBLANK(INDEX('Policy Characteristics'!J:J,MATCH($C426,'Policy Characteristics'!$C:$C,0))),"",INDEX('Policy Characteristics'!J:J,MATCH($C426,'Policy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6" s="177" t="str">
        <f>IF(ISBLANK(INDEX('Policy Characteristics'!K:K,MATCH($C426,'Policy Characteristics'!$C:$C,0))),"",INDEX('Policy Characteristics'!K:K,MATCH($C426,'Policy Characteristics'!$C:$C,0)))</f>
        <v>electricity-sector-main.html#red-downtime</v>
      </c>
      <c r="R426" s="177" t="str">
        <f>IF(ISBLANK(INDEX('Policy Characteristics'!L:L,MATCH($C426,'Policy Characteristics'!$C:$C,0))),"",INDEX('Policy Characteristics'!L:L,MATCH($C426,'Policy Characteristics'!$C:$C,0)))</f>
        <v>reduce-downtime.html</v>
      </c>
    </row>
    <row r="427" spans="1:18" s="2" customFormat="1" x14ac:dyDescent="0.35">
      <c r="A427" s="176" t="str">
        <f>IF(ISBLANK(INDEX('Policy Characteristics'!A:A,MATCH($C427,'Policy Characteristics'!$C:$C,0))),"",INDEX('Policy Characteristics'!A:A,MATCH($C427,'Policy Characteristics'!$C:$C,0)))</f>
        <v>Electricity Supply</v>
      </c>
      <c r="B427" s="184" t="str">
        <f>IF(ISBLANK(INDEX('Policy Characteristics'!B:B,MATCH($C427,'Policy Characteristics'!$C:$C,0))),"",INDEX('Policy Characteristics'!B:B,MATCH($C427,'Policy Characteristics'!$C:$C,0)))</f>
        <v>Reduce Plant Downtime</v>
      </c>
      <c r="C427" s="192" t="str">
        <f t="shared" si="24"/>
        <v>Percentage Reduction in Plant Downtime</v>
      </c>
      <c r="D427" s="6" t="s">
        <v>1647</v>
      </c>
      <c r="E427" s="47"/>
      <c r="F427" s="6" t="s">
        <v>1368</v>
      </c>
      <c r="G427" s="6"/>
      <c r="H427" s="49">
        <v>687</v>
      </c>
      <c r="I427" s="199" t="s">
        <v>44</v>
      </c>
      <c r="J427" s="177" t="str">
        <f>IF(ISBLANK(INDEX('Policy Characteristics'!D:D,MATCH($C427,'Policy Characteristics'!$C:$C,0))),"",INDEX('Policy Characteristics'!D:D,MATCH($C427,'Policy Characteristics'!$C:$C,0)))</f>
        <v>Reduce Plant Downtime</v>
      </c>
      <c r="K427" s="177" t="str">
        <f>IF(ISBLANK(INDEX('Policy Characteristics'!E:E,MATCH($C427,'Policy Characteristics'!$C:$C,0))),"",INDEX('Policy Characteristics'!E:E,MATCH($C427,'Policy Characteristics'!$C:$C,0)))</f>
        <v>elec reduce plant downtime</v>
      </c>
      <c r="L427" s="177">
        <f>IF(ISBLANK(INDEX('Policy Characteristics'!F:F,MATCH($C427,'Policy Characteristics'!$C:$C,0))),"",INDEX('Policy Characteristics'!F:F,MATCH($C427,'Policy Characteristics'!$C:$C,0)))</f>
        <v>0</v>
      </c>
      <c r="M427" s="177">
        <f>IF(ISBLANK(INDEX('Policy Characteristics'!G:G,MATCH($C427,'Policy Characteristics'!$C:$C,0))),"",INDEX('Policy Characteristics'!G:G,MATCH($C427,'Policy Characteristics'!$C:$C,0)))</f>
        <v>0.6</v>
      </c>
      <c r="N427" s="177">
        <f>IF(ISBLANK(INDEX('Policy Characteristics'!H:H,MATCH($C427,'Policy Characteristics'!$C:$C,0))),"",INDEX('Policy Characteristics'!H:H,MATCH($C427,'Policy Characteristics'!$C:$C,0)))</f>
        <v>0.01</v>
      </c>
      <c r="O427" s="177" t="str">
        <f>IF(ISBLANK(INDEX('Policy Characteristics'!I:I,MATCH($C427,'Policy Characteristics'!$C:$C,0))),"",INDEX('Policy Characteristics'!I:I,MATCH($C427,'Policy Characteristics'!$C:$C,0)))</f>
        <v>% reduction in downtime</v>
      </c>
      <c r="P427" s="177" t="str">
        <f>IF(ISBLANK(INDEX('Policy Characteristics'!J:J,MATCH($C427,'Policy Characteristics'!$C:$C,0))),"",INDEX('Policy Characteristics'!J:J,MATCH($C427,'Policy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7" s="177" t="str">
        <f>IF(ISBLANK(INDEX('Policy Characteristics'!K:K,MATCH($C427,'Policy Characteristics'!$C:$C,0))),"",INDEX('Policy Characteristics'!K:K,MATCH($C427,'Policy Characteristics'!$C:$C,0)))</f>
        <v>electricity-sector-main.html#red-downtime</v>
      </c>
      <c r="R427" s="177" t="str">
        <f>IF(ISBLANK(INDEX('Policy Characteristics'!L:L,MATCH($C427,'Policy Characteristics'!$C:$C,0))),"",INDEX('Policy Characteristics'!L:L,MATCH($C427,'Policy Characteristics'!$C:$C,0)))</f>
        <v>reduce-downtime.html</v>
      </c>
    </row>
    <row r="428" spans="1:18" s="2" customFormat="1" x14ac:dyDescent="0.35">
      <c r="A428" s="176" t="str">
        <f>IF(ISBLANK(INDEX('Policy Characteristics'!A:A,MATCH($C428,'Policy Characteristics'!$C:$C,0))),"",INDEX('Policy Characteristics'!A:A,MATCH($C428,'Policy Characteristics'!$C:$C,0)))</f>
        <v>Electricity Supply</v>
      </c>
      <c r="B428" s="184" t="str">
        <f>IF(ISBLANK(INDEX('Policy Characteristics'!B:B,MATCH($C428,'Policy Characteristics'!$C:$C,0))),"",INDEX('Policy Characteristics'!B:B,MATCH($C428,'Policy Characteristics'!$C:$C,0)))</f>
        <v>Reduce Plant Downtime</v>
      </c>
      <c r="C428" s="192" t="str">
        <f t="shared" si="24"/>
        <v>Percentage Reduction in Plant Downtime</v>
      </c>
      <c r="D428" s="6" t="s">
        <v>1648</v>
      </c>
      <c r="E428" s="47"/>
      <c r="F428" s="6" t="s">
        <v>1491</v>
      </c>
      <c r="G428" s="6"/>
      <c r="H428" s="49">
        <v>690</v>
      </c>
      <c r="I428" s="199" t="s">
        <v>44</v>
      </c>
      <c r="J428" s="177" t="str">
        <f>IF(ISBLANK(INDEX('Policy Characteristics'!D:D,MATCH($C428,'Policy Characteristics'!$C:$C,0))),"",INDEX('Policy Characteristics'!D:D,MATCH($C428,'Policy Characteristics'!$C:$C,0)))</f>
        <v>Reduce Plant Downtime</v>
      </c>
      <c r="K428" s="177" t="str">
        <f>IF(ISBLANK(INDEX('Policy Characteristics'!E:E,MATCH($C428,'Policy Characteristics'!$C:$C,0))),"",INDEX('Policy Characteristics'!E:E,MATCH($C428,'Policy Characteristics'!$C:$C,0)))</f>
        <v>elec reduce plant downtime</v>
      </c>
      <c r="L428" s="177">
        <f>IF(ISBLANK(INDEX('Policy Characteristics'!F:F,MATCH($C428,'Policy Characteristics'!$C:$C,0))),"",INDEX('Policy Characteristics'!F:F,MATCH($C428,'Policy Characteristics'!$C:$C,0)))</f>
        <v>0</v>
      </c>
      <c r="M428" s="177">
        <f>IF(ISBLANK(INDEX('Policy Characteristics'!G:G,MATCH($C428,'Policy Characteristics'!$C:$C,0))),"",INDEX('Policy Characteristics'!G:G,MATCH($C428,'Policy Characteristics'!$C:$C,0)))</f>
        <v>0.6</v>
      </c>
      <c r="N428" s="177">
        <f>IF(ISBLANK(INDEX('Policy Characteristics'!H:H,MATCH($C428,'Policy Characteristics'!$C:$C,0))),"",INDEX('Policy Characteristics'!H:H,MATCH($C428,'Policy Characteristics'!$C:$C,0)))</f>
        <v>0.01</v>
      </c>
      <c r="O428" s="177" t="str">
        <f>IF(ISBLANK(INDEX('Policy Characteristics'!I:I,MATCH($C428,'Policy Characteristics'!$C:$C,0))),"",INDEX('Policy Characteristics'!I:I,MATCH($C428,'Policy Characteristics'!$C:$C,0)))</f>
        <v>% reduction in downtime</v>
      </c>
      <c r="P428" s="177" t="str">
        <f>IF(ISBLANK(INDEX('Policy Characteristics'!J:J,MATCH($C428,'Policy Characteristics'!$C:$C,0))),"",INDEX('Policy Characteristics'!J:J,MATCH($C428,'Policy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8" s="177" t="str">
        <f>IF(ISBLANK(INDEX('Policy Characteristics'!K:K,MATCH($C428,'Policy Characteristics'!$C:$C,0))),"",INDEX('Policy Characteristics'!K:K,MATCH($C428,'Policy Characteristics'!$C:$C,0)))</f>
        <v>electricity-sector-main.html#red-downtime</v>
      </c>
      <c r="R428" s="177" t="str">
        <f>IF(ISBLANK(INDEX('Policy Characteristics'!L:L,MATCH($C428,'Policy Characteristics'!$C:$C,0))),"",INDEX('Policy Characteristics'!L:L,MATCH($C428,'Policy Characteristics'!$C:$C,0)))</f>
        <v>reduce-downtime.html</v>
      </c>
    </row>
    <row r="429" spans="1:18" s="2" customFormat="1" x14ac:dyDescent="0.35">
      <c r="A429" s="176" t="str">
        <f>IF(ISBLANK(INDEX('Policy Characteristics'!A:A,MATCH($C429,'Policy Characteristics'!$C:$C,0))),"",INDEX('Policy Characteristics'!A:A,MATCH($C429,'Policy Characteristics'!$C:$C,0)))</f>
        <v>Electricity Supply</v>
      </c>
      <c r="B429" s="184" t="str">
        <f>IF(ISBLANK(INDEX('Policy Characteristics'!B:B,MATCH($C429,'Policy Characteristics'!$C:$C,0))),"",INDEX('Policy Characteristics'!B:B,MATCH($C429,'Policy Characteristics'!$C:$C,0)))</f>
        <v>Reduce Plant Downtime</v>
      </c>
      <c r="C429" s="192" t="str">
        <f t="shared" si="24"/>
        <v>Percentage Reduction in Plant Downtime</v>
      </c>
      <c r="D429" s="6" t="s">
        <v>1649</v>
      </c>
      <c r="E429" s="47"/>
      <c r="F429" s="6" t="s">
        <v>1370</v>
      </c>
      <c r="G429" s="6"/>
      <c r="H429" s="49">
        <v>1782</v>
      </c>
      <c r="I429" s="199" t="s">
        <v>44</v>
      </c>
      <c r="J429" s="177" t="str">
        <f>IF(ISBLANK(INDEX('Policy Characteristics'!D:D,MATCH($C429,'Policy Characteristics'!$C:$C,0))),"",INDEX('Policy Characteristics'!D:D,MATCH($C429,'Policy Characteristics'!$C:$C,0)))</f>
        <v>Reduce Plant Downtime</v>
      </c>
      <c r="K429" s="177" t="str">
        <f>IF(ISBLANK(INDEX('Policy Characteristics'!E:E,MATCH($C429,'Policy Characteristics'!$C:$C,0))),"",INDEX('Policy Characteristics'!E:E,MATCH($C429,'Policy Characteristics'!$C:$C,0)))</f>
        <v>elec reduce plant downtime</v>
      </c>
      <c r="L429" s="177">
        <f>IF(ISBLANK(INDEX('Policy Characteristics'!F:F,MATCH($C429,'Policy Characteristics'!$C:$C,0))),"",INDEX('Policy Characteristics'!F:F,MATCH($C429,'Policy Characteristics'!$C:$C,0)))</f>
        <v>0</v>
      </c>
      <c r="M429" s="177">
        <f>IF(ISBLANK(INDEX('Policy Characteristics'!G:G,MATCH($C429,'Policy Characteristics'!$C:$C,0))),"",INDEX('Policy Characteristics'!G:G,MATCH($C429,'Policy Characteristics'!$C:$C,0)))</f>
        <v>0.6</v>
      </c>
      <c r="N429" s="177">
        <f>IF(ISBLANK(INDEX('Policy Characteristics'!H:H,MATCH($C429,'Policy Characteristics'!$C:$C,0))),"",INDEX('Policy Characteristics'!H:H,MATCH($C429,'Policy Characteristics'!$C:$C,0)))</f>
        <v>0.01</v>
      </c>
      <c r="O429" s="177" t="str">
        <f>IF(ISBLANK(INDEX('Policy Characteristics'!I:I,MATCH($C429,'Policy Characteristics'!$C:$C,0))),"",INDEX('Policy Characteristics'!I:I,MATCH($C429,'Policy Characteristics'!$C:$C,0)))</f>
        <v>% reduction in downtime</v>
      </c>
      <c r="P429" s="177" t="str">
        <f>IF(ISBLANK(INDEX('Policy Characteristics'!J:J,MATCH($C429,'Policy Characteristics'!$C:$C,0))),"",INDEX('Policy Characteristics'!J:J,MATCH($C429,'Policy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9" s="177" t="str">
        <f>IF(ISBLANK(INDEX('Policy Characteristics'!K:K,MATCH($C429,'Policy Characteristics'!$C:$C,0))),"",INDEX('Policy Characteristics'!K:K,MATCH($C429,'Policy Characteristics'!$C:$C,0)))</f>
        <v>electricity-sector-main.html#red-downtime</v>
      </c>
      <c r="R429" s="177" t="str">
        <f>IF(ISBLANK(INDEX('Policy Characteristics'!L:L,MATCH($C429,'Policy Characteristics'!$C:$C,0))),"",INDEX('Policy Characteristics'!L:L,MATCH($C429,'Policy Characteristics'!$C:$C,0)))</f>
        <v>reduce-downtime.html</v>
      </c>
    </row>
    <row r="430" spans="1:18" s="2" customFormat="1" x14ac:dyDescent="0.35">
      <c r="A430" s="176" t="str">
        <f>IF(ISBLANK(INDEX('Policy Characteristics'!A:A,MATCH($C430,'Policy Characteristics'!$C:$C,0))),"",INDEX('Policy Characteristics'!A:A,MATCH($C430,'Policy Characteristics'!$C:$C,0)))</f>
        <v>Electricity Supply</v>
      </c>
      <c r="B430" s="184" t="str">
        <f>IF(ISBLANK(INDEX('Policy Characteristics'!B:B,MATCH($C430,'Policy Characteristics'!$C:$C,0))),"",INDEX('Policy Characteristics'!B:B,MATCH($C430,'Policy Characteristics'!$C:$C,0)))</f>
        <v>Reduce Plant Downtime</v>
      </c>
      <c r="C430" s="192" t="str">
        <f t="shared" si="24"/>
        <v>Percentage Reduction in Plant Downtime</v>
      </c>
      <c r="D430" s="6" t="s">
        <v>2352</v>
      </c>
      <c r="E430" s="47"/>
      <c r="F430" s="6" t="s">
        <v>2359</v>
      </c>
      <c r="G430" s="6"/>
      <c r="H430" s="49">
        <v>1783</v>
      </c>
      <c r="I430" s="199" t="s">
        <v>44</v>
      </c>
      <c r="J430" s="177" t="str">
        <f>IF(ISBLANK(INDEX('Policy Characteristics'!D:D,MATCH($C430,'Policy Characteristics'!$C:$C,0))),"",INDEX('Policy Characteristics'!D:D,MATCH($C430,'Policy Characteristics'!$C:$C,0)))</f>
        <v>Reduce Plant Downtime</v>
      </c>
      <c r="K430" s="177" t="str">
        <f>IF(ISBLANK(INDEX('Policy Characteristics'!E:E,MATCH($C430,'Policy Characteristics'!$C:$C,0))),"",INDEX('Policy Characteristics'!E:E,MATCH($C430,'Policy Characteristics'!$C:$C,0)))</f>
        <v>elec reduce plant downtime</v>
      </c>
      <c r="L430" s="177">
        <f>IF(ISBLANK(INDEX('Policy Characteristics'!F:F,MATCH($C430,'Policy Characteristics'!$C:$C,0))),"",INDEX('Policy Characteristics'!F:F,MATCH($C430,'Policy Characteristics'!$C:$C,0)))</f>
        <v>0</v>
      </c>
      <c r="M430" s="177">
        <f>IF(ISBLANK(INDEX('Policy Characteristics'!G:G,MATCH($C430,'Policy Characteristics'!$C:$C,0))),"",INDEX('Policy Characteristics'!G:G,MATCH($C430,'Policy Characteristics'!$C:$C,0)))</f>
        <v>0.6</v>
      </c>
      <c r="N430" s="177">
        <f>IF(ISBLANK(INDEX('Policy Characteristics'!H:H,MATCH($C430,'Policy Characteristics'!$C:$C,0))),"",INDEX('Policy Characteristics'!H:H,MATCH($C430,'Policy Characteristics'!$C:$C,0)))</f>
        <v>0.01</v>
      </c>
      <c r="O430" s="177" t="str">
        <f>IF(ISBLANK(INDEX('Policy Characteristics'!I:I,MATCH($C430,'Policy Characteristics'!$C:$C,0))),"",INDEX('Policy Characteristics'!I:I,MATCH($C430,'Policy Characteristics'!$C:$C,0)))</f>
        <v>% reduction in downtime</v>
      </c>
      <c r="P430" s="177" t="str">
        <f>IF(ISBLANK(INDEX('Policy Characteristics'!J:J,MATCH($C430,'Policy Characteristics'!$C:$C,0))),"",INDEX('Policy Characteristics'!J:J,MATCH($C430,'Policy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0" s="177" t="str">
        <f>IF(ISBLANK(INDEX('Policy Characteristics'!K:K,MATCH($C430,'Policy Characteristics'!$C:$C,0))),"",INDEX('Policy Characteristics'!K:K,MATCH($C430,'Policy Characteristics'!$C:$C,0)))</f>
        <v>electricity-sector-main.html#red-downtime</v>
      </c>
      <c r="R430" s="177" t="str">
        <f>IF(ISBLANK(INDEX('Policy Characteristics'!L:L,MATCH($C430,'Policy Characteristics'!$C:$C,0))),"",INDEX('Policy Characteristics'!L:L,MATCH($C430,'Policy Characteristics'!$C:$C,0)))</f>
        <v>reduce-downtime.html</v>
      </c>
    </row>
    <row r="431" spans="1:18" s="2" customFormat="1" x14ac:dyDescent="0.35">
      <c r="A431" s="176" t="str">
        <f>IF(ISBLANK(INDEX('Policy Characteristics'!A:A,MATCH($C431,'Policy Characteristics'!$C:$C,0))),"",INDEX('Policy Characteristics'!A:A,MATCH($C431,'Policy Characteristics'!$C:$C,0)))</f>
        <v>Electricity Supply</v>
      </c>
      <c r="B431" s="184" t="str">
        <f>IF(ISBLANK(INDEX('Policy Characteristics'!B:B,MATCH($C431,'Policy Characteristics'!$C:$C,0))),"",INDEX('Policy Characteristics'!B:B,MATCH($C431,'Policy Characteristics'!$C:$C,0)))</f>
        <v>Reduce Plant Downtime</v>
      </c>
      <c r="C431" s="192" t="str">
        <f t="shared" si="24"/>
        <v>Percentage Reduction in Plant Downtime</v>
      </c>
      <c r="D431" s="6" t="s">
        <v>2355</v>
      </c>
      <c r="E431" s="47"/>
      <c r="F431" s="6" t="s">
        <v>2360</v>
      </c>
      <c r="G431" s="6"/>
      <c r="H431" s="49">
        <v>1784</v>
      </c>
      <c r="I431" s="199" t="s">
        <v>44</v>
      </c>
      <c r="J431" s="177" t="str">
        <f>IF(ISBLANK(INDEX('Policy Characteristics'!D:D,MATCH($C431,'Policy Characteristics'!$C:$C,0))),"",INDEX('Policy Characteristics'!D:D,MATCH($C431,'Policy Characteristics'!$C:$C,0)))</f>
        <v>Reduce Plant Downtime</v>
      </c>
      <c r="K431" s="177" t="str">
        <f>IF(ISBLANK(INDEX('Policy Characteristics'!E:E,MATCH($C431,'Policy Characteristics'!$C:$C,0))),"",INDEX('Policy Characteristics'!E:E,MATCH($C431,'Policy Characteristics'!$C:$C,0)))</f>
        <v>elec reduce plant downtime</v>
      </c>
      <c r="L431" s="177">
        <f>IF(ISBLANK(INDEX('Policy Characteristics'!F:F,MATCH($C431,'Policy Characteristics'!$C:$C,0))),"",INDEX('Policy Characteristics'!F:F,MATCH($C431,'Policy Characteristics'!$C:$C,0)))</f>
        <v>0</v>
      </c>
      <c r="M431" s="177">
        <f>IF(ISBLANK(INDEX('Policy Characteristics'!G:G,MATCH($C431,'Policy Characteristics'!$C:$C,0))),"",INDEX('Policy Characteristics'!G:G,MATCH($C431,'Policy Characteristics'!$C:$C,0)))</f>
        <v>0.6</v>
      </c>
      <c r="N431" s="177">
        <f>IF(ISBLANK(INDEX('Policy Characteristics'!H:H,MATCH($C431,'Policy Characteristics'!$C:$C,0))),"",INDEX('Policy Characteristics'!H:H,MATCH($C431,'Policy Characteristics'!$C:$C,0)))</f>
        <v>0.01</v>
      </c>
      <c r="O431" s="177" t="str">
        <f>IF(ISBLANK(INDEX('Policy Characteristics'!I:I,MATCH($C431,'Policy Characteristics'!$C:$C,0))),"",INDEX('Policy Characteristics'!I:I,MATCH($C431,'Policy Characteristics'!$C:$C,0)))</f>
        <v>% reduction in downtime</v>
      </c>
      <c r="P431" s="177" t="str">
        <f>IF(ISBLANK(INDEX('Policy Characteristics'!J:J,MATCH($C431,'Policy Characteristics'!$C:$C,0))),"",INDEX('Policy Characteristics'!J:J,MATCH($C431,'Policy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1" s="177" t="str">
        <f>IF(ISBLANK(INDEX('Policy Characteristics'!K:K,MATCH($C431,'Policy Characteristics'!$C:$C,0))),"",INDEX('Policy Characteristics'!K:K,MATCH($C431,'Policy Characteristics'!$C:$C,0)))</f>
        <v>electricity-sector-main.html#red-downtime</v>
      </c>
      <c r="R431" s="177" t="str">
        <f>IF(ISBLANK(INDEX('Policy Characteristics'!L:L,MATCH($C431,'Policy Characteristics'!$C:$C,0))),"",INDEX('Policy Characteristics'!L:L,MATCH($C431,'Policy Characteristics'!$C:$C,0)))</f>
        <v>reduce-downtime.html</v>
      </c>
    </row>
    <row r="432" spans="1:18" s="2" customFormat="1" x14ac:dyDescent="0.35">
      <c r="A432" s="176" t="str">
        <f>IF(ISBLANK(INDEX('Policy Characteristics'!A:A,MATCH($C432,'Policy Characteristics'!$C:$C,0))),"",INDEX('Policy Characteristics'!A:A,MATCH($C432,'Policy Characteristics'!$C:$C,0)))</f>
        <v>Electricity Supply</v>
      </c>
      <c r="B432" s="184" t="str">
        <f>IF(ISBLANK(INDEX('Policy Characteristics'!B:B,MATCH($C432,'Policy Characteristics'!$C:$C,0))),"",INDEX('Policy Characteristics'!B:B,MATCH($C432,'Policy Characteristics'!$C:$C,0)))</f>
        <v>Reduce Plant Downtime</v>
      </c>
      <c r="C432" s="192" t="str">
        <f t="shared" si="24"/>
        <v>Percentage Reduction in Plant Downtime</v>
      </c>
      <c r="D432" s="6" t="s">
        <v>2356</v>
      </c>
      <c r="E432" s="47"/>
      <c r="F432" s="6" t="s">
        <v>2361</v>
      </c>
      <c r="G432" s="6"/>
      <c r="H432" s="49">
        <v>1785</v>
      </c>
      <c r="I432" s="199" t="s">
        <v>44</v>
      </c>
      <c r="J432" s="177" t="str">
        <f>IF(ISBLANK(INDEX('Policy Characteristics'!D:D,MATCH($C432,'Policy Characteristics'!$C:$C,0))),"",INDEX('Policy Characteristics'!D:D,MATCH($C432,'Policy Characteristics'!$C:$C,0)))</f>
        <v>Reduce Plant Downtime</v>
      </c>
      <c r="K432" s="177" t="str">
        <f>IF(ISBLANK(INDEX('Policy Characteristics'!E:E,MATCH($C432,'Policy Characteristics'!$C:$C,0))),"",INDEX('Policy Characteristics'!E:E,MATCH($C432,'Policy Characteristics'!$C:$C,0)))</f>
        <v>elec reduce plant downtime</v>
      </c>
      <c r="L432" s="177">
        <f>IF(ISBLANK(INDEX('Policy Characteristics'!F:F,MATCH($C432,'Policy Characteristics'!$C:$C,0))),"",INDEX('Policy Characteristics'!F:F,MATCH($C432,'Policy Characteristics'!$C:$C,0)))</f>
        <v>0</v>
      </c>
      <c r="M432" s="177">
        <f>IF(ISBLANK(INDEX('Policy Characteristics'!G:G,MATCH($C432,'Policy Characteristics'!$C:$C,0))),"",INDEX('Policy Characteristics'!G:G,MATCH($C432,'Policy Characteristics'!$C:$C,0)))</f>
        <v>0.6</v>
      </c>
      <c r="N432" s="177">
        <f>IF(ISBLANK(INDEX('Policy Characteristics'!H:H,MATCH($C432,'Policy Characteristics'!$C:$C,0))),"",INDEX('Policy Characteristics'!H:H,MATCH($C432,'Policy Characteristics'!$C:$C,0)))</f>
        <v>0.01</v>
      </c>
      <c r="O432" s="177" t="str">
        <f>IF(ISBLANK(INDEX('Policy Characteristics'!I:I,MATCH($C432,'Policy Characteristics'!$C:$C,0))),"",INDEX('Policy Characteristics'!I:I,MATCH($C432,'Policy Characteristics'!$C:$C,0)))</f>
        <v>% reduction in downtime</v>
      </c>
      <c r="P432" s="177" t="str">
        <f>IF(ISBLANK(INDEX('Policy Characteristics'!J:J,MATCH($C432,'Policy Characteristics'!$C:$C,0))),"",INDEX('Policy Characteristics'!J:J,MATCH($C432,'Policy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2" s="177" t="str">
        <f>IF(ISBLANK(INDEX('Policy Characteristics'!K:K,MATCH($C432,'Policy Characteristics'!$C:$C,0))),"",INDEX('Policy Characteristics'!K:K,MATCH($C432,'Policy Characteristics'!$C:$C,0)))</f>
        <v>electricity-sector-main.html#red-downtime</v>
      </c>
      <c r="R432" s="177" t="str">
        <f>IF(ISBLANK(INDEX('Policy Characteristics'!L:L,MATCH($C432,'Policy Characteristics'!$C:$C,0))),"",INDEX('Policy Characteristics'!L:L,MATCH($C432,'Policy Characteristics'!$C:$C,0)))</f>
        <v>reduce-downtime.html</v>
      </c>
    </row>
    <row r="433" spans="1:18" s="2" customFormat="1" x14ac:dyDescent="0.35">
      <c r="A433" s="176" t="str">
        <f>IF(ISBLANK(INDEX('Policy Characteristics'!A:A,MATCH($C433,'Policy Characteristics'!$C:$C,0))),"",INDEX('Policy Characteristics'!A:A,MATCH($C433,'Policy Characteristics'!$C:$C,0)))</f>
        <v>Electricity Supply</v>
      </c>
      <c r="B433" s="184" t="str">
        <f>IF(ISBLANK(INDEX('Policy Characteristics'!B:B,MATCH($C433,'Policy Characteristics'!$C:$C,0))),"",INDEX('Policy Characteristics'!B:B,MATCH($C433,'Policy Characteristics'!$C:$C,0)))</f>
        <v>Reduce Plant Downtime</v>
      </c>
      <c r="C433" s="192" t="str">
        <f t="shared" si="24"/>
        <v>Percentage Reduction in Plant Downtime</v>
      </c>
      <c r="D433" s="6" t="s">
        <v>2357</v>
      </c>
      <c r="E433" s="47"/>
      <c r="F433" s="6" t="s">
        <v>2362</v>
      </c>
      <c r="G433" s="6"/>
      <c r="H433" s="49">
        <v>1786</v>
      </c>
      <c r="I433" s="199" t="s">
        <v>44</v>
      </c>
      <c r="J433" s="177" t="str">
        <f>IF(ISBLANK(INDEX('Policy Characteristics'!D:D,MATCH($C433,'Policy Characteristics'!$C:$C,0))),"",INDEX('Policy Characteristics'!D:D,MATCH($C433,'Policy Characteristics'!$C:$C,0)))</f>
        <v>Reduce Plant Downtime</v>
      </c>
      <c r="K433" s="177" t="str">
        <f>IF(ISBLANK(INDEX('Policy Characteristics'!E:E,MATCH($C433,'Policy Characteristics'!$C:$C,0))),"",INDEX('Policy Characteristics'!E:E,MATCH($C433,'Policy Characteristics'!$C:$C,0)))</f>
        <v>elec reduce plant downtime</v>
      </c>
      <c r="L433" s="177">
        <f>IF(ISBLANK(INDEX('Policy Characteristics'!F:F,MATCH($C433,'Policy Characteristics'!$C:$C,0))),"",INDEX('Policy Characteristics'!F:F,MATCH($C433,'Policy Characteristics'!$C:$C,0)))</f>
        <v>0</v>
      </c>
      <c r="M433" s="177">
        <f>IF(ISBLANK(INDEX('Policy Characteristics'!G:G,MATCH($C433,'Policy Characteristics'!$C:$C,0))),"",INDEX('Policy Characteristics'!G:G,MATCH($C433,'Policy Characteristics'!$C:$C,0)))</f>
        <v>0.6</v>
      </c>
      <c r="N433" s="177">
        <f>IF(ISBLANK(INDEX('Policy Characteristics'!H:H,MATCH($C433,'Policy Characteristics'!$C:$C,0))),"",INDEX('Policy Characteristics'!H:H,MATCH($C433,'Policy Characteristics'!$C:$C,0)))</f>
        <v>0.01</v>
      </c>
      <c r="O433" s="177" t="str">
        <f>IF(ISBLANK(INDEX('Policy Characteristics'!I:I,MATCH($C433,'Policy Characteristics'!$C:$C,0))),"",INDEX('Policy Characteristics'!I:I,MATCH($C433,'Policy Characteristics'!$C:$C,0)))</f>
        <v>% reduction in downtime</v>
      </c>
      <c r="P433" s="177" t="str">
        <f>IF(ISBLANK(INDEX('Policy Characteristics'!J:J,MATCH($C433,'Policy Characteristics'!$C:$C,0))),"",INDEX('Policy Characteristics'!J:J,MATCH($C433,'Policy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3" s="177" t="str">
        <f>IF(ISBLANK(INDEX('Policy Characteristics'!K:K,MATCH($C433,'Policy Characteristics'!$C:$C,0))),"",INDEX('Policy Characteristics'!K:K,MATCH($C433,'Policy Characteristics'!$C:$C,0)))</f>
        <v>electricity-sector-main.html#red-downtime</v>
      </c>
      <c r="R433" s="177" t="str">
        <f>IF(ISBLANK(INDEX('Policy Characteristics'!L:L,MATCH($C433,'Policy Characteristics'!$C:$C,0))),"",INDEX('Policy Characteristics'!L:L,MATCH($C433,'Policy Characteristics'!$C:$C,0)))</f>
        <v>reduce-downtime.html</v>
      </c>
    </row>
    <row r="434" spans="1:18" s="2" customFormat="1" x14ac:dyDescent="0.35">
      <c r="A434" s="176" t="str">
        <f>IF(ISBLANK(INDEX('Policy Characteristics'!A:A,MATCH($C434,'Policy Characteristics'!$C:$C,0))),"",INDEX('Policy Characteristics'!A:A,MATCH($C434,'Policy Characteristics'!$C:$C,0)))</f>
        <v>Electricity Supply</v>
      </c>
      <c r="B434" s="184" t="str">
        <f>IF(ISBLANK(INDEX('Policy Characteristics'!B:B,MATCH($C434,'Policy Characteristics'!$C:$C,0))),"",INDEX('Policy Characteristics'!B:B,MATCH($C434,'Policy Characteristics'!$C:$C,0)))</f>
        <v>Reduce Plant Downtime</v>
      </c>
      <c r="C434" s="192" t="str">
        <f t="shared" si="24"/>
        <v>Percentage Reduction in Plant Downtime</v>
      </c>
      <c r="D434" s="6" t="s">
        <v>2358</v>
      </c>
      <c r="E434" s="47"/>
      <c r="F434" s="6" t="s">
        <v>2363</v>
      </c>
      <c r="G434" s="6"/>
      <c r="H434" s="49">
        <v>1787</v>
      </c>
      <c r="I434" s="199" t="s">
        <v>44</v>
      </c>
      <c r="J434" s="177" t="str">
        <f>IF(ISBLANK(INDEX('Policy Characteristics'!D:D,MATCH($C434,'Policy Characteristics'!$C:$C,0))),"",INDEX('Policy Characteristics'!D:D,MATCH($C434,'Policy Characteristics'!$C:$C,0)))</f>
        <v>Reduce Plant Downtime</v>
      </c>
      <c r="K434" s="177" t="str">
        <f>IF(ISBLANK(INDEX('Policy Characteristics'!E:E,MATCH($C434,'Policy Characteristics'!$C:$C,0))),"",INDEX('Policy Characteristics'!E:E,MATCH($C434,'Policy Characteristics'!$C:$C,0)))</f>
        <v>elec reduce plant downtime</v>
      </c>
      <c r="L434" s="177">
        <f>IF(ISBLANK(INDEX('Policy Characteristics'!F:F,MATCH($C434,'Policy Characteristics'!$C:$C,0))),"",INDEX('Policy Characteristics'!F:F,MATCH($C434,'Policy Characteristics'!$C:$C,0)))</f>
        <v>0</v>
      </c>
      <c r="M434" s="177">
        <f>IF(ISBLANK(INDEX('Policy Characteristics'!G:G,MATCH($C434,'Policy Characteristics'!$C:$C,0))),"",INDEX('Policy Characteristics'!G:G,MATCH($C434,'Policy Characteristics'!$C:$C,0)))</f>
        <v>0.6</v>
      </c>
      <c r="N434" s="177">
        <f>IF(ISBLANK(INDEX('Policy Characteristics'!H:H,MATCH($C434,'Policy Characteristics'!$C:$C,0))),"",INDEX('Policy Characteristics'!H:H,MATCH($C434,'Policy Characteristics'!$C:$C,0)))</f>
        <v>0.01</v>
      </c>
      <c r="O434" s="177" t="str">
        <f>IF(ISBLANK(INDEX('Policy Characteristics'!I:I,MATCH($C434,'Policy Characteristics'!$C:$C,0))),"",INDEX('Policy Characteristics'!I:I,MATCH($C434,'Policy Characteristics'!$C:$C,0)))</f>
        <v>% reduction in downtime</v>
      </c>
      <c r="P434" s="177" t="str">
        <f>IF(ISBLANK(INDEX('Policy Characteristics'!J:J,MATCH($C434,'Policy Characteristics'!$C:$C,0))),"",INDEX('Policy Characteristics'!J:J,MATCH($C434,'Policy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4" s="177" t="str">
        <f>IF(ISBLANK(INDEX('Policy Characteristics'!K:K,MATCH($C434,'Policy Characteristics'!$C:$C,0))),"",INDEX('Policy Characteristics'!K:K,MATCH($C434,'Policy Characteristics'!$C:$C,0)))</f>
        <v>electricity-sector-main.html#red-downtime</v>
      </c>
      <c r="R434" s="177" t="str">
        <f>IF(ISBLANK(INDEX('Policy Characteristics'!L:L,MATCH($C434,'Policy Characteristics'!$C:$C,0))),"",INDEX('Policy Characteristics'!L:L,MATCH($C434,'Policy Characteristics'!$C:$C,0)))</f>
        <v>reduce-downtime.html</v>
      </c>
    </row>
    <row r="435" spans="1:18" s="2" customFormat="1" x14ac:dyDescent="0.35">
      <c r="A435" s="176" t="str">
        <f>IF(ISBLANK(INDEX('Policy Characteristics'!A:A,MATCH($C435,'Policy Characteristics'!$C:$C,0))),"",INDEX('Policy Characteristics'!A:A,MATCH($C435,'Policy Characteristics'!$C:$C,0)))</f>
        <v>Electricity Supply</v>
      </c>
      <c r="B435" s="184" t="str">
        <f>IF(ISBLANK(INDEX('Policy Characteristics'!B:B,MATCH($C435,'Policy Characteristics'!$C:$C,0))),"",INDEX('Policy Characteristics'!B:B,MATCH($C435,'Policy Characteristics'!$C:$C,0)))</f>
        <v>Reduce Plant Downtime</v>
      </c>
      <c r="C435" s="192" t="str">
        <f t="shared" si="24"/>
        <v>Percentage Reduction in Plant Downtime</v>
      </c>
      <c r="D435" s="6" t="s">
        <v>2438</v>
      </c>
      <c r="E435" s="47"/>
      <c r="F435" s="6" t="s">
        <v>2436</v>
      </c>
      <c r="G435" s="6"/>
      <c r="H435" s="49">
        <v>1788</v>
      </c>
      <c r="I435" s="199" t="s">
        <v>44</v>
      </c>
      <c r="J435" s="177" t="str">
        <f>IF(ISBLANK(INDEX('Policy Characteristics'!D:D,MATCH($C435,'Policy Characteristics'!$C:$C,0))),"",INDEX('Policy Characteristics'!D:D,MATCH($C435,'Policy Characteristics'!$C:$C,0)))</f>
        <v>Reduce Plant Downtime</v>
      </c>
      <c r="K435" s="177" t="str">
        <f>IF(ISBLANK(INDEX('Policy Characteristics'!E:E,MATCH($C435,'Policy Characteristics'!$C:$C,0))),"",INDEX('Policy Characteristics'!E:E,MATCH($C435,'Policy Characteristics'!$C:$C,0)))</f>
        <v>elec reduce plant downtime</v>
      </c>
      <c r="L435" s="177">
        <f>IF(ISBLANK(INDEX('Policy Characteristics'!F:F,MATCH($C435,'Policy Characteristics'!$C:$C,0))),"",INDEX('Policy Characteristics'!F:F,MATCH($C435,'Policy Characteristics'!$C:$C,0)))</f>
        <v>0</v>
      </c>
      <c r="M435" s="177">
        <f>IF(ISBLANK(INDEX('Policy Characteristics'!G:G,MATCH($C435,'Policy Characteristics'!$C:$C,0))),"",INDEX('Policy Characteristics'!G:G,MATCH($C435,'Policy Characteristics'!$C:$C,0)))</f>
        <v>0.6</v>
      </c>
      <c r="N435" s="177">
        <f>IF(ISBLANK(INDEX('Policy Characteristics'!H:H,MATCH($C435,'Policy Characteristics'!$C:$C,0))),"",INDEX('Policy Characteristics'!H:H,MATCH($C435,'Policy Characteristics'!$C:$C,0)))</f>
        <v>0.01</v>
      </c>
      <c r="O435" s="177" t="str">
        <f>IF(ISBLANK(INDEX('Policy Characteristics'!I:I,MATCH($C435,'Policy Characteristics'!$C:$C,0))),"",INDEX('Policy Characteristics'!I:I,MATCH($C435,'Policy Characteristics'!$C:$C,0)))</f>
        <v>% reduction in downtime</v>
      </c>
      <c r="P435" s="177" t="str">
        <f>IF(ISBLANK(INDEX('Policy Characteristics'!J:J,MATCH($C435,'Policy Characteristics'!$C:$C,0))),"",INDEX('Policy Characteristics'!J:J,MATCH($C435,'Policy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5" s="177" t="str">
        <f>IF(ISBLANK(INDEX('Policy Characteristics'!K:K,MATCH($C435,'Policy Characteristics'!$C:$C,0))),"",INDEX('Policy Characteristics'!K:K,MATCH($C435,'Policy Characteristics'!$C:$C,0)))</f>
        <v>electricity-sector-main.html#red-downtime</v>
      </c>
      <c r="R435" s="177" t="str">
        <f>IF(ISBLANK(INDEX('Policy Characteristics'!L:L,MATCH($C435,'Policy Characteristics'!$C:$C,0))),"",INDEX('Policy Characteristics'!L:L,MATCH($C435,'Policy Characteristics'!$C:$C,0)))</f>
        <v>reduce-downtime.html</v>
      </c>
    </row>
    <row r="436" spans="1:18" s="2" customFormat="1" x14ac:dyDescent="0.35">
      <c r="A436" s="176" t="str">
        <f>IF(ISBLANK(INDEX('Policy Characteristics'!A:A,MATCH($C436,'Policy Characteristics'!$C:$C,0))),"",INDEX('Policy Characteristics'!A:A,MATCH($C436,'Policy Characteristics'!$C:$C,0)))</f>
        <v>Electricity Supply</v>
      </c>
      <c r="B436" s="184" t="str">
        <f>IF(ISBLANK(INDEX('Policy Characteristics'!B:B,MATCH($C436,'Policy Characteristics'!$C:$C,0))),"",INDEX('Policy Characteristics'!B:B,MATCH($C436,'Policy Characteristics'!$C:$C,0)))</f>
        <v>Reduce Plant Downtime</v>
      </c>
      <c r="C436" s="192" t="str">
        <f t="shared" si="24"/>
        <v>Percentage Reduction in Plant Downtime</v>
      </c>
      <c r="D436" s="6" t="s">
        <v>2439</v>
      </c>
      <c r="E436" s="47"/>
      <c r="F436" s="6" t="s">
        <v>2437</v>
      </c>
      <c r="G436" s="6"/>
      <c r="H436" s="49">
        <v>2242</v>
      </c>
      <c r="I436" s="199" t="s">
        <v>44</v>
      </c>
      <c r="J436" s="177" t="str">
        <f>IF(ISBLANK(INDEX('Policy Characteristics'!D:D,MATCH($C436,'Policy Characteristics'!$C:$C,0))),"",INDEX('Policy Characteristics'!D:D,MATCH($C436,'Policy Characteristics'!$C:$C,0)))</f>
        <v>Reduce Plant Downtime</v>
      </c>
      <c r="K436" s="177" t="str">
        <f>IF(ISBLANK(INDEX('Policy Characteristics'!E:E,MATCH($C436,'Policy Characteristics'!$C:$C,0))),"",INDEX('Policy Characteristics'!E:E,MATCH($C436,'Policy Characteristics'!$C:$C,0)))</f>
        <v>elec reduce plant downtime</v>
      </c>
      <c r="L436" s="177">
        <f>IF(ISBLANK(INDEX('Policy Characteristics'!F:F,MATCH($C436,'Policy Characteristics'!$C:$C,0))),"",INDEX('Policy Characteristics'!F:F,MATCH($C436,'Policy Characteristics'!$C:$C,0)))</f>
        <v>0</v>
      </c>
      <c r="M436" s="177">
        <f>IF(ISBLANK(INDEX('Policy Characteristics'!G:G,MATCH($C436,'Policy Characteristics'!$C:$C,0))),"",INDEX('Policy Characteristics'!G:G,MATCH($C436,'Policy Characteristics'!$C:$C,0)))</f>
        <v>0.6</v>
      </c>
      <c r="N436" s="177">
        <f>IF(ISBLANK(INDEX('Policy Characteristics'!H:H,MATCH($C436,'Policy Characteristics'!$C:$C,0))),"",INDEX('Policy Characteristics'!H:H,MATCH($C436,'Policy Characteristics'!$C:$C,0)))</f>
        <v>0.01</v>
      </c>
      <c r="O436" s="177" t="str">
        <f>IF(ISBLANK(INDEX('Policy Characteristics'!I:I,MATCH($C436,'Policy Characteristics'!$C:$C,0))),"",INDEX('Policy Characteristics'!I:I,MATCH($C436,'Policy Characteristics'!$C:$C,0)))</f>
        <v>% reduction in downtime</v>
      </c>
      <c r="P436" s="177" t="str">
        <f>IF(ISBLANK(INDEX('Policy Characteristics'!J:J,MATCH($C436,'Policy Characteristics'!$C:$C,0))),"",INDEX('Policy Characteristics'!J:J,MATCH($C436,'Policy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6" s="177" t="str">
        <f>IF(ISBLANK(INDEX('Policy Characteristics'!K:K,MATCH($C436,'Policy Characteristics'!$C:$C,0))),"",INDEX('Policy Characteristics'!K:K,MATCH($C436,'Policy Characteristics'!$C:$C,0)))</f>
        <v>electricity-sector-main.html#red-downtime</v>
      </c>
      <c r="R436" s="177" t="str">
        <f>IF(ISBLANK(INDEX('Policy Characteristics'!L:L,MATCH($C436,'Policy Characteristics'!$C:$C,0))),"",INDEX('Policy Characteristics'!L:L,MATCH($C436,'Policy Characteristics'!$C:$C,0)))</f>
        <v>reduce-downtime.html</v>
      </c>
    </row>
    <row r="437" spans="1:18" s="2" customFormat="1" x14ac:dyDescent="0.35">
      <c r="A437" s="176" t="str">
        <f>IF(ISBLANK(INDEX('Policy Characteristics'!A:A,MATCH($C437,'Policy Characteristics'!$C:$C,0))),"",INDEX('Policy Characteristics'!A:A,MATCH($C437,'Policy Characteristics'!$C:$C,0)))</f>
        <v>Electricity Supply</v>
      </c>
      <c r="B437" s="184" t="str">
        <f>IF(ISBLANK(INDEX('Policy Characteristics'!B:B,MATCH($C437,'Policy Characteristics'!$C:$C,0))),"",INDEX('Policy Characteristics'!B:B,MATCH($C437,'Policy Characteristics'!$C:$C,0)))</f>
        <v>Reduce Soft Costs</v>
      </c>
      <c r="C437" s="193" t="s">
        <v>1222</v>
      </c>
      <c r="D437" s="6" t="s">
        <v>447</v>
      </c>
      <c r="E437" s="6"/>
      <c r="F437" s="6" t="s">
        <v>450</v>
      </c>
      <c r="G437" s="6"/>
      <c r="H437" s="49">
        <v>194</v>
      </c>
      <c r="I437" s="199" t="s">
        <v>43</v>
      </c>
      <c r="J437" s="177" t="str">
        <f>IF(ISBLANK(INDEX('Policy Characteristics'!D:D,MATCH($C437,'Policy Characteristics'!$C:$C,0))),"",INDEX('Policy Characteristics'!D:D,MATCH($C437,'Policy Characteristics'!$C:$C,0)))</f>
        <v>Reduce Soft Costs</v>
      </c>
      <c r="K437" s="177" t="str">
        <f>IF(ISBLANK(INDEX('Policy Characteristics'!E:E,MATCH($C437,'Policy Characteristics'!$C:$C,0))),"",INDEX('Policy Characteristics'!E:E,MATCH($C437,'Policy Characteristics'!$C:$C,0)))</f>
        <v>elec reduce soft costs</v>
      </c>
      <c r="L437" s="177">
        <f>IF(ISBLANK(INDEX('Policy Characteristics'!F:F,MATCH($C437,'Policy Characteristics'!$C:$C,0))),"",INDEX('Policy Characteristics'!F:F,MATCH($C437,'Policy Characteristics'!$C:$C,0)))</f>
        <v>0</v>
      </c>
      <c r="M437" s="177">
        <f>IF(ISBLANK(INDEX('Policy Characteristics'!G:G,MATCH($C437,'Policy Characteristics'!$C:$C,0))),"",INDEX('Policy Characteristics'!G:G,MATCH($C437,'Policy Characteristics'!$C:$C,0)))</f>
        <v>0.9</v>
      </c>
      <c r="N437" s="177">
        <f>IF(ISBLANK(INDEX('Policy Characteristics'!H:H,MATCH($C437,'Policy Characteristics'!$C:$C,0))),"",INDEX('Policy Characteristics'!H:H,MATCH($C437,'Policy Characteristics'!$C:$C,0)))</f>
        <v>0.01</v>
      </c>
      <c r="O437" s="177" t="str">
        <f>IF(ISBLANK(INDEX('Policy Characteristics'!I:I,MATCH($C437,'Policy Characteristics'!$C:$C,0))),"",INDEX('Policy Characteristics'!I:I,MATCH($C437,'Policy Characteristics'!$C:$C,0)))</f>
        <v>% reduction in soft costs</v>
      </c>
      <c r="P437" s="177" t="str">
        <f>IF(ISBLANK(INDEX('Policy Characteristics'!J:J,MATCH($C437,'Policy Characteristics'!$C:$C,0))),"",INDEX('Policy Characteristics'!J:J,MATCH($C437,'Policy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37" s="177" t="str">
        <f>IF(ISBLANK(INDEX('Policy Characteristics'!K:K,MATCH($C437,'Policy Characteristics'!$C:$C,0))),"",INDEX('Policy Characteristics'!K:K,MATCH($C437,'Policy Characteristics'!$C:$C,0)))</f>
        <v>endogenous-learning.html#red-soft-costs</v>
      </c>
      <c r="R437" s="177" t="str">
        <f>IF(ISBLANK(INDEX('Policy Characteristics'!L:L,MATCH($C437,'Policy Characteristics'!$C:$C,0))),"",INDEX('Policy Characteristics'!L:L,MATCH($C437,'Policy Characteristics'!$C:$C,0)))</f>
        <v>reduce-soft-costs.html</v>
      </c>
    </row>
    <row r="438" spans="1:18" s="2" customFormat="1" x14ac:dyDescent="0.35">
      <c r="A438" s="176" t="str">
        <f>IF(ISBLANK(INDEX('Policy Characteristics'!A:A,MATCH($C438,'Policy Characteristics'!$C:$C,0))),"",INDEX('Policy Characteristics'!A:A,MATCH($C438,'Policy Characteristics'!$C:$C,0)))</f>
        <v>Electricity Supply</v>
      </c>
      <c r="B438" s="184" t="str">
        <f>IF(ISBLANK(INDEX('Policy Characteristics'!B:B,MATCH($C438,'Policy Characteristics'!$C:$C,0))),"",INDEX('Policy Characteristics'!B:B,MATCH($C438,'Policy Characteristics'!$C:$C,0)))</f>
        <v>Reduce Soft Costs</v>
      </c>
      <c r="C438" s="192" t="str">
        <f t="shared" ref="C438:C439" si="25">C$437</f>
        <v>Percent Reduction in Soft Costs of Capacity Construction</v>
      </c>
      <c r="D438" s="6" t="s">
        <v>77</v>
      </c>
      <c r="E438" s="6"/>
      <c r="F438" s="6" t="s">
        <v>89</v>
      </c>
      <c r="G438" s="6"/>
      <c r="H438" s="49">
        <v>195</v>
      </c>
      <c r="I438" s="199" t="s">
        <v>43</v>
      </c>
      <c r="J438" s="177" t="str">
        <f>IF(ISBLANK(INDEX('Policy Characteristics'!D:D,MATCH($C438,'Policy Characteristics'!$C:$C,0))),"",INDEX('Policy Characteristics'!D:D,MATCH($C438,'Policy Characteristics'!$C:$C,0)))</f>
        <v>Reduce Soft Costs</v>
      </c>
      <c r="K438" s="177" t="str">
        <f>IF(ISBLANK(INDEX('Policy Characteristics'!E:E,MATCH($C438,'Policy Characteristics'!$C:$C,0))),"",INDEX('Policy Characteristics'!E:E,MATCH($C438,'Policy Characteristics'!$C:$C,0)))</f>
        <v>elec reduce soft costs</v>
      </c>
      <c r="L438" s="177">
        <f>IF(ISBLANK(INDEX('Policy Characteristics'!F:F,MATCH($C438,'Policy Characteristics'!$C:$C,0))),"",INDEX('Policy Characteristics'!F:F,MATCH($C438,'Policy Characteristics'!$C:$C,0)))</f>
        <v>0</v>
      </c>
      <c r="M438" s="177">
        <f>IF(ISBLANK(INDEX('Policy Characteristics'!G:G,MATCH($C438,'Policy Characteristics'!$C:$C,0))),"",INDEX('Policy Characteristics'!G:G,MATCH($C438,'Policy Characteristics'!$C:$C,0)))</f>
        <v>0.9</v>
      </c>
      <c r="N438" s="177">
        <f>IF(ISBLANK(INDEX('Policy Characteristics'!H:H,MATCH($C438,'Policy Characteristics'!$C:$C,0))),"",INDEX('Policy Characteristics'!H:H,MATCH($C438,'Policy Characteristics'!$C:$C,0)))</f>
        <v>0.01</v>
      </c>
      <c r="O438" s="177" t="str">
        <f>IF(ISBLANK(INDEX('Policy Characteristics'!I:I,MATCH($C438,'Policy Characteristics'!$C:$C,0))),"",INDEX('Policy Characteristics'!I:I,MATCH($C438,'Policy Characteristics'!$C:$C,0)))</f>
        <v>% reduction in soft costs</v>
      </c>
      <c r="P438" s="177" t="str">
        <f>IF(ISBLANK(INDEX('Policy Characteristics'!J:J,MATCH($C438,'Policy Characteristics'!$C:$C,0))),"",INDEX('Policy Characteristics'!J:J,MATCH($C438,'Policy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38" s="177" t="str">
        <f>IF(ISBLANK(INDEX('Policy Characteristics'!K:K,MATCH($C438,'Policy Characteristics'!$C:$C,0))),"",INDEX('Policy Characteristics'!K:K,MATCH($C438,'Policy Characteristics'!$C:$C,0)))</f>
        <v>endogenous-learning.html#red-soft-costs</v>
      </c>
      <c r="R438" s="177" t="str">
        <f>IF(ISBLANK(INDEX('Policy Characteristics'!L:L,MATCH($C438,'Policy Characteristics'!$C:$C,0))),"",INDEX('Policy Characteristics'!L:L,MATCH($C438,'Policy Characteristics'!$C:$C,0)))</f>
        <v>reduce-soft-costs.html</v>
      </c>
    </row>
    <row r="439" spans="1:18" s="2" customFormat="1" x14ac:dyDescent="0.35">
      <c r="A439" s="176" t="str">
        <f>IF(ISBLANK(INDEX('Policy Characteristics'!A:A,MATCH($C439,'Policy Characteristics'!$C:$C,0))),"",INDEX('Policy Characteristics'!A:A,MATCH($C439,'Policy Characteristics'!$C:$C,0)))</f>
        <v>Electricity Supply</v>
      </c>
      <c r="B439" s="184" t="str">
        <f>IF(ISBLANK(INDEX('Policy Characteristics'!B:B,MATCH($C439,'Policy Characteristics'!$C:$C,0))),"",INDEX('Policy Characteristics'!B:B,MATCH($C439,'Policy Characteristics'!$C:$C,0)))</f>
        <v>Reduce Soft Costs</v>
      </c>
      <c r="C439" s="192" t="str">
        <f t="shared" si="25"/>
        <v>Percent Reduction in Soft Costs of Capacity Construction</v>
      </c>
      <c r="D439" s="6" t="s">
        <v>452</v>
      </c>
      <c r="E439" s="6"/>
      <c r="F439" s="6" t="s">
        <v>453</v>
      </c>
      <c r="G439" s="6"/>
      <c r="H439" s="49">
        <v>196</v>
      </c>
      <c r="I439" s="199" t="s">
        <v>43</v>
      </c>
      <c r="J439" s="177" t="str">
        <f>IF(ISBLANK(INDEX('Policy Characteristics'!D:D,MATCH($C439,'Policy Characteristics'!$C:$C,0))),"",INDEX('Policy Characteristics'!D:D,MATCH($C439,'Policy Characteristics'!$C:$C,0)))</f>
        <v>Reduce Soft Costs</v>
      </c>
      <c r="K439" s="177" t="str">
        <f>IF(ISBLANK(INDEX('Policy Characteristics'!E:E,MATCH($C439,'Policy Characteristics'!$C:$C,0))),"",INDEX('Policy Characteristics'!E:E,MATCH($C439,'Policy Characteristics'!$C:$C,0)))</f>
        <v>elec reduce soft costs</v>
      </c>
      <c r="L439" s="177">
        <f>IF(ISBLANK(INDEX('Policy Characteristics'!F:F,MATCH($C439,'Policy Characteristics'!$C:$C,0))),"",INDEX('Policy Characteristics'!F:F,MATCH($C439,'Policy Characteristics'!$C:$C,0)))</f>
        <v>0</v>
      </c>
      <c r="M439" s="177">
        <f>IF(ISBLANK(INDEX('Policy Characteristics'!G:G,MATCH($C439,'Policy Characteristics'!$C:$C,0))),"",INDEX('Policy Characteristics'!G:G,MATCH($C439,'Policy Characteristics'!$C:$C,0)))</f>
        <v>0.9</v>
      </c>
      <c r="N439" s="177">
        <f>IF(ISBLANK(INDEX('Policy Characteristics'!H:H,MATCH($C439,'Policy Characteristics'!$C:$C,0))),"",INDEX('Policy Characteristics'!H:H,MATCH($C439,'Policy Characteristics'!$C:$C,0)))</f>
        <v>0.01</v>
      </c>
      <c r="O439" s="177" t="str">
        <f>IF(ISBLANK(INDEX('Policy Characteristics'!I:I,MATCH($C439,'Policy Characteristics'!$C:$C,0))),"",INDEX('Policy Characteristics'!I:I,MATCH($C439,'Policy Characteristics'!$C:$C,0)))</f>
        <v>% reduction in soft costs</v>
      </c>
      <c r="P439" s="177" t="str">
        <f>IF(ISBLANK(INDEX('Policy Characteristics'!J:J,MATCH($C439,'Policy Characteristics'!$C:$C,0))),"",INDEX('Policy Characteristics'!J:J,MATCH($C439,'Policy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39" s="177" t="str">
        <f>IF(ISBLANK(INDEX('Policy Characteristics'!K:K,MATCH($C439,'Policy Characteristics'!$C:$C,0))),"",INDEX('Policy Characteristics'!K:K,MATCH($C439,'Policy Characteristics'!$C:$C,0)))</f>
        <v>endogenous-learning.html#red-soft-costs</v>
      </c>
      <c r="R439" s="177" t="str">
        <f>IF(ISBLANK(INDEX('Policy Characteristics'!L:L,MATCH($C439,'Policy Characteristics'!$C:$C,0))),"",INDEX('Policy Characteristics'!L:L,MATCH($C439,'Policy Characteristics'!$C:$C,0)))</f>
        <v>reduce-soft-costs.html</v>
      </c>
    </row>
    <row r="440" spans="1:18" s="2" customFormat="1" x14ac:dyDescent="0.35">
      <c r="A440" s="176" t="str">
        <f>IF(ISBLANK(INDEX('Policy Characteristics'!A:A,MATCH($C440,'Policy Characteristics'!$C:$C,0))),"",INDEX('Policy Characteristics'!A:A,MATCH($C440,'Policy Characteristics'!$C:$C,0)))</f>
        <v>Electricity Supply</v>
      </c>
      <c r="B440" s="184" t="str">
        <f>IF(ISBLANK(INDEX('Policy Characteristics'!B:B,MATCH($C440,'Policy Characteristics'!$C:$C,0))),"",INDEX('Policy Characteristics'!B:B,MATCH($C440,'Policy Characteristics'!$C:$C,0)))</f>
        <v>Reduce Transmission &amp; Distribution Losses</v>
      </c>
      <c r="C440" s="191" t="s">
        <v>281</v>
      </c>
      <c r="D440" s="6"/>
      <c r="E440" s="6"/>
      <c r="F440" s="6"/>
      <c r="G440" s="6"/>
      <c r="H440" s="49">
        <v>145</v>
      </c>
      <c r="I440" s="199" t="s">
        <v>43</v>
      </c>
      <c r="J440" s="177" t="str">
        <f>IF(ISBLANK(INDEX('Policy Characteristics'!D:D,MATCH($C440,'Policy Characteristics'!$C:$C,0))),"",INDEX('Policy Characteristics'!D:D,MATCH($C440,'Policy Characteristics'!$C:$C,0)))</f>
        <v>Reduce T&amp;D Losses</v>
      </c>
      <c r="K440" s="177" t="str">
        <f>IF(ISBLANK(INDEX('Policy Characteristics'!E:E,MATCH($C440,'Policy Characteristics'!$C:$C,0))),"",INDEX('Policy Characteristics'!E:E,MATCH($C440,'Policy Characteristics'!$C:$C,0)))</f>
        <v>elec avoid TND loss</v>
      </c>
      <c r="L440" s="177">
        <f>IF(ISBLANK(INDEX('Policy Characteristics'!F:F,MATCH($C440,'Policy Characteristics'!$C:$C,0))),"",INDEX('Policy Characteristics'!F:F,MATCH($C440,'Policy Characteristics'!$C:$C,0)))</f>
        <v>0</v>
      </c>
      <c r="M440" s="177">
        <f>IF(ISBLANK(INDEX('Policy Characteristics'!G:G,MATCH($C440,'Policy Characteristics'!$C:$C,0))),"",INDEX('Policy Characteristics'!G:G,MATCH($C440,'Policy Characteristics'!$C:$C,0)))</f>
        <v>0.4</v>
      </c>
      <c r="N440" s="177">
        <f>IF(ISBLANK(INDEX('Policy Characteristics'!H:H,MATCH($C440,'Policy Characteristics'!$C:$C,0))),"",INDEX('Policy Characteristics'!H:H,MATCH($C440,'Policy Characteristics'!$C:$C,0)))</f>
        <v>0.01</v>
      </c>
      <c r="O440" s="177" t="str">
        <f>IF(ISBLANK(INDEX('Policy Characteristics'!I:I,MATCH($C440,'Policy Characteristics'!$C:$C,0))),"",INDEX('Policy Characteristics'!I:I,MATCH($C440,'Policy Characteristics'!$C:$C,0)))</f>
        <v>% of losses avoided</v>
      </c>
      <c r="P440" s="177" t="str">
        <f>IF(ISBLANK(INDEX('Policy Characteristics'!J:J,MATCH($C440,'Policy Characteristics'!$C:$C,0))),"",INDEX('Policy Characteristics'!J:J,MATCH($C440,'Policy Characteristics'!$C:$C,0)))</f>
        <v>**Description:**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v>
      </c>
      <c r="Q440" s="177" t="str">
        <f>IF(ISBLANK(INDEX('Policy Characteristics'!K:K,MATCH($C440,'Policy Characteristics'!$C:$C,0))),"",INDEX('Policy Characteristics'!K:K,MATCH($C440,'Policy Characteristics'!$C:$C,0)))</f>
        <v>electricity-sector-main.html#red-tnd-losses</v>
      </c>
      <c r="R440" s="177" t="str">
        <f>IF(ISBLANK(INDEX('Policy Characteristics'!L:L,MATCH($C440,'Policy Characteristics'!$C:$C,0))),"",INDEX('Policy Characteristics'!L:L,MATCH($C440,'Policy Characteristics'!$C:$C,0)))</f>
        <v>reduce-tnd-losses.html</v>
      </c>
    </row>
    <row r="441" spans="1:18" s="2" customFormat="1" x14ac:dyDescent="0.35">
      <c r="A441" s="176" t="str">
        <f>IF(ISBLANK(INDEX('Policy Characteristics'!A:A,MATCH($C441,'Policy Characteristics'!$C:$C,0))),"",INDEX('Policy Characteristics'!A:A,MATCH($C441,'Policy Characteristics'!$C:$C,0)))</f>
        <v>Electricity Supply</v>
      </c>
      <c r="B441" s="184" t="str">
        <f>IF(ISBLANK(INDEX('Policy Characteristics'!B:B,MATCH($C441,'Policy Characteristics'!$C:$C,0))),"",INDEX('Policy Characteristics'!B:B,MATCH($C441,'Policy Characteristics'!$C:$C,0)))</f>
        <v>Subsidy for Capacity Construction</v>
      </c>
      <c r="C441" s="191" t="s">
        <v>1687</v>
      </c>
      <c r="D441" s="47" t="s">
        <v>446</v>
      </c>
      <c r="E441" s="47"/>
      <c r="F441" s="47" t="s">
        <v>445</v>
      </c>
      <c r="G441" s="6"/>
      <c r="H441" s="49">
        <v>691</v>
      </c>
      <c r="I441" s="199" t="s">
        <v>44</v>
      </c>
      <c r="J441" s="177" t="str">
        <f>IF(ISBLANK(INDEX('Policy Characteristics'!D:D,MATCH($C441,'Policy Characteristics'!$C:$C,0))),"",INDEX('Policy Characteristics'!D:D,MATCH($C441,'Policy Characteristics'!$C:$C,0)))</f>
        <v>Subsidy for Capacity Construction</v>
      </c>
      <c r="K441" s="177" t="str">
        <f>IF(ISBLANK(INDEX('Policy Characteristics'!E:E,MATCH($C441,'Policy Characteristics'!$C:$C,0))),"",INDEX('Policy Characteristics'!E:E,MATCH($C441,'Policy Characteristics'!$C:$C,0)))</f>
        <v>elec capacity construction subsidy</v>
      </c>
      <c r="L441" s="177">
        <f>IF(ISBLANK(INDEX('Policy Characteristics'!F:F,MATCH($C441,'Policy Characteristics'!$C:$C,0))),"",INDEX('Policy Characteristics'!F:F,MATCH($C441,'Policy Characteristics'!$C:$C,0)))</f>
        <v>0</v>
      </c>
      <c r="M441" s="177">
        <f>IF(ISBLANK(INDEX('Policy Characteristics'!G:G,MATCH($C441,'Policy Characteristics'!$C:$C,0))),"",INDEX('Policy Characteristics'!G:G,MATCH($C441,'Policy Characteristics'!$C:$C,0)))</f>
        <v>0.95</v>
      </c>
      <c r="N441" s="177">
        <f>IF(ISBLANK(INDEX('Policy Characteristics'!H:H,MATCH($C441,'Policy Characteristics'!$C:$C,0))),"",INDEX('Policy Characteristics'!H:H,MATCH($C441,'Policy Characteristics'!$C:$C,0)))</f>
        <v>0.01</v>
      </c>
      <c r="O441" s="177" t="str">
        <f>IF(ISBLANK(INDEX('Policy Characteristics'!I:I,MATCH($C441,'Policy Characteristics'!$C:$C,0))),"",INDEX('Policy Characteristics'!I:I,MATCH($C441,'Policy Characteristics'!$C:$C,0)))</f>
        <v>% of construction cost</v>
      </c>
      <c r="P441" s="177" t="str">
        <f>IF(ISBLANK(INDEX('Policy Characteristics'!J:J,MATCH($C441,'Policy Characteristics'!$C:$C,0))),"",INDEX('Policy Characteristics'!J:J,MATCH($C441,'Policy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41" s="177" t="str">
        <f>IF(ISBLANK(INDEX('Policy Characteristics'!K:K,MATCH($C441,'Policy Characteristics'!$C:$C,0))),"",INDEX('Policy Characteristics'!K:K,MATCH($C441,'Policy Characteristics'!$C:$C,0)))</f>
        <v>electricity-sector-main.html#subsidies</v>
      </c>
      <c r="R441" s="177" t="str">
        <f>IF(ISBLANK(INDEX('Policy Characteristics'!L:L,MATCH($C441,'Policy Characteristics'!$C:$C,0))),"",INDEX('Policy Characteristics'!L:L,MATCH($C441,'Policy Characteristics'!$C:$C,0)))</f>
        <v/>
      </c>
    </row>
    <row r="442" spans="1:18" s="2" customFormat="1" x14ac:dyDescent="0.35">
      <c r="A442" s="176" t="str">
        <f>IF(ISBLANK(INDEX('Policy Characteristics'!A:A,MATCH($C442,'Policy Characteristics'!$C:$C,0))),"",INDEX('Policy Characteristics'!A:A,MATCH($C442,'Policy Characteristics'!$C:$C,0)))</f>
        <v>Electricity Supply</v>
      </c>
      <c r="B442" s="184" t="str">
        <f>IF(ISBLANK(INDEX('Policy Characteristics'!B:B,MATCH($C442,'Policy Characteristics'!$C:$C,0))),"",INDEX('Policy Characteristics'!B:B,MATCH($C442,'Policy Characteristics'!$C:$C,0)))</f>
        <v>Subsidy for Capacity Construction</v>
      </c>
      <c r="C442" s="192" t="str">
        <f>C$441</f>
        <v>Perc Subsidy for Elec Capacity Construction</v>
      </c>
      <c r="D442" s="6" t="s">
        <v>2353</v>
      </c>
      <c r="E442" s="47"/>
      <c r="F442" s="6" t="s">
        <v>2627</v>
      </c>
      <c r="G442" s="6"/>
      <c r="H442" s="49">
        <v>692</v>
      </c>
      <c r="I442" s="199" t="s">
        <v>44</v>
      </c>
      <c r="J442" s="177" t="str">
        <f>IF(ISBLANK(INDEX('Policy Characteristics'!D:D,MATCH($C442,'Policy Characteristics'!$C:$C,0))),"",INDEX('Policy Characteristics'!D:D,MATCH($C442,'Policy Characteristics'!$C:$C,0)))</f>
        <v>Subsidy for Capacity Construction</v>
      </c>
      <c r="K442" s="177" t="str">
        <f>IF(ISBLANK(INDEX('Policy Characteristics'!E:E,MATCH($C442,'Policy Characteristics'!$C:$C,0))),"",INDEX('Policy Characteristics'!E:E,MATCH($C442,'Policy Characteristics'!$C:$C,0)))</f>
        <v>elec capacity construction subsidy</v>
      </c>
      <c r="L442" s="177">
        <f>IF(ISBLANK(INDEX('Policy Characteristics'!F:F,MATCH($C442,'Policy Characteristics'!$C:$C,0))),"",INDEX('Policy Characteristics'!F:F,MATCH($C442,'Policy Characteristics'!$C:$C,0)))</f>
        <v>0</v>
      </c>
      <c r="M442" s="177">
        <f>IF(ISBLANK(INDEX('Policy Characteristics'!G:G,MATCH($C442,'Policy Characteristics'!$C:$C,0))),"",INDEX('Policy Characteristics'!G:G,MATCH($C442,'Policy Characteristics'!$C:$C,0)))</f>
        <v>0.95</v>
      </c>
      <c r="N442" s="177">
        <f>IF(ISBLANK(INDEX('Policy Characteristics'!H:H,MATCH($C442,'Policy Characteristics'!$C:$C,0))),"",INDEX('Policy Characteristics'!H:H,MATCH($C442,'Policy Characteristics'!$C:$C,0)))</f>
        <v>0.01</v>
      </c>
      <c r="O442" s="177" t="str">
        <f>IF(ISBLANK(INDEX('Policy Characteristics'!I:I,MATCH($C442,'Policy Characteristics'!$C:$C,0))),"",INDEX('Policy Characteristics'!I:I,MATCH($C442,'Policy Characteristics'!$C:$C,0)))</f>
        <v>% of construction cost</v>
      </c>
      <c r="P442" s="177" t="str">
        <f>IF(ISBLANK(INDEX('Policy Characteristics'!J:J,MATCH($C442,'Policy Characteristics'!$C:$C,0))),"",INDEX('Policy Characteristics'!J:J,MATCH($C442,'Policy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42" s="177" t="str">
        <f>IF(ISBLANK(INDEX('Policy Characteristics'!K:K,MATCH($C442,'Policy Characteristics'!$C:$C,0))),"",INDEX('Policy Characteristics'!K:K,MATCH($C442,'Policy Characteristics'!$C:$C,0)))</f>
        <v>electricity-sector-main.html#subsidies</v>
      </c>
      <c r="R442" s="177" t="str">
        <f>IF(ISBLANK(INDEX('Policy Characteristics'!L:L,MATCH($C442,'Policy Characteristics'!$C:$C,0))),"",INDEX('Policy Characteristics'!L:L,MATCH($C442,'Policy Characteristics'!$C:$C,0)))</f>
        <v/>
      </c>
    </row>
    <row r="443" spans="1:18" s="2" customFormat="1" x14ac:dyDescent="0.35">
      <c r="A443" s="176" t="str">
        <f>IF(ISBLANK(INDEX('Policy Characteristics'!A:A,MATCH($C443,'Policy Characteristics'!$C:$C,0))),"",INDEX('Policy Characteristics'!A:A,MATCH($C443,'Policy Characteristics'!$C:$C,0)))</f>
        <v>Electricity Supply</v>
      </c>
      <c r="B443" s="184" t="str">
        <f>IF(ISBLANK(INDEX('Policy Characteristics'!B:B,MATCH($C443,'Policy Characteristics'!$C:$C,0))),"",INDEX('Policy Characteristics'!B:B,MATCH($C443,'Policy Characteristics'!$C:$C,0)))</f>
        <v>Subsidy for Capacity Construction</v>
      </c>
      <c r="C443" s="192" t="str">
        <f t="shared" ref="C443:C464" si="26">C$441</f>
        <v>Perc Subsidy for Elec Capacity Construction</v>
      </c>
      <c r="D443" s="6" t="s">
        <v>2354</v>
      </c>
      <c r="E443" s="47"/>
      <c r="F443" s="6" t="s">
        <v>2288</v>
      </c>
      <c r="G443" s="6"/>
      <c r="H443" s="49">
        <v>1789</v>
      </c>
      <c r="I443" s="199" t="s">
        <v>44</v>
      </c>
      <c r="J443" s="177" t="str">
        <f>IF(ISBLANK(INDEX('Policy Characteristics'!D:D,MATCH($C443,'Policy Characteristics'!$C:$C,0))),"",INDEX('Policy Characteristics'!D:D,MATCH($C443,'Policy Characteristics'!$C:$C,0)))</f>
        <v>Subsidy for Capacity Construction</v>
      </c>
      <c r="K443" s="177" t="str">
        <f>IF(ISBLANK(INDEX('Policy Characteristics'!E:E,MATCH($C443,'Policy Characteristics'!$C:$C,0))),"",INDEX('Policy Characteristics'!E:E,MATCH($C443,'Policy Characteristics'!$C:$C,0)))</f>
        <v>elec capacity construction subsidy</v>
      </c>
      <c r="L443" s="177">
        <f>IF(ISBLANK(INDEX('Policy Characteristics'!F:F,MATCH($C443,'Policy Characteristics'!$C:$C,0))),"",INDEX('Policy Characteristics'!F:F,MATCH($C443,'Policy Characteristics'!$C:$C,0)))</f>
        <v>0</v>
      </c>
      <c r="M443" s="177">
        <f>IF(ISBLANK(INDEX('Policy Characteristics'!G:G,MATCH($C443,'Policy Characteristics'!$C:$C,0))),"",INDEX('Policy Characteristics'!G:G,MATCH($C443,'Policy Characteristics'!$C:$C,0)))</f>
        <v>0.95</v>
      </c>
      <c r="N443" s="177">
        <f>IF(ISBLANK(INDEX('Policy Characteristics'!H:H,MATCH($C443,'Policy Characteristics'!$C:$C,0))),"",INDEX('Policy Characteristics'!H:H,MATCH($C443,'Policy Characteristics'!$C:$C,0)))</f>
        <v>0.01</v>
      </c>
      <c r="O443" s="177" t="str">
        <f>IF(ISBLANK(INDEX('Policy Characteristics'!I:I,MATCH($C443,'Policy Characteristics'!$C:$C,0))),"",INDEX('Policy Characteristics'!I:I,MATCH($C443,'Policy Characteristics'!$C:$C,0)))</f>
        <v>% of construction cost</v>
      </c>
      <c r="P443" s="177" t="str">
        <f>IF(ISBLANK(INDEX('Policy Characteristics'!J:J,MATCH($C443,'Policy Characteristics'!$C:$C,0))),"",INDEX('Policy Characteristics'!J:J,MATCH($C443,'Policy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43" s="177" t="str">
        <f>IF(ISBLANK(INDEX('Policy Characteristics'!K:K,MATCH($C443,'Policy Characteristics'!$C:$C,0))),"",INDEX('Policy Characteristics'!K:K,MATCH($C443,'Policy Characteristics'!$C:$C,0)))</f>
        <v>electricity-sector-main.html#subsidies</v>
      </c>
      <c r="R443" s="177" t="str">
        <f>IF(ISBLANK(INDEX('Policy Characteristics'!L:L,MATCH($C443,'Policy Characteristics'!$C:$C,0))),"",INDEX('Policy Characteristics'!L:L,MATCH($C443,'Policy Characteristics'!$C:$C,0)))</f>
        <v/>
      </c>
    </row>
    <row r="444" spans="1:18" s="2" customFormat="1" x14ac:dyDescent="0.35">
      <c r="A444" s="176" t="str">
        <f>IF(ISBLANK(INDEX('Policy Characteristics'!A:A,MATCH($C444,'Policy Characteristics'!$C:$C,0))),"",INDEX('Policy Characteristics'!A:A,MATCH($C444,'Policy Characteristics'!$C:$C,0)))</f>
        <v>Electricity Supply</v>
      </c>
      <c r="B444" s="184" t="str">
        <f>IF(ISBLANK(INDEX('Policy Characteristics'!B:B,MATCH($C444,'Policy Characteristics'!$C:$C,0))),"",INDEX('Policy Characteristics'!B:B,MATCH($C444,'Policy Characteristics'!$C:$C,0)))</f>
        <v>Subsidy for Capacity Construction</v>
      </c>
      <c r="C444" s="192" t="str">
        <f t="shared" si="26"/>
        <v>Perc Subsidy for Elec Capacity Construction</v>
      </c>
      <c r="D444" s="6" t="s">
        <v>75</v>
      </c>
      <c r="E444" s="47"/>
      <c r="F444" s="6" t="s">
        <v>2364</v>
      </c>
      <c r="G444" s="6"/>
      <c r="H444" s="49">
        <v>517</v>
      </c>
      <c r="I444" s="199" t="s">
        <v>43</v>
      </c>
      <c r="J444" s="177" t="str">
        <f>IF(ISBLANK(INDEX('Policy Characteristics'!D:D,MATCH($C444,'Policy Characteristics'!$C:$C,0))),"",INDEX('Policy Characteristics'!D:D,MATCH($C444,'Policy Characteristics'!$C:$C,0)))</f>
        <v>Subsidy for Capacity Construction</v>
      </c>
      <c r="K444" s="177" t="str">
        <f>IF(ISBLANK(INDEX('Policy Characteristics'!E:E,MATCH($C444,'Policy Characteristics'!$C:$C,0))),"",INDEX('Policy Characteristics'!E:E,MATCH($C444,'Policy Characteristics'!$C:$C,0)))</f>
        <v>elec capacity construction subsidy</v>
      </c>
      <c r="L444" s="177">
        <f>IF(ISBLANK(INDEX('Policy Characteristics'!F:F,MATCH($C444,'Policy Characteristics'!$C:$C,0))),"",INDEX('Policy Characteristics'!F:F,MATCH($C444,'Policy Characteristics'!$C:$C,0)))</f>
        <v>0</v>
      </c>
      <c r="M444" s="177">
        <f>IF(ISBLANK(INDEX('Policy Characteristics'!G:G,MATCH($C444,'Policy Characteristics'!$C:$C,0))),"",INDEX('Policy Characteristics'!G:G,MATCH($C444,'Policy Characteristics'!$C:$C,0)))</f>
        <v>0.95</v>
      </c>
      <c r="N444" s="177">
        <f>IF(ISBLANK(INDEX('Policy Characteristics'!H:H,MATCH($C444,'Policy Characteristics'!$C:$C,0))),"",INDEX('Policy Characteristics'!H:H,MATCH($C444,'Policy Characteristics'!$C:$C,0)))</f>
        <v>0.01</v>
      </c>
      <c r="O444" s="177" t="str">
        <f>IF(ISBLANK(INDEX('Policy Characteristics'!I:I,MATCH($C444,'Policy Characteristics'!$C:$C,0))),"",INDEX('Policy Characteristics'!I:I,MATCH($C444,'Policy Characteristics'!$C:$C,0)))</f>
        <v>% of construction cost</v>
      </c>
      <c r="P444" s="177" t="str">
        <f>IF(ISBLANK(INDEX('Policy Characteristics'!J:J,MATCH($C444,'Policy Characteristics'!$C:$C,0))),"",INDEX('Policy Characteristics'!J:J,MATCH($C444,'Policy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44" s="177" t="str">
        <f>IF(ISBLANK(INDEX('Policy Characteristics'!K:K,MATCH($C444,'Policy Characteristics'!$C:$C,0))),"",INDEX('Policy Characteristics'!K:K,MATCH($C444,'Policy Characteristics'!$C:$C,0)))</f>
        <v>electricity-sector-main.html#subsidies</v>
      </c>
      <c r="R444" s="177" t="str">
        <f>IF(ISBLANK(INDEX('Policy Characteristics'!L:L,MATCH($C444,'Policy Characteristics'!$C:$C,0))),"",INDEX('Policy Characteristics'!L:L,MATCH($C444,'Policy Characteristics'!$C:$C,0)))</f>
        <v/>
      </c>
    </row>
    <row r="445" spans="1:18" s="2" customFormat="1" x14ac:dyDescent="0.35">
      <c r="A445" s="176" t="str">
        <f>IF(ISBLANK(INDEX('Policy Characteristics'!A:A,MATCH($C445,'Policy Characteristics'!$C:$C,0))),"",INDEX('Policy Characteristics'!A:A,MATCH($C445,'Policy Characteristics'!$C:$C,0)))</f>
        <v>Electricity Supply</v>
      </c>
      <c r="B445" s="184" t="str">
        <f>IF(ISBLANK(INDEX('Policy Characteristics'!B:B,MATCH($C445,'Policy Characteristics'!$C:$C,0))),"",INDEX('Policy Characteristics'!B:B,MATCH($C445,'Policy Characteristics'!$C:$C,0)))</f>
        <v>Subsidy for Capacity Construction</v>
      </c>
      <c r="C445" s="192" t="str">
        <f t="shared" si="26"/>
        <v>Perc Subsidy for Elec Capacity Construction</v>
      </c>
      <c r="D445" s="6" t="s">
        <v>76</v>
      </c>
      <c r="E445" s="47"/>
      <c r="F445" s="6" t="s">
        <v>88</v>
      </c>
      <c r="G445" s="6"/>
      <c r="H445" s="49">
        <v>693</v>
      </c>
      <c r="I445" s="199" t="s">
        <v>44</v>
      </c>
      <c r="J445" s="177" t="str">
        <f>IF(ISBLANK(INDEX('Policy Characteristics'!D:D,MATCH($C445,'Policy Characteristics'!$C:$C,0))),"",INDEX('Policy Characteristics'!D:D,MATCH($C445,'Policy Characteristics'!$C:$C,0)))</f>
        <v>Subsidy for Capacity Construction</v>
      </c>
      <c r="K445" s="177" t="str">
        <f>IF(ISBLANK(INDEX('Policy Characteristics'!E:E,MATCH($C445,'Policy Characteristics'!$C:$C,0))),"",INDEX('Policy Characteristics'!E:E,MATCH($C445,'Policy Characteristics'!$C:$C,0)))</f>
        <v>elec capacity construction subsidy</v>
      </c>
      <c r="L445" s="177">
        <f>IF(ISBLANK(INDEX('Policy Characteristics'!F:F,MATCH($C445,'Policy Characteristics'!$C:$C,0))),"",INDEX('Policy Characteristics'!F:F,MATCH($C445,'Policy Characteristics'!$C:$C,0)))</f>
        <v>0</v>
      </c>
      <c r="M445" s="177">
        <f>IF(ISBLANK(INDEX('Policy Characteristics'!G:G,MATCH($C445,'Policy Characteristics'!$C:$C,0))),"",INDEX('Policy Characteristics'!G:G,MATCH($C445,'Policy Characteristics'!$C:$C,0)))</f>
        <v>0.95</v>
      </c>
      <c r="N445" s="177">
        <f>IF(ISBLANK(INDEX('Policy Characteristics'!H:H,MATCH($C445,'Policy Characteristics'!$C:$C,0))),"",INDEX('Policy Characteristics'!H:H,MATCH($C445,'Policy Characteristics'!$C:$C,0)))</f>
        <v>0.01</v>
      </c>
      <c r="O445" s="177" t="str">
        <f>IF(ISBLANK(INDEX('Policy Characteristics'!I:I,MATCH($C445,'Policy Characteristics'!$C:$C,0))),"",INDEX('Policy Characteristics'!I:I,MATCH($C445,'Policy Characteristics'!$C:$C,0)))</f>
        <v>% of construction cost</v>
      </c>
      <c r="P445" s="177" t="str">
        <f>IF(ISBLANK(INDEX('Policy Characteristics'!J:J,MATCH($C445,'Policy Characteristics'!$C:$C,0))),"",INDEX('Policy Characteristics'!J:J,MATCH($C445,'Policy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45" s="177" t="str">
        <f>IF(ISBLANK(INDEX('Policy Characteristics'!K:K,MATCH($C445,'Policy Characteristics'!$C:$C,0))),"",INDEX('Policy Characteristics'!K:K,MATCH($C445,'Policy Characteristics'!$C:$C,0)))</f>
        <v>electricity-sector-main.html#subsidies</v>
      </c>
      <c r="R445" s="177" t="str">
        <f>IF(ISBLANK(INDEX('Policy Characteristics'!L:L,MATCH($C445,'Policy Characteristics'!$C:$C,0))),"",INDEX('Policy Characteristics'!L:L,MATCH($C445,'Policy Characteristics'!$C:$C,0)))</f>
        <v/>
      </c>
    </row>
    <row r="446" spans="1:18" s="2" customFormat="1" x14ac:dyDescent="0.35">
      <c r="A446" s="176" t="str">
        <f>IF(ISBLANK(INDEX('Policy Characteristics'!A:A,MATCH($C446,'Policy Characteristics'!$C:$C,0))),"",INDEX('Policy Characteristics'!A:A,MATCH($C446,'Policy Characteristics'!$C:$C,0)))</f>
        <v>Electricity Supply</v>
      </c>
      <c r="B446" s="184" t="str">
        <f>IF(ISBLANK(INDEX('Policy Characteristics'!B:B,MATCH($C446,'Policy Characteristics'!$C:$C,0))),"",INDEX('Policy Characteristics'!B:B,MATCH($C446,'Policy Characteristics'!$C:$C,0)))</f>
        <v>Subsidy for Capacity Construction</v>
      </c>
      <c r="C446" s="192" t="str">
        <f t="shared" si="26"/>
        <v>Perc Subsidy for Elec Capacity Construction</v>
      </c>
      <c r="D446" s="6" t="s">
        <v>447</v>
      </c>
      <c r="E446" s="47"/>
      <c r="F446" s="6" t="s">
        <v>450</v>
      </c>
      <c r="G446" s="6"/>
      <c r="H446" s="49">
        <v>518</v>
      </c>
      <c r="I446" s="199" t="s">
        <v>43</v>
      </c>
      <c r="J446" s="177" t="str">
        <f>IF(ISBLANK(INDEX('Policy Characteristics'!D:D,MATCH($C446,'Policy Characteristics'!$C:$C,0))),"",INDEX('Policy Characteristics'!D:D,MATCH($C446,'Policy Characteristics'!$C:$C,0)))</f>
        <v>Subsidy for Capacity Construction</v>
      </c>
      <c r="K446" s="177" t="str">
        <f>IF(ISBLANK(INDEX('Policy Characteristics'!E:E,MATCH($C446,'Policy Characteristics'!$C:$C,0))),"",INDEX('Policy Characteristics'!E:E,MATCH($C446,'Policy Characteristics'!$C:$C,0)))</f>
        <v>elec capacity construction subsidy</v>
      </c>
      <c r="L446" s="177">
        <f>IF(ISBLANK(INDEX('Policy Characteristics'!F:F,MATCH($C446,'Policy Characteristics'!$C:$C,0))),"",INDEX('Policy Characteristics'!F:F,MATCH($C446,'Policy Characteristics'!$C:$C,0)))</f>
        <v>0</v>
      </c>
      <c r="M446" s="177">
        <f>IF(ISBLANK(INDEX('Policy Characteristics'!G:G,MATCH($C446,'Policy Characteristics'!$C:$C,0))),"",INDEX('Policy Characteristics'!G:G,MATCH($C446,'Policy Characteristics'!$C:$C,0)))</f>
        <v>0.95</v>
      </c>
      <c r="N446" s="177">
        <f>IF(ISBLANK(INDEX('Policy Characteristics'!H:H,MATCH($C446,'Policy Characteristics'!$C:$C,0))),"",INDEX('Policy Characteristics'!H:H,MATCH($C446,'Policy Characteristics'!$C:$C,0)))</f>
        <v>0.01</v>
      </c>
      <c r="O446" s="177" t="str">
        <f>IF(ISBLANK(INDEX('Policy Characteristics'!I:I,MATCH($C446,'Policy Characteristics'!$C:$C,0))),"",INDEX('Policy Characteristics'!I:I,MATCH($C446,'Policy Characteristics'!$C:$C,0)))</f>
        <v>% of construction cost</v>
      </c>
      <c r="P446" s="177" t="str">
        <f>IF(ISBLANK(INDEX('Policy Characteristics'!J:J,MATCH($C446,'Policy Characteristics'!$C:$C,0))),"",INDEX('Policy Characteristics'!J:J,MATCH($C446,'Policy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46" s="177" t="str">
        <f>IF(ISBLANK(INDEX('Policy Characteristics'!K:K,MATCH($C446,'Policy Characteristics'!$C:$C,0))),"",INDEX('Policy Characteristics'!K:K,MATCH($C446,'Policy Characteristics'!$C:$C,0)))</f>
        <v>electricity-sector-main.html#subsidies</v>
      </c>
      <c r="R446" s="177" t="str">
        <f>IF(ISBLANK(INDEX('Policy Characteristics'!L:L,MATCH($C446,'Policy Characteristics'!$C:$C,0))),"",INDEX('Policy Characteristics'!L:L,MATCH($C446,'Policy Characteristics'!$C:$C,0)))</f>
        <v/>
      </c>
    </row>
    <row r="447" spans="1:18" s="2" customFormat="1" x14ac:dyDescent="0.35">
      <c r="A447" s="176" t="str">
        <f>IF(ISBLANK(INDEX('Policy Characteristics'!A:A,MATCH($C447,'Policy Characteristics'!$C:$C,0))),"",INDEX('Policy Characteristics'!A:A,MATCH($C447,'Policy Characteristics'!$C:$C,0)))</f>
        <v>Electricity Supply</v>
      </c>
      <c r="B447" s="184" t="str">
        <f>IF(ISBLANK(INDEX('Policy Characteristics'!B:B,MATCH($C447,'Policy Characteristics'!$C:$C,0))),"",INDEX('Policy Characteristics'!B:B,MATCH($C447,'Policy Characteristics'!$C:$C,0)))</f>
        <v>Subsidy for Capacity Construction</v>
      </c>
      <c r="C447" s="192" t="str">
        <f t="shared" si="26"/>
        <v>Perc Subsidy for Elec Capacity Construction</v>
      </c>
      <c r="D447" s="6" t="s">
        <v>77</v>
      </c>
      <c r="E447" s="47"/>
      <c r="F447" s="6" t="s">
        <v>89</v>
      </c>
      <c r="G447" s="6"/>
      <c r="H447" s="49">
        <v>519</v>
      </c>
      <c r="I447" s="199" t="s">
        <v>43</v>
      </c>
      <c r="J447" s="177" t="str">
        <f>IF(ISBLANK(INDEX('Policy Characteristics'!D:D,MATCH($C447,'Policy Characteristics'!$C:$C,0))),"",INDEX('Policy Characteristics'!D:D,MATCH($C447,'Policy Characteristics'!$C:$C,0)))</f>
        <v>Subsidy for Capacity Construction</v>
      </c>
      <c r="K447" s="177" t="str">
        <f>IF(ISBLANK(INDEX('Policy Characteristics'!E:E,MATCH($C447,'Policy Characteristics'!$C:$C,0))),"",INDEX('Policy Characteristics'!E:E,MATCH($C447,'Policy Characteristics'!$C:$C,0)))</f>
        <v>elec capacity construction subsidy</v>
      </c>
      <c r="L447" s="177">
        <f>IF(ISBLANK(INDEX('Policy Characteristics'!F:F,MATCH($C447,'Policy Characteristics'!$C:$C,0))),"",INDEX('Policy Characteristics'!F:F,MATCH($C447,'Policy Characteristics'!$C:$C,0)))</f>
        <v>0</v>
      </c>
      <c r="M447" s="177">
        <f>IF(ISBLANK(INDEX('Policy Characteristics'!G:G,MATCH($C447,'Policy Characteristics'!$C:$C,0))),"",INDEX('Policy Characteristics'!G:G,MATCH($C447,'Policy Characteristics'!$C:$C,0)))</f>
        <v>0.95</v>
      </c>
      <c r="N447" s="177">
        <f>IF(ISBLANK(INDEX('Policy Characteristics'!H:H,MATCH($C447,'Policy Characteristics'!$C:$C,0))),"",INDEX('Policy Characteristics'!H:H,MATCH($C447,'Policy Characteristics'!$C:$C,0)))</f>
        <v>0.01</v>
      </c>
      <c r="O447" s="177" t="str">
        <f>IF(ISBLANK(INDEX('Policy Characteristics'!I:I,MATCH($C447,'Policy Characteristics'!$C:$C,0))),"",INDEX('Policy Characteristics'!I:I,MATCH($C447,'Policy Characteristics'!$C:$C,0)))</f>
        <v>% of construction cost</v>
      </c>
      <c r="P447" s="177" t="str">
        <f>IF(ISBLANK(INDEX('Policy Characteristics'!J:J,MATCH($C447,'Policy Characteristics'!$C:$C,0))),"",INDEX('Policy Characteristics'!J:J,MATCH($C447,'Policy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47" s="177" t="str">
        <f>IF(ISBLANK(INDEX('Policy Characteristics'!K:K,MATCH($C447,'Policy Characteristics'!$C:$C,0))),"",INDEX('Policy Characteristics'!K:K,MATCH($C447,'Policy Characteristics'!$C:$C,0)))</f>
        <v>electricity-sector-main.html#subsidies</v>
      </c>
      <c r="R447" s="177" t="str">
        <f>IF(ISBLANK(INDEX('Policy Characteristics'!L:L,MATCH($C447,'Policy Characteristics'!$C:$C,0))),"",INDEX('Policy Characteristics'!L:L,MATCH($C447,'Policy Characteristics'!$C:$C,0)))</f>
        <v/>
      </c>
    </row>
    <row r="448" spans="1:18" s="2" customFormat="1" x14ac:dyDescent="0.35">
      <c r="A448" s="176" t="str">
        <f>IF(ISBLANK(INDEX('Policy Characteristics'!A:A,MATCH($C448,'Policy Characteristics'!$C:$C,0))),"",INDEX('Policy Characteristics'!A:A,MATCH($C448,'Policy Characteristics'!$C:$C,0)))</f>
        <v>Electricity Supply</v>
      </c>
      <c r="B448" s="184" t="str">
        <f>IF(ISBLANK(INDEX('Policy Characteristics'!B:B,MATCH($C448,'Policy Characteristics'!$C:$C,0))),"",INDEX('Policy Characteristics'!B:B,MATCH($C448,'Policy Characteristics'!$C:$C,0)))</f>
        <v>Subsidy for Capacity Construction</v>
      </c>
      <c r="C448" s="192" t="str">
        <f t="shared" si="26"/>
        <v>Perc Subsidy for Elec Capacity Construction</v>
      </c>
      <c r="D448" s="6" t="s">
        <v>78</v>
      </c>
      <c r="E448" s="47"/>
      <c r="F448" s="6" t="s">
        <v>90</v>
      </c>
      <c r="G448" s="6"/>
      <c r="H448" s="49">
        <v>520</v>
      </c>
      <c r="I448" s="199" t="s">
        <v>43</v>
      </c>
      <c r="J448" s="177" t="str">
        <f>IF(ISBLANK(INDEX('Policy Characteristics'!D:D,MATCH($C448,'Policy Characteristics'!$C:$C,0))),"",INDEX('Policy Characteristics'!D:D,MATCH($C448,'Policy Characteristics'!$C:$C,0)))</f>
        <v>Subsidy for Capacity Construction</v>
      </c>
      <c r="K448" s="177" t="str">
        <f>IF(ISBLANK(INDEX('Policy Characteristics'!E:E,MATCH($C448,'Policy Characteristics'!$C:$C,0))),"",INDEX('Policy Characteristics'!E:E,MATCH($C448,'Policy Characteristics'!$C:$C,0)))</f>
        <v>elec capacity construction subsidy</v>
      </c>
      <c r="L448" s="177">
        <f>IF(ISBLANK(INDEX('Policy Characteristics'!F:F,MATCH($C448,'Policy Characteristics'!$C:$C,0))),"",INDEX('Policy Characteristics'!F:F,MATCH($C448,'Policy Characteristics'!$C:$C,0)))</f>
        <v>0</v>
      </c>
      <c r="M448" s="177">
        <f>IF(ISBLANK(INDEX('Policy Characteristics'!G:G,MATCH($C448,'Policy Characteristics'!$C:$C,0))),"",INDEX('Policy Characteristics'!G:G,MATCH($C448,'Policy Characteristics'!$C:$C,0)))</f>
        <v>0.95</v>
      </c>
      <c r="N448" s="177">
        <f>IF(ISBLANK(INDEX('Policy Characteristics'!H:H,MATCH($C448,'Policy Characteristics'!$C:$C,0))),"",INDEX('Policy Characteristics'!H:H,MATCH($C448,'Policy Characteristics'!$C:$C,0)))</f>
        <v>0.01</v>
      </c>
      <c r="O448" s="177" t="str">
        <f>IF(ISBLANK(INDEX('Policy Characteristics'!I:I,MATCH($C448,'Policy Characteristics'!$C:$C,0))),"",INDEX('Policy Characteristics'!I:I,MATCH($C448,'Policy Characteristics'!$C:$C,0)))</f>
        <v>% of construction cost</v>
      </c>
      <c r="P448" s="177" t="str">
        <f>IF(ISBLANK(INDEX('Policy Characteristics'!J:J,MATCH($C448,'Policy Characteristics'!$C:$C,0))),"",INDEX('Policy Characteristics'!J:J,MATCH($C448,'Policy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48" s="177" t="str">
        <f>IF(ISBLANK(INDEX('Policy Characteristics'!K:K,MATCH($C448,'Policy Characteristics'!$C:$C,0))),"",INDEX('Policy Characteristics'!K:K,MATCH($C448,'Policy Characteristics'!$C:$C,0)))</f>
        <v>electricity-sector-main.html#subsidies</v>
      </c>
      <c r="R448" s="177" t="str">
        <f>IF(ISBLANK(INDEX('Policy Characteristics'!L:L,MATCH($C448,'Policy Characteristics'!$C:$C,0))),"",INDEX('Policy Characteristics'!L:L,MATCH($C448,'Policy Characteristics'!$C:$C,0)))</f>
        <v/>
      </c>
    </row>
    <row r="449" spans="1:18" s="2" customFormat="1" x14ac:dyDescent="0.35">
      <c r="A449" s="176" t="str">
        <f>IF(ISBLANK(INDEX('Policy Characteristics'!A:A,MATCH($C449,'Policy Characteristics'!$C:$C,0))),"",INDEX('Policy Characteristics'!A:A,MATCH($C449,'Policy Characteristics'!$C:$C,0)))</f>
        <v>Electricity Supply</v>
      </c>
      <c r="B449" s="184" t="str">
        <f>IF(ISBLANK(INDEX('Policy Characteristics'!B:B,MATCH($C449,'Policy Characteristics'!$C:$C,0))),"",INDEX('Policy Characteristics'!B:B,MATCH($C449,'Policy Characteristics'!$C:$C,0)))</f>
        <v>Subsidy for Capacity Construction</v>
      </c>
      <c r="C449" s="192" t="str">
        <f t="shared" si="26"/>
        <v>Perc Subsidy for Elec Capacity Construction</v>
      </c>
      <c r="D449" s="6" t="s">
        <v>79</v>
      </c>
      <c r="E449" s="47"/>
      <c r="F449" s="6" t="s">
        <v>91</v>
      </c>
      <c r="G449" s="6"/>
      <c r="H449" s="49">
        <v>521</v>
      </c>
      <c r="I449" s="199" t="s">
        <v>43</v>
      </c>
      <c r="J449" s="177" t="str">
        <f>IF(ISBLANK(INDEX('Policy Characteristics'!D:D,MATCH($C449,'Policy Characteristics'!$C:$C,0))),"",INDEX('Policy Characteristics'!D:D,MATCH($C449,'Policy Characteristics'!$C:$C,0)))</f>
        <v>Subsidy for Capacity Construction</v>
      </c>
      <c r="K449" s="177" t="str">
        <f>IF(ISBLANK(INDEX('Policy Characteristics'!E:E,MATCH($C449,'Policy Characteristics'!$C:$C,0))),"",INDEX('Policy Characteristics'!E:E,MATCH($C449,'Policy Characteristics'!$C:$C,0)))</f>
        <v>elec capacity construction subsidy</v>
      </c>
      <c r="L449" s="177">
        <f>IF(ISBLANK(INDEX('Policy Characteristics'!F:F,MATCH($C449,'Policy Characteristics'!$C:$C,0))),"",INDEX('Policy Characteristics'!F:F,MATCH($C449,'Policy Characteristics'!$C:$C,0)))</f>
        <v>0</v>
      </c>
      <c r="M449" s="177">
        <f>IF(ISBLANK(INDEX('Policy Characteristics'!G:G,MATCH($C449,'Policy Characteristics'!$C:$C,0))),"",INDEX('Policy Characteristics'!G:G,MATCH($C449,'Policy Characteristics'!$C:$C,0)))</f>
        <v>0.95</v>
      </c>
      <c r="N449" s="177">
        <f>IF(ISBLANK(INDEX('Policy Characteristics'!H:H,MATCH($C449,'Policy Characteristics'!$C:$C,0))),"",INDEX('Policy Characteristics'!H:H,MATCH($C449,'Policy Characteristics'!$C:$C,0)))</f>
        <v>0.01</v>
      </c>
      <c r="O449" s="177" t="str">
        <f>IF(ISBLANK(INDEX('Policy Characteristics'!I:I,MATCH($C449,'Policy Characteristics'!$C:$C,0))),"",INDEX('Policy Characteristics'!I:I,MATCH($C449,'Policy Characteristics'!$C:$C,0)))</f>
        <v>% of construction cost</v>
      </c>
      <c r="P449" s="177" t="str">
        <f>IF(ISBLANK(INDEX('Policy Characteristics'!J:J,MATCH($C449,'Policy Characteristics'!$C:$C,0))),"",INDEX('Policy Characteristics'!J:J,MATCH($C449,'Policy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49" s="177" t="str">
        <f>IF(ISBLANK(INDEX('Policy Characteristics'!K:K,MATCH($C449,'Policy Characteristics'!$C:$C,0))),"",INDEX('Policy Characteristics'!K:K,MATCH($C449,'Policy Characteristics'!$C:$C,0)))</f>
        <v>electricity-sector-main.html#subsidies</v>
      </c>
      <c r="R449" s="177" t="str">
        <f>IF(ISBLANK(INDEX('Policy Characteristics'!L:L,MATCH($C449,'Policy Characteristics'!$C:$C,0))),"",INDEX('Policy Characteristics'!L:L,MATCH($C449,'Policy Characteristics'!$C:$C,0)))</f>
        <v/>
      </c>
    </row>
    <row r="450" spans="1:18" s="2" customFormat="1" x14ac:dyDescent="0.35">
      <c r="A450" s="176" t="str">
        <f>IF(ISBLANK(INDEX('Policy Characteristics'!A:A,MATCH($C450,'Policy Characteristics'!$C:$C,0))),"",INDEX('Policy Characteristics'!A:A,MATCH($C450,'Policy Characteristics'!$C:$C,0)))</f>
        <v>Electricity Supply</v>
      </c>
      <c r="B450" s="184" t="str">
        <f>IF(ISBLANK(INDEX('Policy Characteristics'!B:B,MATCH($C450,'Policy Characteristics'!$C:$C,0))),"",INDEX('Policy Characteristics'!B:B,MATCH($C450,'Policy Characteristics'!$C:$C,0)))</f>
        <v>Subsidy for Capacity Construction</v>
      </c>
      <c r="C450" s="192" t="str">
        <f t="shared" si="26"/>
        <v>Perc Subsidy for Elec Capacity Construction</v>
      </c>
      <c r="D450" s="6" t="s">
        <v>1324</v>
      </c>
      <c r="E450" s="47"/>
      <c r="F450" s="6" t="s">
        <v>435</v>
      </c>
      <c r="G450" s="6"/>
      <c r="H450" s="49">
        <v>1598</v>
      </c>
      <c r="I450" s="199" t="s">
        <v>43</v>
      </c>
      <c r="J450" s="177" t="str">
        <f>IF(ISBLANK(INDEX('Policy Characteristics'!D:D,MATCH($C450,'Policy Characteristics'!$C:$C,0))),"",INDEX('Policy Characteristics'!D:D,MATCH($C450,'Policy Characteristics'!$C:$C,0)))</f>
        <v>Subsidy for Capacity Construction</v>
      </c>
      <c r="K450" s="177" t="str">
        <f>IF(ISBLANK(INDEX('Policy Characteristics'!E:E,MATCH($C450,'Policy Characteristics'!$C:$C,0))),"",INDEX('Policy Characteristics'!E:E,MATCH($C450,'Policy Characteristics'!$C:$C,0)))</f>
        <v>elec capacity construction subsidy</v>
      </c>
      <c r="L450" s="177">
        <f>IF(ISBLANK(INDEX('Policy Characteristics'!F:F,MATCH($C450,'Policy Characteristics'!$C:$C,0))),"",INDEX('Policy Characteristics'!F:F,MATCH($C450,'Policy Characteristics'!$C:$C,0)))</f>
        <v>0</v>
      </c>
      <c r="M450" s="177">
        <f>IF(ISBLANK(INDEX('Policy Characteristics'!G:G,MATCH($C450,'Policy Characteristics'!$C:$C,0))),"",INDEX('Policy Characteristics'!G:G,MATCH($C450,'Policy Characteristics'!$C:$C,0)))</f>
        <v>0.95</v>
      </c>
      <c r="N450" s="177">
        <f>IF(ISBLANK(INDEX('Policy Characteristics'!H:H,MATCH($C450,'Policy Characteristics'!$C:$C,0))),"",INDEX('Policy Characteristics'!H:H,MATCH($C450,'Policy Characteristics'!$C:$C,0)))</f>
        <v>0.01</v>
      </c>
      <c r="O450" s="177" t="str">
        <f>IF(ISBLANK(INDEX('Policy Characteristics'!I:I,MATCH($C450,'Policy Characteristics'!$C:$C,0))),"",INDEX('Policy Characteristics'!I:I,MATCH($C450,'Policy Characteristics'!$C:$C,0)))</f>
        <v>% of construction cost</v>
      </c>
      <c r="P450" s="177" t="str">
        <f>IF(ISBLANK(INDEX('Policy Characteristics'!J:J,MATCH($C450,'Policy Characteristics'!$C:$C,0))),"",INDEX('Policy Characteristics'!J:J,MATCH($C450,'Policy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50" s="177" t="str">
        <f>IF(ISBLANK(INDEX('Policy Characteristics'!K:K,MATCH($C450,'Policy Characteristics'!$C:$C,0))),"",INDEX('Policy Characteristics'!K:K,MATCH($C450,'Policy Characteristics'!$C:$C,0)))</f>
        <v>electricity-sector-main.html#subsidies</v>
      </c>
      <c r="R450" s="177" t="str">
        <f>IF(ISBLANK(INDEX('Policy Characteristics'!L:L,MATCH($C450,'Policy Characteristics'!$C:$C,0))),"",INDEX('Policy Characteristics'!L:L,MATCH($C450,'Policy Characteristics'!$C:$C,0)))</f>
        <v/>
      </c>
    </row>
    <row r="451" spans="1:18" s="2" customFormat="1" x14ac:dyDescent="0.35">
      <c r="A451" s="176" t="str">
        <f>IF(ISBLANK(INDEX('Policy Characteristics'!A:A,MATCH($C451,'Policy Characteristics'!$C:$C,0))),"",INDEX('Policy Characteristics'!A:A,MATCH($C451,'Policy Characteristics'!$C:$C,0)))</f>
        <v>Electricity Supply</v>
      </c>
      <c r="B451" s="184" t="str">
        <f>IF(ISBLANK(INDEX('Policy Characteristics'!B:B,MATCH($C451,'Policy Characteristics'!$C:$C,0))),"",INDEX('Policy Characteristics'!B:B,MATCH($C451,'Policy Characteristics'!$C:$C,0)))</f>
        <v>Subsidy for Capacity Construction</v>
      </c>
      <c r="C451" s="192" t="str">
        <f t="shared" si="26"/>
        <v>Perc Subsidy for Elec Capacity Construction</v>
      </c>
      <c r="D451" s="6" t="s">
        <v>308</v>
      </c>
      <c r="E451" s="47"/>
      <c r="F451" s="6" t="s">
        <v>2631</v>
      </c>
      <c r="G451" s="6"/>
      <c r="H451" s="49">
        <v>1599</v>
      </c>
      <c r="I451" s="199" t="s">
        <v>44</v>
      </c>
      <c r="J451" s="177" t="str">
        <f>IF(ISBLANK(INDEX('Policy Characteristics'!D:D,MATCH($C451,'Policy Characteristics'!$C:$C,0))),"",INDEX('Policy Characteristics'!D:D,MATCH($C451,'Policy Characteristics'!$C:$C,0)))</f>
        <v>Subsidy for Capacity Construction</v>
      </c>
      <c r="K451" s="177" t="str">
        <f>IF(ISBLANK(INDEX('Policy Characteristics'!E:E,MATCH($C451,'Policy Characteristics'!$C:$C,0))),"",INDEX('Policy Characteristics'!E:E,MATCH($C451,'Policy Characteristics'!$C:$C,0)))</f>
        <v>elec capacity construction subsidy</v>
      </c>
      <c r="L451" s="177">
        <f>IF(ISBLANK(INDEX('Policy Characteristics'!F:F,MATCH($C451,'Policy Characteristics'!$C:$C,0))),"",INDEX('Policy Characteristics'!F:F,MATCH($C451,'Policy Characteristics'!$C:$C,0)))</f>
        <v>0</v>
      </c>
      <c r="M451" s="177">
        <f>IF(ISBLANK(INDEX('Policy Characteristics'!G:G,MATCH($C451,'Policy Characteristics'!$C:$C,0))),"",INDEX('Policy Characteristics'!G:G,MATCH($C451,'Policy Characteristics'!$C:$C,0)))</f>
        <v>0.95</v>
      </c>
      <c r="N451" s="177">
        <f>IF(ISBLANK(INDEX('Policy Characteristics'!H:H,MATCH($C451,'Policy Characteristics'!$C:$C,0))),"",INDEX('Policy Characteristics'!H:H,MATCH($C451,'Policy Characteristics'!$C:$C,0)))</f>
        <v>0.01</v>
      </c>
      <c r="O451" s="177" t="str">
        <f>IF(ISBLANK(INDEX('Policy Characteristics'!I:I,MATCH($C451,'Policy Characteristics'!$C:$C,0))),"",INDEX('Policy Characteristics'!I:I,MATCH($C451,'Policy Characteristics'!$C:$C,0)))</f>
        <v>% of construction cost</v>
      </c>
      <c r="P451" s="177" t="str">
        <f>IF(ISBLANK(INDEX('Policy Characteristics'!J:J,MATCH($C451,'Policy Characteristics'!$C:$C,0))),"",INDEX('Policy Characteristics'!J:J,MATCH($C451,'Policy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51" s="177" t="str">
        <f>IF(ISBLANK(INDEX('Policy Characteristics'!K:K,MATCH($C451,'Policy Characteristics'!$C:$C,0))),"",INDEX('Policy Characteristics'!K:K,MATCH($C451,'Policy Characteristics'!$C:$C,0)))</f>
        <v>electricity-sector-main.html#subsidies</v>
      </c>
      <c r="R451" s="177" t="str">
        <f>IF(ISBLANK(INDEX('Policy Characteristics'!L:L,MATCH($C451,'Policy Characteristics'!$C:$C,0))),"",INDEX('Policy Characteristics'!L:L,MATCH($C451,'Policy Characteristics'!$C:$C,0)))</f>
        <v/>
      </c>
    </row>
    <row r="452" spans="1:18" s="2" customFormat="1" x14ac:dyDescent="0.35">
      <c r="A452" s="176" t="str">
        <f>IF(ISBLANK(INDEX('Policy Characteristics'!A:A,MATCH($C452,'Policy Characteristics'!$C:$C,0))),"",INDEX('Policy Characteristics'!A:A,MATCH($C452,'Policy Characteristics'!$C:$C,0)))</f>
        <v>Electricity Supply</v>
      </c>
      <c r="B452" s="184" t="str">
        <f>IF(ISBLANK(INDEX('Policy Characteristics'!B:B,MATCH($C452,'Policy Characteristics'!$C:$C,0))),"",INDEX('Policy Characteristics'!B:B,MATCH($C452,'Policy Characteristics'!$C:$C,0)))</f>
        <v>Subsidy for Capacity Construction</v>
      </c>
      <c r="C452" s="192" t="str">
        <f t="shared" si="26"/>
        <v>Perc Subsidy for Elec Capacity Construction</v>
      </c>
      <c r="D452" s="6" t="s">
        <v>309</v>
      </c>
      <c r="E452" s="47"/>
      <c r="F452" s="6" t="s">
        <v>2629</v>
      </c>
      <c r="G452" s="6"/>
      <c r="H452" s="49">
        <v>1600</v>
      </c>
      <c r="I452" s="199" t="s">
        <v>44</v>
      </c>
      <c r="J452" s="177" t="str">
        <f>IF(ISBLANK(INDEX('Policy Characteristics'!D:D,MATCH($C452,'Policy Characteristics'!$C:$C,0))),"",INDEX('Policy Characteristics'!D:D,MATCH($C452,'Policy Characteristics'!$C:$C,0)))</f>
        <v>Subsidy for Capacity Construction</v>
      </c>
      <c r="K452" s="177" t="str">
        <f>IF(ISBLANK(INDEX('Policy Characteristics'!E:E,MATCH($C452,'Policy Characteristics'!$C:$C,0))),"",INDEX('Policy Characteristics'!E:E,MATCH($C452,'Policy Characteristics'!$C:$C,0)))</f>
        <v>elec capacity construction subsidy</v>
      </c>
      <c r="L452" s="177">
        <f>IF(ISBLANK(INDEX('Policy Characteristics'!F:F,MATCH($C452,'Policy Characteristics'!$C:$C,0))),"",INDEX('Policy Characteristics'!F:F,MATCH($C452,'Policy Characteristics'!$C:$C,0)))</f>
        <v>0</v>
      </c>
      <c r="M452" s="177">
        <f>IF(ISBLANK(INDEX('Policy Characteristics'!G:G,MATCH($C452,'Policy Characteristics'!$C:$C,0))),"",INDEX('Policy Characteristics'!G:G,MATCH($C452,'Policy Characteristics'!$C:$C,0)))</f>
        <v>0.95</v>
      </c>
      <c r="N452" s="177">
        <f>IF(ISBLANK(INDEX('Policy Characteristics'!H:H,MATCH($C452,'Policy Characteristics'!$C:$C,0))),"",INDEX('Policy Characteristics'!H:H,MATCH($C452,'Policy Characteristics'!$C:$C,0)))</f>
        <v>0.01</v>
      </c>
      <c r="O452" s="177" t="str">
        <f>IF(ISBLANK(INDEX('Policy Characteristics'!I:I,MATCH($C452,'Policy Characteristics'!$C:$C,0))),"",INDEX('Policy Characteristics'!I:I,MATCH($C452,'Policy Characteristics'!$C:$C,0)))</f>
        <v>% of construction cost</v>
      </c>
      <c r="P452" s="177" t="str">
        <f>IF(ISBLANK(INDEX('Policy Characteristics'!J:J,MATCH($C452,'Policy Characteristics'!$C:$C,0))),"",INDEX('Policy Characteristics'!J:J,MATCH($C452,'Policy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52" s="177" t="str">
        <f>IF(ISBLANK(INDEX('Policy Characteristics'!K:K,MATCH($C452,'Policy Characteristics'!$C:$C,0))),"",INDEX('Policy Characteristics'!K:K,MATCH($C452,'Policy Characteristics'!$C:$C,0)))</f>
        <v>electricity-sector-main.html#subsidies</v>
      </c>
      <c r="R452" s="177" t="str">
        <f>IF(ISBLANK(INDEX('Policy Characteristics'!L:L,MATCH($C452,'Policy Characteristics'!$C:$C,0))),"",INDEX('Policy Characteristics'!L:L,MATCH($C452,'Policy Characteristics'!$C:$C,0)))</f>
        <v/>
      </c>
    </row>
    <row r="453" spans="1:18" s="2" customFormat="1" x14ac:dyDescent="0.35">
      <c r="A453" s="176" t="str">
        <f>IF(ISBLANK(INDEX('Policy Characteristics'!A:A,MATCH($C453,'Policy Characteristics'!$C:$C,0))),"",INDEX('Policy Characteristics'!A:A,MATCH($C453,'Policy Characteristics'!$C:$C,0)))</f>
        <v>Electricity Supply</v>
      </c>
      <c r="B453" s="184" t="str">
        <f>IF(ISBLANK(INDEX('Policy Characteristics'!B:B,MATCH($C453,'Policy Characteristics'!$C:$C,0))),"",INDEX('Policy Characteristics'!B:B,MATCH($C453,'Policy Characteristics'!$C:$C,0)))</f>
        <v>Subsidy for Capacity Construction</v>
      </c>
      <c r="C453" s="192" t="str">
        <f t="shared" si="26"/>
        <v>Perc Subsidy for Elec Capacity Construction</v>
      </c>
      <c r="D453" s="6" t="s">
        <v>443</v>
      </c>
      <c r="E453" s="47"/>
      <c r="F453" s="6" t="s">
        <v>442</v>
      </c>
      <c r="G453" s="6"/>
      <c r="H453" s="49">
        <v>694</v>
      </c>
      <c r="I453" s="199" t="s">
        <v>44</v>
      </c>
      <c r="J453" s="177" t="str">
        <f>IF(ISBLANK(INDEX('Policy Characteristics'!D:D,MATCH($C453,'Policy Characteristics'!$C:$C,0))),"",INDEX('Policy Characteristics'!D:D,MATCH($C453,'Policy Characteristics'!$C:$C,0)))</f>
        <v>Subsidy for Capacity Construction</v>
      </c>
      <c r="K453" s="177" t="str">
        <f>IF(ISBLANK(INDEX('Policy Characteristics'!E:E,MATCH($C453,'Policy Characteristics'!$C:$C,0))),"",INDEX('Policy Characteristics'!E:E,MATCH($C453,'Policy Characteristics'!$C:$C,0)))</f>
        <v>elec capacity construction subsidy</v>
      </c>
      <c r="L453" s="177">
        <f>IF(ISBLANK(INDEX('Policy Characteristics'!F:F,MATCH($C453,'Policy Characteristics'!$C:$C,0))),"",INDEX('Policy Characteristics'!F:F,MATCH($C453,'Policy Characteristics'!$C:$C,0)))</f>
        <v>0</v>
      </c>
      <c r="M453" s="177">
        <f>IF(ISBLANK(INDEX('Policy Characteristics'!G:G,MATCH($C453,'Policy Characteristics'!$C:$C,0))),"",INDEX('Policy Characteristics'!G:G,MATCH($C453,'Policy Characteristics'!$C:$C,0)))</f>
        <v>0.95</v>
      </c>
      <c r="N453" s="177">
        <f>IF(ISBLANK(INDEX('Policy Characteristics'!H:H,MATCH($C453,'Policy Characteristics'!$C:$C,0))),"",INDEX('Policy Characteristics'!H:H,MATCH($C453,'Policy Characteristics'!$C:$C,0)))</f>
        <v>0.01</v>
      </c>
      <c r="O453" s="177" t="str">
        <f>IF(ISBLANK(INDEX('Policy Characteristics'!I:I,MATCH($C453,'Policy Characteristics'!$C:$C,0))),"",INDEX('Policy Characteristics'!I:I,MATCH($C453,'Policy Characteristics'!$C:$C,0)))</f>
        <v>% of construction cost</v>
      </c>
      <c r="P453" s="177" t="str">
        <f>IF(ISBLANK(INDEX('Policy Characteristics'!J:J,MATCH($C453,'Policy Characteristics'!$C:$C,0))),"",INDEX('Policy Characteristics'!J:J,MATCH($C453,'Policy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53" s="177" t="str">
        <f>IF(ISBLANK(INDEX('Policy Characteristics'!K:K,MATCH($C453,'Policy Characteristics'!$C:$C,0))),"",INDEX('Policy Characteristics'!K:K,MATCH($C453,'Policy Characteristics'!$C:$C,0)))</f>
        <v>electricity-sector-main.html#subsidies</v>
      </c>
      <c r="R453" s="177" t="str">
        <f>IF(ISBLANK(INDEX('Policy Characteristics'!L:L,MATCH($C453,'Policy Characteristics'!$C:$C,0))),"",INDEX('Policy Characteristics'!L:L,MATCH($C453,'Policy Characteristics'!$C:$C,0)))</f>
        <v/>
      </c>
    </row>
    <row r="454" spans="1:18" s="2" customFormat="1" x14ac:dyDescent="0.35">
      <c r="A454" s="176" t="str">
        <f>IF(ISBLANK(INDEX('Policy Characteristics'!A:A,MATCH($C454,'Policy Characteristics'!$C:$C,0))),"",INDEX('Policy Characteristics'!A:A,MATCH($C454,'Policy Characteristics'!$C:$C,0)))</f>
        <v>Electricity Supply</v>
      </c>
      <c r="B454" s="184" t="str">
        <f>IF(ISBLANK(INDEX('Policy Characteristics'!B:B,MATCH($C454,'Policy Characteristics'!$C:$C,0))),"",INDEX('Policy Characteristics'!B:B,MATCH($C454,'Policy Characteristics'!$C:$C,0)))</f>
        <v>Subsidy for Capacity Construction</v>
      </c>
      <c r="C454" s="192" t="str">
        <f t="shared" si="26"/>
        <v>Perc Subsidy for Elec Capacity Construction</v>
      </c>
      <c r="D454" s="6" t="s">
        <v>452</v>
      </c>
      <c r="E454" s="47"/>
      <c r="F454" s="6" t="s">
        <v>453</v>
      </c>
      <c r="H454" s="49">
        <v>522</v>
      </c>
      <c r="I454" s="199" t="s">
        <v>43</v>
      </c>
      <c r="J454" s="177" t="str">
        <f>IF(ISBLANK(INDEX('Policy Characteristics'!D:D,MATCH($C454,'Policy Characteristics'!$C:$C,0))),"",INDEX('Policy Characteristics'!D:D,MATCH($C454,'Policy Characteristics'!$C:$C,0)))</f>
        <v>Subsidy for Capacity Construction</v>
      </c>
      <c r="K454" s="177" t="str">
        <f>IF(ISBLANK(INDEX('Policy Characteristics'!E:E,MATCH($C454,'Policy Characteristics'!$C:$C,0))),"",INDEX('Policy Characteristics'!E:E,MATCH($C454,'Policy Characteristics'!$C:$C,0)))</f>
        <v>elec capacity construction subsidy</v>
      </c>
      <c r="L454" s="177">
        <f>IF(ISBLANK(INDEX('Policy Characteristics'!F:F,MATCH($C454,'Policy Characteristics'!$C:$C,0))),"",INDEX('Policy Characteristics'!F:F,MATCH($C454,'Policy Characteristics'!$C:$C,0)))</f>
        <v>0</v>
      </c>
      <c r="M454" s="177">
        <f>IF(ISBLANK(INDEX('Policy Characteristics'!G:G,MATCH($C454,'Policy Characteristics'!$C:$C,0))),"",INDEX('Policy Characteristics'!G:G,MATCH($C454,'Policy Characteristics'!$C:$C,0)))</f>
        <v>0.95</v>
      </c>
      <c r="N454" s="177">
        <f>IF(ISBLANK(INDEX('Policy Characteristics'!H:H,MATCH($C454,'Policy Characteristics'!$C:$C,0))),"",INDEX('Policy Characteristics'!H:H,MATCH($C454,'Policy Characteristics'!$C:$C,0)))</f>
        <v>0.01</v>
      </c>
      <c r="O454" s="177" t="str">
        <f>IF(ISBLANK(INDEX('Policy Characteristics'!I:I,MATCH($C454,'Policy Characteristics'!$C:$C,0))),"",INDEX('Policy Characteristics'!I:I,MATCH($C454,'Policy Characteristics'!$C:$C,0)))</f>
        <v>% of construction cost</v>
      </c>
      <c r="P454" s="177" t="str">
        <f>IF(ISBLANK(INDEX('Policy Characteristics'!J:J,MATCH($C454,'Policy Characteristics'!$C:$C,0))),"",INDEX('Policy Characteristics'!J:J,MATCH($C454,'Policy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54" s="177" t="str">
        <f>IF(ISBLANK(INDEX('Policy Characteristics'!K:K,MATCH($C454,'Policy Characteristics'!$C:$C,0))),"",INDEX('Policy Characteristics'!K:K,MATCH($C454,'Policy Characteristics'!$C:$C,0)))</f>
        <v>electricity-sector-main.html#subsidies</v>
      </c>
      <c r="R454" s="177" t="str">
        <f>IF(ISBLANK(INDEX('Policy Characteristics'!L:L,MATCH($C454,'Policy Characteristics'!$C:$C,0))),"",INDEX('Policy Characteristics'!L:L,MATCH($C454,'Policy Characteristics'!$C:$C,0)))</f>
        <v/>
      </c>
    </row>
    <row r="455" spans="1:18" s="2" customFormat="1" x14ac:dyDescent="0.35">
      <c r="A455" s="176" t="str">
        <f>IF(ISBLANK(INDEX('Policy Characteristics'!A:A,MATCH($C455,'Policy Characteristics'!$C:$C,0))),"",INDEX('Policy Characteristics'!A:A,MATCH($C455,'Policy Characteristics'!$C:$C,0)))</f>
        <v>Electricity Supply</v>
      </c>
      <c r="B455" s="184" t="str">
        <f>IF(ISBLANK(INDEX('Policy Characteristics'!B:B,MATCH($C455,'Policy Characteristics'!$C:$C,0))),"",INDEX('Policy Characteristics'!B:B,MATCH($C455,'Policy Characteristics'!$C:$C,0)))</f>
        <v>Subsidy for Capacity Construction</v>
      </c>
      <c r="C455" s="192" t="str">
        <f t="shared" si="26"/>
        <v>Perc Subsidy for Elec Capacity Construction</v>
      </c>
      <c r="D455" s="6" t="s">
        <v>1647</v>
      </c>
      <c r="E455" s="47"/>
      <c r="F455" s="6" t="s">
        <v>1368</v>
      </c>
      <c r="G455" s="6"/>
      <c r="H455" s="49">
        <v>695</v>
      </c>
      <c r="I455" s="199" t="s">
        <v>44</v>
      </c>
      <c r="J455" s="177" t="str">
        <f>IF(ISBLANK(INDEX('Policy Characteristics'!D:D,MATCH($C455,'Policy Characteristics'!$C:$C,0))),"",INDEX('Policy Characteristics'!D:D,MATCH($C455,'Policy Characteristics'!$C:$C,0)))</f>
        <v>Subsidy for Capacity Construction</v>
      </c>
      <c r="K455" s="177" t="str">
        <f>IF(ISBLANK(INDEX('Policy Characteristics'!E:E,MATCH($C455,'Policy Characteristics'!$C:$C,0))),"",INDEX('Policy Characteristics'!E:E,MATCH($C455,'Policy Characteristics'!$C:$C,0)))</f>
        <v>elec capacity construction subsidy</v>
      </c>
      <c r="L455" s="177">
        <f>IF(ISBLANK(INDEX('Policy Characteristics'!F:F,MATCH($C455,'Policy Characteristics'!$C:$C,0))),"",INDEX('Policy Characteristics'!F:F,MATCH($C455,'Policy Characteristics'!$C:$C,0)))</f>
        <v>0</v>
      </c>
      <c r="M455" s="177">
        <f>IF(ISBLANK(INDEX('Policy Characteristics'!G:G,MATCH($C455,'Policy Characteristics'!$C:$C,0))),"",INDEX('Policy Characteristics'!G:G,MATCH($C455,'Policy Characteristics'!$C:$C,0)))</f>
        <v>0.95</v>
      </c>
      <c r="N455" s="177">
        <f>IF(ISBLANK(INDEX('Policy Characteristics'!H:H,MATCH($C455,'Policy Characteristics'!$C:$C,0))),"",INDEX('Policy Characteristics'!H:H,MATCH($C455,'Policy Characteristics'!$C:$C,0)))</f>
        <v>0.01</v>
      </c>
      <c r="O455" s="177" t="str">
        <f>IF(ISBLANK(INDEX('Policy Characteristics'!I:I,MATCH($C455,'Policy Characteristics'!$C:$C,0))),"",INDEX('Policy Characteristics'!I:I,MATCH($C455,'Policy Characteristics'!$C:$C,0)))</f>
        <v>% of construction cost</v>
      </c>
      <c r="P455" s="177" t="str">
        <f>IF(ISBLANK(INDEX('Policy Characteristics'!J:J,MATCH($C455,'Policy Characteristics'!$C:$C,0))),"",INDEX('Policy Characteristics'!J:J,MATCH($C455,'Policy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55" s="177" t="str">
        <f>IF(ISBLANK(INDEX('Policy Characteristics'!K:K,MATCH($C455,'Policy Characteristics'!$C:$C,0))),"",INDEX('Policy Characteristics'!K:K,MATCH($C455,'Policy Characteristics'!$C:$C,0)))</f>
        <v>electricity-sector-main.html#subsidies</v>
      </c>
      <c r="R455" s="177" t="str">
        <f>IF(ISBLANK(INDEX('Policy Characteristics'!L:L,MATCH($C455,'Policy Characteristics'!$C:$C,0))),"",INDEX('Policy Characteristics'!L:L,MATCH($C455,'Policy Characteristics'!$C:$C,0)))</f>
        <v/>
      </c>
    </row>
    <row r="456" spans="1:18" s="2" customFormat="1" x14ac:dyDescent="0.35">
      <c r="A456" s="176" t="str">
        <f>IF(ISBLANK(INDEX('Policy Characteristics'!A:A,MATCH($C456,'Policy Characteristics'!$C:$C,0))),"",INDEX('Policy Characteristics'!A:A,MATCH($C456,'Policy Characteristics'!$C:$C,0)))</f>
        <v>Electricity Supply</v>
      </c>
      <c r="B456" s="184" t="str">
        <f>IF(ISBLANK(INDEX('Policy Characteristics'!B:B,MATCH($C456,'Policy Characteristics'!$C:$C,0))),"",INDEX('Policy Characteristics'!B:B,MATCH($C456,'Policy Characteristics'!$C:$C,0)))</f>
        <v>Subsidy for Capacity Construction</v>
      </c>
      <c r="C456" s="192" t="str">
        <f t="shared" si="26"/>
        <v>Perc Subsidy for Elec Capacity Construction</v>
      </c>
      <c r="D456" s="6" t="s">
        <v>1648</v>
      </c>
      <c r="E456" s="47"/>
      <c r="F456" s="6" t="s">
        <v>1491</v>
      </c>
      <c r="G456" s="6"/>
      <c r="H456" s="49">
        <v>696</v>
      </c>
      <c r="I456" s="199" t="s">
        <v>44</v>
      </c>
      <c r="J456" s="177" t="str">
        <f>IF(ISBLANK(INDEX('Policy Characteristics'!D:D,MATCH($C456,'Policy Characteristics'!$C:$C,0))),"",INDEX('Policy Characteristics'!D:D,MATCH($C456,'Policy Characteristics'!$C:$C,0)))</f>
        <v>Subsidy for Capacity Construction</v>
      </c>
      <c r="K456" s="177" t="str">
        <f>IF(ISBLANK(INDEX('Policy Characteristics'!E:E,MATCH($C456,'Policy Characteristics'!$C:$C,0))),"",INDEX('Policy Characteristics'!E:E,MATCH($C456,'Policy Characteristics'!$C:$C,0)))</f>
        <v>elec capacity construction subsidy</v>
      </c>
      <c r="L456" s="177">
        <f>IF(ISBLANK(INDEX('Policy Characteristics'!F:F,MATCH($C456,'Policy Characteristics'!$C:$C,0))),"",INDEX('Policy Characteristics'!F:F,MATCH($C456,'Policy Characteristics'!$C:$C,0)))</f>
        <v>0</v>
      </c>
      <c r="M456" s="177">
        <f>IF(ISBLANK(INDEX('Policy Characteristics'!G:G,MATCH($C456,'Policy Characteristics'!$C:$C,0))),"",INDEX('Policy Characteristics'!G:G,MATCH($C456,'Policy Characteristics'!$C:$C,0)))</f>
        <v>0.95</v>
      </c>
      <c r="N456" s="177">
        <f>IF(ISBLANK(INDEX('Policy Characteristics'!H:H,MATCH($C456,'Policy Characteristics'!$C:$C,0))),"",INDEX('Policy Characteristics'!H:H,MATCH($C456,'Policy Characteristics'!$C:$C,0)))</f>
        <v>0.01</v>
      </c>
      <c r="O456" s="177" t="str">
        <f>IF(ISBLANK(INDEX('Policy Characteristics'!I:I,MATCH($C456,'Policy Characteristics'!$C:$C,0))),"",INDEX('Policy Characteristics'!I:I,MATCH($C456,'Policy Characteristics'!$C:$C,0)))</f>
        <v>% of construction cost</v>
      </c>
      <c r="P456" s="177" t="str">
        <f>IF(ISBLANK(INDEX('Policy Characteristics'!J:J,MATCH($C456,'Policy Characteristics'!$C:$C,0))),"",INDEX('Policy Characteristics'!J:J,MATCH($C456,'Policy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56" s="177" t="str">
        <f>IF(ISBLANK(INDEX('Policy Characteristics'!K:K,MATCH($C456,'Policy Characteristics'!$C:$C,0))),"",INDEX('Policy Characteristics'!K:K,MATCH($C456,'Policy Characteristics'!$C:$C,0)))</f>
        <v>electricity-sector-main.html#subsidies</v>
      </c>
      <c r="R456" s="177" t="str">
        <f>IF(ISBLANK(INDEX('Policy Characteristics'!L:L,MATCH($C456,'Policy Characteristics'!$C:$C,0))),"",INDEX('Policy Characteristics'!L:L,MATCH($C456,'Policy Characteristics'!$C:$C,0)))</f>
        <v/>
      </c>
    </row>
    <row r="457" spans="1:18" s="2" customFormat="1" x14ac:dyDescent="0.35">
      <c r="A457" s="176" t="str">
        <f>IF(ISBLANK(INDEX('Policy Characteristics'!A:A,MATCH($C457,'Policy Characteristics'!$C:$C,0))),"",INDEX('Policy Characteristics'!A:A,MATCH($C457,'Policy Characteristics'!$C:$C,0)))</f>
        <v>Electricity Supply</v>
      </c>
      <c r="B457" s="184" t="str">
        <f>IF(ISBLANK(INDEX('Policy Characteristics'!B:B,MATCH($C457,'Policy Characteristics'!$C:$C,0))),"",INDEX('Policy Characteristics'!B:B,MATCH($C457,'Policy Characteristics'!$C:$C,0)))</f>
        <v>Subsidy for Capacity Construction</v>
      </c>
      <c r="C457" s="192" t="str">
        <f t="shared" si="26"/>
        <v>Perc Subsidy for Elec Capacity Construction</v>
      </c>
      <c r="D457" s="6" t="s">
        <v>1649</v>
      </c>
      <c r="E457" s="47"/>
      <c r="F457" s="6" t="s">
        <v>1370</v>
      </c>
      <c r="G457" s="6"/>
      <c r="H457" s="49">
        <v>697</v>
      </c>
      <c r="I457" s="199" t="s">
        <v>44</v>
      </c>
      <c r="J457" s="177" t="str">
        <f>IF(ISBLANK(INDEX('Policy Characteristics'!D:D,MATCH($C457,'Policy Characteristics'!$C:$C,0))),"",INDEX('Policy Characteristics'!D:D,MATCH($C457,'Policy Characteristics'!$C:$C,0)))</f>
        <v>Subsidy for Capacity Construction</v>
      </c>
      <c r="K457" s="177" t="str">
        <f>IF(ISBLANK(INDEX('Policy Characteristics'!E:E,MATCH($C457,'Policy Characteristics'!$C:$C,0))),"",INDEX('Policy Characteristics'!E:E,MATCH($C457,'Policy Characteristics'!$C:$C,0)))</f>
        <v>elec capacity construction subsidy</v>
      </c>
      <c r="L457" s="177">
        <f>IF(ISBLANK(INDEX('Policy Characteristics'!F:F,MATCH($C457,'Policy Characteristics'!$C:$C,0))),"",INDEX('Policy Characteristics'!F:F,MATCH($C457,'Policy Characteristics'!$C:$C,0)))</f>
        <v>0</v>
      </c>
      <c r="M457" s="177">
        <f>IF(ISBLANK(INDEX('Policy Characteristics'!G:G,MATCH($C457,'Policy Characteristics'!$C:$C,0))),"",INDEX('Policy Characteristics'!G:G,MATCH($C457,'Policy Characteristics'!$C:$C,0)))</f>
        <v>0.95</v>
      </c>
      <c r="N457" s="177">
        <f>IF(ISBLANK(INDEX('Policy Characteristics'!H:H,MATCH($C457,'Policy Characteristics'!$C:$C,0))),"",INDEX('Policy Characteristics'!H:H,MATCH($C457,'Policy Characteristics'!$C:$C,0)))</f>
        <v>0.01</v>
      </c>
      <c r="O457" s="177" t="str">
        <f>IF(ISBLANK(INDEX('Policy Characteristics'!I:I,MATCH($C457,'Policy Characteristics'!$C:$C,0))),"",INDEX('Policy Characteristics'!I:I,MATCH($C457,'Policy Characteristics'!$C:$C,0)))</f>
        <v>% of construction cost</v>
      </c>
      <c r="P457" s="177" t="str">
        <f>IF(ISBLANK(INDEX('Policy Characteristics'!J:J,MATCH($C457,'Policy Characteristics'!$C:$C,0))),"",INDEX('Policy Characteristics'!J:J,MATCH($C457,'Policy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57" s="177" t="str">
        <f>IF(ISBLANK(INDEX('Policy Characteristics'!K:K,MATCH($C457,'Policy Characteristics'!$C:$C,0))),"",INDEX('Policy Characteristics'!K:K,MATCH($C457,'Policy Characteristics'!$C:$C,0)))</f>
        <v>electricity-sector-main.html#subsidies</v>
      </c>
      <c r="R457" s="177" t="str">
        <f>IF(ISBLANK(INDEX('Policy Characteristics'!L:L,MATCH($C457,'Policy Characteristics'!$C:$C,0))),"",INDEX('Policy Characteristics'!L:L,MATCH($C457,'Policy Characteristics'!$C:$C,0)))</f>
        <v/>
      </c>
    </row>
    <row r="458" spans="1:18" s="2" customFormat="1" x14ac:dyDescent="0.35">
      <c r="A458" s="176" t="str">
        <f>IF(ISBLANK(INDEX('Policy Characteristics'!A:A,MATCH($C458,'Policy Characteristics'!$C:$C,0))),"",INDEX('Policy Characteristics'!A:A,MATCH($C458,'Policy Characteristics'!$C:$C,0)))</f>
        <v>Electricity Supply</v>
      </c>
      <c r="B458" s="184" t="str">
        <f>IF(ISBLANK(INDEX('Policy Characteristics'!B:B,MATCH($C458,'Policy Characteristics'!$C:$C,0))),"",INDEX('Policy Characteristics'!B:B,MATCH($C458,'Policy Characteristics'!$C:$C,0)))</f>
        <v>Subsidy for Capacity Construction</v>
      </c>
      <c r="C458" s="192" t="str">
        <f t="shared" si="26"/>
        <v>Perc Subsidy for Elec Capacity Construction</v>
      </c>
      <c r="D458" s="6" t="s">
        <v>2352</v>
      </c>
      <c r="E458" s="47"/>
      <c r="F458" s="6" t="s">
        <v>2359</v>
      </c>
      <c r="G458" s="6"/>
      <c r="H458" s="49">
        <v>1790</v>
      </c>
      <c r="I458" s="199" t="s">
        <v>43</v>
      </c>
      <c r="J458" s="177" t="str">
        <f>IF(ISBLANK(INDEX('Policy Characteristics'!D:D,MATCH($C458,'Policy Characteristics'!$C:$C,0))),"",INDEX('Policy Characteristics'!D:D,MATCH($C458,'Policy Characteristics'!$C:$C,0)))</f>
        <v>Subsidy for Capacity Construction</v>
      </c>
      <c r="K458" s="177" t="str">
        <f>IF(ISBLANK(INDEX('Policy Characteristics'!E:E,MATCH($C458,'Policy Characteristics'!$C:$C,0))),"",INDEX('Policy Characteristics'!E:E,MATCH($C458,'Policy Characteristics'!$C:$C,0)))</f>
        <v>elec capacity construction subsidy</v>
      </c>
      <c r="L458" s="177">
        <f>IF(ISBLANK(INDEX('Policy Characteristics'!F:F,MATCH($C458,'Policy Characteristics'!$C:$C,0))),"",INDEX('Policy Characteristics'!F:F,MATCH($C458,'Policy Characteristics'!$C:$C,0)))</f>
        <v>0</v>
      </c>
      <c r="M458" s="177">
        <f>IF(ISBLANK(INDEX('Policy Characteristics'!G:G,MATCH($C458,'Policy Characteristics'!$C:$C,0))),"",INDEX('Policy Characteristics'!G:G,MATCH($C458,'Policy Characteristics'!$C:$C,0)))</f>
        <v>0.95</v>
      </c>
      <c r="N458" s="177">
        <f>IF(ISBLANK(INDEX('Policy Characteristics'!H:H,MATCH($C458,'Policy Characteristics'!$C:$C,0))),"",INDEX('Policy Characteristics'!H:H,MATCH($C458,'Policy Characteristics'!$C:$C,0)))</f>
        <v>0.01</v>
      </c>
      <c r="O458" s="177" t="str">
        <f>IF(ISBLANK(INDEX('Policy Characteristics'!I:I,MATCH($C458,'Policy Characteristics'!$C:$C,0))),"",INDEX('Policy Characteristics'!I:I,MATCH($C458,'Policy Characteristics'!$C:$C,0)))</f>
        <v>% of construction cost</v>
      </c>
      <c r="P458" s="177" t="str">
        <f>IF(ISBLANK(INDEX('Policy Characteristics'!J:J,MATCH($C458,'Policy Characteristics'!$C:$C,0))),"",INDEX('Policy Characteristics'!J:J,MATCH($C458,'Policy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58" s="177" t="str">
        <f>IF(ISBLANK(INDEX('Policy Characteristics'!K:K,MATCH($C458,'Policy Characteristics'!$C:$C,0))),"",INDEX('Policy Characteristics'!K:K,MATCH($C458,'Policy Characteristics'!$C:$C,0)))</f>
        <v>electricity-sector-main.html#subsidies</v>
      </c>
      <c r="R458" s="177" t="str">
        <f>IF(ISBLANK(INDEX('Policy Characteristics'!L:L,MATCH($C458,'Policy Characteristics'!$C:$C,0))),"",INDEX('Policy Characteristics'!L:L,MATCH($C458,'Policy Characteristics'!$C:$C,0)))</f>
        <v/>
      </c>
    </row>
    <row r="459" spans="1:18" s="2" customFormat="1" x14ac:dyDescent="0.35">
      <c r="A459" s="176" t="str">
        <f>IF(ISBLANK(INDEX('Policy Characteristics'!A:A,MATCH($C459,'Policy Characteristics'!$C:$C,0))),"",INDEX('Policy Characteristics'!A:A,MATCH($C459,'Policy Characteristics'!$C:$C,0)))</f>
        <v>Electricity Supply</v>
      </c>
      <c r="B459" s="184" t="str">
        <f>IF(ISBLANK(INDEX('Policy Characteristics'!B:B,MATCH($C459,'Policy Characteristics'!$C:$C,0))),"",INDEX('Policy Characteristics'!B:B,MATCH($C459,'Policy Characteristics'!$C:$C,0)))</f>
        <v>Subsidy for Capacity Construction</v>
      </c>
      <c r="C459" s="192" t="str">
        <f t="shared" si="26"/>
        <v>Perc Subsidy for Elec Capacity Construction</v>
      </c>
      <c r="D459" s="6" t="s">
        <v>2355</v>
      </c>
      <c r="E459" s="47"/>
      <c r="F459" s="6" t="s">
        <v>2360</v>
      </c>
      <c r="G459" s="6"/>
      <c r="H459" s="49">
        <v>1791</v>
      </c>
      <c r="I459" s="199" t="s">
        <v>43</v>
      </c>
      <c r="J459" s="177" t="str">
        <f>IF(ISBLANK(INDEX('Policy Characteristics'!D:D,MATCH($C459,'Policy Characteristics'!$C:$C,0))),"",INDEX('Policy Characteristics'!D:D,MATCH($C459,'Policy Characteristics'!$C:$C,0)))</f>
        <v>Subsidy for Capacity Construction</v>
      </c>
      <c r="K459" s="177" t="str">
        <f>IF(ISBLANK(INDEX('Policy Characteristics'!E:E,MATCH($C459,'Policy Characteristics'!$C:$C,0))),"",INDEX('Policy Characteristics'!E:E,MATCH($C459,'Policy Characteristics'!$C:$C,0)))</f>
        <v>elec capacity construction subsidy</v>
      </c>
      <c r="L459" s="177">
        <f>IF(ISBLANK(INDEX('Policy Characteristics'!F:F,MATCH($C459,'Policy Characteristics'!$C:$C,0))),"",INDEX('Policy Characteristics'!F:F,MATCH($C459,'Policy Characteristics'!$C:$C,0)))</f>
        <v>0</v>
      </c>
      <c r="M459" s="177">
        <f>IF(ISBLANK(INDEX('Policy Characteristics'!G:G,MATCH($C459,'Policy Characteristics'!$C:$C,0))),"",INDEX('Policy Characteristics'!G:G,MATCH($C459,'Policy Characteristics'!$C:$C,0)))</f>
        <v>0.95</v>
      </c>
      <c r="N459" s="177">
        <f>IF(ISBLANK(INDEX('Policy Characteristics'!H:H,MATCH($C459,'Policy Characteristics'!$C:$C,0))),"",INDEX('Policy Characteristics'!H:H,MATCH($C459,'Policy Characteristics'!$C:$C,0)))</f>
        <v>0.01</v>
      </c>
      <c r="O459" s="177" t="str">
        <f>IF(ISBLANK(INDEX('Policy Characteristics'!I:I,MATCH($C459,'Policy Characteristics'!$C:$C,0))),"",INDEX('Policy Characteristics'!I:I,MATCH($C459,'Policy Characteristics'!$C:$C,0)))</f>
        <v>% of construction cost</v>
      </c>
      <c r="P459" s="177" t="str">
        <f>IF(ISBLANK(INDEX('Policy Characteristics'!J:J,MATCH($C459,'Policy Characteristics'!$C:$C,0))),"",INDEX('Policy Characteristics'!J:J,MATCH($C459,'Policy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59" s="177" t="str">
        <f>IF(ISBLANK(INDEX('Policy Characteristics'!K:K,MATCH($C459,'Policy Characteristics'!$C:$C,0))),"",INDEX('Policy Characteristics'!K:K,MATCH($C459,'Policy Characteristics'!$C:$C,0)))</f>
        <v>electricity-sector-main.html#subsidies</v>
      </c>
      <c r="R459" s="177" t="str">
        <f>IF(ISBLANK(INDEX('Policy Characteristics'!L:L,MATCH($C459,'Policy Characteristics'!$C:$C,0))),"",INDEX('Policy Characteristics'!L:L,MATCH($C459,'Policy Characteristics'!$C:$C,0)))</f>
        <v/>
      </c>
    </row>
    <row r="460" spans="1:18" s="2" customFormat="1" x14ac:dyDescent="0.35">
      <c r="A460" s="176" t="str">
        <f>IF(ISBLANK(INDEX('Policy Characteristics'!A:A,MATCH($C460,'Policy Characteristics'!$C:$C,0))),"",INDEX('Policy Characteristics'!A:A,MATCH($C460,'Policy Characteristics'!$C:$C,0)))</f>
        <v>Electricity Supply</v>
      </c>
      <c r="B460" s="184" t="str">
        <f>IF(ISBLANK(INDEX('Policy Characteristics'!B:B,MATCH($C460,'Policy Characteristics'!$C:$C,0))),"",INDEX('Policy Characteristics'!B:B,MATCH($C460,'Policy Characteristics'!$C:$C,0)))</f>
        <v>Subsidy for Capacity Construction</v>
      </c>
      <c r="C460" s="192" t="str">
        <f t="shared" si="26"/>
        <v>Perc Subsidy for Elec Capacity Construction</v>
      </c>
      <c r="D460" s="6" t="s">
        <v>2356</v>
      </c>
      <c r="E460" s="47"/>
      <c r="F460" s="6" t="s">
        <v>2361</v>
      </c>
      <c r="G460" s="6"/>
      <c r="H460" s="49">
        <v>1792</v>
      </c>
      <c r="I460" s="199" t="s">
        <v>43</v>
      </c>
      <c r="J460" s="177" t="str">
        <f>IF(ISBLANK(INDEX('Policy Characteristics'!D:D,MATCH($C460,'Policy Characteristics'!$C:$C,0))),"",INDEX('Policy Characteristics'!D:D,MATCH($C460,'Policy Characteristics'!$C:$C,0)))</f>
        <v>Subsidy for Capacity Construction</v>
      </c>
      <c r="K460" s="177" t="str">
        <f>IF(ISBLANK(INDEX('Policy Characteristics'!E:E,MATCH($C460,'Policy Characteristics'!$C:$C,0))),"",INDEX('Policy Characteristics'!E:E,MATCH($C460,'Policy Characteristics'!$C:$C,0)))</f>
        <v>elec capacity construction subsidy</v>
      </c>
      <c r="L460" s="177">
        <f>IF(ISBLANK(INDEX('Policy Characteristics'!F:F,MATCH($C460,'Policy Characteristics'!$C:$C,0))),"",INDEX('Policy Characteristics'!F:F,MATCH($C460,'Policy Characteristics'!$C:$C,0)))</f>
        <v>0</v>
      </c>
      <c r="M460" s="177">
        <f>IF(ISBLANK(INDEX('Policy Characteristics'!G:G,MATCH($C460,'Policy Characteristics'!$C:$C,0))),"",INDEX('Policy Characteristics'!G:G,MATCH($C460,'Policy Characteristics'!$C:$C,0)))</f>
        <v>0.95</v>
      </c>
      <c r="N460" s="177">
        <f>IF(ISBLANK(INDEX('Policy Characteristics'!H:H,MATCH($C460,'Policy Characteristics'!$C:$C,0))),"",INDEX('Policy Characteristics'!H:H,MATCH($C460,'Policy Characteristics'!$C:$C,0)))</f>
        <v>0.01</v>
      </c>
      <c r="O460" s="177" t="str">
        <f>IF(ISBLANK(INDEX('Policy Characteristics'!I:I,MATCH($C460,'Policy Characteristics'!$C:$C,0))),"",INDEX('Policy Characteristics'!I:I,MATCH($C460,'Policy Characteristics'!$C:$C,0)))</f>
        <v>% of construction cost</v>
      </c>
      <c r="P460" s="177" t="str">
        <f>IF(ISBLANK(INDEX('Policy Characteristics'!J:J,MATCH($C460,'Policy Characteristics'!$C:$C,0))),"",INDEX('Policy Characteristics'!J:J,MATCH($C460,'Policy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60" s="177" t="str">
        <f>IF(ISBLANK(INDEX('Policy Characteristics'!K:K,MATCH($C460,'Policy Characteristics'!$C:$C,0))),"",INDEX('Policy Characteristics'!K:K,MATCH($C460,'Policy Characteristics'!$C:$C,0)))</f>
        <v>electricity-sector-main.html#subsidies</v>
      </c>
      <c r="R460" s="177" t="str">
        <f>IF(ISBLANK(INDEX('Policy Characteristics'!L:L,MATCH($C460,'Policy Characteristics'!$C:$C,0))),"",INDEX('Policy Characteristics'!L:L,MATCH($C460,'Policy Characteristics'!$C:$C,0)))</f>
        <v/>
      </c>
    </row>
    <row r="461" spans="1:18" s="2" customFormat="1" x14ac:dyDescent="0.35">
      <c r="A461" s="176" t="str">
        <f>IF(ISBLANK(INDEX('Policy Characteristics'!A:A,MATCH($C461,'Policy Characteristics'!$C:$C,0))),"",INDEX('Policy Characteristics'!A:A,MATCH($C461,'Policy Characteristics'!$C:$C,0)))</f>
        <v>Electricity Supply</v>
      </c>
      <c r="B461" s="184" t="str">
        <f>IF(ISBLANK(INDEX('Policy Characteristics'!B:B,MATCH($C461,'Policy Characteristics'!$C:$C,0))),"",INDEX('Policy Characteristics'!B:B,MATCH($C461,'Policy Characteristics'!$C:$C,0)))</f>
        <v>Subsidy for Capacity Construction</v>
      </c>
      <c r="C461" s="192" t="str">
        <f t="shared" si="26"/>
        <v>Perc Subsidy for Elec Capacity Construction</v>
      </c>
      <c r="D461" s="6" t="s">
        <v>2357</v>
      </c>
      <c r="E461" s="47"/>
      <c r="F461" s="6" t="s">
        <v>2362</v>
      </c>
      <c r="G461" s="6"/>
      <c r="H461" s="49">
        <v>1793</v>
      </c>
      <c r="I461" s="199" t="s">
        <v>43</v>
      </c>
      <c r="J461" s="177" t="str">
        <f>IF(ISBLANK(INDEX('Policy Characteristics'!D:D,MATCH($C461,'Policy Characteristics'!$C:$C,0))),"",INDEX('Policy Characteristics'!D:D,MATCH($C461,'Policy Characteristics'!$C:$C,0)))</f>
        <v>Subsidy for Capacity Construction</v>
      </c>
      <c r="K461" s="177" t="str">
        <f>IF(ISBLANK(INDEX('Policy Characteristics'!E:E,MATCH($C461,'Policy Characteristics'!$C:$C,0))),"",INDEX('Policy Characteristics'!E:E,MATCH($C461,'Policy Characteristics'!$C:$C,0)))</f>
        <v>elec capacity construction subsidy</v>
      </c>
      <c r="L461" s="177">
        <f>IF(ISBLANK(INDEX('Policy Characteristics'!F:F,MATCH($C461,'Policy Characteristics'!$C:$C,0))),"",INDEX('Policy Characteristics'!F:F,MATCH($C461,'Policy Characteristics'!$C:$C,0)))</f>
        <v>0</v>
      </c>
      <c r="M461" s="177">
        <f>IF(ISBLANK(INDEX('Policy Characteristics'!G:G,MATCH($C461,'Policy Characteristics'!$C:$C,0))),"",INDEX('Policy Characteristics'!G:G,MATCH($C461,'Policy Characteristics'!$C:$C,0)))</f>
        <v>0.95</v>
      </c>
      <c r="N461" s="177">
        <f>IF(ISBLANK(INDEX('Policy Characteristics'!H:H,MATCH($C461,'Policy Characteristics'!$C:$C,0))),"",INDEX('Policy Characteristics'!H:H,MATCH($C461,'Policy Characteristics'!$C:$C,0)))</f>
        <v>0.01</v>
      </c>
      <c r="O461" s="177" t="str">
        <f>IF(ISBLANK(INDEX('Policy Characteristics'!I:I,MATCH($C461,'Policy Characteristics'!$C:$C,0))),"",INDEX('Policy Characteristics'!I:I,MATCH($C461,'Policy Characteristics'!$C:$C,0)))</f>
        <v>% of construction cost</v>
      </c>
      <c r="P461" s="177" t="str">
        <f>IF(ISBLANK(INDEX('Policy Characteristics'!J:J,MATCH($C461,'Policy Characteristics'!$C:$C,0))),"",INDEX('Policy Characteristics'!J:J,MATCH($C461,'Policy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61" s="177" t="str">
        <f>IF(ISBLANK(INDEX('Policy Characteristics'!K:K,MATCH($C461,'Policy Characteristics'!$C:$C,0))),"",INDEX('Policy Characteristics'!K:K,MATCH($C461,'Policy Characteristics'!$C:$C,0)))</f>
        <v>electricity-sector-main.html#subsidies</v>
      </c>
      <c r="R461" s="177" t="str">
        <f>IF(ISBLANK(INDEX('Policy Characteristics'!L:L,MATCH($C461,'Policy Characteristics'!$C:$C,0))),"",INDEX('Policy Characteristics'!L:L,MATCH($C461,'Policy Characteristics'!$C:$C,0)))</f>
        <v/>
      </c>
    </row>
    <row r="462" spans="1:18" s="2" customFormat="1" x14ac:dyDescent="0.35">
      <c r="A462" s="176" t="str">
        <f>IF(ISBLANK(INDEX('Policy Characteristics'!A:A,MATCH($C462,'Policy Characteristics'!$C:$C,0))),"",INDEX('Policy Characteristics'!A:A,MATCH($C462,'Policy Characteristics'!$C:$C,0)))</f>
        <v>Electricity Supply</v>
      </c>
      <c r="B462" s="184" t="str">
        <f>IF(ISBLANK(INDEX('Policy Characteristics'!B:B,MATCH($C462,'Policy Characteristics'!$C:$C,0))),"",INDEX('Policy Characteristics'!B:B,MATCH($C462,'Policy Characteristics'!$C:$C,0)))</f>
        <v>Subsidy for Capacity Construction</v>
      </c>
      <c r="C462" s="192" t="str">
        <f t="shared" si="26"/>
        <v>Perc Subsidy for Elec Capacity Construction</v>
      </c>
      <c r="D462" s="6" t="s">
        <v>2358</v>
      </c>
      <c r="E462" s="47"/>
      <c r="F462" s="6" t="s">
        <v>2363</v>
      </c>
      <c r="G462" s="6"/>
      <c r="H462" s="49">
        <v>1794</v>
      </c>
      <c r="I462" s="199" t="s">
        <v>43</v>
      </c>
      <c r="J462" s="177" t="str">
        <f>IF(ISBLANK(INDEX('Policy Characteristics'!D:D,MATCH($C462,'Policy Characteristics'!$C:$C,0))),"",INDEX('Policy Characteristics'!D:D,MATCH($C462,'Policy Characteristics'!$C:$C,0)))</f>
        <v>Subsidy for Capacity Construction</v>
      </c>
      <c r="K462" s="177" t="str">
        <f>IF(ISBLANK(INDEX('Policy Characteristics'!E:E,MATCH($C462,'Policy Characteristics'!$C:$C,0))),"",INDEX('Policy Characteristics'!E:E,MATCH($C462,'Policy Characteristics'!$C:$C,0)))</f>
        <v>elec capacity construction subsidy</v>
      </c>
      <c r="L462" s="177">
        <f>IF(ISBLANK(INDEX('Policy Characteristics'!F:F,MATCH($C462,'Policy Characteristics'!$C:$C,0))),"",INDEX('Policy Characteristics'!F:F,MATCH($C462,'Policy Characteristics'!$C:$C,0)))</f>
        <v>0</v>
      </c>
      <c r="M462" s="177">
        <f>IF(ISBLANK(INDEX('Policy Characteristics'!G:G,MATCH($C462,'Policy Characteristics'!$C:$C,0))),"",INDEX('Policy Characteristics'!G:G,MATCH($C462,'Policy Characteristics'!$C:$C,0)))</f>
        <v>0.95</v>
      </c>
      <c r="N462" s="177">
        <f>IF(ISBLANK(INDEX('Policy Characteristics'!H:H,MATCH($C462,'Policy Characteristics'!$C:$C,0))),"",INDEX('Policy Characteristics'!H:H,MATCH($C462,'Policy Characteristics'!$C:$C,0)))</f>
        <v>0.01</v>
      </c>
      <c r="O462" s="177" t="str">
        <f>IF(ISBLANK(INDEX('Policy Characteristics'!I:I,MATCH($C462,'Policy Characteristics'!$C:$C,0))),"",INDEX('Policy Characteristics'!I:I,MATCH($C462,'Policy Characteristics'!$C:$C,0)))</f>
        <v>% of construction cost</v>
      </c>
      <c r="P462" s="177" t="str">
        <f>IF(ISBLANK(INDEX('Policy Characteristics'!J:J,MATCH($C462,'Policy Characteristics'!$C:$C,0))),"",INDEX('Policy Characteristics'!J:J,MATCH($C462,'Policy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62" s="177" t="str">
        <f>IF(ISBLANK(INDEX('Policy Characteristics'!K:K,MATCH($C462,'Policy Characteristics'!$C:$C,0))),"",INDEX('Policy Characteristics'!K:K,MATCH($C462,'Policy Characteristics'!$C:$C,0)))</f>
        <v>electricity-sector-main.html#subsidies</v>
      </c>
      <c r="R462" s="177" t="str">
        <f>IF(ISBLANK(INDEX('Policy Characteristics'!L:L,MATCH($C462,'Policy Characteristics'!$C:$C,0))),"",INDEX('Policy Characteristics'!L:L,MATCH($C462,'Policy Characteristics'!$C:$C,0)))</f>
        <v/>
      </c>
    </row>
    <row r="463" spans="1:18" s="2" customFormat="1" x14ac:dyDescent="0.35">
      <c r="A463" s="176" t="str">
        <f>IF(ISBLANK(INDEX('Policy Characteristics'!A:A,MATCH($C463,'Policy Characteristics'!$C:$C,0))),"",INDEX('Policy Characteristics'!A:A,MATCH($C463,'Policy Characteristics'!$C:$C,0)))</f>
        <v>Electricity Supply</v>
      </c>
      <c r="B463" s="184" t="str">
        <f>IF(ISBLANK(INDEX('Policy Characteristics'!B:B,MATCH($C463,'Policy Characteristics'!$C:$C,0))),"",INDEX('Policy Characteristics'!B:B,MATCH($C463,'Policy Characteristics'!$C:$C,0)))</f>
        <v>Subsidy for Capacity Construction</v>
      </c>
      <c r="C463" s="192" t="str">
        <f t="shared" si="26"/>
        <v>Perc Subsidy for Elec Capacity Construction</v>
      </c>
      <c r="D463" s="6" t="s">
        <v>2438</v>
      </c>
      <c r="E463" s="47"/>
      <c r="F463" s="6" t="s">
        <v>2436</v>
      </c>
      <c r="G463" s="6"/>
      <c r="H463" s="49">
        <v>1795</v>
      </c>
      <c r="I463" s="199" t="s">
        <v>43</v>
      </c>
      <c r="J463" s="177" t="str">
        <f>IF(ISBLANK(INDEX('Policy Characteristics'!D:D,MATCH($C463,'Policy Characteristics'!$C:$C,0))),"",INDEX('Policy Characteristics'!D:D,MATCH($C463,'Policy Characteristics'!$C:$C,0)))</f>
        <v>Subsidy for Capacity Construction</v>
      </c>
      <c r="K463" s="177" t="str">
        <f>IF(ISBLANK(INDEX('Policy Characteristics'!E:E,MATCH($C463,'Policy Characteristics'!$C:$C,0))),"",INDEX('Policy Characteristics'!E:E,MATCH($C463,'Policy Characteristics'!$C:$C,0)))</f>
        <v>elec capacity construction subsidy</v>
      </c>
      <c r="L463" s="177">
        <f>IF(ISBLANK(INDEX('Policy Characteristics'!F:F,MATCH($C463,'Policy Characteristics'!$C:$C,0))),"",INDEX('Policy Characteristics'!F:F,MATCH($C463,'Policy Characteristics'!$C:$C,0)))</f>
        <v>0</v>
      </c>
      <c r="M463" s="177">
        <f>IF(ISBLANK(INDEX('Policy Characteristics'!G:G,MATCH($C463,'Policy Characteristics'!$C:$C,0))),"",INDEX('Policy Characteristics'!G:G,MATCH($C463,'Policy Characteristics'!$C:$C,0)))</f>
        <v>0.95</v>
      </c>
      <c r="N463" s="177">
        <f>IF(ISBLANK(INDEX('Policy Characteristics'!H:H,MATCH($C463,'Policy Characteristics'!$C:$C,0))),"",INDEX('Policy Characteristics'!H:H,MATCH($C463,'Policy Characteristics'!$C:$C,0)))</f>
        <v>0.01</v>
      </c>
      <c r="O463" s="177" t="str">
        <f>IF(ISBLANK(INDEX('Policy Characteristics'!I:I,MATCH($C463,'Policy Characteristics'!$C:$C,0))),"",INDEX('Policy Characteristics'!I:I,MATCH($C463,'Policy Characteristics'!$C:$C,0)))</f>
        <v>% of construction cost</v>
      </c>
      <c r="P463" s="177" t="str">
        <f>IF(ISBLANK(INDEX('Policy Characteristics'!J:J,MATCH($C463,'Policy Characteristics'!$C:$C,0))),"",INDEX('Policy Characteristics'!J:J,MATCH($C463,'Policy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63" s="177" t="str">
        <f>IF(ISBLANK(INDEX('Policy Characteristics'!K:K,MATCH($C463,'Policy Characteristics'!$C:$C,0))),"",INDEX('Policy Characteristics'!K:K,MATCH($C463,'Policy Characteristics'!$C:$C,0)))</f>
        <v>electricity-sector-main.html#subsidies</v>
      </c>
      <c r="R463" s="177" t="str">
        <f>IF(ISBLANK(INDEX('Policy Characteristics'!L:L,MATCH($C463,'Policy Characteristics'!$C:$C,0))),"",INDEX('Policy Characteristics'!L:L,MATCH($C463,'Policy Characteristics'!$C:$C,0)))</f>
        <v/>
      </c>
    </row>
    <row r="464" spans="1:18" s="2" customFormat="1" x14ac:dyDescent="0.35">
      <c r="A464" s="176" t="str">
        <f>IF(ISBLANK(INDEX('Policy Characteristics'!A:A,MATCH($C464,'Policy Characteristics'!$C:$C,0))),"",INDEX('Policy Characteristics'!A:A,MATCH($C464,'Policy Characteristics'!$C:$C,0)))</f>
        <v>Electricity Supply</v>
      </c>
      <c r="B464" s="184" t="str">
        <f>IF(ISBLANK(INDEX('Policy Characteristics'!B:B,MATCH($C464,'Policy Characteristics'!$C:$C,0))),"",INDEX('Policy Characteristics'!B:B,MATCH($C464,'Policy Characteristics'!$C:$C,0)))</f>
        <v>Subsidy for Capacity Construction</v>
      </c>
      <c r="C464" s="192" t="str">
        <f t="shared" si="26"/>
        <v>Perc Subsidy for Elec Capacity Construction</v>
      </c>
      <c r="D464" s="6" t="s">
        <v>2439</v>
      </c>
      <c r="E464" s="47"/>
      <c r="F464" s="6" t="s">
        <v>2437</v>
      </c>
      <c r="G464" s="6"/>
      <c r="H464" s="49">
        <v>2243</v>
      </c>
      <c r="I464" s="199" t="s">
        <v>43</v>
      </c>
      <c r="J464" s="177" t="str">
        <f>IF(ISBLANK(INDEX('Policy Characteristics'!D:D,MATCH($C464,'Policy Characteristics'!$C:$C,0))),"",INDEX('Policy Characteristics'!D:D,MATCH($C464,'Policy Characteristics'!$C:$C,0)))</f>
        <v>Subsidy for Capacity Construction</v>
      </c>
      <c r="K464" s="177" t="str">
        <f>IF(ISBLANK(INDEX('Policy Characteristics'!E:E,MATCH($C464,'Policy Characteristics'!$C:$C,0))),"",INDEX('Policy Characteristics'!E:E,MATCH($C464,'Policy Characteristics'!$C:$C,0)))</f>
        <v>elec capacity construction subsidy</v>
      </c>
      <c r="L464" s="177">
        <f>IF(ISBLANK(INDEX('Policy Characteristics'!F:F,MATCH($C464,'Policy Characteristics'!$C:$C,0))),"",INDEX('Policy Characteristics'!F:F,MATCH($C464,'Policy Characteristics'!$C:$C,0)))</f>
        <v>0</v>
      </c>
      <c r="M464" s="177">
        <f>IF(ISBLANK(INDEX('Policy Characteristics'!G:G,MATCH($C464,'Policy Characteristics'!$C:$C,0))),"",INDEX('Policy Characteristics'!G:G,MATCH($C464,'Policy Characteristics'!$C:$C,0)))</f>
        <v>0.95</v>
      </c>
      <c r="N464" s="177">
        <f>IF(ISBLANK(INDEX('Policy Characteristics'!H:H,MATCH($C464,'Policy Characteristics'!$C:$C,0))),"",INDEX('Policy Characteristics'!H:H,MATCH($C464,'Policy Characteristics'!$C:$C,0)))</f>
        <v>0.01</v>
      </c>
      <c r="O464" s="177" t="str">
        <f>IF(ISBLANK(INDEX('Policy Characteristics'!I:I,MATCH($C464,'Policy Characteristics'!$C:$C,0))),"",INDEX('Policy Characteristics'!I:I,MATCH($C464,'Policy Characteristics'!$C:$C,0)))</f>
        <v>% of construction cost</v>
      </c>
      <c r="P464" s="177" t="str">
        <f>IF(ISBLANK(INDEX('Policy Characteristics'!J:J,MATCH($C464,'Policy Characteristics'!$C:$C,0))),"",INDEX('Policy Characteristics'!J:J,MATCH($C464,'Policy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64" s="177" t="str">
        <f>IF(ISBLANK(INDEX('Policy Characteristics'!K:K,MATCH($C464,'Policy Characteristics'!$C:$C,0))),"",INDEX('Policy Characteristics'!K:K,MATCH($C464,'Policy Characteristics'!$C:$C,0)))</f>
        <v>electricity-sector-main.html#subsidies</v>
      </c>
      <c r="R464" s="177" t="str">
        <f>IF(ISBLANK(INDEX('Policy Characteristics'!L:L,MATCH($C464,'Policy Characteristics'!$C:$C,0))),"",INDEX('Policy Characteristics'!L:L,MATCH($C464,'Policy Characteristics'!$C:$C,0)))</f>
        <v/>
      </c>
    </row>
    <row r="465" spans="1:19" s="4" customFormat="1" x14ac:dyDescent="0.35">
      <c r="A465" s="176" t="str">
        <f>IF(ISBLANK(INDEX('Policy Characteristics'!A:A,MATCH($C465,'Policy Characteristics'!$C:$C,0))),"",INDEX('Policy Characteristics'!A:A,MATCH($C465,'Policy Characteristics'!$C:$C,0)))</f>
        <v>Electricity Supply</v>
      </c>
      <c r="B465" s="184" t="str">
        <f>IF(ISBLANK(INDEX('Policy Characteristics'!B:B,MATCH($C465,'Policy Characteristics'!$C:$C,0))),"",INDEX('Policy Characteristics'!B:B,MATCH($C465,'Policy Characteristics'!$C:$C,0)))</f>
        <v>Subsidy for Electricity Production</v>
      </c>
      <c r="C465" t="s">
        <v>130</v>
      </c>
      <c r="D465" s="47" t="s">
        <v>446</v>
      </c>
      <c r="E465" s="47"/>
      <c r="F465" s="47" t="s">
        <v>445</v>
      </c>
      <c r="G465" s="188"/>
      <c r="H465" s="44">
        <v>1564</v>
      </c>
      <c r="I465" s="199" t="s">
        <v>44</v>
      </c>
      <c r="J465" s="177" t="str">
        <f>IF(ISBLANK(INDEX('Policy Characteristics'!D:D,MATCH($C465,'Policy Characteristics'!$C:$C,0))),"",INDEX('Policy Characteristics'!D:D,MATCH($C465,'Policy Characteristics'!$C:$C,0)))</f>
        <v>Subsidy for Electricity Production</v>
      </c>
      <c r="K465" s="177" t="str">
        <f>IF(ISBLANK(INDEX('Policy Characteristics'!E:E,MATCH($C465,'Policy Characteristics'!$C:$C,0))),"",INDEX('Policy Characteristics'!E:E,MATCH($C465,'Policy Characteristics'!$C:$C,0)))</f>
        <v>elec generation subsidy</v>
      </c>
      <c r="L465" s="177">
        <f>IF(ISBLANK(INDEX('Policy Characteristics'!F:F,MATCH($C465,'Policy Characteristics'!$C:$C,0))),"",INDEX('Policy Characteristics'!F:F,MATCH($C465,'Policy Characteristics'!$C:$C,0)))</f>
        <v>0</v>
      </c>
      <c r="M465" s="177">
        <f>IF(ISBLANK(INDEX('Policy Characteristics'!G:G,MATCH($C465,'Policy Characteristics'!$C:$C,0))),"",INDEX('Policy Characteristics'!G:G,MATCH($C465,'Policy Characteristics'!$C:$C,0)))</f>
        <v>60</v>
      </c>
      <c r="N465" s="177">
        <f>IF(ISBLANK(INDEX('Policy Characteristics'!H:H,MATCH($C465,'Policy Characteristics'!$C:$C,0))),"",INDEX('Policy Characteristics'!H:H,MATCH($C465,'Policy Characteristics'!$C:$C,0)))</f>
        <v>1</v>
      </c>
      <c r="O465" s="177" t="str">
        <f>IF(ISBLANK(INDEX('Policy Characteristics'!I:I,MATCH($C465,'Policy Characteristics'!$C:$C,0))),"",INDEX('Policy Characteristics'!I:I,MATCH($C465,'Policy Characteristics'!$C:$C,0)))</f>
        <v>€/MWh</v>
      </c>
      <c r="P465" s="177" t="str">
        <f>IF(ISBLANK(INDEX('Policy Characteristics'!J:J,MATCH($C465,'Policy Characteristics'!$C:$C,0))),"",INDEX('Policy Characteristics'!J:J,MATCH($C465,'Policy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65" s="177" t="str">
        <f>IF(ISBLANK(INDEX('Policy Characteristics'!K:K,MATCH($C465,'Policy Characteristics'!$C:$C,0))),"",INDEX('Policy Characteristics'!K:K,MATCH($C465,'Policy Characteristics'!$C:$C,0)))</f>
        <v>electricity-sector-main.html#subsidies</v>
      </c>
      <c r="R465" s="177" t="str">
        <f>IF(ISBLANK(INDEX('Policy Characteristics'!L:L,MATCH($C465,'Policy Characteristics'!$C:$C,0))),"",INDEX('Policy Characteristics'!L:L,MATCH($C465,'Policy Characteristics'!$C:$C,0)))</f>
        <v>subsidy-for-electricity-production.html</v>
      </c>
      <c r="S465" s="188"/>
    </row>
    <row r="466" spans="1:19" x14ac:dyDescent="0.35">
      <c r="A466" s="176" t="str">
        <f>IF(ISBLANK(INDEX('Policy Characteristics'!A:A,MATCH($C466,'Policy Characteristics'!$C:$C,0))),"",INDEX('Policy Characteristics'!A:A,MATCH($C466,'Policy Characteristics'!$C:$C,0)))</f>
        <v>Electricity Supply</v>
      </c>
      <c r="B466" s="184" t="str">
        <f>IF(ISBLANK(INDEX('Policy Characteristics'!B:B,MATCH($C466,'Policy Characteristics'!$C:$C,0))),"",INDEX('Policy Characteristics'!B:B,MATCH($C466,'Policy Characteristics'!$C:$C,0)))</f>
        <v>Subsidy for Electricity Production</v>
      </c>
      <c r="C466" s="176" t="str">
        <f t="shared" ref="C466:C488" si="27">$C$465</f>
        <v>Subsidy for Elec Production by Fuel</v>
      </c>
      <c r="D466" s="6" t="s">
        <v>2353</v>
      </c>
      <c r="E466" s="47"/>
      <c r="F466" s="6" t="s">
        <v>2627</v>
      </c>
      <c r="G466" s="188"/>
      <c r="H466" s="44">
        <v>1566</v>
      </c>
      <c r="I466" s="199" t="s">
        <v>44</v>
      </c>
      <c r="J466" s="177" t="str">
        <f>IF(ISBLANK(INDEX('Policy Characteristics'!D:D,MATCH($C466,'Policy Characteristics'!$C:$C,0))),"",INDEX('Policy Characteristics'!D:D,MATCH($C466,'Policy Characteristics'!$C:$C,0)))</f>
        <v>Subsidy for Electricity Production</v>
      </c>
      <c r="K466" s="177" t="str">
        <f>IF(ISBLANK(INDEX('Policy Characteristics'!E:E,MATCH($C466,'Policy Characteristics'!$C:$C,0))),"",INDEX('Policy Characteristics'!E:E,MATCH($C466,'Policy Characteristics'!$C:$C,0)))</f>
        <v>elec generation subsidy</v>
      </c>
      <c r="L466" s="177">
        <f>IF(ISBLANK(INDEX('Policy Characteristics'!F:F,MATCH($C466,'Policy Characteristics'!$C:$C,0))),"",INDEX('Policy Characteristics'!F:F,MATCH($C466,'Policy Characteristics'!$C:$C,0)))</f>
        <v>0</v>
      </c>
      <c r="M466" s="177">
        <f>IF(ISBLANK(INDEX('Policy Characteristics'!G:G,MATCH($C466,'Policy Characteristics'!$C:$C,0))),"",INDEX('Policy Characteristics'!G:G,MATCH($C466,'Policy Characteristics'!$C:$C,0)))</f>
        <v>60</v>
      </c>
      <c r="N466" s="177">
        <f>IF(ISBLANK(INDEX('Policy Characteristics'!H:H,MATCH($C466,'Policy Characteristics'!$C:$C,0))),"",INDEX('Policy Characteristics'!H:H,MATCH($C466,'Policy Characteristics'!$C:$C,0)))</f>
        <v>1</v>
      </c>
      <c r="O466" s="177" t="str">
        <f>IF(ISBLANK(INDEX('Policy Characteristics'!I:I,MATCH($C466,'Policy Characteristics'!$C:$C,0))),"",INDEX('Policy Characteristics'!I:I,MATCH($C466,'Policy Characteristics'!$C:$C,0)))</f>
        <v>€/MWh</v>
      </c>
      <c r="P466" s="177" t="str">
        <f>IF(ISBLANK(INDEX('Policy Characteristics'!J:J,MATCH($C466,'Policy Characteristics'!$C:$C,0))),"",INDEX('Policy Characteristics'!J:J,MATCH($C466,'Policy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66" s="177" t="str">
        <f>IF(ISBLANK(INDEX('Policy Characteristics'!K:K,MATCH($C466,'Policy Characteristics'!$C:$C,0))),"",INDEX('Policy Characteristics'!K:K,MATCH($C466,'Policy Characteristics'!$C:$C,0)))</f>
        <v>electricity-sector-main.html#subsidies</v>
      </c>
      <c r="R466" s="177" t="str">
        <f>IF(ISBLANK(INDEX('Policy Characteristics'!L:L,MATCH($C466,'Policy Characteristics'!$C:$C,0))),"",INDEX('Policy Characteristics'!L:L,MATCH($C466,'Policy Characteristics'!$C:$C,0)))</f>
        <v>subsidy-for-electricity-production.html</v>
      </c>
      <c r="S466" s="188"/>
    </row>
    <row r="467" spans="1:19" x14ac:dyDescent="0.35">
      <c r="A467" s="176" t="str">
        <f>IF(ISBLANK(INDEX('Policy Characteristics'!A:A,MATCH($C467,'Policy Characteristics'!$C:$C,0))),"",INDEX('Policy Characteristics'!A:A,MATCH($C467,'Policy Characteristics'!$C:$C,0)))</f>
        <v>Electricity Supply</v>
      </c>
      <c r="B467" s="184" t="str">
        <f>IF(ISBLANK(INDEX('Policy Characteristics'!B:B,MATCH($C467,'Policy Characteristics'!$C:$C,0))),"",INDEX('Policy Characteristics'!B:B,MATCH($C467,'Policy Characteristics'!$C:$C,0)))</f>
        <v>Subsidy for Electricity Production</v>
      </c>
      <c r="C467" s="176" t="str">
        <f t="shared" si="27"/>
        <v>Subsidy for Elec Production by Fuel</v>
      </c>
      <c r="D467" s="6" t="s">
        <v>2354</v>
      </c>
      <c r="E467" s="47"/>
      <c r="F467" s="6" t="s">
        <v>2288</v>
      </c>
      <c r="G467" s="188"/>
      <c r="H467" s="44">
        <v>1796</v>
      </c>
      <c r="I467" s="199" t="s">
        <v>44</v>
      </c>
      <c r="J467" s="177" t="str">
        <f>IF(ISBLANK(INDEX('Policy Characteristics'!D:D,MATCH($C467,'Policy Characteristics'!$C:$C,0))),"",INDEX('Policy Characteristics'!D:D,MATCH($C467,'Policy Characteristics'!$C:$C,0)))</f>
        <v>Subsidy for Electricity Production</v>
      </c>
      <c r="K467" s="177" t="str">
        <f>IF(ISBLANK(INDEX('Policy Characteristics'!E:E,MATCH($C467,'Policy Characteristics'!$C:$C,0))),"",INDEX('Policy Characteristics'!E:E,MATCH($C467,'Policy Characteristics'!$C:$C,0)))</f>
        <v>elec generation subsidy</v>
      </c>
      <c r="L467" s="177">
        <f>IF(ISBLANK(INDEX('Policy Characteristics'!F:F,MATCH($C467,'Policy Characteristics'!$C:$C,0))),"",INDEX('Policy Characteristics'!F:F,MATCH($C467,'Policy Characteristics'!$C:$C,0)))</f>
        <v>0</v>
      </c>
      <c r="M467" s="177">
        <f>IF(ISBLANK(INDEX('Policy Characteristics'!G:G,MATCH($C467,'Policy Characteristics'!$C:$C,0))),"",INDEX('Policy Characteristics'!G:G,MATCH($C467,'Policy Characteristics'!$C:$C,0)))</f>
        <v>60</v>
      </c>
      <c r="N467" s="177">
        <f>IF(ISBLANK(INDEX('Policy Characteristics'!H:H,MATCH($C467,'Policy Characteristics'!$C:$C,0))),"",INDEX('Policy Characteristics'!H:H,MATCH($C467,'Policy Characteristics'!$C:$C,0)))</f>
        <v>1</v>
      </c>
      <c r="O467" s="177" t="str">
        <f>IF(ISBLANK(INDEX('Policy Characteristics'!I:I,MATCH($C467,'Policy Characteristics'!$C:$C,0))),"",INDEX('Policy Characteristics'!I:I,MATCH($C467,'Policy Characteristics'!$C:$C,0)))</f>
        <v>€/MWh</v>
      </c>
      <c r="P467" s="177" t="str">
        <f>IF(ISBLANK(INDEX('Policy Characteristics'!J:J,MATCH($C467,'Policy Characteristics'!$C:$C,0))),"",INDEX('Policy Characteristics'!J:J,MATCH($C467,'Policy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67" s="177" t="str">
        <f>IF(ISBLANK(INDEX('Policy Characteristics'!K:K,MATCH($C467,'Policy Characteristics'!$C:$C,0))),"",INDEX('Policy Characteristics'!K:K,MATCH($C467,'Policy Characteristics'!$C:$C,0)))</f>
        <v>electricity-sector-main.html#subsidies</v>
      </c>
      <c r="R467" s="177" t="str">
        <f>IF(ISBLANK(INDEX('Policy Characteristics'!L:L,MATCH($C467,'Policy Characteristics'!$C:$C,0))),"",INDEX('Policy Characteristics'!L:L,MATCH($C467,'Policy Characteristics'!$C:$C,0)))</f>
        <v>subsidy-for-electricity-production.html</v>
      </c>
      <c r="S467" s="188"/>
    </row>
    <row r="468" spans="1:19" x14ac:dyDescent="0.35">
      <c r="A468" s="176" t="str">
        <f>IF(ISBLANK(INDEX('Policy Characteristics'!A:A,MATCH($C468,'Policy Characteristics'!$C:$C,0))),"",INDEX('Policy Characteristics'!A:A,MATCH($C468,'Policy Characteristics'!$C:$C,0)))</f>
        <v>Electricity Supply</v>
      </c>
      <c r="B468" s="184" t="str">
        <f>IF(ISBLANK(INDEX('Policy Characteristics'!B:B,MATCH($C468,'Policy Characteristics'!$C:$C,0))),"",INDEX('Policy Characteristics'!B:B,MATCH($C468,'Policy Characteristics'!$C:$C,0)))</f>
        <v>Subsidy for Electricity Production</v>
      </c>
      <c r="C468" s="176" t="str">
        <f t="shared" si="27"/>
        <v>Subsidy for Elec Production by Fuel</v>
      </c>
      <c r="D468" s="6" t="s">
        <v>75</v>
      </c>
      <c r="E468" s="47"/>
      <c r="F468" s="6" t="s">
        <v>2364</v>
      </c>
      <c r="G468" s="188"/>
      <c r="H468" s="44">
        <v>1568</v>
      </c>
      <c r="I468" s="198" t="s">
        <v>43</v>
      </c>
      <c r="J468" s="177" t="str">
        <f>IF(ISBLANK(INDEX('Policy Characteristics'!D:D,MATCH($C468,'Policy Characteristics'!$C:$C,0))),"",INDEX('Policy Characteristics'!D:D,MATCH($C468,'Policy Characteristics'!$C:$C,0)))</f>
        <v>Subsidy for Electricity Production</v>
      </c>
      <c r="K468" s="177" t="str">
        <f>IF(ISBLANK(INDEX('Policy Characteristics'!E:E,MATCH($C468,'Policy Characteristics'!$C:$C,0))),"",INDEX('Policy Characteristics'!E:E,MATCH($C468,'Policy Characteristics'!$C:$C,0)))</f>
        <v>elec generation subsidy</v>
      </c>
      <c r="L468" s="177">
        <f>IF(ISBLANK(INDEX('Policy Characteristics'!F:F,MATCH($C468,'Policy Characteristics'!$C:$C,0))),"",INDEX('Policy Characteristics'!F:F,MATCH($C468,'Policy Characteristics'!$C:$C,0)))</f>
        <v>0</v>
      </c>
      <c r="M468" s="177">
        <f>IF(ISBLANK(INDEX('Policy Characteristics'!G:G,MATCH($C468,'Policy Characteristics'!$C:$C,0))),"",INDEX('Policy Characteristics'!G:G,MATCH($C468,'Policy Characteristics'!$C:$C,0)))</f>
        <v>60</v>
      </c>
      <c r="N468" s="177">
        <f>IF(ISBLANK(INDEX('Policy Characteristics'!H:H,MATCH($C468,'Policy Characteristics'!$C:$C,0))),"",INDEX('Policy Characteristics'!H:H,MATCH($C468,'Policy Characteristics'!$C:$C,0)))</f>
        <v>1</v>
      </c>
      <c r="O468" s="177" t="str">
        <f>IF(ISBLANK(INDEX('Policy Characteristics'!I:I,MATCH($C468,'Policy Characteristics'!$C:$C,0))),"",INDEX('Policy Characteristics'!I:I,MATCH($C468,'Policy Characteristics'!$C:$C,0)))</f>
        <v>€/MWh</v>
      </c>
      <c r="P468" s="177" t="str">
        <f>IF(ISBLANK(INDEX('Policy Characteristics'!J:J,MATCH($C468,'Policy Characteristics'!$C:$C,0))),"",INDEX('Policy Characteristics'!J:J,MATCH($C468,'Policy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68" s="177" t="str">
        <f>IF(ISBLANK(INDEX('Policy Characteristics'!K:K,MATCH($C468,'Policy Characteristics'!$C:$C,0))),"",INDEX('Policy Characteristics'!K:K,MATCH($C468,'Policy Characteristics'!$C:$C,0)))</f>
        <v>electricity-sector-main.html#subsidies</v>
      </c>
      <c r="R468" s="177" t="str">
        <f>IF(ISBLANK(INDEX('Policy Characteristics'!L:L,MATCH($C468,'Policy Characteristics'!$C:$C,0))),"",INDEX('Policy Characteristics'!L:L,MATCH($C468,'Policy Characteristics'!$C:$C,0)))</f>
        <v>subsidy-for-electricity-production.html</v>
      </c>
      <c r="S468" s="188"/>
    </row>
    <row r="469" spans="1:19" x14ac:dyDescent="0.35">
      <c r="A469" s="176" t="str">
        <f>IF(ISBLANK(INDEX('Policy Characteristics'!A:A,MATCH($C469,'Policy Characteristics'!$C:$C,0))),"",INDEX('Policy Characteristics'!A:A,MATCH($C469,'Policy Characteristics'!$C:$C,0)))</f>
        <v>Electricity Supply</v>
      </c>
      <c r="B469" s="184" t="str">
        <f>IF(ISBLANK(INDEX('Policy Characteristics'!B:B,MATCH($C469,'Policy Characteristics'!$C:$C,0))),"",INDEX('Policy Characteristics'!B:B,MATCH($C469,'Policy Characteristics'!$C:$C,0)))</f>
        <v>Subsidy for Electricity Production</v>
      </c>
      <c r="C469" s="176" t="str">
        <f t="shared" si="27"/>
        <v>Subsidy for Elec Production by Fuel</v>
      </c>
      <c r="D469" s="6" t="s">
        <v>76</v>
      </c>
      <c r="E469" s="47"/>
      <c r="F469" s="6" t="s">
        <v>88</v>
      </c>
      <c r="G469" s="188"/>
      <c r="H469" s="44">
        <v>1570</v>
      </c>
      <c r="I469" s="198" t="s">
        <v>43</v>
      </c>
      <c r="J469" s="177" t="str">
        <f>IF(ISBLANK(INDEX('Policy Characteristics'!D:D,MATCH($C469,'Policy Characteristics'!$C:$C,0))),"",INDEX('Policy Characteristics'!D:D,MATCH($C469,'Policy Characteristics'!$C:$C,0)))</f>
        <v>Subsidy for Electricity Production</v>
      </c>
      <c r="K469" s="177" t="str">
        <f>IF(ISBLANK(INDEX('Policy Characteristics'!E:E,MATCH($C469,'Policy Characteristics'!$C:$C,0))),"",INDEX('Policy Characteristics'!E:E,MATCH($C469,'Policy Characteristics'!$C:$C,0)))</f>
        <v>elec generation subsidy</v>
      </c>
      <c r="L469" s="177">
        <f>IF(ISBLANK(INDEX('Policy Characteristics'!F:F,MATCH($C469,'Policy Characteristics'!$C:$C,0))),"",INDEX('Policy Characteristics'!F:F,MATCH($C469,'Policy Characteristics'!$C:$C,0)))</f>
        <v>0</v>
      </c>
      <c r="M469" s="177">
        <f>IF(ISBLANK(INDEX('Policy Characteristics'!G:G,MATCH($C469,'Policy Characteristics'!$C:$C,0))),"",INDEX('Policy Characteristics'!G:G,MATCH($C469,'Policy Characteristics'!$C:$C,0)))</f>
        <v>60</v>
      </c>
      <c r="N469" s="177">
        <f>IF(ISBLANK(INDEX('Policy Characteristics'!H:H,MATCH($C469,'Policy Characteristics'!$C:$C,0))),"",INDEX('Policy Characteristics'!H:H,MATCH($C469,'Policy Characteristics'!$C:$C,0)))</f>
        <v>1</v>
      </c>
      <c r="O469" s="177" t="str">
        <f>IF(ISBLANK(INDEX('Policy Characteristics'!I:I,MATCH($C469,'Policy Characteristics'!$C:$C,0))),"",INDEX('Policy Characteristics'!I:I,MATCH($C469,'Policy Characteristics'!$C:$C,0)))</f>
        <v>€/MWh</v>
      </c>
      <c r="P469" s="177" t="str">
        <f>IF(ISBLANK(INDEX('Policy Characteristics'!J:J,MATCH($C469,'Policy Characteristics'!$C:$C,0))),"",INDEX('Policy Characteristics'!J:J,MATCH($C469,'Policy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69" s="177" t="str">
        <f>IF(ISBLANK(INDEX('Policy Characteristics'!K:K,MATCH($C469,'Policy Characteristics'!$C:$C,0))),"",INDEX('Policy Characteristics'!K:K,MATCH($C469,'Policy Characteristics'!$C:$C,0)))</f>
        <v>electricity-sector-main.html#subsidies</v>
      </c>
      <c r="R469" s="177" t="str">
        <f>IF(ISBLANK(INDEX('Policy Characteristics'!L:L,MATCH($C469,'Policy Characteristics'!$C:$C,0))),"",INDEX('Policy Characteristics'!L:L,MATCH($C469,'Policy Characteristics'!$C:$C,0)))</f>
        <v>subsidy-for-electricity-production.html</v>
      </c>
      <c r="S469" s="188"/>
    </row>
    <row r="470" spans="1:19" x14ac:dyDescent="0.35">
      <c r="A470" s="176" t="str">
        <f>IF(ISBLANK(INDEX('Policy Characteristics'!A:A,MATCH($C470,'Policy Characteristics'!$C:$C,0))),"",INDEX('Policy Characteristics'!A:A,MATCH($C470,'Policy Characteristics'!$C:$C,0)))</f>
        <v>Electricity Supply</v>
      </c>
      <c r="B470" s="184" t="str">
        <f>IF(ISBLANK(INDEX('Policy Characteristics'!B:B,MATCH($C470,'Policy Characteristics'!$C:$C,0))),"",INDEX('Policy Characteristics'!B:B,MATCH($C470,'Policy Characteristics'!$C:$C,0)))</f>
        <v>Subsidy for Electricity Production</v>
      </c>
      <c r="C470" s="176" t="str">
        <f t="shared" si="27"/>
        <v>Subsidy for Elec Production by Fuel</v>
      </c>
      <c r="D470" s="6" t="s">
        <v>447</v>
      </c>
      <c r="E470" s="47"/>
      <c r="F470" s="6" t="s">
        <v>450</v>
      </c>
      <c r="G470" s="188"/>
      <c r="H470" s="44">
        <v>1572</v>
      </c>
      <c r="I470" s="198" t="s">
        <v>43</v>
      </c>
      <c r="J470" s="177" t="str">
        <f>IF(ISBLANK(INDEX('Policy Characteristics'!D:D,MATCH($C470,'Policy Characteristics'!$C:$C,0))),"",INDEX('Policy Characteristics'!D:D,MATCH($C470,'Policy Characteristics'!$C:$C,0)))</f>
        <v>Subsidy for Electricity Production</v>
      </c>
      <c r="K470" s="177" t="str">
        <f>IF(ISBLANK(INDEX('Policy Characteristics'!E:E,MATCH($C470,'Policy Characteristics'!$C:$C,0))),"",INDEX('Policy Characteristics'!E:E,MATCH($C470,'Policy Characteristics'!$C:$C,0)))</f>
        <v>elec generation subsidy</v>
      </c>
      <c r="L470" s="177">
        <f>IF(ISBLANK(INDEX('Policy Characteristics'!F:F,MATCH($C470,'Policy Characteristics'!$C:$C,0))),"",INDEX('Policy Characteristics'!F:F,MATCH($C470,'Policy Characteristics'!$C:$C,0)))</f>
        <v>0</v>
      </c>
      <c r="M470" s="177">
        <f>IF(ISBLANK(INDEX('Policy Characteristics'!G:G,MATCH($C470,'Policy Characteristics'!$C:$C,0))),"",INDEX('Policy Characteristics'!G:G,MATCH($C470,'Policy Characteristics'!$C:$C,0)))</f>
        <v>60</v>
      </c>
      <c r="N470" s="177">
        <f>IF(ISBLANK(INDEX('Policy Characteristics'!H:H,MATCH($C470,'Policy Characteristics'!$C:$C,0))),"",INDEX('Policy Characteristics'!H:H,MATCH($C470,'Policy Characteristics'!$C:$C,0)))</f>
        <v>1</v>
      </c>
      <c r="O470" s="177" t="str">
        <f>IF(ISBLANK(INDEX('Policy Characteristics'!I:I,MATCH($C470,'Policy Characteristics'!$C:$C,0))),"",INDEX('Policy Characteristics'!I:I,MATCH($C470,'Policy Characteristics'!$C:$C,0)))</f>
        <v>€/MWh</v>
      </c>
      <c r="P470" s="177" t="str">
        <f>IF(ISBLANK(INDEX('Policy Characteristics'!J:J,MATCH($C470,'Policy Characteristics'!$C:$C,0))),"",INDEX('Policy Characteristics'!J:J,MATCH($C470,'Policy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70" s="177" t="str">
        <f>IF(ISBLANK(INDEX('Policy Characteristics'!K:K,MATCH($C470,'Policy Characteristics'!$C:$C,0))),"",INDEX('Policy Characteristics'!K:K,MATCH($C470,'Policy Characteristics'!$C:$C,0)))</f>
        <v>electricity-sector-main.html#subsidies</v>
      </c>
      <c r="R470" s="177" t="str">
        <f>IF(ISBLANK(INDEX('Policy Characteristics'!L:L,MATCH($C470,'Policy Characteristics'!$C:$C,0))),"",INDEX('Policy Characteristics'!L:L,MATCH($C470,'Policy Characteristics'!$C:$C,0)))</f>
        <v>subsidy-for-electricity-production.html</v>
      </c>
      <c r="S470" s="188"/>
    </row>
    <row r="471" spans="1:19" x14ac:dyDescent="0.35">
      <c r="A471" s="176" t="str">
        <f>IF(ISBLANK(INDEX('Policy Characteristics'!A:A,MATCH($C471,'Policy Characteristics'!$C:$C,0))),"",INDEX('Policy Characteristics'!A:A,MATCH($C471,'Policy Characteristics'!$C:$C,0)))</f>
        <v>Electricity Supply</v>
      </c>
      <c r="B471" s="184" t="str">
        <f>IF(ISBLANK(INDEX('Policy Characteristics'!B:B,MATCH($C471,'Policy Characteristics'!$C:$C,0))),"",INDEX('Policy Characteristics'!B:B,MATCH($C471,'Policy Characteristics'!$C:$C,0)))</f>
        <v>Subsidy for Electricity Production</v>
      </c>
      <c r="C471" s="176" t="str">
        <f t="shared" si="27"/>
        <v>Subsidy for Elec Production by Fuel</v>
      </c>
      <c r="D471" s="6" t="s">
        <v>77</v>
      </c>
      <c r="E471" s="47"/>
      <c r="F471" s="6" t="s">
        <v>89</v>
      </c>
      <c r="G471" s="188"/>
      <c r="H471" s="44">
        <v>1574</v>
      </c>
      <c r="I471" s="198" t="s">
        <v>43</v>
      </c>
      <c r="J471" s="177" t="str">
        <f>IF(ISBLANK(INDEX('Policy Characteristics'!D:D,MATCH($C471,'Policy Characteristics'!$C:$C,0))),"",INDEX('Policy Characteristics'!D:D,MATCH($C471,'Policy Characteristics'!$C:$C,0)))</f>
        <v>Subsidy for Electricity Production</v>
      </c>
      <c r="K471" s="177" t="str">
        <f>IF(ISBLANK(INDEX('Policy Characteristics'!E:E,MATCH($C471,'Policy Characteristics'!$C:$C,0))),"",INDEX('Policy Characteristics'!E:E,MATCH($C471,'Policy Characteristics'!$C:$C,0)))</f>
        <v>elec generation subsidy</v>
      </c>
      <c r="L471" s="177">
        <f>IF(ISBLANK(INDEX('Policy Characteristics'!F:F,MATCH($C471,'Policy Characteristics'!$C:$C,0))),"",INDEX('Policy Characteristics'!F:F,MATCH($C471,'Policy Characteristics'!$C:$C,0)))</f>
        <v>0</v>
      </c>
      <c r="M471" s="177">
        <f>IF(ISBLANK(INDEX('Policy Characteristics'!G:G,MATCH($C471,'Policy Characteristics'!$C:$C,0))),"",INDEX('Policy Characteristics'!G:G,MATCH($C471,'Policy Characteristics'!$C:$C,0)))</f>
        <v>60</v>
      </c>
      <c r="N471" s="177">
        <f>IF(ISBLANK(INDEX('Policy Characteristics'!H:H,MATCH($C471,'Policy Characteristics'!$C:$C,0))),"",INDEX('Policy Characteristics'!H:H,MATCH($C471,'Policy Characteristics'!$C:$C,0)))</f>
        <v>1</v>
      </c>
      <c r="O471" s="177" t="str">
        <f>IF(ISBLANK(INDEX('Policy Characteristics'!I:I,MATCH($C471,'Policy Characteristics'!$C:$C,0))),"",INDEX('Policy Characteristics'!I:I,MATCH($C471,'Policy Characteristics'!$C:$C,0)))</f>
        <v>€/MWh</v>
      </c>
      <c r="P471" s="177" t="str">
        <f>IF(ISBLANK(INDEX('Policy Characteristics'!J:J,MATCH($C471,'Policy Characteristics'!$C:$C,0))),"",INDEX('Policy Characteristics'!J:J,MATCH($C471,'Policy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71" s="177" t="str">
        <f>IF(ISBLANK(INDEX('Policy Characteristics'!K:K,MATCH($C471,'Policy Characteristics'!$C:$C,0))),"",INDEX('Policy Characteristics'!K:K,MATCH($C471,'Policy Characteristics'!$C:$C,0)))</f>
        <v>electricity-sector-main.html#subsidies</v>
      </c>
      <c r="R471" s="177" t="str">
        <f>IF(ISBLANK(INDEX('Policy Characteristics'!L:L,MATCH($C471,'Policy Characteristics'!$C:$C,0))),"",INDEX('Policy Characteristics'!L:L,MATCH($C471,'Policy Characteristics'!$C:$C,0)))</f>
        <v>subsidy-for-electricity-production.html</v>
      </c>
      <c r="S471" s="188"/>
    </row>
    <row r="472" spans="1:19" x14ac:dyDescent="0.35">
      <c r="A472" s="176" t="str">
        <f>IF(ISBLANK(INDEX('Policy Characteristics'!A:A,MATCH($C472,'Policy Characteristics'!$C:$C,0))),"",INDEX('Policy Characteristics'!A:A,MATCH($C472,'Policy Characteristics'!$C:$C,0)))</f>
        <v>Electricity Supply</v>
      </c>
      <c r="B472" s="184" t="str">
        <f>IF(ISBLANK(INDEX('Policy Characteristics'!B:B,MATCH($C472,'Policy Characteristics'!$C:$C,0))),"",INDEX('Policy Characteristics'!B:B,MATCH($C472,'Policy Characteristics'!$C:$C,0)))</f>
        <v>Subsidy for Electricity Production</v>
      </c>
      <c r="C472" s="176" t="str">
        <f t="shared" si="27"/>
        <v>Subsidy for Elec Production by Fuel</v>
      </c>
      <c r="D472" s="6" t="s">
        <v>78</v>
      </c>
      <c r="E472" s="47"/>
      <c r="F472" s="6" t="s">
        <v>90</v>
      </c>
      <c r="G472" s="188"/>
      <c r="H472" s="44">
        <v>1576</v>
      </c>
      <c r="I472" s="198" t="s">
        <v>43</v>
      </c>
      <c r="J472" s="177" t="str">
        <f>IF(ISBLANK(INDEX('Policy Characteristics'!D:D,MATCH($C472,'Policy Characteristics'!$C:$C,0))),"",INDEX('Policy Characteristics'!D:D,MATCH($C472,'Policy Characteristics'!$C:$C,0)))</f>
        <v>Subsidy for Electricity Production</v>
      </c>
      <c r="K472" s="177" t="str">
        <f>IF(ISBLANK(INDEX('Policy Characteristics'!E:E,MATCH($C472,'Policy Characteristics'!$C:$C,0))),"",INDEX('Policy Characteristics'!E:E,MATCH($C472,'Policy Characteristics'!$C:$C,0)))</f>
        <v>elec generation subsidy</v>
      </c>
      <c r="L472" s="177">
        <f>IF(ISBLANK(INDEX('Policy Characteristics'!F:F,MATCH($C472,'Policy Characteristics'!$C:$C,0))),"",INDEX('Policy Characteristics'!F:F,MATCH($C472,'Policy Characteristics'!$C:$C,0)))</f>
        <v>0</v>
      </c>
      <c r="M472" s="177">
        <f>IF(ISBLANK(INDEX('Policy Characteristics'!G:G,MATCH($C472,'Policy Characteristics'!$C:$C,0))),"",INDEX('Policy Characteristics'!G:G,MATCH($C472,'Policy Characteristics'!$C:$C,0)))</f>
        <v>60</v>
      </c>
      <c r="N472" s="177">
        <f>IF(ISBLANK(INDEX('Policy Characteristics'!H:H,MATCH($C472,'Policy Characteristics'!$C:$C,0))),"",INDEX('Policy Characteristics'!H:H,MATCH($C472,'Policy Characteristics'!$C:$C,0)))</f>
        <v>1</v>
      </c>
      <c r="O472" s="177" t="str">
        <f>IF(ISBLANK(INDEX('Policy Characteristics'!I:I,MATCH($C472,'Policy Characteristics'!$C:$C,0))),"",INDEX('Policy Characteristics'!I:I,MATCH($C472,'Policy Characteristics'!$C:$C,0)))</f>
        <v>€/MWh</v>
      </c>
      <c r="P472" s="177" t="str">
        <f>IF(ISBLANK(INDEX('Policy Characteristics'!J:J,MATCH($C472,'Policy Characteristics'!$C:$C,0))),"",INDEX('Policy Characteristics'!J:J,MATCH($C472,'Policy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72" s="177" t="str">
        <f>IF(ISBLANK(INDEX('Policy Characteristics'!K:K,MATCH($C472,'Policy Characteristics'!$C:$C,0))),"",INDEX('Policy Characteristics'!K:K,MATCH($C472,'Policy Characteristics'!$C:$C,0)))</f>
        <v>electricity-sector-main.html#subsidies</v>
      </c>
      <c r="R472" s="177" t="str">
        <f>IF(ISBLANK(INDEX('Policy Characteristics'!L:L,MATCH($C472,'Policy Characteristics'!$C:$C,0))),"",INDEX('Policy Characteristics'!L:L,MATCH($C472,'Policy Characteristics'!$C:$C,0)))</f>
        <v>subsidy-for-electricity-production.html</v>
      </c>
      <c r="S472" s="188"/>
    </row>
    <row r="473" spans="1:19" x14ac:dyDescent="0.35">
      <c r="A473" s="176" t="str">
        <f>IF(ISBLANK(INDEX('Policy Characteristics'!A:A,MATCH($C473,'Policy Characteristics'!$C:$C,0))),"",INDEX('Policy Characteristics'!A:A,MATCH($C473,'Policy Characteristics'!$C:$C,0)))</f>
        <v>Electricity Supply</v>
      </c>
      <c r="B473" s="184" t="str">
        <f>IF(ISBLANK(INDEX('Policy Characteristics'!B:B,MATCH($C473,'Policy Characteristics'!$C:$C,0))),"",INDEX('Policy Characteristics'!B:B,MATCH($C473,'Policy Characteristics'!$C:$C,0)))</f>
        <v>Subsidy for Electricity Production</v>
      </c>
      <c r="C473" s="176" t="str">
        <f t="shared" si="27"/>
        <v>Subsidy for Elec Production by Fuel</v>
      </c>
      <c r="D473" s="6" t="s">
        <v>79</v>
      </c>
      <c r="E473" s="47"/>
      <c r="F473" s="6" t="s">
        <v>91</v>
      </c>
      <c r="G473" s="188"/>
      <c r="H473" s="44">
        <v>1578</v>
      </c>
      <c r="I473" s="198" t="s">
        <v>43</v>
      </c>
      <c r="J473" s="177" t="str">
        <f>IF(ISBLANK(INDEX('Policy Characteristics'!D:D,MATCH($C473,'Policy Characteristics'!$C:$C,0))),"",INDEX('Policy Characteristics'!D:D,MATCH($C473,'Policy Characteristics'!$C:$C,0)))</f>
        <v>Subsidy for Electricity Production</v>
      </c>
      <c r="K473" s="177" t="str">
        <f>IF(ISBLANK(INDEX('Policy Characteristics'!E:E,MATCH($C473,'Policy Characteristics'!$C:$C,0))),"",INDEX('Policy Characteristics'!E:E,MATCH($C473,'Policy Characteristics'!$C:$C,0)))</f>
        <v>elec generation subsidy</v>
      </c>
      <c r="L473" s="177">
        <f>IF(ISBLANK(INDEX('Policy Characteristics'!F:F,MATCH($C473,'Policy Characteristics'!$C:$C,0))),"",INDEX('Policy Characteristics'!F:F,MATCH($C473,'Policy Characteristics'!$C:$C,0)))</f>
        <v>0</v>
      </c>
      <c r="M473" s="177">
        <f>IF(ISBLANK(INDEX('Policy Characteristics'!G:G,MATCH($C473,'Policy Characteristics'!$C:$C,0))),"",INDEX('Policy Characteristics'!G:G,MATCH($C473,'Policy Characteristics'!$C:$C,0)))</f>
        <v>60</v>
      </c>
      <c r="N473" s="177">
        <f>IF(ISBLANK(INDEX('Policy Characteristics'!H:H,MATCH($C473,'Policy Characteristics'!$C:$C,0))),"",INDEX('Policy Characteristics'!H:H,MATCH($C473,'Policy Characteristics'!$C:$C,0)))</f>
        <v>1</v>
      </c>
      <c r="O473" s="177" t="str">
        <f>IF(ISBLANK(INDEX('Policy Characteristics'!I:I,MATCH($C473,'Policy Characteristics'!$C:$C,0))),"",INDEX('Policy Characteristics'!I:I,MATCH($C473,'Policy Characteristics'!$C:$C,0)))</f>
        <v>€/MWh</v>
      </c>
      <c r="P473" s="177" t="str">
        <f>IF(ISBLANK(INDEX('Policy Characteristics'!J:J,MATCH($C473,'Policy Characteristics'!$C:$C,0))),"",INDEX('Policy Characteristics'!J:J,MATCH($C473,'Policy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73" s="177" t="str">
        <f>IF(ISBLANK(INDEX('Policy Characteristics'!K:K,MATCH($C473,'Policy Characteristics'!$C:$C,0))),"",INDEX('Policy Characteristics'!K:K,MATCH($C473,'Policy Characteristics'!$C:$C,0)))</f>
        <v>electricity-sector-main.html#subsidies</v>
      </c>
      <c r="R473" s="177" t="str">
        <f>IF(ISBLANK(INDEX('Policy Characteristics'!L:L,MATCH($C473,'Policy Characteristics'!$C:$C,0))),"",INDEX('Policy Characteristics'!L:L,MATCH($C473,'Policy Characteristics'!$C:$C,0)))</f>
        <v>subsidy-for-electricity-production.html</v>
      </c>
      <c r="S473" s="188"/>
    </row>
    <row r="474" spans="1:19" x14ac:dyDescent="0.35">
      <c r="A474" s="176" t="str">
        <f>IF(ISBLANK(INDEX('Policy Characteristics'!A:A,MATCH($C474,'Policy Characteristics'!$C:$C,0))),"",INDEX('Policy Characteristics'!A:A,MATCH($C474,'Policy Characteristics'!$C:$C,0)))</f>
        <v>Electricity Supply</v>
      </c>
      <c r="B474" s="184" t="str">
        <f>IF(ISBLANK(INDEX('Policy Characteristics'!B:B,MATCH($C474,'Policy Characteristics'!$C:$C,0))),"",INDEX('Policy Characteristics'!B:B,MATCH($C474,'Policy Characteristics'!$C:$C,0)))</f>
        <v>Subsidy for Electricity Production</v>
      </c>
      <c r="C474" s="176" t="str">
        <f t="shared" si="27"/>
        <v>Subsidy for Elec Production by Fuel</v>
      </c>
      <c r="D474" s="6" t="s">
        <v>1324</v>
      </c>
      <c r="E474" s="47"/>
      <c r="F474" s="6" t="s">
        <v>435</v>
      </c>
      <c r="G474" s="188"/>
      <c r="H474" s="44">
        <v>1591</v>
      </c>
      <c r="I474" s="198" t="s">
        <v>43</v>
      </c>
      <c r="J474" s="177" t="str">
        <f>IF(ISBLANK(INDEX('Policy Characteristics'!D:D,MATCH($C474,'Policy Characteristics'!$C:$C,0))),"",INDEX('Policy Characteristics'!D:D,MATCH($C474,'Policy Characteristics'!$C:$C,0)))</f>
        <v>Subsidy for Electricity Production</v>
      </c>
      <c r="K474" s="177" t="str">
        <f>IF(ISBLANK(INDEX('Policy Characteristics'!E:E,MATCH($C474,'Policy Characteristics'!$C:$C,0))),"",INDEX('Policy Characteristics'!E:E,MATCH($C474,'Policy Characteristics'!$C:$C,0)))</f>
        <v>elec generation subsidy</v>
      </c>
      <c r="L474" s="177">
        <f>IF(ISBLANK(INDEX('Policy Characteristics'!F:F,MATCH($C474,'Policy Characteristics'!$C:$C,0))),"",INDEX('Policy Characteristics'!F:F,MATCH($C474,'Policy Characteristics'!$C:$C,0)))</f>
        <v>0</v>
      </c>
      <c r="M474" s="177">
        <f>IF(ISBLANK(INDEX('Policy Characteristics'!G:G,MATCH($C474,'Policy Characteristics'!$C:$C,0))),"",INDEX('Policy Characteristics'!G:G,MATCH($C474,'Policy Characteristics'!$C:$C,0)))</f>
        <v>60</v>
      </c>
      <c r="N474" s="177">
        <f>IF(ISBLANK(INDEX('Policy Characteristics'!H:H,MATCH($C474,'Policy Characteristics'!$C:$C,0))),"",INDEX('Policy Characteristics'!H:H,MATCH($C474,'Policy Characteristics'!$C:$C,0)))</f>
        <v>1</v>
      </c>
      <c r="O474" s="177" t="str">
        <f>IF(ISBLANK(INDEX('Policy Characteristics'!I:I,MATCH($C474,'Policy Characteristics'!$C:$C,0))),"",INDEX('Policy Characteristics'!I:I,MATCH($C474,'Policy Characteristics'!$C:$C,0)))</f>
        <v>€/MWh</v>
      </c>
      <c r="P474" s="177" t="str">
        <f>IF(ISBLANK(INDEX('Policy Characteristics'!J:J,MATCH($C474,'Policy Characteristics'!$C:$C,0))),"",INDEX('Policy Characteristics'!J:J,MATCH($C474,'Policy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74" s="177" t="str">
        <f>IF(ISBLANK(INDEX('Policy Characteristics'!K:K,MATCH($C474,'Policy Characteristics'!$C:$C,0))),"",INDEX('Policy Characteristics'!K:K,MATCH($C474,'Policy Characteristics'!$C:$C,0)))</f>
        <v>electricity-sector-main.html#subsidies</v>
      </c>
      <c r="R474" s="177" t="str">
        <f>IF(ISBLANK(INDEX('Policy Characteristics'!L:L,MATCH($C474,'Policy Characteristics'!$C:$C,0))),"",INDEX('Policy Characteristics'!L:L,MATCH($C474,'Policy Characteristics'!$C:$C,0)))</f>
        <v>subsidy-for-electricity-production.html</v>
      </c>
      <c r="S474" s="188"/>
    </row>
    <row r="475" spans="1:19" x14ac:dyDescent="0.35">
      <c r="A475" s="176" t="str">
        <f>IF(ISBLANK(INDEX('Policy Characteristics'!A:A,MATCH($C475,'Policy Characteristics'!$C:$C,0))),"",INDEX('Policy Characteristics'!A:A,MATCH($C475,'Policy Characteristics'!$C:$C,0)))</f>
        <v>Electricity Supply</v>
      </c>
      <c r="B475" s="184" t="str">
        <f>IF(ISBLANK(INDEX('Policy Characteristics'!B:B,MATCH($C475,'Policy Characteristics'!$C:$C,0))),"",INDEX('Policy Characteristics'!B:B,MATCH($C475,'Policy Characteristics'!$C:$C,0)))</f>
        <v>Subsidy for Electricity Production</v>
      </c>
      <c r="C475" s="176" t="str">
        <f t="shared" si="27"/>
        <v>Subsidy for Elec Production by Fuel</v>
      </c>
      <c r="D475" s="6" t="s">
        <v>308</v>
      </c>
      <c r="E475" s="47"/>
      <c r="F475" s="6" t="s">
        <v>2631</v>
      </c>
      <c r="G475" s="188"/>
      <c r="H475" s="44">
        <v>1594</v>
      </c>
      <c r="I475" s="199" t="s">
        <v>44</v>
      </c>
      <c r="J475" s="177" t="str">
        <f>IF(ISBLANK(INDEX('Policy Characteristics'!D:D,MATCH($C475,'Policy Characteristics'!$C:$C,0))),"",INDEX('Policy Characteristics'!D:D,MATCH($C475,'Policy Characteristics'!$C:$C,0)))</f>
        <v>Subsidy for Electricity Production</v>
      </c>
      <c r="K475" s="177" t="str">
        <f>IF(ISBLANK(INDEX('Policy Characteristics'!E:E,MATCH($C475,'Policy Characteristics'!$C:$C,0))),"",INDEX('Policy Characteristics'!E:E,MATCH($C475,'Policy Characteristics'!$C:$C,0)))</f>
        <v>elec generation subsidy</v>
      </c>
      <c r="L475" s="177">
        <f>IF(ISBLANK(INDEX('Policy Characteristics'!F:F,MATCH($C475,'Policy Characteristics'!$C:$C,0))),"",INDEX('Policy Characteristics'!F:F,MATCH($C475,'Policy Characteristics'!$C:$C,0)))</f>
        <v>0</v>
      </c>
      <c r="M475" s="177">
        <f>IF(ISBLANK(INDEX('Policy Characteristics'!G:G,MATCH($C475,'Policy Characteristics'!$C:$C,0))),"",INDEX('Policy Characteristics'!G:G,MATCH($C475,'Policy Characteristics'!$C:$C,0)))</f>
        <v>60</v>
      </c>
      <c r="N475" s="177">
        <f>IF(ISBLANK(INDEX('Policy Characteristics'!H:H,MATCH($C475,'Policy Characteristics'!$C:$C,0))),"",INDEX('Policy Characteristics'!H:H,MATCH($C475,'Policy Characteristics'!$C:$C,0)))</f>
        <v>1</v>
      </c>
      <c r="O475" s="177" t="str">
        <f>IF(ISBLANK(INDEX('Policy Characteristics'!I:I,MATCH($C475,'Policy Characteristics'!$C:$C,0))),"",INDEX('Policy Characteristics'!I:I,MATCH($C475,'Policy Characteristics'!$C:$C,0)))</f>
        <v>€/MWh</v>
      </c>
      <c r="P475" s="177" t="str">
        <f>IF(ISBLANK(INDEX('Policy Characteristics'!J:J,MATCH($C475,'Policy Characteristics'!$C:$C,0))),"",INDEX('Policy Characteristics'!J:J,MATCH($C475,'Policy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75" s="177" t="str">
        <f>IF(ISBLANK(INDEX('Policy Characteristics'!K:K,MATCH($C475,'Policy Characteristics'!$C:$C,0))),"",INDEX('Policy Characteristics'!K:K,MATCH($C475,'Policy Characteristics'!$C:$C,0)))</f>
        <v>electricity-sector-main.html#subsidies</v>
      </c>
      <c r="R475" s="177" t="str">
        <f>IF(ISBLANK(INDEX('Policy Characteristics'!L:L,MATCH($C475,'Policy Characteristics'!$C:$C,0))),"",INDEX('Policy Characteristics'!L:L,MATCH($C475,'Policy Characteristics'!$C:$C,0)))</f>
        <v>subsidy-for-electricity-production.html</v>
      </c>
      <c r="S475" s="188"/>
    </row>
    <row r="476" spans="1:19" x14ac:dyDescent="0.35">
      <c r="A476" s="176" t="str">
        <f>IF(ISBLANK(INDEX('Policy Characteristics'!A:A,MATCH($C476,'Policy Characteristics'!$C:$C,0))),"",INDEX('Policy Characteristics'!A:A,MATCH($C476,'Policy Characteristics'!$C:$C,0)))</f>
        <v>Electricity Supply</v>
      </c>
      <c r="B476" s="184" t="str">
        <f>IF(ISBLANK(INDEX('Policy Characteristics'!B:B,MATCH($C476,'Policy Characteristics'!$C:$C,0))),"",INDEX('Policy Characteristics'!B:B,MATCH($C476,'Policy Characteristics'!$C:$C,0)))</f>
        <v>Subsidy for Electricity Production</v>
      </c>
      <c r="C476" s="176" t="str">
        <f t="shared" si="27"/>
        <v>Subsidy for Elec Production by Fuel</v>
      </c>
      <c r="D476" s="6" t="s">
        <v>309</v>
      </c>
      <c r="E476" s="47"/>
      <c r="F476" s="6" t="s">
        <v>2629</v>
      </c>
      <c r="G476" s="188"/>
      <c r="H476" s="44">
        <v>1597</v>
      </c>
      <c r="I476" s="199" t="s">
        <v>44</v>
      </c>
      <c r="J476" s="177" t="str">
        <f>IF(ISBLANK(INDEX('Policy Characteristics'!D:D,MATCH($C476,'Policy Characteristics'!$C:$C,0))),"",INDEX('Policy Characteristics'!D:D,MATCH($C476,'Policy Characteristics'!$C:$C,0)))</f>
        <v>Subsidy for Electricity Production</v>
      </c>
      <c r="K476" s="177" t="str">
        <f>IF(ISBLANK(INDEX('Policy Characteristics'!E:E,MATCH($C476,'Policy Characteristics'!$C:$C,0))),"",INDEX('Policy Characteristics'!E:E,MATCH($C476,'Policy Characteristics'!$C:$C,0)))</f>
        <v>elec generation subsidy</v>
      </c>
      <c r="L476" s="177">
        <f>IF(ISBLANK(INDEX('Policy Characteristics'!F:F,MATCH($C476,'Policy Characteristics'!$C:$C,0))),"",INDEX('Policy Characteristics'!F:F,MATCH($C476,'Policy Characteristics'!$C:$C,0)))</f>
        <v>0</v>
      </c>
      <c r="M476" s="177">
        <f>IF(ISBLANK(INDEX('Policy Characteristics'!G:G,MATCH($C476,'Policy Characteristics'!$C:$C,0))),"",INDEX('Policy Characteristics'!G:G,MATCH($C476,'Policy Characteristics'!$C:$C,0)))</f>
        <v>60</v>
      </c>
      <c r="N476" s="177">
        <f>IF(ISBLANK(INDEX('Policy Characteristics'!H:H,MATCH($C476,'Policy Characteristics'!$C:$C,0))),"",INDEX('Policy Characteristics'!H:H,MATCH($C476,'Policy Characteristics'!$C:$C,0)))</f>
        <v>1</v>
      </c>
      <c r="O476" s="177" t="str">
        <f>IF(ISBLANK(INDEX('Policy Characteristics'!I:I,MATCH($C476,'Policy Characteristics'!$C:$C,0))),"",INDEX('Policy Characteristics'!I:I,MATCH($C476,'Policy Characteristics'!$C:$C,0)))</f>
        <v>€/MWh</v>
      </c>
      <c r="P476" s="177" t="str">
        <f>IF(ISBLANK(INDEX('Policy Characteristics'!J:J,MATCH($C476,'Policy Characteristics'!$C:$C,0))),"",INDEX('Policy Characteristics'!J:J,MATCH($C476,'Policy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76" s="177" t="str">
        <f>IF(ISBLANK(INDEX('Policy Characteristics'!K:K,MATCH($C476,'Policy Characteristics'!$C:$C,0))),"",INDEX('Policy Characteristics'!K:K,MATCH($C476,'Policy Characteristics'!$C:$C,0)))</f>
        <v>electricity-sector-main.html#subsidies</v>
      </c>
      <c r="R476" s="177" t="str">
        <f>IF(ISBLANK(INDEX('Policy Characteristics'!L:L,MATCH($C476,'Policy Characteristics'!$C:$C,0))),"",INDEX('Policy Characteristics'!L:L,MATCH($C476,'Policy Characteristics'!$C:$C,0)))</f>
        <v>subsidy-for-electricity-production.html</v>
      </c>
      <c r="S476" s="188"/>
    </row>
    <row r="477" spans="1:19" x14ac:dyDescent="0.35">
      <c r="A477" s="176" t="str">
        <f>IF(ISBLANK(INDEX('Policy Characteristics'!A:A,MATCH($C477,'Policy Characteristics'!$C:$C,0))),"",INDEX('Policy Characteristics'!A:A,MATCH($C477,'Policy Characteristics'!$C:$C,0)))</f>
        <v>Electricity Supply</v>
      </c>
      <c r="B477" s="184" t="str">
        <f>IF(ISBLANK(INDEX('Policy Characteristics'!B:B,MATCH($C477,'Policy Characteristics'!$C:$C,0))),"",INDEX('Policy Characteristics'!B:B,MATCH($C477,'Policy Characteristics'!$C:$C,0)))</f>
        <v>Subsidy for Electricity Production</v>
      </c>
      <c r="C477" s="176" t="str">
        <f t="shared" si="27"/>
        <v>Subsidy for Elec Production by Fuel</v>
      </c>
      <c r="D477" s="6" t="s">
        <v>443</v>
      </c>
      <c r="E477" s="47"/>
      <c r="F477" s="6" t="s">
        <v>442</v>
      </c>
      <c r="G477" s="188"/>
      <c r="H477" s="44">
        <v>1580</v>
      </c>
      <c r="I477" s="199" t="s">
        <v>44</v>
      </c>
      <c r="J477" s="177" t="str">
        <f>IF(ISBLANK(INDEX('Policy Characteristics'!D:D,MATCH($C477,'Policy Characteristics'!$C:$C,0))),"",INDEX('Policy Characteristics'!D:D,MATCH($C477,'Policy Characteristics'!$C:$C,0)))</f>
        <v>Subsidy for Electricity Production</v>
      </c>
      <c r="K477" s="177" t="str">
        <f>IF(ISBLANK(INDEX('Policy Characteristics'!E:E,MATCH($C477,'Policy Characteristics'!$C:$C,0))),"",INDEX('Policy Characteristics'!E:E,MATCH($C477,'Policy Characteristics'!$C:$C,0)))</f>
        <v>elec generation subsidy</v>
      </c>
      <c r="L477" s="177">
        <f>IF(ISBLANK(INDEX('Policy Characteristics'!F:F,MATCH($C477,'Policy Characteristics'!$C:$C,0))),"",INDEX('Policy Characteristics'!F:F,MATCH($C477,'Policy Characteristics'!$C:$C,0)))</f>
        <v>0</v>
      </c>
      <c r="M477" s="177">
        <f>IF(ISBLANK(INDEX('Policy Characteristics'!G:G,MATCH($C477,'Policy Characteristics'!$C:$C,0))),"",INDEX('Policy Characteristics'!G:G,MATCH($C477,'Policy Characteristics'!$C:$C,0)))</f>
        <v>60</v>
      </c>
      <c r="N477" s="177">
        <f>IF(ISBLANK(INDEX('Policy Characteristics'!H:H,MATCH($C477,'Policy Characteristics'!$C:$C,0))),"",INDEX('Policy Characteristics'!H:H,MATCH($C477,'Policy Characteristics'!$C:$C,0)))</f>
        <v>1</v>
      </c>
      <c r="O477" s="177" t="str">
        <f>IF(ISBLANK(INDEX('Policy Characteristics'!I:I,MATCH($C477,'Policy Characteristics'!$C:$C,0))),"",INDEX('Policy Characteristics'!I:I,MATCH($C477,'Policy Characteristics'!$C:$C,0)))</f>
        <v>€/MWh</v>
      </c>
      <c r="P477" s="177" t="str">
        <f>IF(ISBLANK(INDEX('Policy Characteristics'!J:J,MATCH($C477,'Policy Characteristics'!$C:$C,0))),"",INDEX('Policy Characteristics'!J:J,MATCH($C477,'Policy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77" s="177" t="str">
        <f>IF(ISBLANK(INDEX('Policy Characteristics'!K:K,MATCH($C477,'Policy Characteristics'!$C:$C,0))),"",INDEX('Policy Characteristics'!K:K,MATCH($C477,'Policy Characteristics'!$C:$C,0)))</f>
        <v>electricity-sector-main.html#subsidies</v>
      </c>
      <c r="R477" s="177" t="str">
        <f>IF(ISBLANK(INDEX('Policy Characteristics'!L:L,MATCH($C477,'Policy Characteristics'!$C:$C,0))),"",INDEX('Policy Characteristics'!L:L,MATCH($C477,'Policy Characteristics'!$C:$C,0)))</f>
        <v>subsidy-for-electricity-production.html</v>
      </c>
      <c r="S477" s="188"/>
    </row>
    <row r="478" spans="1:19" x14ac:dyDescent="0.35">
      <c r="A478" s="176" t="str">
        <f>IF(ISBLANK(INDEX('Policy Characteristics'!A:A,MATCH($C478,'Policy Characteristics'!$C:$C,0))),"",INDEX('Policy Characteristics'!A:A,MATCH($C478,'Policy Characteristics'!$C:$C,0)))</f>
        <v>Electricity Supply</v>
      </c>
      <c r="B478" s="184" t="str">
        <f>IF(ISBLANK(INDEX('Policy Characteristics'!B:B,MATCH($C478,'Policy Characteristics'!$C:$C,0))),"",INDEX('Policy Characteristics'!B:B,MATCH($C478,'Policy Characteristics'!$C:$C,0)))</f>
        <v>Subsidy for Electricity Production</v>
      </c>
      <c r="C478" s="176" t="str">
        <f t="shared" si="27"/>
        <v>Subsidy for Elec Production by Fuel</v>
      </c>
      <c r="D478" s="6" t="s">
        <v>452</v>
      </c>
      <c r="E478" s="47"/>
      <c r="F478" s="6" t="s">
        <v>453</v>
      </c>
      <c r="G478" s="188"/>
      <c r="H478" s="44">
        <v>1582</v>
      </c>
      <c r="I478" s="198" t="s">
        <v>43</v>
      </c>
      <c r="J478" s="177" t="str">
        <f>IF(ISBLANK(INDEX('Policy Characteristics'!D:D,MATCH($C478,'Policy Characteristics'!$C:$C,0))),"",INDEX('Policy Characteristics'!D:D,MATCH($C478,'Policy Characteristics'!$C:$C,0)))</f>
        <v>Subsidy for Electricity Production</v>
      </c>
      <c r="K478" s="177" t="str">
        <f>IF(ISBLANK(INDEX('Policy Characteristics'!E:E,MATCH($C478,'Policy Characteristics'!$C:$C,0))),"",INDEX('Policy Characteristics'!E:E,MATCH($C478,'Policy Characteristics'!$C:$C,0)))</f>
        <v>elec generation subsidy</v>
      </c>
      <c r="L478" s="177">
        <f>IF(ISBLANK(INDEX('Policy Characteristics'!F:F,MATCH($C478,'Policy Characteristics'!$C:$C,0))),"",INDEX('Policy Characteristics'!F:F,MATCH($C478,'Policy Characteristics'!$C:$C,0)))</f>
        <v>0</v>
      </c>
      <c r="M478" s="177">
        <f>IF(ISBLANK(INDEX('Policy Characteristics'!G:G,MATCH($C478,'Policy Characteristics'!$C:$C,0))),"",INDEX('Policy Characteristics'!G:G,MATCH($C478,'Policy Characteristics'!$C:$C,0)))</f>
        <v>60</v>
      </c>
      <c r="N478" s="177">
        <f>IF(ISBLANK(INDEX('Policy Characteristics'!H:H,MATCH($C478,'Policy Characteristics'!$C:$C,0))),"",INDEX('Policy Characteristics'!H:H,MATCH($C478,'Policy Characteristics'!$C:$C,0)))</f>
        <v>1</v>
      </c>
      <c r="O478" s="177" t="str">
        <f>IF(ISBLANK(INDEX('Policy Characteristics'!I:I,MATCH($C478,'Policy Characteristics'!$C:$C,0))),"",INDEX('Policy Characteristics'!I:I,MATCH($C478,'Policy Characteristics'!$C:$C,0)))</f>
        <v>€/MWh</v>
      </c>
      <c r="P478" s="177" t="str">
        <f>IF(ISBLANK(INDEX('Policy Characteristics'!J:J,MATCH($C478,'Policy Characteristics'!$C:$C,0))),"",INDEX('Policy Characteristics'!J:J,MATCH($C478,'Policy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78" s="177" t="str">
        <f>IF(ISBLANK(INDEX('Policy Characteristics'!K:K,MATCH($C478,'Policy Characteristics'!$C:$C,0))),"",INDEX('Policy Characteristics'!K:K,MATCH($C478,'Policy Characteristics'!$C:$C,0)))</f>
        <v>electricity-sector-main.html#subsidies</v>
      </c>
      <c r="R478" s="177" t="str">
        <f>IF(ISBLANK(INDEX('Policy Characteristics'!L:L,MATCH($C478,'Policy Characteristics'!$C:$C,0))),"",INDEX('Policy Characteristics'!L:L,MATCH($C478,'Policy Characteristics'!$C:$C,0)))</f>
        <v>subsidy-for-electricity-production.html</v>
      </c>
      <c r="S478" s="188"/>
    </row>
    <row r="479" spans="1:19" x14ac:dyDescent="0.35">
      <c r="A479" s="176" t="str">
        <f>IF(ISBLANK(INDEX('Policy Characteristics'!A:A,MATCH($C479,'Policy Characteristics'!$C:$C,0))),"",INDEX('Policy Characteristics'!A:A,MATCH($C479,'Policy Characteristics'!$C:$C,0)))</f>
        <v>Electricity Supply</v>
      </c>
      <c r="B479" s="184" t="str">
        <f>IF(ISBLANK(INDEX('Policy Characteristics'!B:B,MATCH($C479,'Policy Characteristics'!$C:$C,0))),"",INDEX('Policy Characteristics'!B:B,MATCH($C479,'Policy Characteristics'!$C:$C,0)))</f>
        <v>Subsidy for Electricity Production</v>
      </c>
      <c r="C479" s="176" t="str">
        <f t="shared" si="27"/>
        <v>Subsidy for Elec Production by Fuel</v>
      </c>
      <c r="D479" s="6" t="s">
        <v>1647</v>
      </c>
      <c r="E479" s="47"/>
      <c r="F479" s="6" t="s">
        <v>1368</v>
      </c>
      <c r="G479" s="188"/>
      <c r="H479" s="44">
        <v>1584</v>
      </c>
      <c r="I479" s="199" t="s">
        <v>44</v>
      </c>
      <c r="J479" s="177" t="str">
        <f>IF(ISBLANK(INDEX('Policy Characteristics'!D:D,MATCH($C479,'Policy Characteristics'!$C:$C,0))),"",INDEX('Policy Characteristics'!D:D,MATCH($C479,'Policy Characteristics'!$C:$C,0)))</f>
        <v>Subsidy for Electricity Production</v>
      </c>
      <c r="K479" s="177" t="str">
        <f>IF(ISBLANK(INDEX('Policy Characteristics'!E:E,MATCH($C479,'Policy Characteristics'!$C:$C,0))),"",INDEX('Policy Characteristics'!E:E,MATCH($C479,'Policy Characteristics'!$C:$C,0)))</f>
        <v>elec generation subsidy</v>
      </c>
      <c r="L479" s="177">
        <f>IF(ISBLANK(INDEX('Policy Characteristics'!F:F,MATCH($C479,'Policy Characteristics'!$C:$C,0))),"",INDEX('Policy Characteristics'!F:F,MATCH($C479,'Policy Characteristics'!$C:$C,0)))</f>
        <v>0</v>
      </c>
      <c r="M479" s="177">
        <f>IF(ISBLANK(INDEX('Policy Characteristics'!G:G,MATCH($C479,'Policy Characteristics'!$C:$C,0))),"",INDEX('Policy Characteristics'!G:G,MATCH($C479,'Policy Characteristics'!$C:$C,0)))</f>
        <v>60</v>
      </c>
      <c r="N479" s="177">
        <f>IF(ISBLANK(INDEX('Policy Characteristics'!H:H,MATCH($C479,'Policy Characteristics'!$C:$C,0))),"",INDEX('Policy Characteristics'!H:H,MATCH($C479,'Policy Characteristics'!$C:$C,0)))</f>
        <v>1</v>
      </c>
      <c r="O479" s="177" t="str">
        <f>IF(ISBLANK(INDEX('Policy Characteristics'!I:I,MATCH($C479,'Policy Characteristics'!$C:$C,0))),"",INDEX('Policy Characteristics'!I:I,MATCH($C479,'Policy Characteristics'!$C:$C,0)))</f>
        <v>€/MWh</v>
      </c>
      <c r="P479" s="177" t="str">
        <f>IF(ISBLANK(INDEX('Policy Characteristics'!J:J,MATCH($C479,'Policy Characteristics'!$C:$C,0))),"",INDEX('Policy Characteristics'!J:J,MATCH($C479,'Policy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79" s="177" t="str">
        <f>IF(ISBLANK(INDEX('Policy Characteristics'!K:K,MATCH($C479,'Policy Characteristics'!$C:$C,0))),"",INDEX('Policy Characteristics'!K:K,MATCH($C479,'Policy Characteristics'!$C:$C,0)))</f>
        <v>electricity-sector-main.html#subsidies</v>
      </c>
      <c r="R479" s="177" t="str">
        <f>IF(ISBLANK(INDEX('Policy Characteristics'!L:L,MATCH($C479,'Policy Characteristics'!$C:$C,0))),"",INDEX('Policy Characteristics'!L:L,MATCH($C479,'Policy Characteristics'!$C:$C,0)))</f>
        <v>subsidy-for-electricity-production.html</v>
      </c>
      <c r="S479" s="188"/>
    </row>
    <row r="480" spans="1:19" x14ac:dyDescent="0.35">
      <c r="A480" s="176" t="str">
        <f>IF(ISBLANK(INDEX('Policy Characteristics'!A:A,MATCH($C480,'Policy Characteristics'!$C:$C,0))),"",INDEX('Policy Characteristics'!A:A,MATCH($C480,'Policy Characteristics'!$C:$C,0)))</f>
        <v>Electricity Supply</v>
      </c>
      <c r="B480" s="184" t="str">
        <f>IF(ISBLANK(INDEX('Policy Characteristics'!B:B,MATCH($C480,'Policy Characteristics'!$C:$C,0))),"",INDEX('Policy Characteristics'!B:B,MATCH($C480,'Policy Characteristics'!$C:$C,0)))</f>
        <v>Subsidy for Electricity Production</v>
      </c>
      <c r="C480" s="176" t="str">
        <f t="shared" si="27"/>
        <v>Subsidy for Elec Production by Fuel</v>
      </c>
      <c r="D480" s="6" t="s">
        <v>1648</v>
      </c>
      <c r="E480" s="47"/>
      <c r="F480" s="6" t="s">
        <v>1491</v>
      </c>
      <c r="G480" s="188"/>
      <c r="H480" s="44">
        <v>1586</v>
      </c>
      <c r="I480" s="199" t="s">
        <v>44</v>
      </c>
      <c r="J480" s="177" t="str">
        <f>IF(ISBLANK(INDEX('Policy Characteristics'!D:D,MATCH($C480,'Policy Characteristics'!$C:$C,0))),"",INDEX('Policy Characteristics'!D:D,MATCH($C480,'Policy Characteristics'!$C:$C,0)))</f>
        <v>Subsidy for Electricity Production</v>
      </c>
      <c r="K480" s="177" t="str">
        <f>IF(ISBLANK(INDEX('Policy Characteristics'!E:E,MATCH($C480,'Policy Characteristics'!$C:$C,0))),"",INDEX('Policy Characteristics'!E:E,MATCH($C480,'Policy Characteristics'!$C:$C,0)))</f>
        <v>elec generation subsidy</v>
      </c>
      <c r="L480" s="177">
        <f>IF(ISBLANK(INDEX('Policy Characteristics'!F:F,MATCH($C480,'Policy Characteristics'!$C:$C,0))),"",INDEX('Policy Characteristics'!F:F,MATCH($C480,'Policy Characteristics'!$C:$C,0)))</f>
        <v>0</v>
      </c>
      <c r="M480" s="177">
        <f>IF(ISBLANK(INDEX('Policy Characteristics'!G:G,MATCH($C480,'Policy Characteristics'!$C:$C,0))),"",INDEX('Policy Characteristics'!G:G,MATCH($C480,'Policy Characteristics'!$C:$C,0)))</f>
        <v>60</v>
      </c>
      <c r="N480" s="177">
        <f>IF(ISBLANK(INDEX('Policy Characteristics'!H:H,MATCH($C480,'Policy Characteristics'!$C:$C,0))),"",INDEX('Policy Characteristics'!H:H,MATCH($C480,'Policy Characteristics'!$C:$C,0)))</f>
        <v>1</v>
      </c>
      <c r="O480" s="177" t="str">
        <f>IF(ISBLANK(INDEX('Policy Characteristics'!I:I,MATCH($C480,'Policy Characteristics'!$C:$C,0))),"",INDEX('Policy Characteristics'!I:I,MATCH($C480,'Policy Characteristics'!$C:$C,0)))</f>
        <v>€/MWh</v>
      </c>
      <c r="P480" s="177" t="str">
        <f>IF(ISBLANK(INDEX('Policy Characteristics'!J:J,MATCH($C480,'Policy Characteristics'!$C:$C,0))),"",INDEX('Policy Characteristics'!J:J,MATCH($C480,'Policy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80" s="177" t="str">
        <f>IF(ISBLANK(INDEX('Policy Characteristics'!K:K,MATCH($C480,'Policy Characteristics'!$C:$C,0))),"",INDEX('Policy Characteristics'!K:K,MATCH($C480,'Policy Characteristics'!$C:$C,0)))</f>
        <v>electricity-sector-main.html#subsidies</v>
      </c>
      <c r="R480" s="177" t="str">
        <f>IF(ISBLANK(INDEX('Policy Characteristics'!L:L,MATCH($C480,'Policy Characteristics'!$C:$C,0))),"",INDEX('Policy Characteristics'!L:L,MATCH($C480,'Policy Characteristics'!$C:$C,0)))</f>
        <v>subsidy-for-electricity-production.html</v>
      </c>
      <c r="S480" s="188"/>
    </row>
    <row r="481" spans="1:19" x14ac:dyDescent="0.35">
      <c r="A481" s="176" t="str">
        <f>IF(ISBLANK(INDEX('Policy Characteristics'!A:A,MATCH($C481,'Policy Characteristics'!$C:$C,0))),"",INDEX('Policy Characteristics'!A:A,MATCH($C481,'Policy Characteristics'!$C:$C,0)))</f>
        <v>Electricity Supply</v>
      </c>
      <c r="B481" s="184" t="str">
        <f>IF(ISBLANK(INDEX('Policy Characteristics'!B:B,MATCH($C481,'Policy Characteristics'!$C:$C,0))),"",INDEX('Policy Characteristics'!B:B,MATCH($C481,'Policy Characteristics'!$C:$C,0)))</f>
        <v>Subsidy for Electricity Production</v>
      </c>
      <c r="C481" s="176" t="str">
        <f t="shared" si="27"/>
        <v>Subsidy for Elec Production by Fuel</v>
      </c>
      <c r="D481" s="6" t="s">
        <v>1649</v>
      </c>
      <c r="E481" s="47"/>
      <c r="F481" s="6" t="s">
        <v>1370</v>
      </c>
      <c r="G481" s="188"/>
      <c r="H481" s="44">
        <v>1588</v>
      </c>
      <c r="I481" s="199" t="s">
        <v>43</v>
      </c>
      <c r="J481" s="177" t="str">
        <f>IF(ISBLANK(INDEX('Policy Characteristics'!D:D,MATCH($C481,'Policy Characteristics'!$C:$C,0))),"",INDEX('Policy Characteristics'!D:D,MATCH($C481,'Policy Characteristics'!$C:$C,0)))</f>
        <v>Subsidy for Electricity Production</v>
      </c>
      <c r="K481" s="177" t="str">
        <f>IF(ISBLANK(INDEX('Policy Characteristics'!E:E,MATCH($C481,'Policy Characteristics'!$C:$C,0))),"",INDEX('Policy Characteristics'!E:E,MATCH($C481,'Policy Characteristics'!$C:$C,0)))</f>
        <v>elec generation subsidy</v>
      </c>
      <c r="L481" s="177">
        <f>IF(ISBLANK(INDEX('Policy Characteristics'!F:F,MATCH($C481,'Policy Characteristics'!$C:$C,0))),"",INDEX('Policy Characteristics'!F:F,MATCH($C481,'Policy Characteristics'!$C:$C,0)))</f>
        <v>0</v>
      </c>
      <c r="M481" s="177">
        <f>IF(ISBLANK(INDEX('Policy Characteristics'!G:G,MATCH($C481,'Policy Characteristics'!$C:$C,0))),"",INDEX('Policy Characteristics'!G:G,MATCH($C481,'Policy Characteristics'!$C:$C,0)))</f>
        <v>60</v>
      </c>
      <c r="N481" s="177">
        <f>IF(ISBLANK(INDEX('Policy Characteristics'!H:H,MATCH($C481,'Policy Characteristics'!$C:$C,0))),"",INDEX('Policy Characteristics'!H:H,MATCH($C481,'Policy Characteristics'!$C:$C,0)))</f>
        <v>1</v>
      </c>
      <c r="O481" s="177" t="str">
        <f>IF(ISBLANK(INDEX('Policy Characteristics'!I:I,MATCH($C481,'Policy Characteristics'!$C:$C,0))),"",INDEX('Policy Characteristics'!I:I,MATCH($C481,'Policy Characteristics'!$C:$C,0)))</f>
        <v>€/MWh</v>
      </c>
      <c r="P481" s="177" t="str">
        <f>IF(ISBLANK(INDEX('Policy Characteristics'!J:J,MATCH($C481,'Policy Characteristics'!$C:$C,0))),"",INDEX('Policy Characteristics'!J:J,MATCH($C481,'Policy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81" s="177" t="str">
        <f>IF(ISBLANK(INDEX('Policy Characteristics'!K:K,MATCH($C481,'Policy Characteristics'!$C:$C,0))),"",INDEX('Policy Characteristics'!K:K,MATCH($C481,'Policy Characteristics'!$C:$C,0)))</f>
        <v>electricity-sector-main.html#subsidies</v>
      </c>
      <c r="R481" s="177" t="str">
        <f>IF(ISBLANK(INDEX('Policy Characteristics'!L:L,MATCH($C481,'Policy Characteristics'!$C:$C,0))),"",INDEX('Policy Characteristics'!L:L,MATCH($C481,'Policy Characteristics'!$C:$C,0)))</f>
        <v>subsidy-for-electricity-production.html</v>
      </c>
      <c r="S481" s="188"/>
    </row>
    <row r="482" spans="1:19" x14ac:dyDescent="0.35">
      <c r="A482" s="176" t="str">
        <f>IF(ISBLANK(INDEX('Policy Characteristics'!A:A,MATCH($C482,'Policy Characteristics'!$C:$C,0))),"",INDEX('Policy Characteristics'!A:A,MATCH($C482,'Policy Characteristics'!$C:$C,0)))</f>
        <v>Electricity Supply</v>
      </c>
      <c r="B482" s="184" t="str">
        <f>IF(ISBLANK(INDEX('Policy Characteristics'!B:B,MATCH($C482,'Policy Characteristics'!$C:$C,0))),"",INDEX('Policy Characteristics'!B:B,MATCH($C482,'Policy Characteristics'!$C:$C,0)))</f>
        <v>Subsidy for Electricity Production</v>
      </c>
      <c r="C482" s="176" t="str">
        <f t="shared" si="27"/>
        <v>Subsidy for Elec Production by Fuel</v>
      </c>
      <c r="D482" s="6" t="s">
        <v>2352</v>
      </c>
      <c r="E482" s="47"/>
      <c r="F482" s="6" t="s">
        <v>2359</v>
      </c>
      <c r="G482" s="188"/>
      <c r="H482" s="44">
        <v>1797</v>
      </c>
      <c r="I482" s="199" t="s">
        <v>43</v>
      </c>
      <c r="J482" s="177" t="str">
        <f>IF(ISBLANK(INDEX('Policy Characteristics'!D:D,MATCH($C482,'Policy Characteristics'!$C:$C,0))),"",INDEX('Policy Characteristics'!D:D,MATCH($C482,'Policy Characteristics'!$C:$C,0)))</f>
        <v>Subsidy for Electricity Production</v>
      </c>
      <c r="K482" s="177" t="str">
        <f>IF(ISBLANK(INDEX('Policy Characteristics'!E:E,MATCH($C482,'Policy Characteristics'!$C:$C,0))),"",INDEX('Policy Characteristics'!E:E,MATCH($C482,'Policy Characteristics'!$C:$C,0)))</f>
        <v>elec generation subsidy</v>
      </c>
      <c r="L482" s="177">
        <f>IF(ISBLANK(INDEX('Policy Characteristics'!F:F,MATCH($C482,'Policy Characteristics'!$C:$C,0))),"",INDEX('Policy Characteristics'!F:F,MATCH($C482,'Policy Characteristics'!$C:$C,0)))</f>
        <v>0</v>
      </c>
      <c r="M482" s="177">
        <f>IF(ISBLANK(INDEX('Policy Characteristics'!G:G,MATCH($C482,'Policy Characteristics'!$C:$C,0))),"",INDEX('Policy Characteristics'!G:G,MATCH($C482,'Policy Characteristics'!$C:$C,0)))</f>
        <v>60</v>
      </c>
      <c r="N482" s="177">
        <f>IF(ISBLANK(INDEX('Policy Characteristics'!H:H,MATCH($C482,'Policy Characteristics'!$C:$C,0))),"",INDEX('Policy Characteristics'!H:H,MATCH($C482,'Policy Characteristics'!$C:$C,0)))</f>
        <v>1</v>
      </c>
      <c r="O482" s="177" t="str">
        <f>IF(ISBLANK(INDEX('Policy Characteristics'!I:I,MATCH($C482,'Policy Characteristics'!$C:$C,0))),"",INDEX('Policy Characteristics'!I:I,MATCH($C482,'Policy Characteristics'!$C:$C,0)))</f>
        <v>€/MWh</v>
      </c>
      <c r="P482" s="177" t="str">
        <f>IF(ISBLANK(INDEX('Policy Characteristics'!J:J,MATCH($C482,'Policy Characteristics'!$C:$C,0))),"",INDEX('Policy Characteristics'!J:J,MATCH($C482,'Policy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82" s="177" t="str">
        <f>IF(ISBLANK(INDEX('Policy Characteristics'!K:K,MATCH($C482,'Policy Characteristics'!$C:$C,0))),"",INDEX('Policy Characteristics'!K:K,MATCH($C482,'Policy Characteristics'!$C:$C,0)))</f>
        <v>electricity-sector-main.html#subsidies</v>
      </c>
      <c r="R482" s="177" t="str">
        <f>IF(ISBLANK(INDEX('Policy Characteristics'!L:L,MATCH($C482,'Policy Characteristics'!$C:$C,0))),"",INDEX('Policy Characteristics'!L:L,MATCH($C482,'Policy Characteristics'!$C:$C,0)))</f>
        <v>subsidy-for-electricity-production.html</v>
      </c>
      <c r="S482" s="188"/>
    </row>
    <row r="483" spans="1:19" x14ac:dyDescent="0.35">
      <c r="A483" s="176" t="str">
        <f>IF(ISBLANK(INDEX('Policy Characteristics'!A:A,MATCH($C483,'Policy Characteristics'!$C:$C,0))),"",INDEX('Policy Characteristics'!A:A,MATCH($C483,'Policy Characteristics'!$C:$C,0)))</f>
        <v>Electricity Supply</v>
      </c>
      <c r="B483" s="184" t="str">
        <f>IF(ISBLANK(INDEX('Policy Characteristics'!B:B,MATCH($C483,'Policy Characteristics'!$C:$C,0))),"",INDEX('Policy Characteristics'!B:B,MATCH($C483,'Policy Characteristics'!$C:$C,0)))</f>
        <v>Subsidy for Electricity Production</v>
      </c>
      <c r="C483" s="176" t="str">
        <f t="shared" si="27"/>
        <v>Subsidy for Elec Production by Fuel</v>
      </c>
      <c r="D483" s="6" t="s">
        <v>2355</v>
      </c>
      <c r="E483" s="47"/>
      <c r="F483" s="6" t="s">
        <v>2360</v>
      </c>
      <c r="G483" s="188"/>
      <c r="H483" s="44">
        <v>1798</v>
      </c>
      <c r="I483" s="199" t="s">
        <v>43</v>
      </c>
      <c r="J483" s="177" t="str">
        <f>IF(ISBLANK(INDEX('Policy Characteristics'!D:D,MATCH($C483,'Policy Characteristics'!$C:$C,0))),"",INDEX('Policy Characteristics'!D:D,MATCH($C483,'Policy Characteristics'!$C:$C,0)))</f>
        <v>Subsidy for Electricity Production</v>
      </c>
      <c r="K483" s="177" t="str">
        <f>IF(ISBLANK(INDEX('Policy Characteristics'!E:E,MATCH($C483,'Policy Characteristics'!$C:$C,0))),"",INDEX('Policy Characteristics'!E:E,MATCH($C483,'Policy Characteristics'!$C:$C,0)))</f>
        <v>elec generation subsidy</v>
      </c>
      <c r="L483" s="177">
        <f>IF(ISBLANK(INDEX('Policy Characteristics'!F:F,MATCH($C483,'Policy Characteristics'!$C:$C,0))),"",INDEX('Policy Characteristics'!F:F,MATCH($C483,'Policy Characteristics'!$C:$C,0)))</f>
        <v>0</v>
      </c>
      <c r="M483" s="177">
        <f>IF(ISBLANK(INDEX('Policy Characteristics'!G:G,MATCH($C483,'Policy Characteristics'!$C:$C,0))),"",INDEX('Policy Characteristics'!G:G,MATCH($C483,'Policy Characteristics'!$C:$C,0)))</f>
        <v>60</v>
      </c>
      <c r="N483" s="177">
        <f>IF(ISBLANK(INDEX('Policy Characteristics'!H:H,MATCH($C483,'Policy Characteristics'!$C:$C,0))),"",INDEX('Policy Characteristics'!H:H,MATCH($C483,'Policy Characteristics'!$C:$C,0)))</f>
        <v>1</v>
      </c>
      <c r="O483" s="177" t="str">
        <f>IF(ISBLANK(INDEX('Policy Characteristics'!I:I,MATCH($C483,'Policy Characteristics'!$C:$C,0))),"",INDEX('Policy Characteristics'!I:I,MATCH($C483,'Policy Characteristics'!$C:$C,0)))</f>
        <v>€/MWh</v>
      </c>
      <c r="P483" s="177" t="str">
        <f>IF(ISBLANK(INDEX('Policy Characteristics'!J:J,MATCH($C483,'Policy Characteristics'!$C:$C,0))),"",INDEX('Policy Characteristics'!J:J,MATCH($C483,'Policy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83" s="177" t="str">
        <f>IF(ISBLANK(INDEX('Policy Characteristics'!K:K,MATCH($C483,'Policy Characteristics'!$C:$C,0))),"",INDEX('Policy Characteristics'!K:K,MATCH($C483,'Policy Characteristics'!$C:$C,0)))</f>
        <v>electricity-sector-main.html#subsidies</v>
      </c>
      <c r="R483" s="177" t="str">
        <f>IF(ISBLANK(INDEX('Policy Characteristics'!L:L,MATCH($C483,'Policy Characteristics'!$C:$C,0))),"",INDEX('Policy Characteristics'!L:L,MATCH($C483,'Policy Characteristics'!$C:$C,0)))</f>
        <v>subsidy-for-electricity-production.html</v>
      </c>
      <c r="S483" s="188"/>
    </row>
    <row r="484" spans="1:19" x14ac:dyDescent="0.35">
      <c r="A484" s="176" t="str">
        <f>IF(ISBLANK(INDEX('Policy Characteristics'!A:A,MATCH($C484,'Policy Characteristics'!$C:$C,0))),"",INDEX('Policy Characteristics'!A:A,MATCH($C484,'Policy Characteristics'!$C:$C,0)))</f>
        <v>Electricity Supply</v>
      </c>
      <c r="B484" s="184" t="str">
        <f>IF(ISBLANK(INDEX('Policy Characteristics'!B:B,MATCH($C484,'Policy Characteristics'!$C:$C,0))),"",INDEX('Policy Characteristics'!B:B,MATCH($C484,'Policy Characteristics'!$C:$C,0)))</f>
        <v>Subsidy for Electricity Production</v>
      </c>
      <c r="C484" s="176" t="str">
        <f t="shared" si="27"/>
        <v>Subsidy for Elec Production by Fuel</v>
      </c>
      <c r="D484" s="6" t="s">
        <v>2356</v>
      </c>
      <c r="E484" s="47"/>
      <c r="F484" s="6" t="s">
        <v>2361</v>
      </c>
      <c r="G484" s="188"/>
      <c r="H484" s="44">
        <v>1799</v>
      </c>
      <c r="I484" s="199" t="s">
        <v>43</v>
      </c>
      <c r="J484" s="177" t="str">
        <f>IF(ISBLANK(INDEX('Policy Characteristics'!D:D,MATCH($C484,'Policy Characteristics'!$C:$C,0))),"",INDEX('Policy Characteristics'!D:D,MATCH($C484,'Policy Characteristics'!$C:$C,0)))</f>
        <v>Subsidy for Electricity Production</v>
      </c>
      <c r="K484" s="177" t="str">
        <f>IF(ISBLANK(INDEX('Policy Characteristics'!E:E,MATCH($C484,'Policy Characteristics'!$C:$C,0))),"",INDEX('Policy Characteristics'!E:E,MATCH($C484,'Policy Characteristics'!$C:$C,0)))</f>
        <v>elec generation subsidy</v>
      </c>
      <c r="L484" s="177">
        <f>IF(ISBLANK(INDEX('Policy Characteristics'!F:F,MATCH($C484,'Policy Characteristics'!$C:$C,0))),"",INDEX('Policy Characteristics'!F:F,MATCH($C484,'Policy Characteristics'!$C:$C,0)))</f>
        <v>0</v>
      </c>
      <c r="M484" s="177">
        <f>IF(ISBLANK(INDEX('Policy Characteristics'!G:G,MATCH($C484,'Policy Characteristics'!$C:$C,0))),"",INDEX('Policy Characteristics'!G:G,MATCH($C484,'Policy Characteristics'!$C:$C,0)))</f>
        <v>60</v>
      </c>
      <c r="N484" s="177">
        <f>IF(ISBLANK(INDEX('Policy Characteristics'!H:H,MATCH($C484,'Policy Characteristics'!$C:$C,0))),"",INDEX('Policy Characteristics'!H:H,MATCH($C484,'Policy Characteristics'!$C:$C,0)))</f>
        <v>1</v>
      </c>
      <c r="O484" s="177" t="str">
        <f>IF(ISBLANK(INDEX('Policy Characteristics'!I:I,MATCH($C484,'Policy Characteristics'!$C:$C,0))),"",INDEX('Policy Characteristics'!I:I,MATCH($C484,'Policy Characteristics'!$C:$C,0)))</f>
        <v>€/MWh</v>
      </c>
      <c r="P484" s="177" t="str">
        <f>IF(ISBLANK(INDEX('Policy Characteristics'!J:J,MATCH($C484,'Policy Characteristics'!$C:$C,0))),"",INDEX('Policy Characteristics'!J:J,MATCH($C484,'Policy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84" s="177" t="str">
        <f>IF(ISBLANK(INDEX('Policy Characteristics'!K:K,MATCH($C484,'Policy Characteristics'!$C:$C,0))),"",INDEX('Policy Characteristics'!K:K,MATCH($C484,'Policy Characteristics'!$C:$C,0)))</f>
        <v>electricity-sector-main.html#subsidies</v>
      </c>
      <c r="R484" s="177" t="str">
        <f>IF(ISBLANK(INDEX('Policy Characteristics'!L:L,MATCH($C484,'Policy Characteristics'!$C:$C,0))),"",INDEX('Policy Characteristics'!L:L,MATCH($C484,'Policy Characteristics'!$C:$C,0)))</f>
        <v>subsidy-for-electricity-production.html</v>
      </c>
      <c r="S484" s="188"/>
    </row>
    <row r="485" spans="1:19" x14ac:dyDescent="0.35">
      <c r="A485" s="176" t="str">
        <f>IF(ISBLANK(INDEX('Policy Characteristics'!A:A,MATCH($C485,'Policy Characteristics'!$C:$C,0))),"",INDEX('Policy Characteristics'!A:A,MATCH($C485,'Policy Characteristics'!$C:$C,0)))</f>
        <v>Electricity Supply</v>
      </c>
      <c r="B485" s="184" t="str">
        <f>IF(ISBLANK(INDEX('Policy Characteristics'!B:B,MATCH($C485,'Policy Characteristics'!$C:$C,0))),"",INDEX('Policy Characteristics'!B:B,MATCH($C485,'Policy Characteristics'!$C:$C,0)))</f>
        <v>Subsidy for Electricity Production</v>
      </c>
      <c r="C485" s="176" t="str">
        <f t="shared" si="27"/>
        <v>Subsidy for Elec Production by Fuel</v>
      </c>
      <c r="D485" s="6" t="s">
        <v>2357</v>
      </c>
      <c r="E485" s="47"/>
      <c r="F485" s="6" t="s">
        <v>2362</v>
      </c>
      <c r="G485" s="188"/>
      <c r="H485" s="44">
        <v>1800</v>
      </c>
      <c r="I485" s="199" t="s">
        <v>43</v>
      </c>
      <c r="J485" s="177" t="str">
        <f>IF(ISBLANK(INDEX('Policy Characteristics'!D:D,MATCH($C485,'Policy Characteristics'!$C:$C,0))),"",INDEX('Policy Characteristics'!D:D,MATCH($C485,'Policy Characteristics'!$C:$C,0)))</f>
        <v>Subsidy for Electricity Production</v>
      </c>
      <c r="K485" s="177" t="str">
        <f>IF(ISBLANK(INDEX('Policy Characteristics'!E:E,MATCH($C485,'Policy Characteristics'!$C:$C,0))),"",INDEX('Policy Characteristics'!E:E,MATCH($C485,'Policy Characteristics'!$C:$C,0)))</f>
        <v>elec generation subsidy</v>
      </c>
      <c r="L485" s="177">
        <f>IF(ISBLANK(INDEX('Policy Characteristics'!F:F,MATCH($C485,'Policy Characteristics'!$C:$C,0))),"",INDEX('Policy Characteristics'!F:F,MATCH($C485,'Policy Characteristics'!$C:$C,0)))</f>
        <v>0</v>
      </c>
      <c r="M485" s="177">
        <f>IF(ISBLANK(INDEX('Policy Characteristics'!G:G,MATCH($C485,'Policy Characteristics'!$C:$C,0))),"",INDEX('Policy Characteristics'!G:G,MATCH($C485,'Policy Characteristics'!$C:$C,0)))</f>
        <v>60</v>
      </c>
      <c r="N485" s="177">
        <f>IF(ISBLANK(INDEX('Policy Characteristics'!H:H,MATCH($C485,'Policy Characteristics'!$C:$C,0))),"",INDEX('Policy Characteristics'!H:H,MATCH($C485,'Policy Characteristics'!$C:$C,0)))</f>
        <v>1</v>
      </c>
      <c r="O485" s="177" t="str">
        <f>IF(ISBLANK(INDEX('Policy Characteristics'!I:I,MATCH($C485,'Policy Characteristics'!$C:$C,0))),"",INDEX('Policy Characteristics'!I:I,MATCH($C485,'Policy Characteristics'!$C:$C,0)))</f>
        <v>€/MWh</v>
      </c>
      <c r="P485" s="177" t="str">
        <f>IF(ISBLANK(INDEX('Policy Characteristics'!J:J,MATCH($C485,'Policy Characteristics'!$C:$C,0))),"",INDEX('Policy Characteristics'!J:J,MATCH($C485,'Policy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85" s="177" t="str">
        <f>IF(ISBLANK(INDEX('Policy Characteristics'!K:K,MATCH($C485,'Policy Characteristics'!$C:$C,0))),"",INDEX('Policy Characteristics'!K:K,MATCH($C485,'Policy Characteristics'!$C:$C,0)))</f>
        <v>electricity-sector-main.html#subsidies</v>
      </c>
      <c r="R485" s="177" t="str">
        <f>IF(ISBLANK(INDEX('Policy Characteristics'!L:L,MATCH($C485,'Policy Characteristics'!$C:$C,0))),"",INDEX('Policy Characteristics'!L:L,MATCH($C485,'Policy Characteristics'!$C:$C,0)))</f>
        <v>subsidy-for-electricity-production.html</v>
      </c>
      <c r="S485" s="188"/>
    </row>
    <row r="486" spans="1:19" x14ac:dyDescent="0.35">
      <c r="A486" s="176" t="str">
        <f>IF(ISBLANK(INDEX('Policy Characteristics'!A:A,MATCH($C486,'Policy Characteristics'!$C:$C,0))),"",INDEX('Policy Characteristics'!A:A,MATCH($C486,'Policy Characteristics'!$C:$C,0)))</f>
        <v>Electricity Supply</v>
      </c>
      <c r="B486" s="184" t="str">
        <f>IF(ISBLANK(INDEX('Policy Characteristics'!B:B,MATCH($C486,'Policy Characteristics'!$C:$C,0))),"",INDEX('Policy Characteristics'!B:B,MATCH($C486,'Policy Characteristics'!$C:$C,0)))</f>
        <v>Subsidy for Electricity Production</v>
      </c>
      <c r="C486" s="176" t="str">
        <f t="shared" si="27"/>
        <v>Subsidy for Elec Production by Fuel</v>
      </c>
      <c r="D486" s="6" t="s">
        <v>2358</v>
      </c>
      <c r="E486" s="47"/>
      <c r="F486" s="6" t="s">
        <v>2363</v>
      </c>
      <c r="G486" s="188"/>
      <c r="H486" s="44">
        <v>1801</v>
      </c>
      <c r="I486" s="199" t="s">
        <v>43</v>
      </c>
      <c r="J486" s="177" t="str">
        <f>IF(ISBLANK(INDEX('Policy Characteristics'!D:D,MATCH($C486,'Policy Characteristics'!$C:$C,0))),"",INDEX('Policy Characteristics'!D:D,MATCH($C486,'Policy Characteristics'!$C:$C,0)))</f>
        <v>Subsidy for Electricity Production</v>
      </c>
      <c r="K486" s="177" t="str">
        <f>IF(ISBLANK(INDEX('Policy Characteristics'!E:E,MATCH($C486,'Policy Characteristics'!$C:$C,0))),"",INDEX('Policy Characteristics'!E:E,MATCH($C486,'Policy Characteristics'!$C:$C,0)))</f>
        <v>elec generation subsidy</v>
      </c>
      <c r="L486" s="177">
        <f>IF(ISBLANK(INDEX('Policy Characteristics'!F:F,MATCH($C486,'Policy Characteristics'!$C:$C,0))),"",INDEX('Policy Characteristics'!F:F,MATCH($C486,'Policy Characteristics'!$C:$C,0)))</f>
        <v>0</v>
      </c>
      <c r="M486" s="177">
        <f>IF(ISBLANK(INDEX('Policy Characteristics'!G:G,MATCH($C486,'Policy Characteristics'!$C:$C,0))),"",INDEX('Policy Characteristics'!G:G,MATCH($C486,'Policy Characteristics'!$C:$C,0)))</f>
        <v>60</v>
      </c>
      <c r="N486" s="177">
        <f>IF(ISBLANK(INDEX('Policy Characteristics'!H:H,MATCH($C486,'Policy Characteristics'!$C:$C,0))),"",INDEX('Policy Characteristics'!H:H,MATCH($C486,'Policy Characteristics'!$C:$C,0)))</f>
        <v>1</v>
      </c>
      <c r="O486" s="177" t="str">
        <f>IF(ISBLANK(INDEX('Policy Characteristics'!I:I,MATCH($C486,'Policy Characteristics'!$C:$C,0))),"",INDEX('Policy Characteristics'!I:I,MATCH($C486,'Policy Characteristics'!$C:$C,0)))</f>
        <v>€/MWh</v>
      </c>
      <c r="P486" s="177" t="str">
        <f>IF(ISBLANK(INDEX('Policy Characteristics'!J:J,MATCH($C486,'Policy Characteristics'!$C:$C,0))),"",INDEX('Policy Characteristics'!J:J,MATCH($C486,'Policy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86" s="177" t="str">
        <f>IF(ISBLANK(INDEX('Policy Characteristics'!K:K,MATCH($C486,'Policy Characteristics'!$C:$C,0))),"",INDEX('Policy Characteristics'!K:K,MATCH($C486,'Policy Characteristics'!$C:$C,0)))</f>
        <v>electricity-sector-main.html#subsidies</v>
      </c>
      <c r="R486" s="177" t="str">
        <f>IF(ISBLANK(INDEX('Policy Characteristics'!L:L,MATCH($C486,'Policy Characteristics'!$C:$C,0))),"",INDEX('Policy Characteristics'!L:L,MATCH($C486,'Policy Characteristics'!$C:$C,0)))</f>
        <v>subsidy-for-electricity-production.html</v>
      </c>
      <c r="S486" s="188"/>
    </row>
    <row r="487" spans="1:19" x14ac:dyDescent="0.35">
      <c r="A487" s="176" t="str">
        <f>IF(ISBLANK(INDEX('Policy Characteristics'!A:A,MATCH($C487,'Policy Characteristics'!$C:$C,0))),"",INDEX('Policy Characteristics'!A:A,MATCH($C487,'Policy Characteristics'!$C:$C,0)))</f>
        <v>Electricity Supply</v>
      </c>
      <c r="B487" s="184" t="str">
        <f>IF(ISBLANK(INDEX('Policy Characteristics'!B:B,MATCH($C487,'Policy Characteristics'!$C:$C,0))),"",INDEX('Policy Characteristics'!B:B,MATCH($C487,'Policy Characteristics'!$C:$C,0)))</f>
        <v>Subsidy for Electricity Production</v>
      </c>
      <c r="C487" s="176" t="str">
        <f t="shared" si="27"/>
        <v>Subsidy for Elec Production by Fuel</v>
      </c>
      <c r="D487" s="6" t="s">
        <v>2438</v>
      </c>
      <c r="E487" s="47"/>
      <c r="F487" s="6" t="s">
        <v>2436</v>
      </c>
      <c r="G487" s="188"/>
      <c r="H487" s="44">
        <v>1802</v>
      </c>
      <c r="I487" s="199" t="s">
        <v>43</v>
      </c>
      <c r="J487" s="177" t="str">
        <f>IF(ISBLANK(INDEX('Policy Characteristics'!D:D,MATCH($C487,'Policy Characteristics'!$C:$C,0))),"",INDEX('Policy Characteristics'!D:D,MATCH($C487,'Policy Characteristics'!$C:$C,0)))</f>
        <v>Subsidy for Electricity Production</v>
      </c>
      <c r="K487" s="177" t="str">
        <f>IF(ISBLANK(INDEX('Policy Characteristics'!E:E,MATCH($C487,'Policy Characteristics'!$C:$C,0))),"",INDEX('Policy Characteristics'!E:E,MATCH($C487,'Policy Characteristics'!$C:$C,0)))</f>
        <v>elec generation subsidy</v>
      </c>
      <c r="L487" s="177">
        <f>IF(ISBLANK(INDEX('Policy Characteristics'!F:F,MATCH($C487,'Policy Characteristics'!$C:$C,0))),"",INDEX('Policy Characteristics'!F:F,MATCH($C487,'Policy Characteristics'!$C:$C,0)))</f>
        <v>0</v>
      </c>
      <c r="M487" s="177">
        <f>IF(ISBLANK(INDEX('Policy Characteristics'!G:G,MATCH($C487,'Policy Characteristics'!$C:$C,0))),"",INDEX('Policy Characteristics'!G:G,MATCH($C487,'Policy Characteristics'!$C:$C,0)))</f>
        <v>60</v>
      </c>
      <c r="N487" s="177">
        <f>IF(ISBLANK(INDEX('Policy Characteristics'!H:H,MATCH($C487,'Policy Characteristics'!$C:$C,0))),"",INDEX('Policy Characteristics'!H:H,MATCH($C487,'Policy Characteristics'!$C:$C,0)))</f>
        <v>1</v>
      </c>
      <c r="O487" s="177" t="str">
        <f>IF(ISBLANK(INDEX('Policy Characteristics'!I:I,MATCH($C487,'Policy Characteristics'!$C:$C,0))),"",INDEX('Policy Characteristics'!I:I,MATCH($C487,'Policy Characteristics'!$C:$C,0)))</f>
        <v>€/MWh</v>
      </c>
      <c r="P487" s="177" t="str">
        <f>IF(ISBLANK(INDEX('Policy Characteristics'!J:J,MATCH($C487,'Policy Characteristics'!$C:$C,0))),"",INDEX('Policy Characteristics'!J:J,MATCH($C487,'Policy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87" s="177" t="str">
        <f>IF(ISBLANK(INDEX('Policy Characteristics'!K:K,MATCH($C487,'Policy Characteristics'!$C:$C,0))),"",INDEX('Policy Characteristics'!K:K,MATCH($C487,'Policy Characteristics'!$C:$C,0)))</f>
        <v>electricity-sector-main.html#subsidies</v>
      </c>
      <c r="R487" s="177" t="str">
        <f>IF(ISBLANK(INDEX('Policy Characteristics'!L:L,MATCH($C487,'Policy Characteristics'!$C:$C,0))),"",INDEX('Policy Characteristics'!L:L,MATCH($C487,'Policy Characteristics'!$C:$C,0)))</f>
        <v>subsidy-for-electricity-production.html</v>
      </c>
      <c r="S487" s="188"/>
    </row>
    <row r="488" spans="1:19" x14ac:dyDescent="0.35">
      <c r="A488" s="176" t="str">
        <f>IF(ISBLANK(INDEX('Policy Characteristics'!A:A,MATCH($C488,'Policy Characteristics'!$C:$C,0))),"",INDEX('Policy Characteristics'!A:A,MATCH($C488,'Policy Characteristics'!$C:$C,0)))</f>
        <v>Electricity Supply</v>
      </c>
      <c r="B488" s="184" t="str">
        <f>IF(ISBLANK(INDEX('Policy Characteristics'!B:B,MATCH($C488,'Policy Characteristics'!$C:$C,0))),"",INDEX('Policy Characteristics'!B:B,MATCH($C488,'Policy Characteristics'!$C:$C,0)))</f>
        <v>Subsidy for Electricity Production</v>
      </c>
      <c r="C488" s="176" t="str">
        <f t="shared" si="27"/>
        <v>Subsidy for Elec Production by Fuel</v>
      </c>
      <c r="D488" s="6" t="s">
        <v>2439</v>
      </c>
      <c r="E488" s="47"/>
      <c r="F488" s="6" t="s">
        <v>2437</v>
      </c>
      <c r="G488" s="188"/>
      <c r="H488" s="44">
        <v>2244</v>
      </c>
      <c r="I488" s="199" t="s">
        <v>43</v>
      </c>
      <c r="J488" s="177" t="str">
        <f>IF(ISBLANK(INDEX('Policy Characteristics'!D:D,MATCH($C488,'Policy Characteristics'!$C:$C,0))),"",INDEX('Policy Characteristics'!D:D,MATCH($C488,'Policy Characteristics'!$C:$C,0)))</f>
        <v>Subsidy for Electricity Production</v>
      </c>
      <c r="K488" s="177" t="str">
        <f>IF(ISBLANK(INDEX('Policy Characteristics'!E:E,MATCH($C488,'Policy Characteristics'!$C:$C,0))),"",INDEX('Policy Characteristics'!E:E,MATCH($C488,'Policy Characteristics'!$C:$C,0)))</f>
        <v>elec generation subsidy</v>
      </c>
      <c r="L488" s="177">
        <f>IF(ISBLANK(INDEX('Policy Characteristics'!F:F,MATCH($C488,'Policy Characteristics'!$C:$C,0))),"",INDEX('Policy Characteristics'!F:F,MATCH($C488,'Policy Characteristics'!$C:$C,0)))</f>
        <v>0</v>
      </c>
      <c r="M488" s="177">
        <f>IF(ISBLANK(INDEX('Policy Characteristics'!G:G,MATCH($C488,'Policy Characteristics'!$C:$C,0))),"",INDEX('Policy Characteristics'!G:G,MATCH($C488,'Policy Characteristics'!$C:$C,0)))</f>
        <v>60</v>
      </c>
      <c r="N488" s="177">
        <f>IF(ISBLANK(INDEX('Policy Characteristics'!H:H,MATCH($C488,'Policy Characteristics'!$C:$C,0))),"",INDEX('Policy Characteristics'!H:H,MATCH($C488,'Policy Characteristics'!$C:$C,0)))</f>
        <v>1</v>
      </c>
      <c r="O488" s="177" t="str">
        <f>IF(ISBLANK(INDEX('Policy Characteristics'!I:I,MATCH($C488,'Policy Characteristics'!$C:$C,0))),"",INDEX('Policy Characteristics'!I:I,MATCH($C488,'Policy Characteristics'!$C:$C,0)))</f>
        <v>€/MWh</v>
      </c>
      <c r="P488" s="177" t="str">
        <f>IF(ISBLANK(INDEX('Policy Characteristics'!J:J,MATCH($C488,'Policy Characteristics'!$C:$C,0))),"",INDEX('Policy Characteristics'!J:J,MATCH($C488,'Policy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88" s="177" t="str">
        <f>IF(ISBLANK(INDEX('Policy Characteristics'!K:K,MATCH($C488,'Policy Characteristics'!$C:$C,0))),"",INDEX('Policy Characteristics'!K:K,MATCH($C488,'Policy Characteristics'!$C:$C,0)))</f>
        <v>electricity-sector-main.html#subsidies</v>
      </c>
      <c r="R488" s="177" t="str">
        <f>IF(ISBLANK(INDEX('Policy Characteristics'!L:L,MATCH($C488,'Policy Characteristics'!$C:$C,0))),"",INDEX('Policy Characteristics'!L:L,MATCH($C488,'Policy Characteristics'!$C:$C,0)))</f>
        <v>subsidy-for-electricity-production.html</v>
      </c>
      <c r="S488" s="188"/>
    </row>
    <row r="489" spans="1:19" x14ac:dyDescent="0.35">
      <c r="A489" s="176" t="str">
        <f>IF(ISBLANK(INDEX('Policy Characteristics'!A:A,MATCH($C489,'Policy Characteristics'!$C:$C,0))),"",INDEX('Policy Characteristics'!A:A,MATCH($C489,'Policy Characteristics'!$C:$C,0)))</f>
        <v>Electricity Supply</v>
      </c>
      <c r="B489" s="184" t="str">
        <f>IF(ISBLANK(INDEX('Policy Characteristics'!B:B,MATCH($C489,'Policy Characteristics'!$C:$C,0))),"",INDEX('Policy Characteristics'!B:B,MATCH($C489,'Policy Characteristics'!$C:$C,0)))</f>
        <v>Use EVs for Grid Balancing</v>
      </c>
      <c r="C489" s="1" t="s">
        <v>2431</v>
      </c>
      <c r="D489" s="6"/>
      <c r="E489" s="47"/>
      <c r="F489" s="6"/>
      <c r="G489" s="6"/>
      <c r="H489" s="44">
        <v>2235</v>
      </c>
      <c r="I489" s="199" t="s">
        <v>43</v>
      </c>
      <c r="J489" s="177" t="str">
        <f>IF(ISBLANK(INDEX('Policy Characteristics'!D:D,MATCH($C489,'Policy Characteristics'!$C:$C,0))),"",INDEX('Policy Characteristics'!D:D,MATCH($C489,'Policy Characteristics'!$C:$C,0)))</f>
        <v>EVs for Grid Balancing</v>
      </c>
      <c r="K489" s="177" t="str">
        <f>IF(ISBLANK(INDEX('Policy Characteristics'!E:E,MATCH($C489,'Policy Characteristics'!$C:$C,0))),"",INDEX('Policy Characteristics'!E:E,MATCH($C489,'Policy Characteristics'!$C:$C,0)))</f>
        <v>elec use EVs for grid balancing</v>
      </c>
      <c r="L489" s="177">
        <f>IF(ISBLANK(INDEX('Policy Characteristics'!F:F,MATCH($C489,'Policy Characteristics'!$C:$C,0))),"",INDEX('Policy Characteristics'!F:F,MATCH($C489,'Policy Characteristics'!$C:$C,0)))</f>
        <v>0</v>
      </c>
      <c r="M489" s="177">
        <f>IF(ISBLANK(INDEX('Policy Characteristics'!G:G,MATCH($C489,'Policy Characteristics'!$C:$C,0))),"",INDEX('Policy Characteristics'!G:G,MATCH($C489,'Policy Characteristics'!$C:$C,0)))</f>
        <v>1</v>
      </c>
      <c r="N489" s="177">
        <f>IF(ISBLANK(INDEX('Policy Characteristics'!H:H,MATCH($C489,'Policy Characteristics'!$C:$C,0))),"",INDEX('Policy Characteristics'!H:H,MATCH($C489,'Policy Characteristics'!$C:$C,0)))</f>
        <v>0.01</v>
      </c>
      <c r="O489" s="177" t="str">
        <f>IF(ISBLANK(INDEX('Policy Characteristics'!I:I,MATCH($C489,'Policy Characteristics'!$C:$C,0))),"",INDEX('Policy Characteristics'!I:I,MATCH($C489,'Policy Characteristics'!$C:$C,0)))</f>
        <v>% of EVs used</v>
      </c>
      <c r="P489" s="177" t="str">
        <f>IF(ISBLANK(INDEX('Policy Characteristics'!J:J,MATCH($C489,'Policy Characteristics'!$C:$C,0))),"",INDEX('Policy Characteristics'!J:J,MATCH($C489,'Policy Characteristics'!$C:$C,0)))</f>
        <v>**Description:** This policy increases the share of EVs that are used to assist in grid balancing on an average day.  This means the EV is connected to the grid during the hours when demand-shifting would be helpful (hours of net peak load) and can pause its charging or, ideally, can partially discharge its battery during these hours to help provide electricity to the grid.  // **Guidance for setting values:** Today, EVs generally are not used to help with grid balancing, and EVs and chargers may not have the capability to send electricity in the reverse direction to supply the grid (and have suitable safety cut-off systems to prevent energizing the grid when utilities intentionally shut it down to do repairs and maintenance).  Automatically changing the hours when an EV charges (but not discharging to support the grid) is technologically easier but provides less support to the grid.</v>
      </c>
      <c r="Q489" s="177" t="str">
        <f>IF(ISBLANK(INDEX('Policy Characteristics'!K:K,MATCH($C489,'Policy Characteristics'!$C:$C,0))),"",INDEX('Policy Characteristics'!K:K,MATCH($C489,'Policy Characteristics'!$C:$C,0)))</f>
        <v/>
      </c>
      <c r="R489" s="177" t="str">
        <f>IF(ISBLANK(INDEX('Policy Characteristics'!L:L,MATCH($C489,'Policy Characteristics'!$C:$C,0))),"",INDEX('Policy Characteristics'!L:L,MATCH($C489,'Policy Characteristics'!$C:$C,0)))</f>
        <v/>
      </c>
      <c r="S489" s="188"/>
    </row>
    <row r="490" spans="1:19" ht="29" x14ac:dyDescent="0.35">
      <c r="A490" s="176" t="str">
        <f>IF(ISBLANK(INDEX('Policy Characteristics'!A:A,MATCH($C490,'Policy Characteristics'!$C:$C,0))),"",INDEX('Policy Characteristics'!A:A,MATCH($C490,'Policy Characteristics'!$C:$C,0)))</f>
        <v>Electricity Supply</v>
      </c>
      <c r="B490" s="184" t="str">
        <f>IF(ISBLANK(INDEX('Policy Characteristics'!B:B,MATCH($C490,'Policy Characteristics'!$C:$C,0))),"",INDEX('Policy Characteristics'!B:B,MATCH($C490,'Policy Characteristics'!$C:$C,0)))</f>
        <v>Subsidy for Grid Battery Output</v>
      </c>
      <c r="C490" s="1" t="s">
        <v>2489</v>
      </c>
      <c r="D490" s="6"/>
      <c r="E490" s="47"/>
      <c r="F490" s="6"/>
      <c r="G490" s="6"/>
      <c r="H490" s="44">
        <v>2258</v>
      </c>
      <c r="I490" s="199" t="s">
        <v>43</v>
      </c>
      <c r="J490" s="177" t="str">
        <f>IF(ISBLANK(INDEX('Policy Characteristics'!D:D,MATCH($C490,'Policy Characteristics'!$C:$C,0))),"",INDEX('Policy Characteristics'!D:D,MATCH($C490,'Policy Characteristics'!$C:$C,0)))</f>
        <v>Grid Battery Subsidy</v>
      </c>
      <c r="K490" s="177" t="str">
        <f>IF(ISBLANK(INDEX('Policy Characteristics'!E:E,MATCH($C490,'Policy Characteristics'!$C:$C,0))),"",INDEX('Policy Characteristics'!E:E,MATCH($C490,'Policy Characteristics'!$C:$C,0)))</f>
        <v>elec battery subsidy per output</v>
      </c>
      <c r="L490" s="177">
        <f>IF(ISBLANK(INDEX('Policy Characteristics'!F:F,MATCH($C490,'Policy Characteristics'!$C:$C,0))),"",INDEX('Policy Characteristics'!F:F,MATCH($C490,'Policy Characteristics'!$C:$C,0)))</f>
        <v>0</v>
      </c>
      <c r="M490" s="177">
        <f>IF(ISBLANK(INDEX('Policy Characteristics'!G:G,MATCH($C490,'Policy Characteristics'!$C:$C,0))),"",INDEX('Policy Characteristics'!G:G,MATCH($C490,'Policy Characteristics'!$C:$C,0)))</f>
        <v>100</v>
      </c>
      <c r="N490" s="177">
        <f>IF(ISBLANK(INDEX('Policy Characteristics'!H:H,MATCH($C490,'Policy Characteristics'!$C:$C,0))),"",INDEX('Policy Characteristics'!H:H,MATCH($C490,'Policy Characteristics'!$C:$C,0)))</f>
        <v>5</v>
      </c>
      <c r="O490" s="177" t="str">
        <f>IF(ISBLANK(INDEX('Policy Characteristics'!I:I,MATCH($C490,'Policy Characteristics'!$C:$C,0))),"",INDEX('Policy Characteristics'!I:I,MATCH($C490,'Policy Characteristics'!$C:$C,0)))</f>
        <v>€/MWh</v>
      </c>
      <c r="P490" s="177" t="str">
        <f>IF(ISBLANK(INDEX('Policy Characteristics'!J:J,MATCH($C490,'Policy Characteristics'!$C:$C,0))),"",INDEX('Policy Characteristics'!J:J,MATCH($C490,'Policy Characteristics'!$C:$C,0)))</f>
        <v>**Description:** This policy provides a subsidy in units of dollar per megawatt-hour electricity supplied to the grid, additional to any BAU subsidies.   // **Guidance for setting values:** The BAU case has grid batteries claiming the Subsidy for Grid Battery Capacity, not a subsidy per unit output.</v>
      </c>
      <c r="Q490" s="177" t="str">
        <f>IF(ISBLANK(INDEX('Policy Characteristics'!K:K,MATCH($C490,'Policy Characteristics'!$C:$C,0))),"",INDEX('Policy Characteristics'!K:K,MATCH($C490,'Policy Characteristics'!$C:$C,0)))</f>
        <v/>
      </c>
      <c r="R490" s="177" t="str">
        <f>IF(ISBLANK(INDEX('Policy Characteristics'!L:L,MATCH($C490,'Policy Characteristics'!$C:$C,0))),"",INDEX('Policy Characteristics'!L:L,MATCH($C490,'Policy Characteristics'!$C:$C,0)))</f>
        <v/>
      </c>
      <c r="S490" s="188"/>
    </row>
    <row r="491" spans="1:19" x14ac:dyDescent="0.35">
      <c r="A491" s="176" t="str">
        <f>IF(ISBLANK(INDEX('Policy Characteristics'!A:A,MATCH($C491,'Policy Characteristics'!$C:$C,0))),"",INDEX('Policy Characteristics'!A:A,MATCH($C491,'Policy Characteristics'!$C:$C,0)))</f>
        <v>Electricity Supply</v>
      </c>
      <c r="B491" s="184" t="str">
        <f>IF(ISBLANK(INDEX('Policy Characteristics'!B:B,MATCH($C491,'Policy Characteristics'!$C:$C,0))),"",INDEX('Policy Characteristics'!B:B,MATCH($C491,'Policy Characteristics'!$C:$C,0)))</f>
        <v>Subsidy for Grid Battery Capacity</v>
      </c>
      <c r="C491" s="1" t="s">
        <v>2493</v>
      </c>
      <c r="D491" s="6"/>
      <c r="E491" s="47"/>
      <c r="F491" s="6"/>
      <c r="G491" s="6"/>
      <c r="H491" s="44">
        <v>2259</v>
      </c>
      <c r="I491" s="199" t="s">
        <v>43</v>
      </c>
      <c r="J491" s="177" t="str">
        <f>IF(ISBLANK(INDEX('Policy Characteristics'!D:D,MATCH($C491,'Policy Characteristics'!$C:$C,0))),"",INDEX('Policy Characteristics'!D:D,MATCH($C491,'Policy Characteristics'!$C:$C,0)))</f>
        <v>Grid Battery Subsidy</v>
      </c>
      <c r="K491" s="177" t="str">
        <f>IF(ISBLANK(INDEX('Policy Characteristics'!E:E,MATCH($C491,'Policy Characteristics'!$C:$C,0))),"",INDEX('Policy Characteristics'!E:E,MATCH($C491,'Policy Characteristics'!$C:$C,0)))</f>
        <v>elec battery construction subsidy</v>
      </c>
      <c r="L491" s="177">
        <f>IF(ISBLANK(INDEX('Policy Characteristics'!F:F,MATCH($C491,'Policy Characteristics'!$C:$C,0))),"",INDEX('Policy Characteristics'!F:F,MATCH($C491,'Policy Characteristics'!$C:$C,0)))</f>
        <v>0</v>
      </c>
      <c r="M491" s="177">
        <f>IF(ISBLANK(INDEX('Policy Characteristics'!G:G,MATCH($C491,'Policy Characteristics'!$C:$C,0))),"",INDEX('Policy Characteristics'!G:G,MATCH($C491,'Policy Characteristics'!$C:$C,0)))</f>
        <v>1</v>
      </c>
      <c r="N491" s="177">
        <f>IF(ISBLANK(INDEX('Policy Characteristics'!H:H,MATCH($C491,'Policy Characteristics'!$C:$C,0))),"",INDEX('Policy Characteristics'!H:H,MATCH($C491,'Policy Characteristics'!$C:$C,0)))</f>
        <v>0.01</v>
      </c>
      <c r="O491" s="177" t="str">
        <f>IF(ISBLANK(INDEX('Policy Characteristics'!I:I,MATCH($C491,'Policy Characteristics'!$C:$C,0))),"",INDEX('Policy Characteristics'!I:I,MATCH($C491,'Policy Characteristics'!$C:$C,0)))</f>
        <v>% of capital costs</v>
      </c>
      <c r="P491" s="177" t="str">
        <f>IF(ISBLANK(INDEX('Policy Characteristics'!J:J,MATCH($C491,'Policy Characteristics'!$C:$C,0))),"",INDEX('Policy Characteristics'!J:J,MATCH($C491,'Policy Characteristics'!$C:$C,0)))</f>
        <v>**Description:** This policy subsidizes a percentage of grid battery capacity costs, additional to any BAU capacity construction subsidies.  // **Guidance for setting values:** The Inflation Reduction Act provides tax credits for grid battery capacity additions, with the value depending on whether the project meets certain criteria for bonus credits. We assume an average tax credit of 42%.</v>
      </c>
      <c r="Q491" s="177" t="str">
        <f>IF(ISBLANK(INDEX('Policy Characteristics'!K:K,MATCH($C491,'Policy Characteristics'!$C:$C,0))),"",INDEX('Policy Characteristics'!K:K,MATCH($C491,'Policy Characteristics'!$C:$C,0)))</f>
        <v/>
      </c>
      <c r="R491" s="177" t="str">
        <f>IF(ISBLANK(INDEX('Policy Characteristics'!L:L,MATCH($C491,'Policy Characteristics'!$C:$C,0))),"",INDEX('Policy Characteristics'!L:L,MATCH($C491,'Policy Characteristics'!$C:$C,0)))</f>
        <v/>
      </c>
      <c r="S491" s="188"/>
    </row>
    <row r="492" spans="1:19" x14ac:dyDescent="0.35">
      <c r="A492" s="176" t="str">
        <f>IF(ISBLANK(INDEX('Policy Characteristics'!A:A,MATCH($C492,'Policy Characteristics'!$C:$C,0))),"",INDEX('Policy Characteristics'!A:A,MATCH($C492,'Policy Characteristics'!$C:$C,0)))</f>
        <v>Electricity Supply</v>
      </c>
      <c r="B492" s="184" t="str">
        <f>IF(ISBLANK(INDEX('Policy Characteristics'!B:B,MATCH($C492,'Policy Characteristics'!$C:$C,0))),"",INDEX('Policy Characteristics'!B:B,MATCH($C492,'Policy Characteristics'!$C:$C,0)))</f>
        <v>Electricity CCS Subsidy</v>
      </c>
      <c r="C492" s="1" t="s">
        <v>2500</v>
      </c>
      <c r="D492" s="47" t="s">
        <v>446</v>
      </c>
      <c r="F492" s="47" t="s">
        <v>445</v>
      </c>
      <c r="H492" s="44">
        <v>2260</v>
      </c>
      <c r="I492" s="1" t="s">
        <v>44</v>
      </c>
      <c r="J492" s="177" t="str">
        <f>IF(ISBLANK(INDEX('Policy Characteristics'!D:D,MATCH($C492,'Policy Characteristics'!$C:$C,0))),"",INDEX('Policy Characteristics'!D:D,MATCH($C492,'Policy Characteristics'!$C:$C,0)))</f>
        <v>Electricity CCS Subsidy</v>
      </c>
      <c r="K492" s="177" t="str">
        <f>IF(ISBLANK(INDEX('Policy Characteristics'!E:E,MATCH($C492,'Policy Characteristics'!$C:$C,0))),"",INDEX('Policy Characteristics'!E:E,MATCH($C492,'Policy Characteristics'!$C:$C,0)))</f>
        <v>elec CCS subsidy</v>
      </c>
      <c r="L492" s="177">
        <f>IF(ISBLANK(INDEX('Policy Characteristics'!F:F,MATCH($C492,'Policy Characteristics'!$C:$C,0))),"",INDEX('Policy Characteristics'!F:F,MATCH($C492,'Policy Characteristics'!$C:$C,0)))</f>
        <v>0</v>
      </c>
      <c r="M492" s="177">
        <f>IF(ISBLANK(INDEX('Policy Characteristics'!G:G,MATCH($C492,'Policy Characteristics'!$C:$C,0))),"",INDEX('Policy Characteristics'!G:G,MATCH($C492,'Policy Characteristics'!$C:$C,0)))</f>
        <v>100</v>
      </c>
      <c r="N492" s="177">
        <f>IF(ISBLANK(INDEX('Policy Characteristics'!H:H,MATCH($C492,'Policy Characteristics'!$C:$C,0))),"",INDEX('Policy Characteristics'!H:H,MATCH($C492,'Policy Characteristics'!$C:$C,0)))</f>
        <v>5</v>
      </c>
      <c r="O492" s="177" t="str">
        <f>IF(ISBLANK(INDEX('Policy Characteristics'!I:I,MATCH($C492,'Policy Characteristics'!$C:$C,0))),"",INDEX('Policy Characteristics'!I:I,MATCH($C492,'Policy Characteristics'!$C:$C,0)))</f>
        <v>€/metric ton CO2e</v>
      </c>
      <c r="P492" s="177" t="str">
        <f>IF(ISBLANK(INDEX('Policy Characteristics'!J:J,MATCH($C492,'Policy Characteristics'!$C:$C,0))),"",INDEX('Policy Characteristics'!J:J,MATCH($C492,'Policy Characteristics'!$C:$C,0)))</f>
        <v>**Description:** This policy provides a dollar per metric ton CO2e subsidy, additional to any BAU subsidies.  // **Guidance for setting values:** The 45Q tax credits provide $85 per metric ton CO2e stored, which is included in the BAU case.</v>
      </c>
      <c r="Q492" s="177" t="str">
        <f>IF(ISBLANK(INDEX('Policy Characteristics'!K:K,MATCH($C492,'Policy Characteristics'!$C:$C,0))),"",INDEX('Policy Characteristics'!K:K,MATCH($C492,'Policy Characteristics'!$C:$C,0)))</f>
        <v/>
      </c>
      <c r="R492" s="177" t="str">
        <f>IF(ISBLANK(INDEX('Policy Characteristics'!L:L,MATCH($C492,'Policy Characteristics'!$C:$C,0))),"",INDEX('Policy Characteristics'!L:L,MATCH($C492,'Policy Characteristics'!$C:$C,0)))</f>
        <v/>
      </c>
    </row>
    <row r="493" spans="1:19" x14ac:dyDescent="0.35">
      <c r="A493" s="176" t="str">
        <f>IF(ISBLANK(INDEX('Policy Characteristics'!A:A,MATCH($C493,'Policy Characteristics'!$C:$C,0))),"",INDEX('Policy Characteristics'!A:A,MATCH($C493,'Policy Characteristics'!$C:$C,0)))</f>
        <v>Electricity Supply</v>
      </c>
      <c r="B493" s="184" t="str">
        <f>IF(ISBLANK(INDEX('Policy Characteristics'!B:B,MATCH($C493,'Policy Characteristics'!$C:$C,0))),"",INDEX('Policy Characteristics'!B:B,MATCH($C493,'Policy Characteristics'!$C:$C,0)))</f>
        <v>Electricity CCS Subsidy</v>
      </c>
      <c r="C493" s="176" t="str">
        <f>$C$492</f>
        <v>Additional Subsidy for Elec CCS</v>
      </c>
      <c r="D493" s="6" t="s">
        <v>2353</v>
      </c>
      <c r="F493" s="6" t="s">
        <v>2627</v>
      </c>
      <c r="H493" s="44">
        <v>2261</v>
      </c>
      <c r="I493" s="1" t="s">
        <v>44</v>
      </c>
      <c r="J493" s="177" t="str">
        <f>IF(ISBLANK(INDEX('Policy Characteristics'!D:D,MATCH($C493,'Policy Characteristics'!$C:$C,0))),"",INDEX('Policy Characteristics'!D:D,MATCH($C493,'Policy Characteristics'!$C:$C,0)))</f>
        <v>Electricity CCS Subsidy</v>
      </c>
      <c r="K493" s="177" t="str">
        <f>IF(ISBLANK(INDEX('Policy Characteristics'!E:E,MATCH($C493,'Policy Characteristics'!$C:$C,0))),"",INDEX('Policy Characteristics'!E:E,MATCH($C493,'Policy Characteristics'!$C:$C,0)))</f>
        <v>elec CCS subsidy</v>
      </c>
      <c r="L493" s="177">
        <f>IF(ISBLANK(INDEX('Policy Characteristics'!F:F,MATCH($C493,'Policy Characteristics'!$C:$C,0))),"",INDEX('Policy Characteristics'!F:F,MATCH($C493,'Policy Characteristics'!$C:$C,0)))</f>
        <v>0</v>
      </c>
      <c r="M493" s="177">
        <f>IF(ISBLANK(INDEX('Policy Characteristics'!G:G,MATCH($C493,'Policy Characteristics'!$C:$C,0))),"",INDEX('Policy Characteristics'!G:G,MATCH($C493,'Policy Characteristics'!$C:$C,0)))</f>
        <v>100</v>
      </c>
      <c r="N493" s="177">
        <f>IF(ISBLANK(INDEX('Policy Characteristics'!H:H,MATCH($C493,'Policy Characteristics'!$C:$C,0))),"",INDEX('Policy Characteristics'!H:H,MATCH($C493,'Policy Characteristics'!$C:$C,0)))</f>
        <v>5</v>
      </c>
      <c r="O493" s="177" t="str">
        <f>IF(ISBLANK(INDEX('Policy Characteristics'!I:I,MATCH($C493,'Policy Characteristics'!$C:$C,0))),"",INDEX('Policy Characteristics'!I:I,MATCH($C493,'Policy Characteristics'!$C:$C,0)))</f>
        <v>€/metric ton CO2e</v>
      </c>
      <c r="P493" s="177" t="str">
        <f>IF(ISBLANK(INDEX('Policy Characteristics'!J:J,MATCH($C493,'Policy Characteristics'!$C:$C,0))),"",INDEX('Policy Characteristics'!J:J,MATCH($C493,'Policy Characteristics'!$C:$C,0)))</f>
        <v>**Description:** This policy provides a dollar per metric ton CO2e subsidy, additional to any BAU subsidies.  // **Guidance for setting values:** The 45Q tax credits provide $85 per metric ton CO2e stored, which is included in the BAU case.</v>
      </c>
      <c r="Q493" s="177" t="str">
        <f>IF(ISBLANK(INDEX('Policy Characteristics'!K:K,MATCH($C493,'Policy Characteristics'!$C:$C,0))),"",INDEX('Policy Characteristics'!K:K,MATCH($C493,'Policy Characteristics'!$C:$C,0)))</f>
        <v/>
      </c>
      <c r="R493" s="177" t="str">
        <f>IF(ISBLANK(INDEX('Policy Characteristics'!L:L,MATCH($C493,'Policy Characteristics'!$C:$C,0))),"",INDEX('Policy Characteristics'!L:L,MATCH($C493,'Policy Characteristics'!$C:$C,0)))</f>
        <v/>
      </c>
    </row>
    <row r="494" spans="1:19" x14ac:dyDescent="0.35">
      <c r="A494" s="176" t="str">
        <f>IF(ISBLANK(INDEX('Policy Characteristics'!A:A,MATCH($C494,'Policy Characteristics'!$C:$C,0))),"",INDEX('Policy Characteristics'!A:A,MATCH($C494,'Policy Characteristics'!$C:$C,0)))</f>
        <v>Electricity Supply</v>
      </c>
      <c r="B494" s="184" t="str">
        <f>IF(ISBLANK(INDEX('Policy Characteristics'!B:B,MATCH($C494,'Policy Characteristics'!$C:$C,0))),"",INDEX('Policy Characteristics'!B:B,MATCH($C494,'Policy Characteristics'!$C:$C,0)))</f>
        <v>Electricity CCS Subsidy</v>
      </c>
      <c r="C494" s="176" t="str">
        <f t="shared" ref="C494:C515" si="28">$C$492</f>
        <v>Additional Subsidy for Elec CCS</v>
      </c>
      <c r="D494" s="6" t="s">
        <v>2354</v>
      </c>
      <c r="F494" s="6" t="s">
        <v>2288</v>
      </c>
      <c r="H494" s="44">
        <v>2262</v>
      </c>
      <c r="I494" s="1" t="s">
        <v>44</v>
      </c>
      <c r="J494" s="177" t="str">
        <f>IF(ISBLANK(INDEX('Policy Characteristics'!D:D,MATCH($C494,'Policy Characteristics'!$C:$C,0))),"",INDEX('Policy Characteristics'!D:D,MATCH($C494,'Policy Characteristics'!$C:$C,0)))</f>
        <v>Electricity CCS Subsidy</v>
      </c>
      <c r="K494" s="177" t="str">
        <f>IF(ISBLANK(INDEX('Policy Characteristics'!E:E,MATCH($C494,'Policy Characteristics'!$C:$C,0))),"",INDEX('Policy Characteristics'!E:E,MATCH($C494,'Policy Characteristics'!$C:$C,0)))</f>
        <v>elec CCS subsidy</v>
      </c>
      <c r="L494" s="177">
        <f>IF(ISBLANK(INDEX('Policy Characteristics'!F:F,MATCH($C494,'Policy Characteristics'!$C:$C,0))),"",INDEX('Policy Characteristics'!F:F,MATCH($C494,'Policy Characteristics'!$C:$C,0)))</f>
        <v>0</v>
      </c>
      <c r="M494" s="177">
        <f>IF(ISBLANK(INDEX('Policy Characteristics'!G:G,MATCH($C494,'Policy Characteristics'!$C:$C,0))),"",INDEX('Policy Characteristics'!G:G,MATCH($C494,'Policy Characteristics'!$C:$C,0)))</f>
        <v>100</v>
      </c>
      <c r="N494" s="177">
        <f>IF(ISBLANK(INDEX('Policy Characteristics'!H:H,MATCH($C494,'Policy Characteristics'!$C:$C,0))),"",INDEX('Policy Characteristics'!H:H,MATCH($C494,'Policy Characteristics'!$C:$C,0)))</f>
        <v>5</v>
      </c>
      <c r="O494" s="177" t="str">
        <f>IF(ISBLANK(INDEX('Policy Characteristics'!I:I,MATCH($C494,'Policy Characteristics'!$C:$C,0))),"",INDEX('Policy Characteristics'!I:I,MATCH($C494,'Policy Characteristics'!$C:$C,0)))</f>
        <v>€/metric ton CO2e</v>
      </c>
      <c r="P494" s="177" t="str">
        <f>IF(ISBLANK(INDEX('Policy Characteristics'!J:J,MATCH($C494,'Policy Characteristics'!$C:$C,0))),"",INDEX('Policy Characteristics'!J:J,MATCH($C494,'Policy Characteristics'!$C:$C,0)))</f>
        <v>**Description:** This policy provides a dollar per metric ton CO2e subsidy, additional to any BAU subsidies.  // **Guidance for setting values:** The 45Q tax credits provide $85 per metric ton CO2e stored, which is included in the BAU case.</v>
      </c>
      <c r="Q494" s="177" t="str">
        <f>IF(ISBLANK(INDEX('Policy Characteristics'!K:K,MATCH($C494,'Policy Characteristics'!$C:$C,0))),"",INDEX('Policy Characteristics'!K:K,MATCH($C494,'Policy Characteristics'!$C:$C,0)))</f>
        <v/>
      </c>
      <c r="R494" s="177" t="str">
        <f>IF(ISBLANK(INDEX('Policy Characteristics'!L:L,MATCH($C494,'Policy Characteristics'!$C:$C,0))),"",INDEX('Policy Characteristics'!L:L,MATCH($C494,'Policy Characteristics'!$C:$C,0)))</f>
        <v/>
      </c>
    </row>
    <row r="495" spans="1:19" x14ac:dyDescent="0.35">
      <c r="A495" s="176" t="str">
        <f>IF(ISBLANK(INDEX('Policy Characteristics'!A:A,MATCH($C495,'Policy Characteristics'!$C:$C,0))),"",INDEX('Policy Characteristics'!A:A,MATCH($C495,'Policy Characteristics'!$C:$C,0)))</f>
        <v>Electricity Supply</v>
      </c>
      <c r="B495" s="184" t="str">
        <f>IF(ISBLANK(INDEX('Policy Characteristics'!B:B,MATCH($C495,'Policy Characteristics'!$C:$C,0))),"",INDEX('Policy Characteristics'!B:B,MATCH($C495,'Policy Characteristics'!$C:$C,0)))</f>
        <v>Electricity CCS Subsidy</v>
      </c>
      <c r="C495" s="176" t="str">
        <f t="shared" si="28"/>
        <v>Additional Subsidy for Elec CCS</v>
      </c>
      <c r="D495" s="6" t="s">
        <v>75</v>
      </c>
      <c r="F495" s="6" t="s">
        <v>2364</v>
      </c>
      <c r="H495" s="44">
        <v>2263</v>
      </c>
      <c r="I495" s="1" t="s">
        <v>44</v>
      </c>
      <c r="J495" s="177" t="str">
        <f>IF(ISBLANK(INDEX('Policy Characteristics'!D:D,MATCH($C495,'Policy Characteristics'!$C:$C,0))),"",INDEX('Policy Characteristics'!D:D,MATCH($C495,'Policy Characteristics'!$C:$C,0)))</f>
        <v>Electricity CCS Subsidy</v>
      </c>
      <c r="K495" s="177" t="str">
        <f>IF(ISBLANK(INDEX('Policy Characteristics'!E:E,MATCH($C495,'Policy Characteristics'!$C:$C,0))),"",INDEX('Policy Characteristics'!E:E,MATCH($C495,'Policy Characteristics'!$C:$C,0)))</f>
        <v>elec CCS subsidy</v>
      </c>
      <c r="L495" s="177">
        <f>IF(ISBLANK(INDEX('Policy Characteristics'!F:F,MATCH($C495,'Policy Characteristics'!$C:$C,0))),"",INDEX('Policy Characteristics'!F:F,MATCH($C495,'Policy Characteristics'!$C:$C,0)))</f>
        <v>0</v>
      </c>
      <c r="M495" s="177">
        <f>IF(ISBLANK(INDEX('Policy Characteristics'!G:G,MATCH($C495,'Policy Characteristics'!$C:$C,0))),"",INDEX('Policy Characteristics'!G:G,MATCH($C495,'Policy Characteristics'!$C:$C,0)))</f>
        <v>100</v>
      </c>
      <c r="N495" s="177">
        <f>IF(ISBLANK(INDEX('Policy Characteristics'!H:H,MATCH($C495,'Policy Characteristics'!$C:$C,0))),"",INDEX('Policy Characteristics'!H:H,MATCH($C495,'Policy Characteristics'!$C:$C,0)))</f>
        <v>5</v>
      </c>
      <c r="O495" s="177" t="str">
        <f>IF(ISBLANK(INDEX('Policy Characteristics'!I:I,MATCH($C495,'Policy Characteristics'!$C:$C,0))),"",INDEX('Policy Characteristics'!I:I,MATCH($C495,'Policy Characteristics'!$C:$C,0)))</f>
        <v>€/metric ton CO2e</v>
      </c>
      <c r="P495" s="177" t="str">
        <f>IF(ISBLANK(INDEX('Policy Characteristics'!J:J,MATCH($C495,'Policy Characteristics'!$C:$C,0))),"",INDEX('Policy Characteristics'!J:J,MATCH($C495,'Policy Characteristics'!$C:$C,0)))</f>
        <v>**Description:** This policy provides a dollar per metric ton CO2e subsidy, additional to any BAU subsidies.  // **Guidance for setting values:** The 45Q tax credits provide $85 per metric ton CO2e stored, which is included in the BAU case.</v>
      </c>
      <c r="Q495" s="177" t="str">
        <f>IF(ISBLANK(INDEX('Policy Characteristics'!K:K,MATCH($C495,'Policy Characteristics'!$C:$C,0))),"",INDEX('Policy Characteristics'!K:K,MATCH($C495,'Policy Characteristics'!$C:$C,0)))</f>
        <v/>
      </c>
      <c r="R495" s="177" t="str">
        <f>IF(ISBLANK(INDEX('Policy Characteristics'!L:L,MATCH($C495,'Policy Characteristics'!$C:$C,0))),"",INDEX('Policy Characteristics'!L:L,MATCH($C495,'Policy Characteristics'!$C:$C,0)))</f>
        <v/>
      </c>
    </row>
    <row r="496" spans="1:19" x14ac:dyDescent="0.35">
      <c r="A496" s="176" t="str">
        <f>IF(ISBLANK(INDEX('Policy Characteristics'!A:A,MATCH($C496,'Policy Characteristics'!$C:$C,0))),"",INDEX('Policy Characteristics'!A:A,MATCH($C496,'Policy Characteristics'!$C:$C,0)))</f>
        <v>Electricity Supply</v>
      </c>
      <c r="B496" s="184" t="str">
        <f>IF(ISBLANK(INDEX('Policy Characteristics'!B:B,MATCH($C496,'Policy Characteristics'!$C:$C,0))),"",INDEX('Policy Characteristics'!B:B,MATCH($C496,'Policy Characteristics'!$C:$C,0)))</f>
        <v>Electricity CCS Subsidy</v>
      </c>
      <c r="C496" s="176" t="str">
        <f t="shared" si="28"/>
        <v>Additional Subsidy for Elec CCS</v>
      </c>
      <c r="D496" s="6" t="s">
        <v>76</v>
      </c>
      <c r="F496" s="6" t="s">
        <v>88</v>
      </c>
      <c r="H496" s="44">
        <v>2264</v>
      </c>
      <c r="I496" s="1" t="s">
        <v>44</v>
      </c>
      <c r="J496" s="177" t="str">
        <f>IF(ISBLANK(INDEX('Policy Characteristics'!D:D,MATCH($C496,'Policy Characteristics'!$C:$C,0))),"",INDEX('Policy Characteristics'!D:D,MATCH($C496,'Policy Characteristics'!$C:$C,0)))</f>
        <v>Electricity CCS Subsidy</v>
      </c>
      <c r="K496" s="177" t="str">
        <f>IF(ISBLANK(INDEX('Policy Characteristics'!E:E,MATCH($C496,'Policy Characteristics'!$C:$C,0))),"",INDEX('Policy Characteristics'!E:E,MATCH($C496,'Policy Characteristics'!$C:$C,0)))</f>
        <v>elec CCS subsidy</v>
      </c>
      <c r="L496" s="177">
        <f>IF(ISBLANK(INDEX('Policy Characteristics'!F:F,MATCH($C496,'Policy Characteristics'!$C:$C,0))),"",INDEX('Policy Characteristics'!F:F,MATCH($C496,'Policy Characteristics'!$C:$C,0)))</f>
        <v>0</v>
      </c>
      <c r="M496" s="177">
        <f>IF(ISBLANK(INDEX('Policy Characteristics'!G:G,MATCH($C496,'Policy Characteristics'!$C:$C,0))),"",INDEX('Policy Characteristics'!G:G,MATCH($C496,'Policy Characteristics'!$C:$C,0)))</f>
        <v>100</v>
      </c>
      <c r="N496" s="177">
        <f>IF(ISBLANK(INDEX('Policy Characteristics'!H:H,MATCH($C496,'Policy Characteristics'!$C:$C,0))),"",INDEX('Policy Characteristics'!H:H,MATCH($C496,'Policy Characteristics'!$C:$C,0)))</f>
        <v>5</v>
      </c>
      <c r="O496" s="177" t="str">
        <f>IF(ISBLANK(INDEX('Policy Characteristics'!I:I,MATCH($C496,'Policy Characteristics'!$C:$C,0))),"",INDEX('Policy Characteristics'!I:I,MATCH($C496,'Policy Characteristics'!$C:$C,0)))</f>
        <v>€/metric ton CO2e</v>
      </c>
      <c r="P496" s="177" t="str">
        <f>IF(ISBLANK(INDEX('Policy Characteristics'!J:J,MATCH($C496,'Policy Characteristics'!$C:$C,0))),"",INDEX('Policy Characteristics'!J:J,MATCH($C496,'Policy Characteristics'!$C:$C,0)))</f>
        <v>**Description:** This policy provides a dollar per metric ton CO2e subsidy, additional to any BAU subsidies.  // **Guidance for setting values:** The 45Q tax credits provide $85 per metric ton CO2e stored, which is included in the BAU case.</v>
      </c>
      <c r="Q496" s="177" t="str">
        <f>IF(ISBLANK(INDEX('Policy Characteristics'!K:K,MATCH($C496,'Policy Characteristics'!$C:$C,0))),"",INDEX('Policy Characteristics'!K:K,MATCH($C496,'Policy Characteristics'!$C:$C,0)))</f>
        <v/>
      </c>
      <c r="R496" s="177" t="str">
        <f>IF(ISBLANK(INDEX('Policy Characteristics'!L:L,MATCH($C496,'Policy Characteristics'!$C:$C,0))),"",INDEX('Policy Characteristics'!L:L,MATCH($C496,'Policy Characteristics'!$C:$C,0)))</f>
        <v/>
      </c>
    </row>
    <row r="497" spans="1:18" x14ac:dyDescent="0.35">
      <c r="A497" s="176" t="str">
        <f>IF(ISBLANK(INDEX('Policy Characteristics'!A:A,MATCH($C497,'Policy Characteristics'!$C:$C,0))),"",INDEX('Policy Characteristics'!A:A,MATCH($C497,'Policy Characteristics'!$C:$C,0)))</f>
        <v>Electricity Supply</v>
      </c>
      <c r="B497" s="184" t="str">
        <f>IF(ISBLANK(INDEX('Policy Characteristics'!B:B,MATCH($C497,'Policy Characteristics'!$C:$C,0))),"",INDEX('Policy Characteristics'!B:B,MATCH($C497,'Policy Characteristics'!$C:$C,0)))</f>
        <v>Electricity CCS Subsidy</v>
      </c>
      <c r="C497" s="176" t="str">
        <f t="shared" si="28"/>
        <v>Additional Subsidy for Elec CCS</v>
      </c>
      <c r="D497" s="6" t="s">
        <v>447</v>
      </c>
      <c r="F497" s="6" t="s">
        <v>450</v>
      </c>
      <c r="H497" s="44">
        <v>2265</v>
      </c>
      <c r="I497" s="1" t="s">
        <v>44</v>
      </c>
      <c r="J497" s="177" t="str">
        <f>IF(ISBLANK(INDEX('Policy Characteristics'!D:D,MATCH($C497,'Policy Characteristics'!$C:$C,0))),"",INDEX('Policy Characteristics'!D:D,MATCH($C497,'Policy Characteristics'!$C:$C,0)))</f>
        <v>Electricity CCS Subsidy</v>
      </c>
      <c r="K497" s="177" t="str">
        <f>IF(ISBLANK(INDEX('Policy Characteristics'!E:E,MATCH($C497,'Policy Characteristics'!$C:$C,0))),"",INDEX('Policy Characteristics'!E:E,MATCH($C497,'Policy Characteristics'!$C:$C,0)))</f>
        <v>elec CCS subsidy</v>
      </c>
      <c r="L497" s="177">
        <f>IF(ISBLANK(INDEX('Policy Characteristics'!F:F,MATCH($C497,'Policy Characteristics'!$C:$C,0))),"",INDEX('Policy Characteristics'!F:F,MATCH($C497,'Policy Characteristics'!$C:$C,0)))</f>
        <v>0</v>
      </c>
      <c r="M497" s="177">
        <f>IF(ISBLANK(INDEX('Policy Characteristics'!G:G,MATCH($C497,'Policy Characteristics'!$C:$C,0))),"",INDEX('Policy Characteristics'!G:G,MATCH($C497,'Policy Characteristics'!$C:$C,0)))</f>
        <v>100</v>
      </c>
      <c r="N497" s="177">
        <f>IF(ISBLANK(INDEX('Policy Characteristics'!H:H,MATCH($C497,'Policy Characteristics'!$C:$C,0))),"",INDEX('Policy Characteristics'!H:H,MATCH($C497,'Policy Characteristics'!$C:$C,0)))</f>
        <v>5</v>
      </c>
      <c r="O497" s="177" t="str">
        <f>IF(ISBLANK(INDEX('Policy Characteristics'!I:I,MATCH($C497,'Policy Characteristics'!$C:$C,0))),"",INDEX('Policy Characteristics'!I:I,MATCH($C497,'Policy Characteristics'!$C:$C,0)))</f>
        <v>€/metric ton CO2e</v>
      </c>
      <c r="P497" s="177" t="str">
        <f>IF(ISBLANK(INDEX('Policy Characteristics'!J:J,MATCH($C497,'Policy Characteristics'!$C:$C,0))),"",INDEX('Policy Characteristics'!J:J,MATCH($C497,'Policy Characteristics'!$C:$C,0)))</f>
        <v>**Description:** This policy provides a dollar per metric ton CO2e subsidy, additional to any BAU subsidies.  // **Guidance for setting values:** The 45Q tax credits provide $85 per metric ton CO2e stored, which is included in the BAU case.</v>
      </c>
      <c r="Q497" s="177" t="str">
        <f>IF(ISBLANK(INDEX('Policy Characteristics'!K:K,MATCH($C497,'Policy Characteristics'!$C:$C,0))),"",INDEX('Policy Characteristics'!K:K,MATCH($C497,'Policy Characteristics'!$C:$C,0)))</f>
        <v/>
      </c>
      <c r="R497" s="177" t="str">
        <f>IF(ISBLANK(INDEX('Policy Characteristics'!L:L,MATCH($C497,'Policy Characteristics'!$C:$C,0))),"",INDEX('Policy Characteristics'!L:L,MATCH($C497,'Policy Characteristics'!$C:$C,0)))</f>
        <v/>
      </c>
    </row>
    <row r="498" spans="1:18" x14ac:dyDescent="0.35">
      <c r="A498" s="176" t="str">
        <f>IF(ISBLANK(INDEX('Policy Characteristics'!A:A,MATCH($C498,'Policy Characteristics'!$C:$C,0))),"",INDEX('Policy Characteristics'!A:A,MATCH($C498,'Policy Characteristics'!$C:$C,0)))</f>
        <v>Electricity Supply</v>
      </c>
      <c r="B498" s="184" t="str">
        <f>IF(ISBLANK(INDEX('Policy Characteristics'!B:B,MATCH($C498,'Policy Characteristics'!$C:$C,0))),"",INDEX('Policy Characteristics'!B:B,MATCH($C498,'Policy Characteristics'!$C:$C,0)))</f>
        <v>Electricity CCS Subsidy</v>
      </c>
      <c r="C498" s="176" t="str">
        <f t="shared" si="28"/>
        <v>Additional Subsidy for Elec CCS</v>
      </c>
      <c r="D498" s="6" t="s">
        <v>77</v>
      </c>
      <c r="F498" s="6" t="s">
        <v>89</v>
      </c>
      <c r="H498" s="44">
        <v>2266</v>
      </c>
      <c r="I498" s="1" t="s">
        <v>44</v>
      </c>
      <c r="J498" s="177" t="str">
        <f>IF(ISBLANK(INDEX('Policy Characteristics'!D:D,MATCH($C498,'Policy Characteristics'!$C:$C,0))),"",INDEX('Policy Characteristics'!D:D,MATCH($C498,'Policy Characteristics'!$C:$C,0)))</f>
        <v>Electricity CCS Subsidy</v>
      </c>
      <c r="K498" s="177" t="str">
        <f>IF(ISBLANK(INDEX('Policy Characteristics'!E:E,MATCH($C498,'Policy Characteristics'!$C:$C,0))),"",INDEX('Policy Characteristics'!E:E,MATCH($C498,'Policy Characteristics'!$C:$C,0)))</f>
        <v>elec CCS subsidy</v>
      </c>
      <c r="L498" s="177">
        <f>IF(ISBLANK(INDEX('Policy Characteristics'!F:F,MATCH($C498,'Policy Characteristics'!$C:$C,0))),"",INDEX('Policy Characteristics'!F:F,MATCH($C498,'Policy Characteristics'!$C:$C,0)))</f>
        <v>0</v>
      </c>
      <c r="M498" s="177">
        <f>IF(ISBLANK(INDEX('Policy Characteristics'!G:G,MATCH($C498,'Policy Characteristics'!$C:$C,0))),"",INDEX('Policy Characteristics'!G:G,MATCH($C498,'Policy Characteristics'!$C:$C,0)))</f>
        <v>100</v>
      </c>
      <c r="N498" s="177">
        <f>IF(ISBLANK(INDEX('Policy Characteristics'!H:H,MATCH($C498,'Policy Characteristics'!$C:$C,0))),"",INDEX('Policy Characteristics'!H:H,MATCH($C498,'Policy Characteristics'!$C:$C,0)))</f>
        <v>5</v>
      </c>
      <c r="O498" s="177" t="str">
        <f>IF(ISBLANK(INDEX('Policy Characteristics'!I:I,MATCH($C498,'Policy Characteristics'!$C:$C,0))),"",INDEX('Policy Characteristics'!I:I,MATCH($C498,'Policy Characteristics'!$C:$C,0)))</f>
        <v>€/metric ton CO2e</v>
      </c>
      <c r="P498" s="177" t="str">
        <f>IF(ISBLANK(INDEX('Policy Characteristics'!J:J,MATCH($C498,'Policy Characteristics'!$C:$C,0))),"",INDEX('Policy Characteristics'!J:J,MATCH($C498,'Policy Characteristics'!$C:$C,0)))</f>
        <v>**Description:** This policy provides a dollar per metric ton CO2e subsidy, additional to any BAU subsidies.  // **Guidance for setting values:** The 45Q tax credits provide $85 per metric ton CO2e stored, which is included in the BAU case.</v>
      </c>
      <c r="Q498" s="177" t="str">
        <f>IF(ISBLANK(INDEX('Policy Characteristics'!K:K,MATCH($C498,'Policy Characteristics'!$C:$C,0))),"",INDEX('Policy Characteristics'!K:K,MATCH($C498,'Policy Characteristics'!$C:$C,0)))</f>
        <v/>
      </c>
      <c r="R498" s="177" t="str">
        <f>IF(ISBLANK(INDEX('Policy Characteristics'!L:L,MATCH($C498,'Policy Characteristics'!$C:$C,0))),"",INDEX('Policy Characteristics'!L:L,MATCH($C498,'Policy Characteristics'!$C:$C,0)))</f>
        <v/>
      </c>
    </row>
    <row r="499" spans="1:18" x14ac:dyDescent="0.35">
      <c r="A499" s="176" t="str">
        <f>IF(ISBLANK(INDEX('Policy Characteristics'!A:A,MATCH($C499,'Policy Characteristics'!$C:$C,0))),"",INDEX('Policy Characteristics'!A:A,MATCH($C499,'Policy Characteristics'!$C:$C,0)))</f>
        <v>Electricity Supply</v>
      </c>
      <c r="B499" s="184" t="str">
        <f>IF(ISBLANK(INDEX('Policy Characteristics'!B:B,MATCH($C499,'Policy Characteristics'!$C:$C,0))),"",INDEX('Policy Characteristics'!B:B,MATCH($C499,'Policy Characteristics'!$C:$C,0)))</f>
        <v>Electricity CCS Subsidy</v>
      </c>
      <c r="C499" s="176" t="str">
        <f t="shared" si="28"/>
        <v>Additional Subsidy for Elec CCS</v>
      </c>
      <c r="D499" s="6" t="s">
        <v>78</v>
      </c>
      <c r="F499" s="6" t="s">
        <v>90</v>
      </c>
      <c r="H499" s="44">
        <v>2267</v>
      </c>
      <c r="I499" s="1" t="s">
        <v>44</v>
      </c>
      <c r="J499" s="177" t="str">
        <f>IF(ISBLANK(INDEX('Policy Characteristics'!D:D,MATCH($C499,'Policy Characteristics'!$C:$C,0))),"",INDEX('Policy Characteristics'!D:D,MATCH($C499,'Policy Characteristics'!$C:$C,0)))</f>
        <v>Electricity CCS Subsidy</v>
      </c>
      <c r="K499" s="177" t="str">
        <f>IF(ISBLANK(INDEX('Policy Characteristics'!E:E,MATCH($C499,'Policy Characteristics'!$C:$C,0))),"",INDEX('Policy Characteristics'!E:E,MATCH($C499,'Policy Characteristics'!$C:$C,0)))</f>
        <v>elec CCS subsidy</v>
      </c>
      <c r="L499" s="177">
        <f>IF(ISBLANK(INDEX('Policy Characteristics'!F:F,MATCH($C499,'Policy Characteristics'!$C:$C,0))),"",INDEX('Policy Characteristics'!F:F,MATCH($C499,'Policy Characteristics'!$C:$C,0)))</f>
        <v>0</v>
      </c>
      <c r="M499" s="177">
        <f>IF(ISBLANK(INDEX('Policy Characteristics'!G:G,MATCH($C499,'Policy Characteristics'!$C:$C,0))),"",INDEX('Policy Characteristics'!G:G,MATCH($C499,'Policy Characteristics'!$C:$C,0)))</f>
        <v>100</v>
      </c>
      <c r="N499" s="177">
        <f>IF(ISBLANK(INDEX('Policy Characteristics'!H:H,MATCH($C499,'Policy Characteristics'!$C:$C,0))),"",INDEX('Policy Characteristics'!H:H,MATCH($C499,'Policy Characteristics'!$C:$C,0)))</f>
        <v>5</v>
      </c>
      <c r="O499" s="177" t="str">
        <f>IF(ISBLANK(INDEX('Policy Characteristics'!I:I,MATCH($C499,'Policy Characteristics'!$C:$C,0))),"",INDEX('Policy Characteristics'!I:I,MATCH($C499,'Policy Characteristics'!$C:$C,0)))</f>
        <v>€/metric ton CO2e</v>
      </c>
      <c r="P499" s="177" t="str">
        <f>IF(ISBLANK(INDEX('Policy Characteristics'!J:J,MATCH($C499,'Policy Characteristics'!$C:$C,0))),"",INDEX('Policy Characteristics'!J:J,MATCH($C499,'Policy Characteristics'!$C:$C,0)))</f>
        <v>**Description:** This policy provides a dollar per metric ton CO2e subsidy, additional to any BAU subsidies.  // **Guidance for setting values:** The 45Q tax credits provide $85 per metric ton CO2e stored, which is included in the BAU case.</v>
      </c>
      <c r="Q499" s="177" t="str">
        <f>IF(ISBLANK(INDEX('Policy Characteristics'!K:K,MATCH($C499,'Policy Characteristics'!$C:$C,0))),"",INDEX('Policy Characteristics'!K:K,MATCH($C499,'Policy Characteristics'!$C:$C,0)))</f>
        <v/>
      </c>
      <c r="R499" s="177" t="str">
        <f>IF(ISBLANK(INDEX('Policy Characteristics'!L:L,MATCH($C499,'Policy Characteristics'!$C:$C,0))),"",INDEX('Policy Characteristics'!L:L,MATCH($C499,'Policy Characteristics'!$C:$C,0)))</f>
        <v/>
      </c>
    </row>
    <row r="500" spans="1:18" x14ac:dyDescent="0.35">
      <c r="A500" s="176" t="str">
        <f>IF(ISBLANK(INDEX('Policy Characteristics'!A:A,MATCH($C500,'Policy Characteristics'!$C:$C,0))),"",INDEX('Policy Characteristics'!A:A,MATCH($C500,'Policy Characteristics'!$C:$C,0)))</f>
        <v>Electricity Supply</v>
      </c>
      <c r="B500" s="184" t="str">
        <f>IF(ISBLANK(INDEX('Policy Characteristics'!B:B,MATCH($C500,'Policy Characteristics'!$C:$C,0))),"",INDEX('Policy Characteristics'!B:B,MATCH($C500,'Policy Characteristics'!$C:$C,0)))</f>
        <v>Electricity CCS Subsidy</v>
      </c>
      <c r="C500" s="176" t="str">
        <f t="shared" si="28"/>
        <v>Additional Subsidy for Elec CCS</v>
      </c>
      <c r="D500" s="6" t="s">
        <v>79</v>
      </c>
      <c r="F500" s="6" t="s">
        <v>91</v>
      </c>
      <c r="H500" s="44">
        <v>2268</v>
      </c>
      <c r="I500" s="1" t="s">
        <v>44</v>
      </c>
      <c r="J500" s="177" t="str">
        <f>IF(ISBLANK(INDEX('Policy Characteristics'!D:D,MATCH($C500,'Policy Characteristics'!$C:$C,0))),"",INDEX('Policy Characteristics'!D:D,MATCH($C500,'Policy Characteristics'!$C:$C,0)))</f>
        <v>Electricity CCS Subsidy</v>
      </c>
      <c r="K500" s="177" t="str">
        <f>IF(ISBLANK(INDEX('Policy Characteristics'!E:E,MATCH($C500,'Policy Characteristics'!$C:$C,0))),"",INDEX('Policy Characteristics'!E:E,MATCH($C500,'Policy Characteristics'!$C:$C,0)))</f>
        <v>elec CCS subsidy</v>
      </c>
      <c r="L500" s="177">
        <f>IF(ISBLANK(INDEX('Policy Characteristics'!F:F,MATCH($C500,'Policy Characteristics'!$C:$C,0))),"",INDEX('Policy Characteristics'!F:F,MATCH($C500,'Policy Characteristics'!$C:$C,0)))</f>
        <v>0</v>
      </c>
      <c r="M500" s="177">
        <f>IF(ISBLANK(INDEX('Policy Characteristics'!G:G,MATCH($C500,'Policy Characteristics'!$C:$C,0))),"",INDEX('Policy Characteristics'!G:G,MATCH($C500,'Policy Characteristics'!$C:$C,0)))</f>
        <v>100</v>
      </c>
      <c r="N500" s="177">
        <f>IF(ISBLANK(INDEX('Policy Characteristics'!H:H,MATCH($C500,'Policy Characteristics'!$C:$C,0))),"",INDEX('Policy Characteristics'!H:H,MATCH($C500,'Policy Characteristics'!$C:$C,0)))</f>
        <v>5</v>
      </c>
      <c r="O500" s="177" t="str">
        <f>IF(ISBLANK(INDEX('Policy Characteristics'!I:I,MATCH($C500,'Policy Characteristics'!$C:$C,0))),"",INDEX('Policy Characteristics'!I:I,MATCH($C500,'Policy Characteristics'!$C:$C,0)))</f>
        <v>€/metric ton CO2e</v>
      </c>
      <c r="P500" s="177" t="str">
        <f>IF(ISBLANK(INDEX('Policy Characteristics'!J:J,MATCH($C500,'Policy Characteristics'!$C:$C,0))),"",INDEX('Policy Characteristics'!J:J,MATCH($C500,'Policy Characteristics'!$C:$C,0)))</f>
        <v>**Description:** This policy provides a dollar per metric ton CO2e subsidy, additional to any BAU subsidies.  // **Guidance for setting values:** The 45Q tax credits provide $85 per metric ton CO2e stored, which is included in the BAU case.</v>
      </c>
      <c r="Q500" s="177" t="str">
        <f>IF(ISBLANK(INDEX('Policy Characteristics'!K:K,MATCH($C500,'Policy Characteristics'!$C:$C,0))),"",INDEX('Policy Characteristics'!K:K,MATCH($C500,'Policy Characteristics'!$C:$C,0)))</f>
        <v/>
      </c>
      <c r="R500" s="177" t="str">
        <f>IF(ISBLANK(INDEX('Policy Characteristics'!L:L,MATCH($C500,'Policy Characteristics'!$C:$C,0))),"",INDEX('Policy Characteristics'!L:L,MATCH($C500,'Policy Characteristics'!$C:$C,0)))</f>
        <v/>
      </c>
    </row>
    <row r="501" spans="1:18" x14ac:dyDescent="0.35">
      <c r="A501" s="176" t="str">
        <f>IF(ISBLANK(INDEX('Policy Characteristics'!A:A,MATCH($C501,'Policy Characteristics'!$C:$C,0))),"",INDEX('Policy Characteristics'!A:A,MATCH($C501,'Policy Characteristics'!$C:$C,0)))</f>
        <v>Electricity Supply</v>
      </c>
      <c r="B501" s="184" t="str">
        <f>IF(ISBLANK(INDEX('Policy Characteristics'!B:B,MATCH($C501,'Policy Characteristics'!$C:$C,0))),"",INDEX('Policy Characteristics'!B:B,MATCH($C501,'Policy Characteristics'!$C:$C,0)))</f>
        <v>Electricity CCS Subsidy</v>
      </c>
      <c r="C501" s="176" t="str">
        <f t="shared" si="28"/>
        <v>Additional Subsidy for Elec CCS</v>
      </c>
      <c r="D501" s="6" t="s">
        <v>1324</v>
      </c>
      <c r="F501" s="6" t="s">
        <v>435</v>
      </c>
      <c r="H501" s="44">
        <v>2269</v>
      </c>
      <c r="I501" s="1" t="s">
        <v>44</v>
      </c>
      <c r="J501" s="177" t="str">
        <f>IF(ISBLANK(INDEX('Policy Characteristics'!D:D,MATCH($C501,'Policy Characteristics'!$C:$C,0))),"",INDEX('Policy Characteristics'!D:D,MATCH($C501,'Policy Characteristics'!$C:$C,0)))</f>
        <v>Electricity CCS Subsidy</v>
      </c>
      <c r="K501" s="177" t="str">
        <f>IF(ISBLANK(INDEX('Policy Characteristics'!E:E,MATCH($C501,'Policy Characteristics'!$C:$C,0))),"",INDEX('Policy Characteristics'!E:E,MATCH($C501,'Policy Characteristics'!$C:$C,0)))</f>
        <v>elec CCS subsidy</v>
      </c>
      <c r="L501" s="177">
        <f>IF(ISBLANK(INDEX('Policy Characteristics'!F:F,MATCH($C501,'Policy Characteristics'!$C:$C,0))),"",INDEX('Policy Characteristics'!F:F,MATCH($C501,'Policy Characteristics'!$C:$C,0)))</f>
        <v>0</v>
      </c>
      <c r="M501" s="177">
        <f>IF(ISBLANK(INDEX('Policy Characteristics'!G:G,MATCH($C501,'Policy Characteristics'!$C:$C,0))),"",INDEX('Policy Characteristics'!G:G,MATCH($C501,'Policy Characteristics'!$C:$C,0)))</f>
        <v>100</v>
      </c>
      <c r="N501" s="177">
        <f>IF(ISBLANK(INDEX('Policy Characteristics'!H:H,MATCH($C501,'Policy Characteristics'!$C:$C,0))),"",INDEX('Policy Characteristics'!H:H,MATCH($C501,'Policy Characteristics'!$C:$C,0)))</f>
        <v>5</v>
      </c>
      <c r="O501" s="177" t="str">
        <f>IF(ISBLANK(INDEX('Policy Characteristics'!I:I,MATCH($C501,'Policy Characteristics'!$C:$C,0))),"",INDEX('Policy Characteristics'!I:I,MATCH($C501,'Policy Characteristics'!$C:$C,0)))</f>
        <v>€/metric ton CO2e</v>
      </c>
      <c r="P501" s="177" t="str">
        <f>IF(ISBLANK(INDEX('Policy Characteristics'!J:J,MATCH($C501,'Policy Characteristics'!$C:$C,0))),"",INDEX('Policy Characteristics'!J:J,MATCH($C501,'Policy Characteristics'!$C:$C,0)))</f>
        <v>**Description:** This policy provides a dollar per metric ton CO2e subsidy, additional to any BAU subsidies.  // **Guidance for setting values:** The 45Q tax credits provide $85 per metric ton CO2e stored, which is included in the BAU case.</v>
      </c>
      <c r="Q501" s="177" t="str">
        <f>IF(ISBLANK(INDEX('Policy Characteristics'!K:K,MATCH($C501,'Policy Characteristics'!$C:$C,0))),"",INDEX('Policy Characteristics'!K:K,MATCH($C501,'Policy Characteristics'!$C:$C,0)))</f>
        <v/>
      </c>
      <c r="R501" s="177" t="str">
        <f>IF(ISBLANK(INDEX('Policy Characteristics'!L:L,MATCH($C501,'Policy Characteristics'!$C:$C,0))),"",INDEX('Policy Characteristics'!L:L,MATCH($C501,'Policy Characteristics'!$C:$C,0)))</f>
        <v/>
      </c>
    </row>
    <row r="502" spans="1:18" x14ac:dyDescent="0.35">
      <c r="A502" s="176" t="str">
        <f>IF(ISBLANK(INDEX('Policy Characteristics'!A:A,MATCH($C502,'Policy Characteristics'!$C:$C,0))),"",INDEX('Policy Characteristics'!A:A,MATCH($C502,'Policy Characteristics'!$C:$C,0)))</f>
        <v>Electricity Supply</v>
      </c>
      <c r="B502" s="184" t="str">
        <f>IF(ISBLANK(INDEX('Policy Characteristics'!B:B,MATCH($C502,'Policy Characteristics'!$C:$C,0))),"",INDEX('Policy Characteristics'!B:B,MATCH($C502,'Policy Characteristics'!$C:$C,0)))</f>
        <v>Electricity CCS Subsidy</v>
      </c>
      <c r="C502" s="176" t="str">
        <f t="shared" si="28"/>
        <v>Additional Subsidy for Elec CCS</v>
      </c>
      <c r="D502" s="6" t="s">
        <v>308</v>
      </c>
      <c r="F502" s="6" t="s">
        <v>2631</v>
      </c>
      <c r="H502" s="44">
        <v>2270</v>
      </c>
      <c r="I502" s="1" t="s">
        <v>44</v>
      </c>
      <c r="J502" s="177" t="str">
        <f>IF(ISBLANK(INDEX('Policy Characteristics'!D:D,MATCH($C502,'Policy Characteristics'!$C:$C,0))),"",INDEX('Policy Characteristics'!D:D,MATCH($C502,'Policy Characteristics'!$C:$C,0)))</f>
        <v>Electricity CCS Subsidy</v>
      </c>
      <c r="K502" s="177" t="str">
        <f>IF(ISBLANK(INDEX('Policy Characteristics'!E:E,MATCH($C502,'Policy Characteristics'!$C:$C,0))),"",INDEX('Policy Characteristics'!E:E,MATCH($C502,'Policy Characteristics'!$C:$C,0)))</f>
        <v>elec CCS subsidy</v>
      </c>
      <c r="L502" s="177">
        <f>IF(ISBLANK(INDEX('Policy Characteristics'!F:F,MATCH($C502,'Policy Characteristics'!$C:$C,0))),"",INDEX('Policy Characteristics'!F:F,MATCH($C502,'Policy Characteristics'!$C:$C,0)))</f>
        <v>0</v>
      </c>
      <c r="M502" s="177">
        <f>IF(ISBLANK(INDEX('Policy Characteristics'!G:G,MATCH($C502,'Policy Characteristics'!$C:$C,0))),"",INDEX('Policy Characteristics'!G:G,MATCH($C502,'Policy Characteristics'!$C:$C,0)))</f>
        <v>100</v>
      </c>
      <c r="N502" s="177">
        <f>IF(ISBLANK(INDEX('Policy Characteristics'!H:H,MATCH($C502,'Policy Characteristics'!$C:$C,0))),"",INDEX('Policy Characteristics'!H:H,MATCH($C502,'Policy Characteristics'!$C:$C,0)))</f>
        <v>5</v>
      </c>
      <c r="O502" s="177" t="str">
        <f>IF(ISBLANK(INDEX('Policy Characteristics'!I:I,MATCH($C502,'Policy Characteristics'!$C:$C,0))),"",INDEX('Policy Characteristics'!I:I,MATCH($C502,'Policy Characteristics'!$C:$C,0)))</f>
        <v>€/metric ton CO2e</v>
      </c>
      <c r="P502" s="177" t="str">
        <f>IF(ISBLANK(INDEX('Policy Characteristics'!J:J,MATCH($C502,'Policy Characteristics'!$C:$C,0))),"",INDEX('Policy Characteristics'!J:J,MATCH($C502,'Policy Characteristics'!$C:$C,0)))</f>
        <v>**Description:** This policy provides a dollar per metric ton CO2e subsidy, additional to any BAU subsidies.  // **Guidance for setting values:** The 45Q tax credits provide $85 per metric ton CO2e stored, which is included in the BAU case.</v>
      </c>
      <c r="Q502" s="177" t="str">
        <f>IF(ISBLANK(INDEX('Policy Characteristics'!K:K,MATCH($C502,'Policy Characteristics'!$C:$C,0))),"",INDEX('Policy Characteristics'!K:K,MATCH($C502,'Policy Characteristics'!$C:$C,0)))</f>
        <v/>
      </c>
      <c r="R502" s="177" t="str">
        <f>IF(ISBLANK(INDEX('Policy Characteristics'!L:L,MATCH($C502,'Policy Characteristics'!$C:$C,0))),"",INDEX('Policy Characteristics'!L:L,MATCH($C502,'Policy Characteristics'!$C:$C,0)))</f>
        <v/>
      </c>
    </row>
    <row r="503" spans="1:18" x14ac:dyDescent="0.35">
      <c r="A503" s="176" t="str">
        <f>IF(ISBLANK(INDEX('Policy Characteristics'!A:A,MATCH($C503,'Policy Characteristics'!$C:$C,0))),"",INDEX('Policy Characteristics'!A:A,MATCH($C503,'Policy Characteristics'!$C:$C,0)))</f>
        <v>Electricity Supply</v>
      </c>
      <c r="B503" s="184" t="str">
        <f>IF(ISBLANK(INDEX('Policy Characteristics'!B:B,MATCH($C503,'Policy Characteristics'!$C:$C,0))),"",INDEX('Policy Characteristics'!B:B,MATCH($C503,'Policy Characteristics'!$C:$C,0)))</f>
        <v>Electricity CCS Subsidy</v>
      </c>
      <c r="C503" s="176" t="str">
        <f t="shared" si="28"/>
        <v>Additional Subsidy for Elec CCS</v>
      </c>
      <c r="D503" s="6" t="s">
        <v>309</v>
      </c>
      <c r="F503" s="6" t="s">
        <v>2629</v>
      </c>
      <c r="H503" s="44">
        <v>2271</v>
      </c>
      <c r="I503" s="1" t="s">
        <v>44</v>
      </c>
      <c r="J503" s="177" t="str">
        <f>IF(ISBLANK(INDEX('Policy Characteristics'!D:D,MATCH($C503,'Policy Characteristics'!$C:$C,0))),"",INDEX('Policy Characteristics'!D:D,MATCH($C503,'Policy Characteristics'!$C:$C,0)))</f>
        <v>Electricity CCS Subsidy</v>
      </c>
      <c r="K503" s="177" t="str">
        <f>IF(ISBLANK(INDEX('Policy Characteristics'!E:E,MATCH($C503,'Policy Characteristics'!$C:$C,0))),"",INDEX('Policy Characteristics'!E:E,MATCH($C503,'Policy Characteristics'!$C:$C,0)))</f>
        <v>elec CCS subsidy</v>
      </c>
      <c r="L503" s="177">
        <f>IF(ISBLANK(INDEX('Policy Characteristics'!F:F,MATCH($C503,'Policy Characteristics'!$C:$C,0))),"",INDEX('Policy Characteristics'!F:F,MATCH($C503,'Policy Characteristics'!$C:$C,0)))</f>
        <v>0</v>
      </c>
      <c r="M503" s="177">
        <f>IF(ISBLANK(INDEX('Policy Characteristics'!G:G,MATCH($C503,'Policy Characteristics'!$C:$C,0))),"",INDEX('Policy Characteristics'!G:G,MATCH($C503,'Policy Characteristics'!$C:$C,0)))</f>
        <v>100</v>
      </c>
      <c r="N503" s="177">
        <f>IF(ISBLANK(INDEX('Policy Characteristics'!H:H,MATCH($C503,'Policy Characteristics'!$C:$C,0))),"",INDEX('Policy Characteristics'!H:H,MATCH($C503,'Policy Characteristics'!$C:$C,0)))</f>
        <v>5</v>
      </c>
      <c r="O503" s="177" t="str">
        <f>IF(ISBLANK(INDEX('Policy Characteristics'!I:I,MATCH($C503,'Policy Characteristics'!$C:$C,0))),"",INDEX('Policy Characteristics'!I:I,MATCH($C503,'Policy Characteristics'!$C:$C,0)))</f>
        <v>€/metric ton CO2e</v>
      </c>
      <c r="P503" s="177" t="str">
        <f>IF(ISBLANK(INDEX('Policy Characteristics'!J:J,MATCH($C503,'Policy Characteristics'!$C:$C,0))),"",INDEX('Policy Characteristics'!J:J,MATCH($C503,'Policy Characteristics'!$C:$C,0)))</f>
        <v>**Description:** This policy provides a dollar per metric ton CO2e subsidy, additional to any BAU subsidies.  // **Guidance for setting values:** The 45Q tax credits provide $85 per metric ton CO2e stored, which is included in the BAU case.</v>
      </c>
      <c r="Q503" s="177" t="str">
        <f>IF(ISBLANK(INDEX('Policy Characteristics'!K:K,MATCH($C503,'Policy Characteristics'!$C:$C,0))),"",INDEX('Policy Characteristics'!K:K,MATCH($C503,'Policy Characteristics'!$C:$C,0)))</f>
        <v/>
      </c>
      <c r="R503" s="177" t="str">
        <f>IF(ISBLANK(INDEX('Policy Characteristics'!L:L,MATCH($C503,'Policy Characteristics'!$C:$C,0))),"",INDEX('Policy Characteristics'!L:L,MATCH($C503,'Policy Characteristics'!$C:$C,0)))</f>
        <v/>
      </c>
    </row>
    <row r="504" spans="1:18" x14ac:dyDescent="0.35">
      <c r="A504" s="176" t="str">
        <f>IF(ISBLANK(INDEX('Policy Characteristics'!A:A,MATCH($C504,'Policy Characteristics'!$C:$C,0))),"",INDEX('Policy Characteristics'!A:A,MATCH($C504,'Policy Characteristics'!$C:$C,0)))</f>
        <v>Electricity Supply</v>
      </c>
      <c r="B504" s="184" t="str">
        <f>IF(ISBLANK(INDEX('Policy Characteristics'!B:B,MATCH($C504,'Policy Characteristics'!$C:$C,0))),"",INDEX('Policy Characteristics'!B:B,MATCH($C504,'Policy Characteristics'!$C:$C,0)))</f>
        <v>Electricity CCS Subsidy</v>
      </c>
      <c r="C504" s="176" t="str">
        <f t="shared" si="28"/>
        <v>Additional Subsidy for Elec CCS</v>
      </c>
      <c r="D504" s="6" t="s">
        <v>443</v>
      </c>
      <c r="F504" s="6" t="s">
        <v>442</v>
      </c>
      <c r="H504" s="44">
        <v>2272</v>
      </c>
      <c r="I504" s="1" t="s">
        <v>44</v>
      </c>
      <c r="J504" s="177" t="str">
        <f>IF(ISBLANK(INDEX('Policy Characteristics'!D:D,MATCH($C504,'Policy Characteristics'!$C:$C,0))),"",INDEX('Policy Characteristics'!D:D,MATCH($C504,'Policy Characteristics'!$C:$C,0)))</f>
        <v>Electricity CCS Subsidy</v>
      </c>
      <c r="K504" s="177" t="str">
        <f>IF(ISBLANK(INDEX('Policy Characteristics'!E:E,MATCH($C504,'Policy Characteristics'!$C:$C,0))),"",INDEX('Policy Characteristics'!E:E,MATCH($C504,'Policy Characteristics'!$C:$C,0)))</f>
        <v>elec CCS subsidy</v>
      </c>
      <c r="L504" s="177">
        <f>IF(ISBLANK(INDEX('Policy Characteristics'!F:F,MATCH($C504,'Policy Characteristics'!$C:$C,0))),"",INDEX('Policy Characteristics'!F:F,MATCH($C504,'Policy Characteristics'!$C:$C,0)))</f>
        <v>0</v>
      </c>
      <c r="M504" s="177">
        <f>IF(ISBLANK(INDEX('Policy Characteristics'!G:G,MATCH($C504,'Policy Characteristics'!$C:$C,0))),"",INDEX('Policy Characteristics'!G:G,MATCH($C504,'Policy Characteristics'!$C:$C,0)))</f>
        <v>100</v>
      </c>
      <c r="N504" s="177">
        <f>IF(ISBLANK(INDEX('Policy Characteristics'!H:H,MATCH($C504,'Policy Characteristics'!$C:$C,0))),"",INDEX('Policy Characteristics'!H:H,MATCH($C504,'Policy Characteristics'!$C:$C,0)))</f>
        <v>5</v>
      </c>
      <c r="O504" s="177" t="str">
        <f>IF(ISBLANK(INDEX('Policy Characteristics'!I:I,MATCH($C504,'Policy Characteristics'!$C:$C,0))),"",INDEX('Policy Characteristics'!I:I,MATCH($C504,'Policy Characteristics'!$C:$C,0)))</f>
        <v>€/metric ton CO2e</v>
      </c>
      <c r="P504" s="177" t="str">
        <f>IF(ISBLANK(INDEX('Policy Characteristics'!J:J,MATCH($C504,'Policy Characteristics'!$C:$C,0))),"",INDEX('Policy Characteristics'!J:J,MATCH($C504,'Policy Characteristics'!$C:$C,0)))</f>
        <v>**Description:** This policy provides a dollar per metric ton CO2e subsidy, additional to any BAU subsidies.  // **Guidance for setting values:** The 45Q tax credits provide $85 per metric ton CO2e stored, which is included in the BAU case.</v>
      </c>
      <c r="Q504" s="177" t="str">
        <f>IF(ISBLANK(INDEX('Policy Characteristics'!K:K,MATCH($C504,'Policy Characteristics'!$C:$C,0))),"",INDEX('Policy Characteristics'!K:K,MATCH($C504,'Policy Characteristics'!$C:$C,0)))</f>
        <v/>
      </c>
      <c r="R504" s="177" t="str">
        <f>IF(ISBLANK(INDEX('Policy Characteristics'!L:L,MATCH($C504,'Policy Characteristics'!$C:$C,0))),"",INDEX('Policy Characteristics'!L:L,MATCH($C504,'Policy Characteristics'!$C:$C,0)))</f>
        <v/>
      </c>
    </row>
    <row r="505" spans="1:18" x14ac:dyDescent="0.35">
      <c r="A505" s="176" t="str">
        <f>IF(ISBLANK(INDEX('Policy Characteristics'!A:A,MATCH($C505,'Policy Characteristics'!$C:$C,0))),"",INDEX('Policy Characteristics'!A:A,MATCH($C505,'Policy Characteristics'!$C:$C,0)))</f>
        <v>Electricity Supply</v>
      </c>
      <c r="B505" s="184" t="str">
        <f>IF(ISBLANK(INDEX('Policy Characteristics'!B:B,MATCH($C505,'Policy Characteristics'!$C:$C,0))),"",INDEX('Policy Characteristics'!B:B,MATCH($C505,'Policy Characteristics'!$C:$C,0)))</f>
        <v>Electricity CCS Subsidy</v>
      </c>
      <c r="C505" s="176" t="str">
        <f t="shared" si="28"/>
        <v>Additional Subsidy for Elec CCS</v>
      </c>
      <c r="D505" s="6" t="s">
        <v>452</v>
      </c>
      <c r="F505" s="6" t="s">
        <v>453</v>
      </c>
      <c r="H505" s="44">
        <v>2273</v>
      </c>
      <c r="I505" s="1" t="s">
        <v>44</v>
      </c>
      <c r="J505" s="177" t="str">
        <f>IF(ISBLANK(INDEX('Policy Characteristics'!D:D,MATCH($C505,'Policy Characteristics'!$C:$C,0))),"",INDEX('Policy Characteristics'!D:D,MATCH($C505,'Policy Characteristics'!$C:$C,0)))</f>
        <v>Electricity CCS Subsidy</v>
      </c>
      <c r="K505" s="177" t="str">
        <f>IF(ISBLANK(INDEX('Policy Characteristics'!E:E,MATCH($C505,'Policy Characteristics'!$C:$C,0))),"",INDEX('Policy Characteristics'!E:E,MATCH($C505,'Policy Characteristics'!$C:$C,0)))</f>
        <v>elec CCS subsidy</v>
      </c>
      <c r="L505" s="177">
        <f>IF(ISBLANK(INDEX('Policy Characteristics'!F:F,MATCH($C505,'Policy Characteristics'!$C:$C,0))),"",INDEX('Policy Characteristics'!F:F,MATCH($C505,'Policy Characteristics'!$C:$C,0)))</f>
        <v>0</v>
      </c>
      <c r="M505" s="177">
        <f>IF(ISBLANK(INDEX('Policy Characteristics'!G:G,MATCH($C505,'Policy Characteristics'!$C:$C,0))),"",INDEX('Policy Characteristics'!G:G,MATCH($C505,'Policy Characteristics'!$C:$C,0)))</f>
        <v>100</v>
      </c>
      <c r="N505" s="177">
        <f>IF(ISBLANK(INDEX('Policy Characteristics'!H:H,MATCH($C505,'Policy Characteristics'!$C:$C,0))),"",INDEX('Policy Characteristics'!H:H,MATCH($C505,'Policy Characteristics'!$C:$C,0)))</f>
        <v>5</v>
      </c>
      <c r="O505" s="177" t="str">
        <f>IF(ISBLANK(INDEX('Policy Characteristics'!I:I,MATCH($C505,'Policy Characteristics'!$C:$C,0))),"",INDEX('Policy Characteristics'!I:I,MATCH($C505,'Policy Characteristics'!$C:$C,0)))</f>
        <v>€/metric ton CO2e</v>
      </c>
      <c r="P505" s="177" t="str">
        <f>IF(ISBLANK(INDEX('Policy Characteristics'!J:J,MATCH($C505,'Policy Characteristics'!$C:$C,0))),"",INDEX('Policy Characteristics'!J:J,MATCH($C505,'Policy Characteristics'!$C:$C,0)))</f>
        <v>**Description:** This policy provides a dollar per metric ton CO2e subsidy, additional to any BAU subsidies.  // **Guidance for setting values:** The 45Q tax credits provide $85 per metric ton CO2e stored, which is included in the BAU case.</v>
      </c>
      <c r="Q505" s="177" t="str">
        <f>IF(ISBLANK(INDEX('Policy Characteristics'!K:K,MATCH($C505,'Policy Characteristics'!$C:$C,0))),"",INDEX('Policy Characteristics'!K:K,MATCH($C505,'Policy Characteristics'!$C:$C,0)))</f>
        <v/>
      </c>
      <c r="R505" s="177" t="str">
        <f>IF(ISBLANK(INDEX('Policy Characteristics'!L:L,MATCH($C505,'Policy Characteristics'!$C:$C,0))),"",INDEX('Policy Characteristics'!L:L,MATCH($C505,'Policy Characteristics'!$C:$C,0)))</f>
        <v/>
      </c>
    </row>
    <row r="506" spans="1:18" x14ac:dyDescent="0.35">
      <c r="A506" s="176" t="str">
        <f>IF(ISBLANK(INDEX('Policy Characteristics'!A:A,MATCH($C506,'Policy Characteristics'!$C:$C,0))),"",INDEX('Policy Characteristics'!A:A,MATCH($C506,'Policy Characteristics'!$C:$C,0)))</f>
        <v>Electricity Supply</v>
      </c>
      <c r="B506" s="184" t="str">
        <f>IF(ISBLANK(INDEX('Policy Characteristics'!B:B,MATCH($C506,'Policy Characteristics'!$C:$C,0))),"",INDEX('Policy Characteristics'!B:B,MATCH($C506,'Policy Characteristics'!$C:$C,0)))</f>
        <v>Electricity CCS Subsidy</v>
      </c>
      <c r="C506" s="176" t="str">
        <f t="shared" si="28"/>
        <v>Additional Subsidy for Elec CCS</v>
      </c>
      <c r="D506" s="6" t="s">
        <v>1647</v>
      </c>
      <c r="F506" s="6" t="s">
        <v>1368</v>
      </c>
      <c r="H506" s="44">
        <v>2274</v>
      </c>
      <c r="I506" s="1" t="s">
        <v>44</v>
      </c>
      <c r="J506" s="177" t="str">
        <f>IF(ISBLANK(INDEX('Policy Characteristics'!D:D,MATCH($C506,'Policy Characteristics'!$C:$C,0))),"",INDEX('Policy Characteristics'!D:D,MATCH($C506,'Policy Characteristics'!$C:$C,0)))</f>
        <v>Electricity CCS Subsidy</v>
      </c>
      <c r="K506" s="177" t="str">
        <f>IF(ISBLANK(INDEX('Policy Characteristics'!E:E,MATCH($C506,'Policy Characteristics'!$C:$C,0))),"",INDEX('Policy Characteristics'!E:E,MATCH($C506,'Policy Characteristics'!$C:$C,0)))</f>
        <v>elec CCS subsidy</v>
      </c>
      <c r="L506" s="177">
        <f>IF(ISBLANK(INDEX('Policy Characteristics'!F:F,MATCH($C506,'Policy Characteristics'!$C:$C,0))),"",INDEX('Policy Characteristics'!F:F,MATCH($C506,'Policy Characteristics'!$C:$C,0)))</f>
        <v>0</v>
      </c>
      <c r="M506" s="177">
        <f>IF(ISBLANK(INDEX('Policy Characteristics'!G:G,MATCH($C506,'Policy Characteristics'!$C:$C,0))),"",INDEX('Policy Characteristics'!G:G,MATCH($C506,'Policy Characteristics'!$C:$C,0)))</f>
        <v>100</v>
      </c>
      <c r="N506" s="177">
        <f>IF(ISBLANK(INDEX('Policy Characteristics'!H:H,MATCH($C506,'Policy Characteristics'!$C:$C,0))),"",INDEX('Policy Characteristics'!H:H,MATCH($C506,'Policy Characteristics'!$C:$C,0)))</f>
        <v>5</v>
      </c>
      <c r="O506" s="177" t="str">
        <f>IF(ISBLANK(INDEX('Policy Characteristics'!I:I,MATCH($C506,'Policy Characteristics'!$C:$C,0))),"",INDEX('Policy Characteristics'!I:I,MATCH($C506,'Policy Characteristics'!$C:$C,0)))</f>
        <v>€/metric ton CO2e</v>
      </c>
      <c r="P506" s="177" t="str">
        <f>IF(ISBLANK(INDEX('Policy Characteristics'!J:J,MATCH($C506,'Policy Characteristics'!$C:$C,0))),"",INDEX('Policy Characteristics'!J:J,MATCH($C506,'Policy Characteristics'!$C:$C,0)))</f>
        <v>**Description:** This policy provides a dollar per metric ton CO2e subsidy, additional to any BAU subsidies.  // **Guidance for setting values:** The 45Q tax credits provide $85 per metric ton CO2e stored, which is included in the BAU case.</v>
      </c>
      <c r="Q506" s="177" t="str">
        <f>IF(ISBLANK(INDEX('Policy Characteristics'!K:K,MATCH($C506,'Policy Characteristics'!$C:$C,0))),"",INDEX('Policy Characteristics'!K:K,MATCH($C506,'Policy Characteristics'!$C:$C,0)))</f>
        <v/>
      </c>
      <c r="R506" s="177" t="str">
        <f>IF(ISBLANK(INDEX('Policy Characteristics'!L:L,MATCH($C506,'Policy Characteristics'!$C:$C,0))),"",INDEX('Policy Characteristics'!L:L,MATCH($C506,'Policy Characteristics'!$C:$C,0)))</f>
        <v/>
      </c>
    </row>
    <row r="507" spans="1:18" x14ac:dyDescent="0.35">
      <c r="A507" s="176" t="str">
        <f>IF(ISBLANK(INDEX('Policy Characteristics'!A:A,MATCH($C507,'Policy Characteristics'!$C:$C,0))),"",INDEX('Policy Characteristics'!A:A,MATCH($C507,'Policy Characteristics'!$C:$C,0)))</f>
        <v>Electricity Supply</v>
      </c>
      <c r="B507" s="184" t="str">
        <f>IF(ISBLANK(INDEX('Policy Characteristics'!B:B,MATCH($C507,'Policy Characteristics'!$C:$C,0))),"",INDEX('Policy Characteristics'!B:B,MATCH($C507,'Policy Characteristics'!$C:$C,0)))</f>
        <v>Electricity CCS Subsidy</v>
      </c>
      <c r="C507" s="176" t="str">
        <f t="shared" si="28"/>
        <v>Additional Subsidy for Elec CCS</v>
      </c>
      <c r="D507" s="6" t="s">
        <v>1648</v>
      </c>
      <c r="F507" s="6" t="s">
        <v>1491</v>
      </c>
      <c r="H507" s="44">
        <v>2275</v>
      </c>
      <c r="I507" s="1" t="s">
        <v>44</v>
      </c>
      <c r="J507" s="177" t="str">
        <f>IF(ISBLANK(INDEX('Policy Characteristics'!D:D,MATCH($C507,'Policy Characteristics'!$C:$C,0))),"",INDEX('Policy Characteristics'!D:D,MATCH($C507,'Policy Characteristics'!$C:$C,0)))</f>
        <v>Electricity CCS Subsidy</v>
      </c>
      <c r="K507" s="177" t="str">
        <f>IF(ISBLANK(INDEX('Policy Characteristics'!E:E,MATCH($C507,'Policy Characteristics'!$C:$C,0))),"",INDEX('Policy Characteristics'!E:E,MATCH($C507,'Policy Characteristics'!$C:$C,0)))</f>
        <v>elec CCS subsidy</v>
      </c>
      <c r="L507" s="177">
        <f>IF(ISBLANK(INDEX('Policy Characteristics'!F:F,MATCH($C507,'Policy Characteristics'!$C:$C,0))),"",INDEX('Policy Characteristics'!F:F,MATCH($C507,'Policy Characteristics'!$C:$C,0)))</f>
        <v>0</v>
      </c>
      <c r="M507" s="177">
        <f>IF(ISBLANK(INDEX('Policy Characteristics'!G:G,MATCH($C507,'Policy Characteristics'!$C:$C,0))),"",INDEX('Policy Characteristics'!G:G,MATCH($C507,'Policy Characteristics'!$C:$C,0)))</f>
        <v>100</v>
      </c>
      <c r="N507" s="177">
        <f>IF(ISBLANK(INDEX('Policy Characteristics'!H:H,MATCH($C507,'Policy Characteristics'!$C:$C,0))),"",INDEX('Policy Characteristics'!H:H,MATCH($C507,'Policy Characteristics'!$C:$C,0)))</f>
        <v>5</v>
      </c>
      <c r="O507" s="177" t="str">
        <f>IF(ISBLANK(INDEX('Policy Characteristics'!I:I,MATCH($C507,'Policy Characteristics'!$C:$C,0))),"",INDEX('Policy Characteristics'!I:I,MATCH($C507,'Policy Characteristics'!$C:$C,0)))</f>
        <v>€/metric ton CO2e</v>
      </c>
      <c r="P507" s="177" t="str">
        <f>IF(ISBLANK(INDEX('Policy Characteristics'!J:J,MATCH($C507,'Policy Characteristics'!$C:$C,0))),"",INDEX('Policy Characteristics'!J:J,MATCH($C507,'Policy Characteristics'!$C:$C,0)))</f>
        <v>**Description:** This policy provides a dollar per metric ton CO2e subsidy, additional to any BAU subsidies.  // **Guidance for setting values:** The 45Q tax credits provide $85 per metric ton CO2e stored, which is included in the BAU case.</v>
      </c>
      <c r="Q507" s="177" t="str">
        <f>IF(ISBLANK(INDEX('Policy Characteristics'!K:K,MATCH($C507,'Policy Characteristics'!$C:$C,0))),"",INDEX('Policy Characteristics'!K:K,MATCH($C507,'Policy Characteristics'!$C:$C,0)))</f>
        <v/>
      </c>
      <c r="R507" s="177" t="str">
        <f>IF(ISBLANK(INDEX('Policy Characteristics'!L:L,MATCH($C507,'Policy Characteristics'!$C:$C,0))),"",INDEX('Policy Characteristics'!L:L,MATCH($C507,'Policy Characteristics'!$C:$C,0)))</f>
        <v/>
      </c>
    </row>
    <row r="508" spans="1:18" x14ac:dyDescent="0.35">
      <c r="A508" s="176" t="str">
        <f>IF(ISBLANK(INDEX('Policy Characteristics'!A:A,MATCH($C508,'Policy Characteristics'!$C:$C,0))),"",INDEX('Policy Characteristics'!A:A,MATCH($C508,'Policy Characteristics'!$C:$C,0)))</f>
        <v>Electricity Supply</v>
      </c>
      <c r="B508" s="184" t="str">
        <f>IF(ISBLANK(INDEX('Policy Characteristics'!B:B,MATCH($C508,'Policy Characteristics'!$C:$C,0))),"",INDEX('Policy Characteristics'!B:B,MATCH($C508,'Policy Characteristics'!$C:$C,0)))</f>
        <v>Electricity CCS Subsidy</v>
      </c>
      <c r="C508" s="176" t="str">
        <f t="shared" si="28"/>
        <v>Additional Subsidy for Elec CCS</v>
      </c>
      <c r="D508" s="6" t="s">
        <v>1649</v>
      </c>
      <c r="F508" s="6" t="s">
        <v>1370</v>
      </c>
      <c r="H508" s="44">
        <v>2276</v>
      </c>
      <c r="I508" s="1" t="s">
        <v>44</v>
      </c>
      <c r="J508" s="177" t="str">
        <f>IF(ISBLANK(INDEX('Policy Characteristics'!D:D,MATCH($C508,'Policy Characteristics'!$C:$C,0))),"",INDEX('Policy Characteristics'!D:D,MATCH($C508,'Policy Characteristics'!$C:$C,0)))</f>
        <v>Electricity CCS Subsidy</v>
      </c>
      <c r="K508" s="177" t="str">
        <f>IF(ISBLANK(INDEX('Policy Characteristics'!E:E,MATCH($C508,'Policy Characteristics'!$C:$C,0))),"",INDEX('Policy Characteristics'!E:E,MATCH($C508,'Policy Characteristics'!$C:$C,0)))</f>
        <v>elec CCS subsidy</v>
      </c>
      <c r="L508" s="177">
        <f>IF(ISBLANK(INDEX('Policy Characteristics'!F:F,MATCH($C508,'Policy Characteristics'!$C:$C,0))),"",INDEX('Policy Characteristics'!F:F,MATCH($C508,'Policy Characteristics'!$C:$C,0)))</f>
        <v>0</v>
      </c>
      <c r="M508" s="177">
        <f>IF(ISBLANK(INDEX('Policy Characteristics'!G:G,MATCH($C508,'Policy Characteristics'!$C:$C,0))),"",INDEX('Policy Characteristics'!G:G,MATCH($C508,'Policy Characteristics'!$C:$C,0)))</f>
        <v>100</v>
      </c>
      <c r="N508" s="177">
        <f>IF(ISBLANK(INDEX('Policy Characteristics'!H:H,MATCH($C508,'Policy Characteristics'!$C:$C,0))),"",INDEX('Policy Characteristics'!H:H,MATCH($C508,'Policy Characteristics'!$C:$C,0)))</f>
        <v>5</v>
      </c>
      <c r="O508" s="177" t="str">
        <f>IF(ISBLANK(INDEX('Policy Characteristics'!I:I,MATCH($C508,'Policy Characteristics'!$C:$C,0))),"",INDEX('Policy Characteristics'!I:I,MATCH($C508,'Policy Characteristics'!$C:$C,0)))</f>
        <v>€/metric ton CO2e</v>
      </c>
      <c r="P508" s="177" t="str">
        <f>IF(ISBLANK(INDEX('Policy Characteristics'!J:J,MATCH($C508,'Policy Characteristics'!$C:$C,0))),"",INDEX('Policy Characteristics'!J:J,MATCH($C508,'Policy Characteristics'!$C:$C,0)))</f>
        <v>**Description:** This policy provides a dollar per metric ton CO2e subsidy, additional to any BAU subsidies.  // **Guidance for setting values:** The 45Q tax credits provide $85 per metric ton CO2e stored, which is included in the BAU case.</v>
      </c>
      <c r="Q508" s="177" t="str">
        <f>IF(ISBLANK(INDEX('Policy Characteristics'!K:K,MATCH($C508,'Policy Characteristics'!$C:$C,0))),"",INDEX('Policy Characteristics'!K:K,MATCH($C508,'Policy Characteristics'!$C:$C,0)))</f>
        <v/>
      </c>
      <c r="R508" s="177" t="str">
        <f>IF(ISBLANK(INDEX('Policy Characteristics'!L:L,MATCH($C508,'Policy Characteristics'!$C:$C,0))),"",INDEX('Policy Characteristics'!L:L,MATCH($C508,'Policy Characteristics'!$C:$C,0)))</f>
        <v/>
      </c>
    </row>
    <row r="509" spans="1:18" x14ac:dyDescent="0.35">
      <c r="A509" s="176" t="str">
        <f>IF(ISBLANK(INDEX('Policy Characteristics'!A:A,MATCH($C509,'Policy Characteristics'!$C:$C,0))),"",INDEX('Policy Characteristics'!A:A,MATCH($C509,'Policy Characteristics'!$C:$C,0)))</f>
        <v>Electricity Supply</v>
      </c>
      <c r="B509" s="184" t="str">
        <f>IF(ISBLANK(INDEX('Policy Characteristics'!B:B,MATCH($C509,'Policy Characteristics'!$C:$C,0))),"",INDEX('Policy Characteristics'!B:B,MATCH($C509,'Policy Characteristics'!$C:$C,0)))</f>
        <v>Electricity CCS Subsidy</v>
      </c>
      <c r="C509" s="176" t="str">
        <f t="shared" si="28"/>
        <v>Additional Subsidy for Elec CCS</v>
      </c>
      <c r="D509" s="6" t="s">
        <v>2352</v>
      </c>
      <c r="F509" s="6" t="s">
        <v>2359</v>
      </c>
      <c r="H509" s="44">
        <v>2277</v>
      </c>
      <c r="I509" s="1" t="s">
        <v>43</v>
      </c>
      <c r="J509" s="177" t="str">
        <f>IF(ISBLANK(INDEX('Policy Characteristics'!D:D,MATCH($C509,'Policy Characteristics'!$C:$C,0))),"",INDEX('Policy Characteristics'!D:D,MATCH($C509,'Policy Characteristics'!$C:$C,0)))</f>
        <v>Electricity CCS Subsidy</v>
      </c>
      <c r="K509" s="177" t="str">
        <f>IF(ISBLANK(INDEX('Policy Characteristics'!E:E,MATCH($C509,'Policy Characteristics'!$C:$C,0))),"",INDEX('Policy Characteristics'!E:E,MATCH($C509,'Policy Characteristics'!$C:$C,0)))</f>
        <v>elec CCS subsidy</v>
      </c>
      <c r="L509" s="177">
        <f>IF(ISBLANK(INDEX('Policy Characteristics'!F:F,MATCH($C509,'Policy Characteristics'!$C:$C,0))),"",INDEX('Policy Characteristics'!F:F,MATCH($C509,'Policy Characteristics'!$C:$C,0)))</f>
        <v>0</v>
      </c>
      <c r="M509" s="177">
        <f>IF(ISBLANK(INDEX('Policy Characteristics'!G:G,MATCH($C509,'Policy Characteristics'!$C:$C,0))),"",INDEX('Policy Characteristics'!G:G,MATCH($C509,'Policy Characteristics'!$C:$C,0)))</f>
        <v>100</v>
      </c>
      <c r="N509" s="177">
        <f>IF(ISBLANK(INDEX('Policy Characteristics'!H:H,MATCH($C509,'Policy Characteristics'!$C:$C,0))),"",INDEX('Policy Characteristics'!H:H,MATCH($C509,'Policy Characteristics'!$C:$C,0)))</f>
        <v>5</v>
      </c>
      <c r="O509" s="177" t="str">
        <f>IF(ISBLANK(INDEX('Policy Characteristics'!I:I,MATCH($C509,'Policy Characteristics'!$C:$C,0))),"",INDEX('Policy Characteristics'!I:I,MATCH($C509,'Policy Characteristics'!$C:$C,0)))</f>
        <v>€/metric ton CO2e</v>
      </c>
      <c r="P509" s="177" t="str">
        <f>IF(ISBLANK(INDEX('Policy Characteristics'!J:J,MATCH($C509,'Policy Characteristics'!$C:$C,0))),"",INDEX('Policy Characteristics'!J:J,MATCH($C509,'Policy Characteristics'!$C:$C,0)))</f>
        <v>**Description:** This policy provides a dollar per metric ton CO2e subsidy, additional to any BAU subsidies.  // **Guidance for setting values:** The 45Q tax credits provide $85 per metric ton CO2e stored, which is included in the BAU case.</v>
      </c>
      <c r="Q509" s="177" t="str">
        <f>IF(ISBLANK(INDEX('Policy Characteristics'!K:K,MATCH($C509,'Policy Characteristics'!$C:$C,0))),"",INDEX('Policy Characteristics'!K:K,MATCH($C509,'Policy Characteristics'!$C:$C,0)))</f>
        <v/>
      </c>
      <c r="R509" s="177" t="str">
        <f>IF(ISBLANK(INDEX('Policy Characteristics'!L:L,MATCH($C509,'Policy Characteristics'!$C:$C,0))),"",INDEX('Policy Characteristics'!L:L,MATCH($C509,'Policy Characteristics'!$C:$C,0)))</f>
        <v/>
      </c>
    </row>
    <row r="510" spans="1:18" x14ac:dyDescent="0.35">
      <c r="A510" s="176" t="str">
        <f>IF(ISBLANK(INDEX('Policy Characteristics'!A:A,MATCH($C510,'Policy Characteristics'!$C:$C,0))),"",INDEX('Policy Characteristics'!A:A,MATCH($C510,'Policy Characteristics'!$C:$C,0)))</f>
        <v>Electricity Supply</v>
      </c>
      <c r="B510" s="184" t="str">
        <f>IF(ISBLANK(INDEX('Policy Characteristics'!B:B,MATCH($C510,'Policy Characteristics'!$C:$C,0))),"",INDEX('Policy Characteristics'!B:B,MATCH($C510,'Policy Characteristics'!$C:$C,0)))</f>
        <v>Electricity CCS Subsidy</v>
      </c>
      <c r="C510" s="176" t="str">
        <f t="shared" si="28"/>
        <v>Additional Subsidy for Elec CCS</v>
      </c>
      <c r="D510" s="6" t="s">
        <v>2355</v>
      </c>
      <c r="F510" s="6" t="s">
        <v>2360</v>
      </c>
      <c r="H510" s="44">
        <v>2278</v>
      </c>
      <c r="I510" s="1" t="s">
        <v>43</v>
      </c>
      <c r="J510" s="177" t="str">
        <f>IF(ISBLANK(INDEX('Policy Characteristics'!D:D,MATCH($C510,'Policy Characteristics'!$C:$C,0))),"",INDEX('Policy Characteristics'!D:D,MATCH($C510,'Policy Characteristics'!$C:$C,0)))</f>
        <v>Electricity CCS Subsidy</v>
      </c>
      <c r="K510" s="177" t="str">
        <f>IF(ISBLANK(INDEX('Policy Characteristics'!E:E,MATCH($C510,'Policy Characteristics'!$C:$C,0))),"",INDEX('Policy Characteristics'!E:E,MATCH($C510,'Policy Characteristics'!$C:$C,0)))</f>
        <v>elec CCS subsidy</v>
      </c>
      <c r="L510" s="177">
        <f>IF(ISBLANK(INDEX('Policy Characteristics'!F:F,MATCH($C510,'Policy Characteristics'!$C:$C,0))),"",INDEX('Policy Characteristics'!F:F,MATCH($C510,'Policy Characteristics'!$C:$C,0)))</f>
        <v>0</v>
      </c>
      <c r="M510" s="177">
        <f>IF(ISBLANK(INDEX('Policy Characteristics'!G:G,MATCH($C510,'Policy Characteristics'!$C:$C,0))),"",INDEX('Policy Characteristics'!G:G,MATCH($C510,'Policy Characteristics'!$C:$C,0)))</f>
        <v>100</v>
      </c>
      <c r="N510" s="177">
        <f>IF(ISBLANK(INDEX('Policy Characteristics'!H:H,MATCH($C510,'Policy Characteristics'!$C:$C,0))),"",INDEX('Policy Characteristics'!H:H,MATCH($C510,'Policy Characteristics'!$C:$C,0)))</f>
        <v>5</v>
      </c>
      <c r="O510" s="177" t="str">
        <f>IF(ISBLANK(INDEX('Policy Characteristics'!I:I,MATCH($C510,'Policy Characteristics'!$C:$C,0))),"",INDEX('Policy Characteristics'!I:I,MATCH($C510,'Policy Characteristics'!$C:$C,0)))</f>
        <v>€/metric ton CO2e</v>
      </c>
      <c r="P510" s="177" t="str">
        <f>IF(ISBLANK(INDEX('Policy Characteristics'!J:J,MATCH($C510,'Policy Characteristics'!$C:$C,0))),"",INDEX('Policy Characteristics'!J:J,MATCH($C510,'Policy Characteristics'!$C:$C,0)))</f>
        <v>**Description:** This policy provides a dollar per metric ton CO2e subsidy, additional to any BAU subsidies.  // **Guidance for setting values:** The 45Q tax credits provide $85 per metric ton CO2e stored, which is included in the BAU case.</v>
      </c>
      <c r="Q510" s="177" t="str">
        <f>IF(ISBLANK(INDEX('Policy Characteristics'!K:K,MATCH($C510,'Policy Characteristics'!$C:$C,0))),"",INDEX('Policy Characteristics'!K:K,MATCH($C510,'Policy Characteristics'!$C:$C,0)))</f>
        <v/>
      </c>
      <c r="R510" s="177" t="str">
        <f>IF(ISBLANK(INDEX('Policy Characteristics'!L:L,MATCH($C510,'Policy Characteristics'!$C:$C,0))),"",INDEX('Policy Characteristics'!L:L,MATCH($C510,'Policy Characteristics'!$C:$C,0)))</f>
        <v/>
      </c>
    </row>
    <row r="511" spans="1:18" x14ac:dyDescent="0.35">
      <c r="A511" s="176" t="str">
        <f>IF(ISBLANK(INDEX('Policy Characteristics'!A:A,MATCH($C511,'Policy Characteristics'!$C:$C,0))),"",INDEX('Policy Characteristics'!A:A,MATCH($C511,'Policy Characteristics'!$C:$C,0)))</f>
        <v>Electricity Supply</v>
      </c>
      <c r="B511" s="184" t="str">
        <f>IF(ISBLANK(INDEX('Policy Characteristics'!B:B,MATCH($C511,'Policy Characteristics'!$C:$C,0))),"",INDEX('Policy Characteristics'!B:B,MATCH($C511,'Policy Characteristics'!$C:$C,0)))</f>
        <v>Electricity CCS Subsidy</v>
      </c>
      <c r="C511" s="176" t="str">
        <f t="shared" si="28"/>
        <v>Additional Subsidy for Elec CCS</v>
      </c>
      <c r="D511" s="6" t="s">
        <v>2356</v>
      </c>
      <c r="F511" s="6" t="s">
        <v>2361</v>
      </c>
      <c r="H511" s="44">
        <v>2279</v>
      </c>
      <c r="I511" s="1" t="s">
        <v>43</v>
      </c>
      <c r="J511" s="177" t="str">
        <f>IF(ISBLANK(INDEX('Policy Characteristics'!D:D,MATCH($C511,'Policy Characteristics'!$C:$C,0))),"",INDEX('Policy Characteristics'!D:D,MATCH($C511,'Policy Characteristics'!$C:$C,0)))</f>
        <v>Electricity CCS Subsidy</v>
      </c>
      <c r="K511" s="177" t="str">
        <f>IF(ISBLANK(INDEX('Policy Characteristics'!E:E,MATCH($C511,'Policy Characteristics'!$C:$C,0))),"",INDEX('Policy Characteristics'!E:E,MATCH($C511,'Policy Characteristics'!$C:$C,0)))</f>
        <v>elec CCS subsidy</v>
      </c>
      <c r="L511" s="177">
        <f>IF(ISBLANK(INDEX('Policy Characteristics'!F:F,MATCH($C511,'Policy Characteristics'!$C:$C,0))),"",INDEX('Policy Characteristics'!F:F,MATCH($C511,'Policy Characteristics'!$C:$C,0)))</f>
        <v>0</v>
      </c>
      <c r="M511" s="177">
        <f>IF(ISBLANK(INDEX('Policy Characteristics'!G:G,MATCH($C511,'Policy Characteristics'!$C:$C,0))),"",INDEX('Policy Characteristics'!G:G,MATCH($C511,'Policy Characteristics'!$C:$C,0)))</f>
        <v>100</v>
      </c>
      <c r="N511" s="177">
        <f>IF(ISBLANK(INDEX('Policy Characteristics'!H:H,MATCH($C511,'Policy Characteristics'!$C:$C,0))),"",INDEX('Policy Characteristics'!H:H,MATCH($C511,'Policy Characteristics'!$C:$C,0)))</f>
        <v>5</v>
      </c>
      <c r="O511" s="177" t="str">
        <f>IF(ISBLANK(INDEX('Policy Characteristics'!I:I,MATCH($C511,'Policy Characteristics'!$C:$C,0))),"",INDEX('Policy Characteristics'!I:I,MATCH($C511,'Policy Characteristics'!$C:$C,0)))</f>
        <v>€/metric ton CO2e</v>
      </c>
      <c r="P511" s="177" t="str">
        <f>IF(ISBLANK(INDEX('Policy Characteristics'!J:J,MATCH($C511,'Policy Characteristics'!$C:$C,0))),"",INDEX('Policy Characteristics'!J:J,MATCH($C511,'Policy Characteristics'!$C:$C,0)))</f>
        <v>**Description:** This policy provides a dollar per metric ton CO2e subsidy, additional to any BAU subsidies.  // **Guidance for setting values:** The 45Q tax credits provide $85 per metric ton CO2e stored, which is included in the BAU case.</v>
      </c>
      <c r="Q511" s="177" t="str">
        <f>IF(ISBLANK(INDEX('Policy Characteristics'!K:K,MATCH($C511,'Policy Characteristics'!$C:$C,0))),"",INDEX('Policy Characteristics'!K:K,MATCH($C511,'Policy Characteristics'!$C:$C,0)))</f>
        <v/>
      </c>
      <c r="R511" s="177" t="str">
        <f>IF(ISBLANK(INDEX('Policy Characteristics'!L:L,MATCH($C511,'Policy Characteristics'!$C:$C,0))),"",INDEX('Policy Characteristics'!L:L,MATCH($C511,'Policy Characteristics'!$C:$C,0)))</f>
        <v/>
      </c>
    </row>
    <row r="512" spans="1:18" x14ac:dyDescent="0.35">
      <c r="A512" s="176" t="str">
        <f>IF(ISBLANK(INDEX('Policy Characteristics'!A:A,MATCH($C512,'Policy Characteristics'!$C:$C,0))),"",INDEX('Policy Characteristics'!A:A,MATCH($C512,'Policy Characteristics'!$C:$C,0)))</f>
        <v>Electricity Supply</v>
      </c>
      <c r="B512" s="184" t="str">
        <f>IF(ISBLANK(INDEX('Policy Characteristics'!B:B,MATCH($C512,'Policy Characteristics'!$C:$C,0))),"",INDEX('Policy Characteristics'!B:B,MATCH($C512,'Policy Characteristics'!$C:$C,0)))</f>
        <v>Electricity CCS Subsidy</v>
      </c>
      <c r="C512" s="176" t="str">
        <f t="shared" si="28"/>
        <v>Additional Subsidy for Elec CCS</v>
      </c>
      <c r="D512" s="6" t="s">
        <v>2357</v>
      </c>
      <c r="F512" s="6" t="s">
        <v>2362</v>
      </c>
      <c r="H512" s="44">
        <v>2280</v>
      </c>
      <c r="I512" s="1" t="s">
        <v>43</v>
      </c>
      <c r="J512" s="177" t="str">
        <f>IF(ISBLANK(INDEX('Policy Characteristics'!D:D,MATCH($C512,'Policy Characteristics'!$C:$C,0))),"",INDEX('Policy Characteristics'!D:D,MATCH($C512,'Policy Characteristics'!$C:$C,0)))</f>
        <v>Electricity CCS Subsidy</v>
      </c>
      <c r="K512" s="177" t="str">
        <f>IF(ISBLANK(INDEX('Policy Characteristics'!E:E,MATCH($C512,'Policy Characteristics'!$C:$C,0))),"",INDEX('Policy Characteristics'!E:E,MATCH($C512,'Policy Characteristics'!$C:$C,0)))</f>
        <v>elec CCS subsidy</v>
      </c>
      <c r="L512" s="177">
        <f>IF(ISBLANK(INDEX('Policy Characteristics'!F:F,MATCH($C512,'Policy Characteristics'!$C:$C,0))),"",INDEX('Policy Characteristics'!F:F,MATCH($C512,'Policy Characteristics'!$C:$C,0)))</f>
        <v>0</v>
      </c>
      <c r="M512" s="177">
        <f>IF(ISBLANK(INDEX('Policy Characteristics'!G:G,MATCH($C512,'Policy Characteristics'!$C:$C,0))),"",INDEX('Policy Characteristics'!G:G,MATCH($C512,'Policy Characteristics'!$C:$C,0)))</f>
        <v>100</v>
      </c>
      <c r="N512" s="177">
        <f>IF(ISBLANK(INDEX('Policy Characteristics'!H:H,MATCH($C512,'Policy Characteristics'!$C:$C,0))),"",INDEX('Policy Characteristics'!H:H,MATCH($C512,'Policy Characteristics'!$C:$C,0)))</f>
        <v>5</v>
      </c>
      <c r="O512" s="177" t="str">
        <f>IF(ISBLANK(INDEX('Policy Characteristics'!I:I,MATCH($C512,'Policy Characteristics'!$C:$C,0))),"",INDEX('Policy Characteristics'!I:I,MATCH($C512,'Policy Characteristics'!$C:$C,0)))</f>
        <v>€/metric ton CO2e</v>
      </c>
      <c r="P512" s="177" t="str">
        <f>IF(ISBLANK(INDEX('Policy Characteristics'!J:J,MATCH($C512,'Policy Characteristics'!$C:$C,0))),"",INDEX('Policy Characteristics'!J:J,MATCH($C512,'Policy Characteristics'!$C:$C,0)))</f>
        <v>**Description:** This policy provides a dollar per metric ton CO2e subsidy, additional to any BAU subsidies.  // **Guidance for setting values:** The 45Q tax credits provide $85 per metric ton CO2e stored, which is included in the BAU case.</v>
      </c>
      <c r="Q512" s="177" t="str">
        <f>IF(ISBLANK(INDEX('Policy Characteristics'!K:K,MATCH($C512,'Policy Characteristics'!$C:$C,0))),"",INDEX('Policy Characteristics'!K:K,MATCH($C512,'Policy Characteristics'!$C:$C,0)))</f>
        <v/>
      </c>
      <c r="R512" s="177" t="str">
        <f>IF(ISBLANK(INDEX('Policy Characteristics'!L:L,MATCH($C512,'Policy Characteristics'!$C:$C,0))),"",INDEX('Policy Characteristics'!L:L,MATCH($C512,'Policy Characteristics'!$C:$C,0)))</f>
        <v/>
      </c>
    </row>
    <row r="513" spans="1:18" x14ac:dyDescent="0.35">
      <c r="A513" s="176" t="str">
        <f>IF(ISBLANK(INDEX('Policy Characteristics'!A:A,MATCH($C513,'Policy Characteristics'!$C:$C,0))),"",INDEX('Policy Characteristics'!A:A,MATCH($C513,'Policy Characteristics'!$C:$C,0)))</f>
        <v>Electricity Supply</v>
      </c>
      <c r="B513" s="184" t="str">
        <f>IF(ISBLANK(INDEX('Policy Characteristics'!B:B,MATCH($C513,'Policy Characteristics'!$C:$C,0))),"",INDEX('Policy Characteristics'!B:B,MATCH($C513,'Policy Characteristics'!$C:$C,0)))</f>
        <v>Electricity CCS Subsidy</v>
      </c>
      <c r="C513" s="176" t="str">
        <f t="shared" si="28"/>
        <v>Additional Subsidy for Elec CCS</v>
      </c>
      <c r="D513" s="6" t="s">
        <v>2358</v>
      </c>
      <c r="F513" s="6" t="s">
        <v>2363</v>
      </c>
      <c r="H513" s="44">
        <v>2281</v>
      </c>
      <c r="I513" s="1" t="s">
        <v>44</v>
      </c>
      <c r="J513" s="177" t="str">
        <f>IF(ISBLANK(INDEX('Policy Characteristics'!D:D,MATCH($C513,'Policy Characteristics'!$C:$C,0))),"",INDEX('Policy Characteristics'!D:D,MATCH($C513,'Policy Characteristics'!$C:$C,0)))</f>
        <v>Electricity CCS Subsidy</v>
      </c>
      <c r="K513" s="177" t="str">
        <f>IF(ISBLANK(INDEX('Policy Characteristics'!E:E,MATCH($C513,'Policy Characteristics'!$C:$C,0))),"",INDEX('Policy Characteristics'!E:E,MATCH($C513,'Policy Characteristics'!$C:$C,0)))</f>
        <v>elec CCS subsidy</v>
      </c>
      <c r="L513" s="177">
        <f>IF(ISBLANK(INDEX('Policy Characteristics'!F:F,MATCH($C513,'Policy Characteristics'!$C:$C,0))),"",INDEX('Policy Characteristics'!F:F,MATCH($C513,'Policy Characteristics'!$C:$C,0)))</f>
        <v>0</v>
      </c>
      <c r="M513" s="177">
        <f>IF(ISBLANK(INDEX('Policy Characteristics'!G:G,MATCH($C513,'Policy Characteristics'!$C:$C,0))),"",INDEX('Policy Characteristics'!G:G,MATCH($C513,'Policy Characteristics'!$C:$C,0)))</f>
        <v>100</v>
      </c>
      <c r="N513" s="177">
        <f>IF(ISBLANK(INDEX('Policy Characteristics'!H:H,MATCH($C513,'Policy Characteristics'!$C:$C,0))),"",INDEX('Policy Characteristics'!H:H,MATCH($C513,'Policy Characteristics'!$C:$C,0)))</f>
        <v>5</v>
      </c>
      <c r="O513" s="177" t="str">
        <f>IF(ISBLANK(INDEX('Policy Characteristics'!I:I,MATCH($C513,'Policy Characteristics'!$C:$C,0))),"",INDEX('Policy Characteristics'!I:I,MATCH($C513,'Policy Characteristics'!$C:$C,0)))</f>
        <v>€/metric ton CO2e</v>
      </c>
      <c r="P513" s="177" t="str">
        <f>IF(ISBLANK(INDEX('Policy Characteristics'!J:J,MATCH($C513,'Policy Characteristics'!$C:$C,0))),"",INDEX('Policy Characteristics'!J:J,MATCH($C513,'Policy Characteristics'!$C:$C,0)))</f>
        <v>**Description:** This policy provides a dollar per metric ton CO2e subsidy, additional to any BAU subsidies.  // **Guidance for setting values:** The 45Q tax credits provide $85 per metric ton CO2e stored, which is included in the BAU case.</v>
      </c>
      <c r="Q513" s="177" t="str">
        <f>IF(ISBLANK(INDEX('Policy Characteristics'!K:K,MATCH($C513,'Policy Characteristics'!$C:$C,0))),"",INDEX('Policy Characteristics'!K:K,MATCH($C513,'Policy Characteristics'!$C:$C,0)))</f>
        <v/>
      </c>
      <c r="R513" s="177" t="str">
        <f>IF(ISBLANK(INDEX('Policy Characteristics'!L:L,MATCH($C513,'Policy Characteristics'!$C:$C,0))),"",INDEX('Policy Characteristics'!L:L,MATCH($C513,'Policy Characteristics'!$C:$C,0)))</f>
        <v/>
      </c>
    </row>
    <row r="514" spans="1:18" x14ac:dyDescent="0.35">
      <c r="A514" s="176" t="str">
        <f>IF(ISBLANK(INDEX('Policy Characteristics'!A:A,MATCH($C514,'Policy Characteristics'!$C:$C,0))),"",INDEX('Policy Characteristics'!A:A,MATCH($C514,'Policy Characteristics'!$C:$C,0)))</f>
        <v>Electricity Supply</v>
      </c>
      <c r="B514" s="184" t="str">
        <f>IF(ISBLANK(INDEX('Policy Characteristics'!B:B,MATCH($C514,'Policy Characteristics'!$C:$C,0))),"",INDEX('Policy Characteristics'!B:B,MATCH($C514,'Policy Characteristics'!$C:$C,0)))</f>
        <v>Electricity CCS Subsidy</v>
      </c>
      <c r="C514" s="176" t="str">
        <f t="shared" si="28"/>
        <v>Additional Subsidy for Elec CCS</v>
      </c>
      <c r="D514" s="6" t="s">
        <v>2438</v>
      </c>
      <c r="F514" s="6" t="s">
        <v>2436</v>
      </c>
      <c r="H514" s="44">
        <v>2282</v>
      </c>
      <c r="I514" s="1" t="s">
        <v>44</v>
      </c>
      <c r="J514" s="177" t="str">
        <f>IF(ISBLANK(INDEX('Policy Characteristics'!D:D,MATCH($C514,'Policy Characteristics'!$C:$C,0))),"",INDEX('Policy Characteristics'!D:D,MATCH($C514,'Policy Characteristics'!$C:$C,0)))</f>
        <v>Electricity CCS Subsidy</v>
      </c>
      <c r="K514" s="177" t="str">
        <f>IF(ISBLANK(INDEX('Policy Characteristics'!E:E,MATCH($C514,'Policy Characteristics'!$C:$C,0))),"",INDEX('Policy Characteristics'!E:E,MATCH($C514,'Policy Characteristics'!$C:$C,0)))</f>
        <v>elec CCS subsidy</v>
      </c>
      <c r="L514" s="177">
        <f>IF(ISBLANK(INDEX('Policy Characteristics'!F:F,MATCH($C514,'Policy Characteristics'!$C:$C,0))),"",INDEX('Policy Characteristics'!F:F,MATCH($C514,'Policy Characteristics'!$C:$C,0)))</f>
        <v>0</v>
      </c>
      <c r="M514" s="177">
        <f>IF(ISBLANK(INDEX('Policy Characteristics'!G:G,MATCH($C514,'Policy Characteristics'!$C:$C,0))),"",INDEX('Policy Characteristics'!G:G,MATCH($C514,'Policy Characteristics'!$C:$C,0)))</f>
        <v>100</v>
      </c>
      <c r="N514" s="177">
        <f>IF(ISBLANK(INDEX('Policy Characteristics'!H:H,MATCH($C514,'Policy Characteristics'!$C:$C,0))),"",INDEX('Policy Characteristics'!H:H,MATCH($C514,'Policy Characteristics'!$C:$C,0)))</f>
        <v>5</v>
      </c>
      <c r="O514" s="177" t="str">
        <f>IF(ISBLANK(INDEX('Policy Characteristics'!I:I,MATCH($C514,'Policy Characteristics'!$C:$C,0))),"",INDEX('Policy Characteristics'!I:I,MATCH($C514,'Policy Characteristics'!$C:$C,0)))</f>
        <v>€/metric ton CO2e</v>
      </c>
      <c r="P514" s="177" t="str">
        <f>IF(ISBLANK(INDEX('Policy Characteristics'!J:J,MATCH($C514,'Policy Characteristics'!$C:$C,0))),"",INDEX('Policy Characteristics'!J:J,MATCH($C514,'Policy Characteristics'!$C:$C,0)))</f>
        <v>**Description:** This policy provides a dollar per metric ton CO2e subsidy, additional to any BAU subsidies.  // **Guidance for setting values:** The 45Q tax credits provide $85 per metric ton CO2e stored, which is included in the BAU case.</v>
      </c>
      <c r="Q514" s="177" t="str">
        <f>IF(ISBLANK(INDEX('Policy Characteristics'!K:K,MATCH($C514,'Policy Characteristics'!$C:$C,0))),"",INDEX('Policy Characteristics'!K:K,MATCH($C514,'Policy Characteristics'!$C:$C,0)))</f>
        <v/>
      </c>
      <c r="R514" s="177" t="str">
        <f>IF(ISBLANK(INDEX('Policy Characteristics'!L:L,MATCH($C514,'Policy Characteristics'!$C:$C,0))),"",INDEX('Policy Characteristics'!L:L,MATCH($C514,'Policy Characteristics'!$C:$C,0)))</f>
        <v/>
      </c>
    </row>
    <row r="515" spans="1:18" x14ac:dyDescent="0.35">
      <c r="A515" s="176" t="str">
        <f>IF(ISBLANK(INDEX('Policy Characteristics'!A:A,MATCH($C515,'Policy Characteristics'!$C:$C,0))),"",INDEX('Policy Characteristics'!A:A,MATCH($C515,'Policy Characteristics'!$C:$C,0)))</f>
        <v>Electricity Supply</v>
      </c>
      <c r="B515" s="184" t="str">
        <f>IF(ISBLANK(INDEX('Policy Characteristics'!B:B,MATCH($C515,'Policy Characteristics'!$C:$C,0))),"",INDEX('Policy Characteristics'!B:B,MATCH($C515,'Policy Characteristics'!$C:$C,0)))</f>
        <v>Electricity CCS Subsidy</v>
      </c>
      <c r="C515" s="176" t="str">
        <f t="shared" si="28"/>
        <v>Additional Subsidy for Elec CCS</v>
      </c>
      <c r="D515" s="6" t="s">
        <v>2439</v>
      </c>
      <c r="F515" s="6" t="s">
        <v>2437</v>
      </c>
      <c r="H515" s="44">
        <v>2283</v>
      </c>
      <c r="I515" s="1" t="s">
        <v>44</v>
      </c>
      <c r="J515" s="177" t="str">
        <f>IF(ISBLANK(INDEX('Policy Characteristics'!D:D,MATCH($C515,'Policy Characteristics'!$C:$C,0))),"",INDEX('Policy Characteristics'!D:D,MATCH($C515,'Policy Characteristics'!$C:$C,0)))</f>
        <v>Electricity CCS Subsidy</v>
      </c>
      <c r="K515" s="177" t="str">
        <f>IF(ISBLANK(INDEX('Policy Characteristics'!E:E,MATCH($C515,'Policy Characteristics'!$C:$C,0))),"",INDEX('Policy Characteristics'!E:E,MATCH($C515,'Policy Characteristics'!$C:$C,0)))</f>
        <v>elec CCS subsidy</v>
      </c>
      <c r="L515" s="177">
        <f>IF(ISBLANK(INDEX('Policy Characteristics'!F:F,MATCH($C515,'Policy Characteristics'!$C:$C,0))),"",INDEX('Policy Characteristics'!F:F,MATCH($C515,'Policy Characteristics'!$C:$C,0)))</f>
        <v>0</v>
      </c>
      <c r="M515" s="177">
        <f>IF(ISBLANK(INDEX('Policy Characteristics'!G:G,MATCH($C515,'Policy Characteristics'!$C:$C,0))),"",INDEX('Policy Characteristics'!G:G,MATCH($C515,'Policy Characteristics'!$C:$C,0)))</f>
        <v>100</v>
      </c>
      <c r="N515" s="177">
        <f>IF(ISBLANK(INDEX('Policy Characteristics'!H:H,MATCH($C515,'Policy Characteristics'!$C:$C,0))),"",INDEX('Policy Characteristics'!H:H,MATCH($C515,'Policy Characteristics'!$C:$C,0)))</f>
        <v>5</v>
      </c>
      <c r="O515" s="177" t="str">
        <f>IF(ISBLANK(INDEX('Policy Characteristics'!I:I,MATCH($C515,'Policy Characteristics'!$C:$C,0))),"",INDEX('Policy Characteristics'!I:I,MATCH($C515,'Policy Characteristics'!$C:$C,0)))</f>
        <v>€/metric ton CO2e</v>
      </c>
      <c r="P515" s="177" t="str">
        <f>IF(ISBLANK(INDEX('Policy Characteristics'!J:J,MATCH($C515,'Policy Characteristics'!$C:$C,0))),"",INDEX('Policy Characteristics'!J:J,MATCH($C515,'Policy Characteristics'!$C:$C,0)))</f>
        <v>**Description:** This policy provides a dollar per metric ton CO2e subsidy, additional to any BAU subsidies.  // **Guidance for setting values:** The 45Q tax credits provide $85 per metric ton CO2e stored, which is included in the BAU case.</v>
      </c>
      <c r="Q515" s="177" t="str">
        <f>IF(ISBLANK(INDEX('Policy Characteristics'!K:K,MATCH($C515,'Policy Characteristics'!$C:$C,0))),"",INDEX('Policy Characteristics'!K:K,MATCH($C515,'Policy Characteristics'!$C:$C,0)))</f>
        <v/>
      </c>
      <c r="R515" s="177" t="str">
        <f>IF(ISBLANK(INDEX('Policy Characteristics'!L:L,MATCH($C515,'Policy Characteristics'!$C:$C,0))),"",INDEX('Policy Characteristics'!L:L,MATCH($C515,'Policy Characteristics'!$C:$C,0)))</f>
        <v/>
      </c>
    </row>
    <row r="516" spans="1:18" x14ac:dyDescent="0.35">
      <c r="A516" s="176" t="str">
        <f>IF(ISBLANK(INDEX('Policy Characteristics'!A:A,MATCH($C516,'Policy Characteristics'!$C:$C,0))),"",INDEX('Policy Characteristics'!A:A,MATCH($C516,'Policy Characteristics'!$C:$C,0)))</f>
        <v>Industry</v>
      </c>
      <c r="B516" s="184" t="str">
        <f>IF(ISBLANK(INDEX('Policy Characteristics'!B:B,MATCH($C516,'Policy Characteristics'!$C:$C,0))),"",INDEX('Policy Characteristics'!B:B,MATCH($C516,'Policy Characteristics'!$C:$C,0)))</f>
        <v>Buy In-Region Products</v>
      </c>
      <c r="C516" t="s">
        <v>2078</v>
      </c>
      <c r="D516" s="47" t="s">
        <v>1964</v>
      </c>
      <c r="E516" s="6"/>
      <c r="F516" t="s">
        <v>1989</v>
      </c>
      <c r="G516" s="47"/>
      <c r="H516" s="44">
        <v>1537</v>
      </c>
      <c r="I516" s="198" t="s">
        <v>43</v>
      </c>
      <c r="J516" s="177" t="str">
        <f>IF(ISBLANK(INDEX('Policy Characteristics'!D:D,MATCH($C516,'Policy Characteristics'!$C:$C,0))),"",INDEX('Policy Characteristics'!D:D,MATCH($C516,'Policy Characteristics'!$C:$C,0)))</f>
        <v>Buy In-Region Products</v>
      </c>
      <c r="K516" s="177" t="str">
        <f>IF(ISBLANK(INDEX('Policy Characteristics'!E:E,MATCH($C516,'Policy Characteristics'!$C:$C,0))),"",INDEX('Policy Characteristics'!E:E,MATCH($C516,'Policy Characteristics'!$C:$C,0)))</f>
        <v>indst buy in region outputs</v>
      </c>
      <c r="L516" s="177">
        <f>IF(ISBLANK(INDEX('Policy Characteristics'!F:F,MATCH($C516,'Policy Characteristics'!$C:$C,0))),"",INDEX('Policy Characteristics'!F:F,MATCH($C516,'Policy Characteristics'!$C:$C,0)))</f>
        <v>0</v>
      </c>
      <c r="M516" s="177">
        <f>IF(ISBLANK(INDEX('Policy Characteristics'!G:G,MATCH($C516,'Policy Characteristics'!$C:$C,0))),"",INDEX('Policy Characteristics'!G:G,MATCH($C516,'Policy Characteristics'!$C:$C,0)))</f>
        <v>0.5</v>
      </c>
      <c r="N516" s="177">
        <f>IF(ISBLANK(INDEX('Policy Characteristics'!H:H,MATCH($C516,'Policy Characteristics'!$C:$C,0))),"",INDEX('Policy Characteristics'!H:H,MATCH($C516,'Policy Characteristics'!$C:$C,0)))</f>
        <v>0.01</v>
      </c>
      <c r="O516" s="177" t="str">
        <f>IF(ISBLANK(INDEX('Policy Characteristics'!I:I,MATCH($C516,'Policy Characteristics'!$C:$C,0))),"",INDEX('Policy Characteristics'!I:I,MATCH($C516,'Policy Characteristics'!$C:$C,0)))</f>
        <v>% of imports shifted</v>
      </c>
      <c r="P516" s="177" t="str">
        <f>IF(ISBLANK(INDEX('Policy Characteristics'!J:J,MATCH($C516,'Policy Characteristics'!$C:$C,0))),"",INDEX('Policy Characteristics'!J:J,MATCH($C516,'Policy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6" s="177" t="str">
        <f>IF(ISBLANK(INDEX('Policy Characteristics'!K:K,MATCH($C516,'Policy Characteristics'!$C:$C,0))),"",INDEX('Policy Characteristics'!K:K,MATCH($C516,'Policy Characteristics'!$C:$C,0)))</f>
        <v/>
      </c>
      <c r="R516" s="177" t="str">
        <f>IF(ISBLANK(INDEX('Policy Characteristics'!L:L,MATCH($C516,'Policy Characteristics'!$C:$C,0))),"",INDEX('Policy Characteristics'!L:L,MATCH($C516,'Policy Characteristics'!$C:$C,0)))</f>
        <v/>
      </c>
    </row>
    <row r="517" spans="1:18" x14ac:dyDescent="0.35">
      <c r="A517" s="176" t="str">
        <f>IF(ISBLANK(INDEX('Policy Characteristics'!A:A,MATCH($C517,'Policy Characteristics'!$C:$C,0))),"",INDEX('Policy Characteristics'!A:A,MATCH($C517,'Policy Characteristics'!$C:$C,0)))</f>
        <v>Industry</v>
      </c>
      <c r="B517" s="184" t="str">
        <f>IF(ISBLANK(INDEX('Policy Characteristics'!B:B,MATCH($C517,'Policy Characteristics'!$C:$C,0))),"",INDEX('Policy Characteristics'!B:B,MATCH($C517,'Policy Characteristics'!$C:$C,0)))</f>
        <v>Buy In-Region Products</v>
      </c>
      <c r="C517" s="176" t="str">
        <f>C$516</f>
        <v>Fraction of Imported Industrial Outputs Shifted to In Region Suppliers</v>
      </c>
      <c r="D517" s="6" t="s">
        <v>1965</v>
      </c>
      <c r="E517" s="6"/>
      <c r="F517" t="s">
        <v>1658</v>
      </c>
      <c r="G517" s="48"/>
      <c r="H517" s="44">
        <v>1538</v>
      </c>
      <c r="I517" s="198" t="s">
        <v>43</v>
      </c>
      <c r="J517" s="177" t="str">
        <f>IF(ISBLANK(INDEX('Policy Characteristics'!D:D,MATCH($C517,'Policy Characteristics'!$C:$C,0))),"",INDEX('Policy Characteristics'!D:D,MATCH($C517,'Policy Characteristics'!$C:$C,0)))</f>
        <v>Buy In-Region Products</v>
      </c>
      <c r="K517" s="177" t="str">
        <f>IF(ISBLANK(INDEX('Policy Characteristics'!E:E,MATCH($C517,'Policy Characteristics'!$C:$C,0))),"",INDEX('Policy Characteristics'!E:E,MATCH($C517,'Policy Characteristics'!$C:$C,0)))</f>
        <v>indst buy in region outputs</v>
      </c>
      <c r="L517" s="177">
        <f>IF(ISBLANK(INDEX('Policy Characteristics'!F:F,MATCH($C517,'Policy Characteristics'!$C:$C,0))),"",INDEX('Policy Characteristics'!F:F,MATCH($C517,'Policy Characteristics'!$C:$C,0)))</f>
        <v>0</v>
      </c>
      <c r="M517" s="177">
        <f>IF(ISBLANK(INDEX('Policy Characteristics'!G:G,MATCH($C517,'Policy Characteristics'!$C:$C,0))),"",INDEX('Policy Characteristics'!G:G,MATCH($C517,'Policy Characteristics'!$C:$C,0)))</f>
        <v>0.5</v>
      </c>
      <c r="N517" s="177">
        <f>IF(ISBLANK(INDEX('Policy Characteristics'!H:H,MATCH($C517,'Policy Characteristics'!$C:$C,0))),"",INDEX('Policy Characteristics'!H:H,MATCH($C517,'Policy Characteristics'!$C:$C,0)))</f>
        <v>0.01</v>
      </c>
      <c r="O517" s="177" t="str">
        <f>IF(ISBLANK(INDEX('Policy Characteristics'!I:I,MATCH($C517,'Policy Characteristics'!$C:$C,0))),"",INDEX('Policy Characteristics'!I:I,MATCH($C517,'Policy Characteristics'!$C:$C,0)))</f>
        <v>% of imports shifted</v>
      </c>
      <c r="P517" s="177" t="str">
        <f>IF(ISBLANK(INDEX('Policy Characteristics'!J:J,MATCH($C517,'Policy Characteristics'!$C:$C,0))),"",INDEX('Policy Characteristics'!J:J,MATCH($C517,'Policy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7" s="177" t="str">
        <f>IF(ISBLANK(INDEX('Policy Characteristics'!K:K,MATCH($C517,'Policy Characteristics'!$C:$C,0))),"",INDEX('Policy Characteristics'!K:K,MATCH($C517,'Policy Characteristics'!$C:$C,0)))</f>
        <v/>
      </c>
      <c r="R517" s="177" t="str">
        <f>IF(ISBLANK(INDEX('Policy Characteristics'!L:L,MATCH($C517,'Policy Characteristics'!$C:$C,0))),"",INDEX('Policy Characteristics'!L:L,MATCH($C517,'Policy Characteristics'!$C:$C,0)))</f>
        <v/>
      </c>
    </row>
    <row r="518" spans="1:18" x14ac:dyDescent="0.35">
      <c r="A518" s="176" t="str">
        <f>IF(ISBLANK(INDEX('Policy Characteristics'!A:A,MATCH($C518,'Policy Characteristics'!$C:$C,0))),"",INDEX('Policy Characteristics'!A:A,MATCH($C518,'Policy Characteristics'!$C:$C,0)))</f>
        <v>Industry</v>
      </c>
      <c r="B518" s="184" t="str">
        <f>IF(ISBLANK(INDEX('Policy Characteristics'!B:B,MATCH($C518,'Policy Characteristics'!$C:$C,0))),"",INDEX('Policy Characteristics'!B:B,MATCH($C518,'Policy Characteristics'!$C:$C,0)))</f>
        <v>Buy In-Region Products</v>
      </c>
      <c r="C518" s="176" t="str">
        <f t="shared" ref="C518:C540" si="29">C$516</f>
        <v>Fraction of Imported Industrial Outputs Shifted to In Region Suppliers</v>
      </c>
      <c r="D518" s="6" t="s">
        <v>1966</v>
      </c>
      <c r="E518" s="6"/>
      <c r="F518" t="s">
        <v>1930</v>
      </c>
      <c r="G518" s="48"/>
      <c r="H518" s="44">
        <v>1539</v>
      </c>
      <c r="I518" s="198" t="s">
        <v>43</v>
      </c>
      <c r="J518" s="177" t="str">
        <f>IF(ISBLANK(INDEX('Policy Characteristics'!D:D,MATCH($C518,'Policy Characteristics'!$C:$C,0))),"",INDEX('Policy Characteristics'!D:D,MATCH($C518,'Policy Characteristics'!$C:$C,0)))</f>
        <v>Buy In-Region Products</v>
      </c>
      <c r="K518" s="177" t="str">
        <f>IF(ISBLANK(INDEX('Policy Characteristics'!E:E,MATCH($C518,'Policy Characteristics'!$C:$C,0))),"",INDEX('Policy Characteristics'!E:E,MATCH($C518,'Policy Characteristics'!$C:$C,0)))</f>
        <v>indst buy in region outputs</v>
      </c>
      <c r="L518" s="177">
        <f>IF(ISBLANK(INDEX('Policy Characteristics'!F:F,MATCH($C518,'Policy Characteristics'!$C:$C,0))),"",INDEX('Policy Characteristics'!F:F,MATCH($C518,'Policy Characteristics'!$C:$C,0)))</f>
        <v>0</v>
      </c>
      <c r="M518" s="177">
        <f>IF(ISBLANK(INDEX('Policy Characteristics'!G:G,MATCH($C518,'Policy Characteristics'!$C:$C,0))),"",INDEX('Policy Characteristics'!G:G,MATCH($C518,'Policy Characteristics'!$C:$C,0)))</f>
        <v>0.5</v>
      </c>
      <c r="N518" s="177">
        <f>IF(ISBLANK(INDEX('Policy Characteristics'!H:H,MATCH($C518,'Policy Characteristics'!$C:$C,0))),"",INDEX('Policy Characteristics'!H:H,MATCH($C518,'Policy Characteristics'!$C:$C,0)))</f>
        <v>0.01</v>
      </c>
      <c r="O518" s="177" t="str">
        <f>IF(ISBLANK(INDEX('Policy Characteristics'!I:I,MATCH($C518,'Policy Characteristics'!$C:$C,0))),"",INDEX('Policy Characteristics'!I:I,MATCH($C518,'Policy Characteristics'!$C:$C,0)))</f>
        <v>% of imports shifted</v>
      </c>
      <c r="P518" s="177" t="str">
        <f>IF(ISBLANK(INDEX('Policy Characteristics'!J:J,MATCH($C518,'Policy Characteristics'!$C:$C,0))),"",INDEX('Policy Characteristics'!J:J,MATCH($C518,'Policy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8" s="177" t="str">
        <f>IF(ISBLANK(INDEX('Policy Characteristics'!K:K,MATCH($C518,'Policy Characteristics'!$C:$C,0))),"",INDEX('Policy Characteristics'!K:K,MATCH($C518,'Policy Characteristics'!$C:$C,0)))</f>
        <v/>
      </c>
      <c r="R518" s="177" t="str">
        <f>IF(ISBLANK(INDEX('Policy Characteristics'!L:L,MATCH($C518,'Policy Characteristics'!$C:$C,0))),"",INDEX('Policy Characteristics'!L:L,MATCH($C518,'Policy Characteristics'!$C:$C,0)))</f>
        <v/>
      </c>
    </row>
    <row r="519" spans="1:18" x14ac:dyDescent="0.35">
      <c r="A519" s="176" t="str">
        <f>IF(ISBLANK(INDEX('Policy Characteristics'!A:A,MATCH($C519,'Policy Characteristics'!$C:$C,0))),"",INDEX('Policy Characteristics'!A:A,MATCH($C519,'Policy Characteristics'!$C:$C,0)))</f>
        <v>Industry</v>
      </c>
      <c r="B519" s="184" t="str">
        <f>IF(ISBLANK(INDEX('Policy Characteristics'!B:B,MATCH($C519,'Policy Characteristics'!$C:$C,0))),"",INDEX('Policy Characteristics'!B:B,MATCH($C519,'Policy Characteristics'!$C:$C,0)))</f>
        <v>Buy In-Region Products</v>
      </c>
      <c r="C519" s="176" t="str">
        <f t="shared" si="29"/>
        <v>Fraction of Imported Industrial Outputs Shifted to In Region Suppliers</v>
      </c>
      <c r="D519" s="6" t="s">
        <v>1967</v>
      </c>
      <c r="E519" s="6"/>
      <c r="F519" t="s">
        <v>1931</v>
      </c>
      <c r="G519" s="48"/>
      <c r="H519" s="44">
        <v>1540</v>
      </c>
      <c r="I519" s="198" t="s">
        <v>43</v>
      </c>
      <c r="J519" s="177" t="str">
        <f>IF(ISBLANK(INDEX('Policy Characteristics'!D:D,MATCH($C519,'Policy Characteristics'!$C:$C,0))),"",INDEX('Policy Characteristics'!D:D,MATCH($C519,'Policy Characteristics'!$C:$C,0)))</f>
        <v>Buy In-Region Products</v>
      </c>
      <c r="K519" s="177" t="str">
        <f>IF(ISBLANK(INDEX('Policy Characteristics'!E:E,MATCH($C519,'Policy Characteristics'!$C:$C,0))),"",INDEX('Policy Characteristics'!E:E,MATCH($C519,'Policy Characteristics'!$C:$C,0)))</f>
        <v>indst buy in region outputs</v>
      </c>
      <c r="L519" s="177">
        <f>IF(ISBLANK(INDEX('Policy Characteristics'!F:F,MATCH($C519,'Policy Characteristics'!$C:$C,0))),"",INDEX('Policy Characteristics'!F:F,MATCH($C519,'Policy Characteristics'!$C:$C,0)))</f>
        <v>0</v>
      </c>
      <c r="M519" s="177">
        <f>IF(ISBLANK(INDEX('Policy Characteristics'!G:G,MATCH($C519,'Policy Characteristics'!$C:$C,0))),"",INDEX('Policy Characteristics'!G:G,MATCH($C519,'Policy Characteristics'!$C:$C,0)))</f>
        <v>0.5</v>
      </c>
      <c r="N519" s="177">
        <f>IF(ISBLANK(INDEX('Policy Characteristics'!H:H,MATCH($C519,'Policy Characteristics'!$C:$C,0))),"",INDEX('Policy Characteristics'!H:H,MATCH($C519,'Policy Characteristics'!$C:$C,0)))</f>
        <v>0.01</v>
      </c>
      <c r="O519" s="177" t="str">
        <f>IF(ISBLANK(INDEX('Policy Characteristics'!I:I,MATCH($C519,'Policy Characteristics'!$C:$C,0))),"",INDEX('Policy Characteristics'!I:I,MATCH($C519,'Policy Characteristics'!$C:$C,0)))</f>
        <v>% of imports shifted</v>
      </c>
      <c r="P519" s="177" t="str">
        <f>IF(ISBLANK(INDEX('Policy Characteristics'!J:J,MATCH($C519,'Policy Characteristics'!$C:$C,0))),"",INDEX('Policy Characteristics'!J:J,MATCH($C519,'Policy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9" s="177" t="str">
        <f>IF(ISBLANK(INDEX('Policy Characteristics'!K:K,MATCH($C519,'Policy Characteristics'!$C:$C,0))),"",INDEX('Policy Characteristics'!K:K,MATCH($C519,'Policy Characteristics'!$C:$C,0)))</f>
        <v/>
      </c>
      <c r="R519" s="177" t="str">
        <f>IF(ISBLANK(INDEX('Policy Characteristics'!L:L,MATCH($C519,'Policy Characteristics'!$C:$C,0))),"",INDEX('Policy Characteristics'!L:L,MATCH($C519,'Policy Characteristics'!$C:$C,0)))</f>
        <v/>
      </c>
    </row>
    <row r="520" spans="1:18" x14ac:dyDescent="0.35">
      <c r="A520" s="176" t="str">
        <f>IF(ISBLANK(INDEX('Policy Characteristics'!A:A,MATCH($C520,'Policy Characteristics'!$C:$C,0))),"",INDEX('Policy Characteristics'!A:A,MATCH($C520,'Policy Characteristics'!$C:$C,0)))</f>
        <v>Industry</v>
      </c>
      <c r="B520" s="184" t="str">
        <f>IF(ISBLANK(INDEX('Policy Characteristics'!B:B,MATCH($C520,'Policy Characteristics'!$C:$C,0))),"",INDEX('Policy Characteristics'!B:B,MATCH($C520,'Policy Characteristics'!$C:$C,0)))</f>
        <v>Buy In-Region Products</v>
      </c>
      <c r="C520" s="176" t="str">
        <f t="shared" si="29"/>
        <v>Fraction of Imported Industrial Outputs Shifted to In Region Suppliers</v>
      </c>
      <c r="D520" s="6" t="s">
        <v>1968</v>
      </c>
      <c r="E520" s="6"/>
      <c r="F520" t="s">
        <v>1932</v>
      </c>
      <c r="G520" s="48"/>
      <c r="H520" s="44">
        <v>1541</v>
      </c>
      <c r="I520" s="198" t="s">
        <v>43</v>
      </c>
      <c r="J520" s="177" t="str">
        <f>IF(ISBLANK(INDEX('Policy Characteristics'!D:D,MATCH($C520,'Policy Characteristics'!$C:$C,0))),"",INDEX('Policy Characteristics'!D:D,MATCH($C520,'Policy Characteristics'!$C:$C,0)))</f>
        <v>Buy In-Region Products</v>
      </c>
      <c r="K520" s="177" t="str">
        <f>IF(ISBLANK(INDEX('Policy Characteristics'!E:E,MATCH($C520,'Policy Characteristics'!$C:$C,0))),"",INDEX('Policy Characteristics'!E:E,MATCH($C520,'Policy Characteristics'!$C:$C,0)))</f>
        <v>indst buy in region outputs</v>
      </c>
      <c r="L520" s="177">
        <f>IF(ISBLANK(INDEX('Policy Characteristics'!F:F,MATCH($C520,'Policy Characteristics'!$C:$C,0))),"",INDEX('Policy Characteristics'!F:F,MATCH($C520,'Policy Characteristics'!$C:$C,0)))</f>
        <v>0</v>
      </c>
      <c r="M520" s="177">
        <f>IF(ISBLANK(INDEX('Policy Characteristics'!G:G,MATCH($C520,'Policy Characteristics'!$C:$C,0))),"",INDEX('Policy Characteristics'!G:G,MATCH($C520,'Policy Characteristics'!$C:$C,0)))</f>
        <v>0.5</v>
      </c>
      <c r="N520" s="177">
        <f>IF(ISBLANK(INDEX('Policy Characteristics'!H:H,MATCH($C520,'Policy Characteristics'!$C:$C,0))),"",INDEX('Policy Characteristics'!H:H,MATCH($C520,'Policy Characteristics'!$C:$C,0)))</f>
        <v>0.01</v>
      </c>
      <c r="O520" s="177" t="str">
        <f>IF(ISBLANK(INDEX('Policy Characteristics'!I:I,MATCH($C520,'Policy Characteristics'!$C:$C,0))),"",INDEX('Policy Characteristics'!I:I,MATCH($C520,'Policy Characteristics'!$C:$C,0)))</f>
        <v>% of imports shifted</v>
      </c>
      <c r="P520" s="177" t="str">
        <f>IF(ISBLANK(INDEX('Policy Characteristics'!J:J,MATCH($C520,'Policy Characteristics'!$C:$C,0))),"",INDEX('Policy Characteristics'!J:J,MATCH($C520,'Policy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0" s="177" t="str">
        <f>IF(ISBLANK(INDEX('Policy Characteristics'!K:K,MATCH($C520,'Policy Characteristics'!$C:$C,0))),"",INDEX('Policy Characteristics'!K:K,MATCH($C520,'Policy Characteristics'!$C:$C,0)))</f>
        <v/>
      </c>
      <c r="R520" s="177" t="str">
        <f>IF(ISBLANK(INDEX('Policy Characteristics'!L:L,MATCH($C520,'Policy Characteristics'!$C:$C,0))),"",INDEX('Policy Characteristics'!L:L,MATCH($C520,'Policy Characteristics'!$C:$C,0)))</f>
        <v/>
      </c>
    </row>
    <row r="521" spans="1:18" x14ac:dyDescent="0.35">
      <c r="A521" s="176" t="str">
        <f>IF(ISBLANK(INDEX('Policy Characteristics'!A:A,MATCH($C521,'Policy Characteristics'!$C:$C,0))),"",INDEX('Policy Characteristics'!A:A,MATCH($C521,'Policy Characteristics'!$C:$C,0)))</f>
        <v>Industry</v>
      </c>
      <c r="B521" s="184" t="str">
        <f>IF(ISBLANK(INDEX('Policy Characteristics'!B:B,MATCH($C521,'Policy Characteristics'!$C:$C,0))),"",INDEX('Policy Characteristics'!B:B,MATCH($C521,'Policy Characteristics'!$C:$C,0)))</f>
        <v>Buy In-Region Products</v>
      </c>
      <c r="C521" s="176" t="str">
        <f t="shared" si="29"/>
        <v>Fraction of Imported Industrial Outputs Shifted to In Region Suppliers</v>
      </c>
      <c r="D521" s="6" t="s">
        <v>1969</v>
      </c>
      <c r="E521" s="6"/>
      <c r="F521" t="s">
        <v>1933</v>
      </c>
      <c r="G521" s="48"/>
      <c r="H521" s="44">
        <v>1542</v>
      </c>
      <c r="I521" s="198" t="s">
        <v>43</v>
      </c>
      <c r="J521" s="177" t="str">
        <f>IF(ISBLANK(INDEX('Policy Characteristics'!D:D,MATCH($C521,'Policy Characteristics'!$C:$C,0))),"",INDEX('Policy Characteristics'!D:D,MATCH($C521,'Policy Characteristics'!$C:$C,0)))</f>
        <v>Buy In-Region Products</v>
      </c>
      <c r="K521" s="177" t="str">
        <f>IF(ISBLANK(INDEX('Policy Characteristics'!E:E,MATCH($C521,'Policy Characteristics'!$C:$C,0))),"",INDEX('Policy Characteristics'!E:E,MATCH($C521,'Policy Characteristics'!$C:$C,0)))</f>
        <v>indst buy in region outputs</v>
      </c>
      <c r="L521" s="177">
        <f>IF(ISBLANK(INDEX('Policy Characteristics'!F:F,MATCH($C521,'Policy Characteristics'!$C:$C,0))),"",INDEX('Policy Characteristics'!F:F,MATCH($C521,'Policy Characteristics'!$C:$C,0)))</f>
        <v>0</v>
      </c>
      <c r="M521" s="177">
        <f>IF(ISBLANK(INDEX('Policy Characteristics'!G:G,MATCH($C521,'Policy Characteristics'!$C:$C,0))),"",INDEX('Policy Characteristics'!G:G,MATCH($C521,'Policy Characteristics'!$C:$C,0)))</f>
        <v>0.5</v>
      </c>
      <c r="N521" s="177">
        <f>IF(ISBLANK(INDEX('Policy Characteristics'!H:H,MATCH($C521,'Policy Characteristics'!$C:$C,0))),"",INDEX('Policy Characteristics'!H:H,MATCH($C521,'Policy Characteristics'!$C:$C,0)))</f>
        <v>0.01</v>
      </c>
      <c r="O521" s="177" t="str">
        <f>IF(ISBLANK(INDEX('Policy Characteristics'!I:I,MATCH($C521,'Policy Characteristics'!$C:$C,0))),"",INDEX('Policy Characteristics'!I:I,MATCH($C521,'Policy Characteristics'!$C:$C,0)))</f>
        <v>% of imports shifted</v>
      </c>
      <c r="P521" s="177" t="str">
        <f>IF(ISBLANK(INDEX('Policy Characteristics'!J:J,MATCH($C521,'Policy Characteristics'!$C:$C,0))),"",INDEX('Policy Characteristics'!J:J,MATCH($C521,'Policy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1" s="177" t="str">
        <f>IF(ISBLANK(INDEX('Policy Characteristics'!K:K,MATCH($C521,'Policy Characteristics'!$C:$C,0))),"",INDEX('Policy Characteristics'!K:K,MATCH($C521,'Policy Characteristics'!$C:$C,0)))</f>
        <v/>
      </c>
      <c r="R521" s="177" t="str">
        <f>IF(ISBLANK(INDEX('Policy Characteristics'!L:L,MATCH($C521,'Policy Characteristics'!$C:$C,0))),"",INDEX('Policy Characteristics'!L:L,MATCH($C521,'Policy Characteristics'!$C:$C,0)))</f>
        <v/>
      </c>
    </row>
    <row r="522" spans="1:18" x14ac:dyDescent="0.35">
      <c r="A522" s="176" t="str">
        <f>IF(ISBLANK(INDEX('Policy Characteristics'!A:A,MATCH($C522,'Policy Characteristics'!$C:$C,0))),"",INDEX('Policy Characteristics'!A:A,MATCH($C522,'Policy Characteristics'!$C:$C,0)))</f>
        <v>Industry</v>
      </c>
      <c r="B522" s="184" t="str">
        <f>IF(ISBLANK(INDEX('Policy Characteristics'!B:B,MATCH($C522,'Policy Characteristics'!$C:$C,0))),"",INDEX('Policy Characteristics'!B:B,MATCH($C522,'Policy Characteristics'!$C:$C,0)))</f>
        <v>Buy In-Region Products</v>
      </c>
      <c r="C522" s="176" t="str">
        <f t="shared" si="29"/>
        <v>Fraction of Imported Industrial Outputs Shifted to In Region Suppliers</v>
      </c>
      <c r="D522" s="6" t="s">
        <v>1970</v>
      </c>
      <c r="E522" s="6"/>
      <c r="F522" t="s">
        <v>1934</v>
      </c>
      <c r="G522" s="48"/>
      <c r="H522" s="44">
        <v>1543</v>
      </c>
      <c r="I522" s="198" t="s">
        <v>43</v>
      </c>
      <c r="J522" s="177" t="str">
        <f>IF(ISBLANK(INDEX('Policy Characteristics'!D:D,MATCH($C522,'Policy Characteristics'!$C:$C,0))),"",INDEX('Policy Characteristics'!D:D,MATCH($C522,'Policy Characteristics'!$C:$C,0)))</f>
        <v>Buy In-Region Products</v>
      </c>
      <c r="K522" s="177" t="str">
        <f>IF(ISBLANK(INDEX('Policy Characteristics'!E:E,MATCH($C522,'Policy Characteristics'!$C:$C,0))),"",INDEX('Policy Characteristics'!E:E,MATCH($C522,'Policy Characteristics'!$C:$C,0)))</f>
        <v>indst buy in region outputs</v>
      </c>
      <c r="L522" s="177">
        <f>IF(ISBLANK(INDEX('Policy Characteristics'!F:F,MATCH($C522,'Policy Characteristics'!$C:$C,0))),"",INDEX('Policy Characteristics'!F:F,MATCH($C522,'Policy Characteristics'!$C:$C,0)))</f>
        <v>0</v>
      </c>
      <c r="M522" s="177">
        <f>IF(ISBLANK(INDEX('Policy Characteristics'!G:G,MATCH($C522,'Policy Characteristics'!$C:$C,0))),"",INDEX('Policy Characteristics'!G:G,MATCH($C522,'Policy Characteristics'!$C:$C,0)))</f>
        <v>0.5</v>
      </c>
      <c r="N522" s="177">
        <f>IF(ISBLANK(INDEX('Policy Characteristics'!H:H,MATCH($C522,'Policy Characteristics'!$C:$C,0))),"",INDEX('Policy Characteristics'!H:H,MATCH($C522,'Policy Characteristics'!$C:$C,0)))</f>
        <v>0.01</v>
      </c>
      <c r="O522" s="177" t="str">
        <f>IF(ISBLANK(INDEX('Policy Characteristics'!I:I,MATCH($C522,'Policy Characteristics'!$C:$C,0))),"",INDEX('Policy Characteristics'!I:I,MATCH($C522,'Policy Characteristics'!$C:$C,0)))</f>
        <v>% of imports shifted</v>
      </c>
      <c r="P522" s="177" t="str">
        <f>IF(ISBLANK(INDEX('Policy Characteristics'!J:J,MATCH($C522,'Policy Characteristics'!$C:$C,0))),"",INDEX('Policy Characteristics'!J:J,MATCH($C522,'Policy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2" s="177" t="str">
        <f>IF(ISBLANK(INDEX('Policy Characteristics'!K:K,MATCH($C522,'Policy Characteristics'!$C:$C,0))),"",INDEX('Policy Characteristics'!K:K,MATCH($C522,'Policy Characteristics'!$C:$C,0)))</f>
        <v/>
      </c>
      <c r="R522" s="177" t="str">
        <f>IF(ISBLANK(INDEX('Policy Characteristics'!L:L,MATCH($C522,'Policy Characteristics'!$C:$C,0))),"",INDEX('Policy Characteristics'!L:L,MATCH($C522,'Policy Characteristics'!$C:$C,0)))</f>
        <v/>
      </c>
    </row>
    <row r="523" spans="1:18" x14ac:dyDescent="0.35">
      <c r="A523" s="176" t="str">
        <f>IF(ISBLANK(INDEX('Policy Characteristics'!A:A,MATCH($C523,'Policy Characteristics'!$C:$C,0))),"",INDEX('Policy Characteristics'!A:A,MATCH($C523,'Policy Characteristics'!$C:$C,0)))</f>
        <v>Industry</v>
      </c>
      <c r="B523" s="184" t="str">
        <f>IF(ISBLANK(INDEX('Policy Characteristics'!B:B,MATCH($C523,'Policy Characteristics'!$C:$C,0))),"",INDEX('Policy Characteristics'!B:B,MATCH($C523,'Policy Characteristics'!$C:$C,0)))</f>
        <v>Buy In-Region Products</v>
      </c>
      <c r="C523" s="176" t="str">
        <f t="shared" si="29"/>
        <v>Fraction of Imported Industrial Outputs Shifted to In Region Suppliers</v>
      </c>
      <c r="D523" s="6" t="s">
        <v>1971</v>
      </c>
      <c r="E523" s="6"/>
      <c r="F523" t="s">
        <v>1935</v>
      </c>
      <c r="G523" s="48"/>
      <c r="H523" s="44">
        <v>1544</v>
      </c>
      <c r="I523" s="198" t="s">
        <v>43</v>
      </c>
      <c r="J523" s="177" t="str">
        <f>IF(ISBLANK(INDEX('Policy Characteristics'!D:D,MATCH($C523,'Policy Characteristics'!$C:$C,0))),"",INDEX('Policy Characteristics'!D:D,MATCH($C523,'Policy Characteristics'!$C:$C,0)))</f>
        <v>Buy In-Region Products</v>
      </c>
      <c r="K523" s="177" t="str">
        <f>IF(ISBLANK(INDEX('Policy Characteristics'!E:E,MATCH($C523,'Policy Characteristics'!$C:$C,0))),"",INDEX('Policy Characteristics'!E:E,MATCH($C523,'Policy Characteristics'!$C:$C,0)))</f>
        <v>indst buy in region outputs</v>
      </c>
      <c r="L523" s="177">
        <f>IF(ISBLANK(INDEX('Policy Characteristics'!F:F,MATCH($C523,'Policy Characteristics'!$C:$C,0))),"",INDEX('Policy Characteristics'!F:F,MATCH($C523,'Policy Characteristics'!$C:$C,0)))</f>
        <v>0</v>
      </c>
      <c r="M523" s="177">
        <f>IF(ISBLANK(INDEX('Policy Characteristics'!G:G,MATCH($C523,'Policy Characteristics'!$C:$C,0))),"",INDEX('Policy Characteristics'!G:G,MATCH($C523,'Policy Characteristics'!$C:$C,0)))</f>
        <v>0.5</v>
      </c>
      <c r="N523" s="177">
        <f>IF(ISBLANK(INDEX('Policy Characteristics'!H:H,MATCH($C523,'Policy Characteristics'!$C:$C,0))),"",INDEX('Policy Characteristics'!H:H,MATCH($C523,'Policy Characteristics'!$C:$C,0)))</f>
        <v>0.01</v>
      </c>
      <c r="O523" s="177" t="str">
        <f>IF(ISBLANK(INDEX('Policy Characteristics'!I:I,MATCH($C523,'Policy Characteristics'!$C:$C,0))),"",INDEX('Policy Characteristics'!I:I,MATCH($C523,'Policy Characteristics'!$C:$C,0)))</f>
        <v>% of imports shifted</v>
      </c>
      <c r="P523" s="177" t="str">
        <f>IF(ISBLANK(INDEX('Policy Characteristics'!J:J,MATCH($C523,'Policy Characteristics'!$C:$C,0))),"",INDEX('Policy Characteristics'!J:J,MATCH($C523,'Policy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3" s="177" t="str">
        <f>IF(ISBLANK(INDEX('Policy Characteristics'!K:K,MATCH($C523,'Policy Characteristics'!$C:$C,0))),"",INDEX('Policy Characteristics'!K:K,MATCH($C523,'Policy Characteristics'!$C:$C,0)))</f>
        <v/>
      </c>
      <c r="R523" s="177" t="str">
        <f>IF(ISBLANK(INDEX('Policy Characteristics'!L:L,MATCH($C523,'Policy Characteristics'!$C:$C,0))),"",INDEX('Policy Characteristics'!L:L,MATCH($C523,'Policy Characteristics'!$C:$C,0)))</f>
        <v/>
      </c>
    </row>
    <row r="524" spans="1:18" x14ac:dyDescent="0.35">
      <c r="A524" s="176" t="str">
        <f>IF(ISBLANK(INDEX('Policy Characteristics'!A:A,MATCH($C524,'Policy Characteristics'!$C:$C,0))),"",INDEX('Policy Characteristics'!A:A,MATCH($C524,'Policy Characteristics'!$C:$C,0)))</f>
        <v>Industry</v>
      </c>
      <c r="B524" s="184" t="str">
        <f>IF(ISBLANK(INDEX('Policy Characteristics'!B:B,MATCH($C524,'Policy Characteristics'!$C:$C,0))),"",INDEX('Policy Characteristics'!B:B,MATCH($C524,'Policy Characteristics'!$C:$C,0)))</f>
        <v>Buy In-Region Products</v>
      </c>
      <c r="C524" s="176" t="str">
        <f t="shared" si="29"/>
        <v>Fraction of Imported Industrial Outputs Shifted to In Region Suppliers</v>
      </c>
      <c r="D524" s="6" t="s">
        <v>1972</v>
      </c>
      <c r="E524" s="6"/>
      <c r="F524" t="s">
        <v>1936</v>
      </c>
      <c r="G524" s="48"/>
      <c r="H524" s="44">
        <v>1545</v>
      </c>
      <c r="I524" s="198" t="s">
        <v>43</v>
      </c>
      <c r="J524" s="177" t="str">
        <f>IF(ISBLANK(INDEX('Policy Characteristics'!D:D,MATCH($C524,'Policy Characteristics'!$C:$C,0))),"",INDEX('Policy Characteristics'!D:D,MATCH($C524,'Policy Characteristics'!$C:$C,0)))</f>
        <v>Buy In-Region Products</v>
      </c>
      <c r="K524" s="177" t="str">
        <f>IF(ISBLANK(INDEX('Policy Characteristics'!E:E,MATCH($C524,'Policy Characteristics'!$C:$C,0))),"",INDEX('Policy Characteristics'!E:E,MATCH($C524,'Policy Characteristics'!$C:$C,0)))</f>
        <v>indst buy in region outputs</v>
      </c>
      <c r="L524" s="177">
        <f>IF(ISBLANK(INDEX('Policy Characteristics'!F:F,MATCH($C524,'Policy Characteristics'!$C:$C,0))),"",INDEX('Policy Characteristics'!F:F,MATCH($C524,'Policy Characteristics'!$C:$C,0)))</f>
        <v>0</v>
      </c>
      <c r="M524" s="177">
        <f>IF(ISBLANK(INDEX('Policy Characteristics'!G:G,MATCH($C524,'Policy Characteristics'!$C:$C,0))),"",INDEX('Policy Characteristics'!G:G,MATCH($C524,'Policy Characteristics'!$C:$C,0)))</f>
        <v>0.5</v>
      </c>
      <c r="N524" s="177">
        <f>IF(ISBLANK(INDEX('Policy Characteristics'!H:H,MATCH($C524,'Policy Characteristics'!$C:$C,0))),"",INDEX('Policy Characteristics'!H:H,MATCH($C524,'Policy Characteristics'!$C:$C,0)))</f>
        <v>0.01</v>
      </c>
      <c r="O524" s="177" t="str">
        <f>IF(ISBLANK(INDEX('Policy Characteristics'!I:I,MATCH($C524,'Policy Characteristics'!$C:$C,0))),"",INDEX('Policy Characteristics'!I:I,MATCH($C524,'Policy Characteristics'!$C:$C,0)))</f>
        <v>% of imports shifted</v>
      </c>
      <c r="P524" s="177" t="str">
        <f>IF(ISBLANK(INDEX('Policy Characteristics'!J:J,MATCH($C524,'Policy Characteristics'!$C:$C,0))),"",INDEX('Policy Characteristics'!J:J,MATCH($C524,'Policy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4" s="177" t="str">
        <f>IF(ISBLANK(INDEX('Policy Characteristics'!K:K,MATCH($C524,'Policy Characteristics'!$C:$C,0))),"",INDEX('Policy Characteristics'!K:K,MATCH($C524,'Policy Characteristics'!$C:$C,0)))</f>
        <v/>
      </c>
      <c r="R524" s="177" t="str">
        <f>IF(ISBLANK(INDEX('Policy Characteristics'!L:L,MATCH($C524,'Policy Characteristics'!$C:$C,0))),"",INDEX('Policy Characteristics'!L:L,MATCH($C524,'Policy Characteristics'!$C:$C,0)))</f>
        <v/>
      </c>
    </row>
    <row r="525" spans="1:18" x14ac:dyDescent="0.35">
      <c r="A525" s="176" t="str">
        <f>IF(ISBLANK(INDEX('Policy Characteristics'!A:A,MATCH($C525,'Policy Characteristics'!$C:$C,0))),"",INDEX('Policy Characteristics'!A:A,MATCH($C525,'Policy Characteristics'!$C:$C,0)))</f>
        <v>Industry</v>
      </c>
      <c r="B525" s="184" t="str">
        <f>IF(ISBLANK(INDEX('Policy Characteristics'!B:B,MATCH($C525,'Policy Characteristics'!$C:$C,0))),"",INDEX('Policy Characteristics'!B:B,MATCH($C525,'Policy Characteristics'!$C:$C,0)))</f>
        <v>Buy In-Region Products</v>
      </c>
      <c r="C525" s="176" t="str">
        <f t="shared" si="29"/>
        <v>Fraction of Imported Industrial Outputs Shifted to In Region Suppliers</v>
      </c>
      <c r="D525" s="6" t="s">
        <v>1973</v>
      </c>
      <c r="E525" s="6"/>
      <c r="F525" t="s">
        <v>1478</v>
      </c>
      <c r="G525" s="48"/>
      <c r="H525" s="44">
        <v>1546</v>
      </c>
      <c r="I525" s="198" t="s">
        <v>43</v>
      </c>
      <c r="J525" s="177" t="str">
        <f>IF(ISBLANK(INDEX('Policy Characteristics'!D:D,MATCH($C525,'Policy Characteristics'!$C:$C,0))),"",INDEX('Policy Characteristics'!D:D,MATCH($C525,'Policy Characteristics'!$C:$C,0)))</f>
        <v>Buy In-Region Products</v>
      </c>
      <c r="K525" s="177" t="str">
        <f>IF(ISBLANK(INDEX('Policy Characteristics'!E:E,MATCH($C525,'Policy Characteristics'!$C:$C,0))),"",INDEX('Policy Characteristics'!E:E,MATCH($C525,'Policy Characteristics'!$C:$C,0)))</f>
        <v>indst buy in region outputs</v>
      </c>
      <c r="L525" s="177">
        <f>IF(ISBLANK(INDEX('Policy Characteristics'!F:F,MATCH($C525,'Policy Characteristics'!$C:$C,0))),"",INDEX('Policy Characteristics'!F:F,MATCH($C525,'Policy Characteristics'!$C:$C,0)))</f>
        <v>0</v>
      </c>
      <c r="M525" s="177">
        <f>IF(ISBLANK(INDEX('Policy Characteristics'!G:G,MATCH($C525,'Policy Characteristics'!$C:$C,0))),"",INDEX('Policy Characteristics'!G:G,MATCH($C525,'Policy Characteristics'!$C:$C,0)))</f>
        <v>0.5</v>
      </c>
      <c r="N525" s="177">
        <f>IF(ISBLANK(INDEX('Policy Characteristics'!H:H,MATCH($C525,'Policy Characteristics'!$C:$C,0))),"",INDEX('Policy Characteristics'!H:H,MATCH($C525,'Policy Characteristics'!$C:$C,0)))</f>
        <v>0.01</v>
      </c>
      <c r="O525" s="177" t="str">
        <f>IF(ISBLANK(INDEX('Policy Characteristics'!I:I,MATCH($C525,'Policy Characteristics'!$C:$C,0))),"",INDEX('Policy Characteristics'!I:I,MATCH($C525,'Policy Characteristics'!$C:$C,0)))</f>
        <v>% of imports shifted</v>
      </c>
      <c r="P525" s="177" t="str">
        <f>IF(ISBLANK(INDEX('Policy Characteristics'!J:J,MATCH($C525,'Policy Characteristics'!$C:$C,0))),"",INDEX('Policy Characteristics'!J:J,MATCH($C525,'Policy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5" s="177" t="str">
        <f>IF(ISBLANK(INDEX('Policy Characteristics'!K:K,MATCH($C525,'Policy Characteristics'!$C:$C,0))),"",INDEX('Policy Characteristics'!K:K,MATCH($C525,'Policy Characteristics'!$C:$C,0)))</f>
        <v/>
      </c>
      <c r="R525" s="177" t="str">
        <f>IF(ISBLANK(INDEX('Policy Characteristics'!L:L,MATCH($C525,'Policy Characteristics'!$C:$C,0))),"",INDEX('Policy Characteristics'!L:L,MATCH($C525,'Policy Characteristics'!$C:$C,0)))</f>
        <v/>
      </c>
    </row>
    <row r="526" spans="1:18" x14ac:dyDescent="0.35">
      <c r="A526" s="176" t="str">
        <f>IF(ISBLANK(INDEX('Policy Characteristics'!A:A,MATCH($C526,'Policy Characteristics'!$C:$C,0))),"",INDEX('Policy Characteristics'!A:A,MATCH($C526,'Policy Characteristics'!$C:$C,0)))</f>
        <v>Industry</v>
      </c>
      <c r="B526" s="184" t="str">
        <f>IF(ISBLANK(INDEX('Policy Characteristics'!B:B,MATCH($C526,'Policy Characteristics'!$C:$C,0))),"",INDEX('Policy Characteristics'!B:B,MATCH($C526,'Policy Characteristics'!$C:$C,0)))</f>
        <v>Buy In-Region Products</v>
      </c>
      <c r="C526" s="176" t="str">
        <f t="shared" si="29"/>
        <v>Fraction of Imported Industrial Outputs Shifted to In Region Suppliers</v>
      </c>
      <c r="D526" s="6" t="s">
        <v>1974</v>
      </c>
      <c r="E526" s="6"/>
      <c r="F526" t="s">
        <v>1937</v>
      </c>
      <c r="G526" s="48"/>
      <c r="H526" s="44">
        <v>1547</v>
      </c>
      <c r="I526" s="198" t="s">
        <v>43</v>
      </c>
      <c r="J526" s="177" t="str">
        <f>IF(ISBLANK(INDEX('Policy Characteristics'!D:D,MATCH($C526,'Policy Characteristics'!$C:$C,0))),"",INDEX('Policy Characteristics'!D:D,MATCH($C526,'Policy Characteristics'!$C:$C,0)))</f>
        <v>Buy In-Region Products</v>
      </c>
      <c r="K526" s="177" t="str">
        <f>IF(ISBLANK(INDEX('Policy Characteristics'!E:E,MATCH($C526,'Policy Characteristics'!$C:$C,0))),"",INDEX('Policy Characteristics'!E:E,MATCH($C526,'Policy Characteristics'!$C:$C,0)))</f>
        <v>indst buy in region outputs</v>
      </c>
      <c r="L526" s="177">
        <f>IF(ISBLANK(INDEX('Policy Characteristics'!F:F,MATCH($C526,'Policy Characteristics'!$C:$C,0))),"",INDEX('Policy Characteristics'!F:F,MATCH($C526,'Policy Characteristics'!$C:$C,0)))</f>
        <v>0</v>
      </c>
      <c r="M526" s="177">
        <f>IF(ISBLANK(INDEX('Policy Characteristics'!G:G,MATCH($C526,'Policy Characteristics'!$C:$C,0))),"",INDEX('Policy Characteristics'!G:G,MATCH($C526,'Policy Characteristics'!$C:$C,0)))</f>
        <v>0.5</v>
      </c>
      <c r="N526" s="177">
        <f>IF(ISBLANK(INDEX('Policy Characteristics'!H:H,MATCH($C526,'Policy Characteristics'!$C:$C,0))),"",INDEX('Policy Characteristics'!H:H,MATCH($C526,'Policy Characteristics'!$C:$C,0)))</f>
        <v>0.01</v>
      </c>
      <c r="O526" s="177" t="str">
        <f>IF(ISBLANK(INDEX('Policy Characteristics'!I:I,MATCH($C526,'Policy Characteristics'!$C:$C,0))),"",INDEX('Policy Characteristics'!I:I,MATCH($C526,'Policy Characteristics'!$C:$C,0)))</f>
        <v>% of imports shifted</v>
      </c>
      <c r="P526" s="177" t="str">
        <f>IF(ISBLANK(INDEX('Policy Characteristics'!J:J,MATCH($C526,'Policy Characteristics'!$C:$C,0))),"",INDEX('Policy Characteristics'!J:J,MATCH($C526,'Policy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6" s="177" t="str">
        <f>IF(ISBLANK(INDEX('Policy Characteristics'!K:K,MATCH($C526,'Policy Characteristics'!$C:$C,0))),"",INDEX('Policy Characteristics'!K:K,MATCH($C526,'Policy Characteristics'!$C:$C,0)))</f>
        <v/>
      </c>
      <c r="R526" s="177" t="str">
        <f>IF(ISBLANK(INDEX('Policy Characteristics'!L:L,MATCH($C526,'Policy Characteristics'!$C:$C,0))),"",INDEX('Policy Characteristics'!L:L,MATCH($C526,'Policy Characteristics'!$C:$C,0)))</f>
        <v/>
      </c>
    </row>
    <row r="527" spans="1:18" x14ac:dyDescent="0.35">
      <c r="A527" s="176" t="str">
        <f>IF(ISBLANK(INDEX('Policy Characteristics'!A:A,MATCH($C527,'Policy Characteristics'!$C:$C,0))),"",INDEX('Policy Characteristics'!A:A,MATCH($C527,'Policy Characteristics'!$C:$C,0)))</f>
        <v>Industry</v>
      </c>
      <c r="B527" s="184" t="str">
        <f>IF(ISBLANK(INDEX('Policy Characteristics'!B:B,MATCH($C527,'Policy Characteristics'!$C:$C,0))),"",INDEX('Policy Characteristics'!B:B,MATCH($C527,'Policy Characteristics'!$C:$C,0)))</f>
        <v>Buy In-Region Products</v>
      </c>
      <c r="C527" s="176" t="str">
        <f t="shared" si="29"/>
        <v>Fraction of Imported Industrial Outputs Shifted to In Region Suppliers</v>
      </c>
      <c r="D527" s="6" t="s">
        <v>1975</v>
      </c>
      <c r="E527" s="6"/>
      <c r="F527" t="s">
        <v>1938</v>
      </c>
      <c r="G527" s="48"/>
      <c r="H527" s="44">
        <v>1548</v>
      </c>
      <c r="I527" s="198" t="s">
        <v>43</v>
      </c>
      <c r="J527" s="177" t="str">
        <f>IF(ISBLANK(INDEX('Policy Characteristics'!D:D,MATCH($C527,'Policy Characteristics'!$C:$C,0))),"",INDEX('Policy Characteristics'!D:D,MATCH($C527,'Policy Characteristics'!$C:$C,0)))</f>
        <v>Buy In-Region Products</v>
      </c>
      <c r="K527" s="177" t="str">
        <f>IF(ISBLANK(INDEX('Policy Characteristics'!E:E,MATCH($C527,'Policy Characteristics'!$C:$C,0))),"",INDEX('Policy Characteristics'!E:E,MATCH($C527,'Policy Characteristics'!$C:$C,0)))</f>
        <v>indst buy in region outputs</v>
      </c>
      <c r="L527" s="177">
        <f>IF(ISBLANK(INDEX('Policy Characteristics'!F:F,MATCH($C527,'Policy Characteristics'!$C:$C,0))),"",INDEX('Policy Characteristics'!F:F,MATCH($C527,'Policy Characteristics'!$C:$C,0)))</f>
        <v>0</v>
      </c>
      <c r="M527" s="177">
        <f>IF(ISBLANK(INDEX('Policy Characteristics'!G:G,MATCH($C527,'Policy Characteristics'!$C:$C,0))),"",INDEX('Policy Characteristics'!G:G,MATCH($C527,'Policy Characteristics'!$C:$C,0)))</f>
        <v>0.5</v>
      </c>
      <c r="N527" s="177">
        <f>IF(ISBLANK(INDEX('Policy Characteristics'!H:H,MATCH($C527,'Policy Characteristics'!$C:$C,0))),"",INDEX('Policy Characteristics'!H:H,MATCH($C527,'Policy Characteristics'!$C:$C,0)))</f>
        <v>0.01</v>
      </c>
      <c r="O527" s="177" t="str">
        <f>IF(ISBLANK(INDEX('Policy Characteristics'!I:I,MATCH($C527,'Policy Characteristics'!$C:$C,0))),"",INDEX('Policy Characteristics'!I:I,MATCH($C527,'Policy Characteristics'!$C:$C,0)))</f>
        <v>% of imports shifted</v>
      </c>
      <c r="P527" s="177" t="str">
        <f>IF(ISBLANK(INDEX('Policy Characteristics'!J:J,MATCH($C527,'Policy Characteristics'!$C:$C,0))),"",INDEX('Policy Characteristics'!J:J,MATCH($C527,'Policy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7" s="177" t="str">
        <f>IF(ISBLANK(INDEX('Policy Characteristics'!K:K,MATCH($C527,'Policy Characteristics'!$C:$C,0))),"",INDEX('Policy Characteristics'!K:K,MATCH($C527,'Policy Characteristics'!$C:$C,0)))</f>
        <v/>
      </c>
      <c r="R527" s="177" t="str">
        <f>IF(ISBLANK(INDEX('Policy Characteristics'!L:L,MATCH($C527,'Policy Characteristics'!$C:$C,0))),"",INDEX('Policy Characteristics'!L:L,MATCH($C527,'Policy Characteristics'!$C:$C,0)))</f>
        <v/>
      </c>
    </row>
    <row r="528" spans="1:18" x14ac:dyDescent="0.35">
      <c r="A528" s="176" t="str">
        <f>IF(ISBLANK(INDEX('Policy Characteristics'!A:A,MATCH($C528,'Policy Characteristics'!$C:$C,0))),"",INDEX('Policy Characteristics'!A:A,MATCH($C528,'Policy Characteristics'!$C:$C,0)))</f>
        <v>Industry</v>
      </c>
      <c r="B528" s="184" t="str">
        <f>IF(ISBLANK(INDEX('Policy Characteristics'!B:B,MATCH($C528,'Policy Characteristics'!$C:$C,0))),"",INDEX('Policy Characteristics'!B:B,MATCH($C528,'Policy Characteristics'!$C:$C,0)))</f>
        <v>Buy In-Region Products</v>
      </c>
      <c r="C528" s="176" t="str">
        <f t="shared" si="29"/>
        <v>Fraction of Imported Industrial Outputs Shifted to In Region Suppliers</v>
      </c>
      <c r="D528" s="6" t="s">
        <v>1976</v>
      </c>
      <c r="E528" s="6"/>
      <c r="F528" t="s">
        <v>1939</v>
      </c>
      <c r="G528" s="48"/>
      <c r="H528" s="44">
        <v>1549</v>
      </c>
      <c r="I528" s="198" t="s">
        <v>43</v>
      </c>
      <c r="J528" s="177" t="str">
        <f>IF(ISBLANK(INDEX('Policy Characteristics'!D:D,MATCH($C528,'Policy Characteristics'!$C:$C,0))),"",INDEX('Policy Characteristics'!D:D,MATCH($C528,'Policy Characteristics'!$C:$C,0)))</f>
        <v>Buy In-Region Products</v>
      </c>
      <c r="K528" s="177" t="str">
        <f>IF(ISBLANK(INDEX('Policy Characteristics'!E:E,MATCH($C528,'Policy Characteristics'!$C:$C,0))),"",INDEX('Policy Characteristics'!E:E,MATCH($C528,'Policy Characteristics'!$C:$C,0)))</f>
        <v>indst buy in region outputs</v>
      </c>
      <c r="L528" s="177">
        <f>IF(ISBLANK(INDEX('Policy Characteristics'!F:F,MATCH($C528,'Policy Characteristics'!$C:$C,0))),"",INDEX('Policy Characteristics'!F:F,MATCH($C528,'Policy Characteristics'!$C:$C,0)))</f>
        <v>0</v>
      </c>
      <c r="M528" s="177">
        <f>IF(ISBLANK(INDEX('Policy Characteristics'!G:G,MATCH($C528,'Policy Characteristics'!$C:$C,0))),"",INDEX('Policy Characteristics'!G:G,MATCH($C528,'Policy Characteristics'!$C:$C,0)))</f>
        <v>0.5</v>
      </c>
      <c r="N528" s="177">
        <f>IF(ISBLANK(INDEX('Policy Characteristics'!H:H,MATCH($C528,'Policy Characteristics'!$C:$C,0))),"",INDEX('Policy Characteristics'!H:H,MATCH($C528,'Policy Characteristics'!$C:$C,0)))</f>
        <v>0.01</v>
      </c>
      <c r="O528" s="177" t="str">
        <f>IF(ISBLANK(INDEX('Policy Characteristics'!I:I,MATCH($C528,'Policy Characteristics'!$C:$C,0))),"",INDEX('Policy Characteristics'!I:I,MATCH($C528,'Policy Characteristics'!$C:$C,0)))</f>
        <v>% of imports shifted</v>
      </c>
      <c r="P528" s="177" t="str">
        <f>IF(ISBLANK(INDEX('Policy Characteristics'!J:J,MATCH($C528,'Policy Characteristics'!$C:$C,0))),"",INDEX('Policy Characteristics'!J:J,MATCH($C528,'Policy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8" s="177" t="str">
        <f>IF(ISBLANK(INDEX('Policy Characteristics'!K:K,MATCH($C528,'Policy Characteristics'!$C:$C,0))),"",INDEX('Policy Characteristics'!K:K,MATCH($C528,'Policy Characteristics'!$C:$C,0)))</f>
        <v/>
      </c>
      <c r="R528" s="177" t="str">
        <f>IF(ISBLANK(INDEX('Policy Characteristics'!L:L,MATCH($C528,'Policy Characteristics'!$C:$C,0))),"",INDEX('Policy Characteristics'!L:L,MATCH($C528,'Policy Characteristics'!$C:$C,0)))</f>
        <v/>
      </c>
    </row>
    <row r="529" spans="1:18" x14ac:dyDescent="0.35">
      <c r="A529" s="176" t="str">
        <f>IF(ISBLANK(INDEX('Policy Characteristics'!A:A,MATCH($C529,'Policy Characteristics'!$C:$C,0))),"",INDEX('Policy Characteristics'!A:A,MATCH($C529,'Policy Characteristics'!$C:$C,0)))</f>
        <v>Industry</v>
      </c>
      <c r="B529" s="184" t="str">
        <f>IF(ISBLANK(INDEX('Policy Characteristics'!B:B,MATCH($C529,'Policy Characteristics'!$C:$C,0))),"",INDEX('Policy Characteristics'!B:B,MATCH($C529,'Policy Characteristics'!$C:$C,0)))</f>
        <v>Buy In-Region Products</v>
      </c>
      <c r="C529" s="176" t="str">
        <f t="shared" si="29"/>
        <v>Fraction of Imported Industrial Outputs Shifted to In Region Suppliers</v>
      </c>
      <c r="D529" s="6" t="s">
        <v>1977</v>
      </c>
      <c r="E529" s="6"/>
      <c r="F529" t="s">
        <v>1479</v>
      </c>
      <c r="G529" s="48"/>
      <c r="H529" s="44">
        <v>1550</v>
      </c>
      <c r="I529" s="198" t="s">
        <v>43</v>
      </c>
      <c r="J529" s="177" t="str">
        <f>IF(ISBLANK(INDEX('Policy Characteristics'!D:D,MATCH($C529,'Policy Characteristics'!$C:$C,0))),"",INDEX('Policy Characteristics'!D:D,MATCH($C529,'Policy Characteristics'!$C:$C,0)))</f>
        <v>Buy In-Region Products</v>
      </c>
      <c r="K529" s="177" t="str">
        <f>IF(ISBLANK(INDEX('Policy Characteristics'!E:E,MATCH($C529,'Policy Characteristics'!$C:$C,0))),"",INDEX('Policy Characteristics'!E:E,MATCH($C529,'Policy Characteristics'!$C:$C,0)))</f>
        <v>indst buy in region outputs</v>
      </c>
      <c r="L529" s="177">
        <f>IF(ISBLANK(INDEX('Policy Characteristics'!F:F,MATCH($C529,'Policy Characteristics'!$C:$C,0))),"",INDEX('Policy Characteristics'!F:F,MATCH($C529,'Policy Characteristics'!$C:$C,0)))</f>
        <v>0</v>
      </c>
      <c r="M529" s="177">
        <f>IF(ISBLANK(INDEX('Policy Characteristics'!G:G,MATCH($C529,'Policy Characteristics'!$C:$C,0))),"",INDEX('Policy Characteristics'!G:G,MATCH($C529,'Policy Characteristics'!$C:$C,0)))</f>
        <v>0.5</v>
      </c>
      <c r="N529" s="177">
        <f>IF(ISBLANK(INDEX('Policy Characteristics'!H:H,MATCH($C529,'Policy Characteristics'!$C:$C,0))),"",INDEX('Policy Characteristics'!H:H,MATCH($C529,'Policy Characteristics'!$C:$C,0)))</f>
        <v>0.01</v>
      </c>
      <c r="O529" s="177" t="str">
        <f>IF(ISBLANK(INDEX('Policy Characteristics'!I:I,MATCH($C529,'Policy Characteristics'!$C:$C,0))),"",INDEX('Policy Characteristics'!I:I,MATCH($C529,'Policy Characteristics'!$C:$C,0)))</f>
        <v>% of imports shifted</v>
      </c>
      <c r="P529" s="177" t="str">
        <f>IF(ISBLANK(INDEX('Policy Characteristics'!J:J,MATCH($C529,'Policy Characteristics'!$C:$C,0))),"",INDEX('Policy Characteristics'!J:J,MATCH($C529,'Policy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9" s="177" t="str">
        <f>IF(ISBLANK(INDEX('Policy Characteristics'!K:K,MATCH($C529,'Policy Characteristics'!$C:$C,0))),"",INDEX('Policy Characteristics'!K:K,MATCH($C529,'Policy Characteristics'!$C:$C,0)))</f>
        <v/>
      </c>
      <c r="R529" s="177" t="str">
        <f>IF(ISBLANK(INDEX('Policy Characteristics'!L:L,MATCH($C529,'Policy Characteristics'!$C:$C,0))),"",INDEX('Policy Characteristics'!L:L,MATCH($C529,'Policy Characteristics'!$C:$C,0)))</f>
        <v/>
      </c>
    </row>
    <row r="530" spans="1:18" x14ac:dyDescent="0.35">
      <c r="A530" s="176" t="str">
        <f>IF(ISBLANK(INDEX('Policy Characteristics'!A:A,MATCH($C530,'Policy Characteristics'!$C:$C,0))),"",INDEX('Policy Characteristics'!A:A,MATCH($C530,'Policy Characteristics'!$C:$C,0)))</f>
        <v>Industry</v>
      </c>
      <c r="B530" s="184" t="str">
        <f>IF(ISBLANK(INDEX('Policy Characteristics'!B:B,MATCH($C530,'Policy Characteristics'!$C:$C,0))),"",INDEX('Policy Characteristics'!B:B,MATCH($C530,'Policy Characteristics'!$C:$C,0)))</f>
        <v>Buy In-Region Products</v>
      </c>
      <c r="C530" s="176" t="str">
        <f t="shared" si="29"/>
        <v>Fraction of Imported Industrial Outputs Shifted to In Region Suppliers</v>
      </c>
      <c r="D530" s="6" t="s">
        <v>1978</v>
      </c>
      <c r="E530" s="6"/>
      <c r="F530" t="s">
        <v>1940</v>
      </c>
      <c r="G530" s="48"/>
      <c r="H530" s="44">
        <v>1551</v>
      </c>
      <c r="I530" s="198" t="s">
        <v>43</v>
      </c>
      <c r="J530" s="177" t="str">
        <f>IF(ISBLANK(INDEX('Policy Characteristics'!D:D,MATCH($C530,'Policy Characteristics'!$C:$C,0))),"",INDEX('Policy Characteristics'!D:D,MATCH($C530,'Policy Characteristics'!$C:$C,0)))</f>
        <v>Buy In-Region Products</v>
      </c>
      <c r="K530" s="177" t="str">
        <f>IF(ISBLANK(INDEX('Policy Characteristics'!E:E,MATCH($C530,'Policy Characteristics'!$C:$C,0))),"",INDEX('Policy Characteristics'!E:E,MATCH($C530,'Policy Characteristics'!$C:$C,0)))</f>
        <v>indst buy in region outputs</v>
      </c>
      <c r="L530" s="177">
        <f>IF(ISBLANK(INDEX('Policy Characteristics'!F:F,MATCH($C530,'Policy Characteristics'!$C:$C,0))),"",INDEX('Policy Characteristics'!F:F,MATCH($C530,'Policy Characteristics'!$C:$C,0)))</f>
        <v>0</v>
      </c>
      <c r="M530" s="177">
        <f>IF(ISBLANK(INDEX('Policy Characteristics'!G:G,MATCH($C530,'Policy Characteristics'!$C:$C,0))),"",INDEX('Policy Characteristics'!G:G,MATCH($C530,'Policy Characteristics'!$C:$C,0)))</f>
        <v>0.5</v>
      </c>
      <c r="N530" s="177">
        <f>IF(ISBLANK(INDEX('Policy Characteristics'!H:H,MATCH($C530,'Policy Characteristics'!$C:$C,0))),"",INDEX('Policy Characteristics'!H:H,MATCH($C530,'Policy Characteristics'!$C:$C,0)))</f>
        <v>0.01</v>
      </c>
      <c r="O530" s="177" t="str">
        <f>IF(ISBLANK(INDEX('Policy Characteristics'!I:I,MATCH($C530,'Policy Characteristics'!$C:$C,0))),"",INDEX('Policy Characteristics'!I:I,MATCH($C530,'Policy Characteristics'!$C:$C,0)))</f>
        <v>% of imports shifted</v>
      </c>
      <c r="P530" s="177" t="str">
        <f>IF(ISBLANK(INDEX('Policy Characteristics'!J:J,MATCH($C530,'Policy Characteristics'!$C:$C,0))),"",INDEX('Policy Characteristics'!J:J,MATCH($C530,'Policy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0" s="177" t="str">
        <f>IF(ISBLANK(INDEX('Policy Characteristics'!K:K,MATCH($C530,'Policy Characteristics'!$C:$C,0))),"",INDEX('Policy Characteristics'!K:K,MATCH($C530,'Policy Characteristics'!$C:$C,0)))</f>
        <v/>
      </c>
      <c r="R530" s="177" t="str">
        <f>IF(ISBLANK(INDEX('Policy Characteristics'!L:L,MATCH($C530,'Policy Characteristics'!$C:$C,0))),"",INDEX('Policy Characteristics'!L:L,MATCH($C530,'Policy Characteristics'!$C:$C,0)))</f>
        <v/>
      </c>
    </row>
    <row r="531" spans="1:18" x14ac:dyDescent="0.35">
      <c r="A531" s="176" t="str">
        <f>IF(ISBLANK(INDEX('Policy Characteristics'!A:A,MATCH($C531,'Policy Characteristics'!$C:$C,0))),"",INDEX('Policy Characteristics'!A:A,MATCH($C531,'Policy Characteristics'!$C:$C,0)))</f>
        <v>Industry</v>
      </c>
      <c r="B531" s="184" t="str">
        <f>IF(ISBLANK(INDEX('Policy Characteristics'!B:B,MATCH($C531,'Policy Characteristics'!$C:$C,0))),"",INDEX('Policy Characteristics'!B:B,MATCH($C531,'Policy Characteristics'!$C:$C,0)))</f>
        <v>Buy In-Region Products</v>
      </c>
      <c r="C531" s="176" t="str">
        <f t="shared" si="29"/>
        <v>Fraction of Imported Industrial Outputs Shifted to In Region Suppliers</v>
      </c>
      <c r="D531" s="6" t="s">
        <v>1979</v>
      </c>
      <c r="E531" s="6"/>
      <c r="F531" t="s">
        <v>1941</v>
      </c>
      <c r="G531" s="48"/>
      <c r="H531" s="44">
        <v>1552</v>
      </c>
      <c r="I531" s="198" t="s">
        <v>43</v>
      </c>
      <c r="J531" s="177" t="str">
        <f>IF(ISBLANK(INDEX('Policy Characteristics'!D:D,MATCH($C531,'Policy Characteristics'!$C:$C,0))),"",INDEX('Policy Characteristics'!D:D,MATCH($C531,'Policy Characteristics'!$C:$C,0)))</f>
        <v>Buy In-Region Products</v>
      </c>
      <c r="K531" s="177" t="str">
        <f>IF(ISBLANK(INDEX('Policy Characteristics'!E:E,MATCH($C531,'Policy Characteristics'!$C:$C,0))),"",INDEX('Policy Characteristics'!E:E,MATCH($C531,'Policy Characteristics'!$C:$C,0)))</f>
        <v>indst buy in region outputs</v>
      </c>
      <c r="L531" s="177">
        <f>IF(ISBLANK(INDEX('Policy Characteristics'!F:F,MATCH($C531,'Policy Characteristics'!$C:$C,0))),"",INDEX('Policy Characteristics'!F:F,MATCH($C531,'Policy Characteristics'!$C:$C,0)))</f>
        <v>0</v>
      </c>
      <c r="M531" s="177">
        <f>IF(ISBLANK(INDEX('Policy Characteristics'!G:G,MATCH($C531,'Policy Characteristics'!$C:$C,0))),"",INDEX('Policy Characteristics'!G:G,MATCH($C531,'Policy Characteristics'!$C:$C,0)))</f>
        <v>0.5</v>
      </c>
      <c r="N531" s="177">
        <f>IF(ISBLANK(INDEX('Policy Characteristics'!H:H,MATCH($C531,'Policy Characteristics'!$C:$C,0))),"",INDEX('Policy Characteristics'!H:H,MATCH($C531,'Policy Characteristics'!$C:$C,0)))</f>
        <v>0.01</v>
      </c>
      <c r="O531" s="177" t="str">
        <f>IF(ISBLANK(INDEX('Policy Characteristics'!I:I,MATCH($C531,'Policy Characteristics'!$C:$C,0))),"",INDEX('Policy Characteristics'!I:I,MATCH($C531,'Policy Characteristics'!$C:$C,0)))</f>
        <v>% of imports shifted</v>
      </c>
      <c r="P531" s="177" t="str">
        <f>IF(ISBLANK(INDEX('Policy Characteristics'!J:J,MATCH($C531,'Policy Characteristics'!$C:$C,0))),"",INDEX('Policy Characteristics'!J:J,MATCH($C531,'Policy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1" s="177" t="str">
        <f>IF(ISBLANK(INDEX('Policy Characteristics'!K:K,MATCH($C531,'Policy Characteristics'!$C:$C,0))),"",INDEX('Policy Characteristics'!K:K,MATCH($C531,'Policy Characteristics'!$C:$C,0)))</f>
        <v/>
      </c>
      <c r="R531" s="177" t="str">
        <f>IF(ISBLANK(INDEX('Policy Characteristics'!L:L,MATCH($C531,'Policy Characteristics'!$C:$C,0))),"",INDEX('Policy Characteristics'!L:L,MATCH($C531,'Policy Characteristics'!$C:$C,0)))</f>
        <v/>
      </c>
    </row>
    <row r="532" spans="1:18" x14ac:dyDescent="0.35">
      <c r="A532" s="176" t="str">
        <f>IF(ISBLANK(INDEX('Policy Characteristics'!A:A,MATCH($C532,'Policy Characteristics'!$C:$C,0))),"",INDEX('Policy Characteristics'!A:A,MATCH($C532,'Policy Characteristics'!$C:$C,0)))</f>
        <v>Industry</v>
      </c>
      <c r="B532" s="184" t="str">
        <f>IF(ISBLANK(INDEX('Policy Characteristics'!B:B,MATCH($C532,'Policy Characteristics'!$C:$C,0))),"",INDEX('Policy Characteristics'!B:B,MATCH($C532,'Policy Characteristics'!$C:$C,0)))</f>
        <v>Buy In-Region Products</v>
      </c>
      <c r="C532" s="176" t="str">
        <f t="shared" si="29"/>
        <v>Fraction of Imported Industrial Outputs Shifted to In Region Suppliers</v>
      </c>
      <c r="D532" s="6" t="s">
        <v>1980</v>
      </c>
      <c r="E532" s="6"/>
      <c r="F532" t="s">
        <v>1942</v>
      </c>
      <c r="G532" s="48"/>
      <c r="H532" s="44">
        <v>1553</v>
      </c>
      <c r="I532" s="198" t="s">
        <v>43</v>
      </c>
      <c r="J532" s="177" t="str">
        <f>IF(ISBLANK(INDEX('Policy Characteristics'!D:D,MATCH($C532,'Policy Characteristics'!$C:$C,0))),"",INDEX('Policy Characteristics'!D:D,MATCH($C532,'Policy Characteristics'!$C:$C,0)))</f>
        <v>Buy In-Region Products</v>
      </c>
      <c r="K532" s="177" t="str">
        <f>IF(ISBLANK(INDEX('Policy Characteristics'!E:E,MATCH($C532,'Policy Characteristics'!$C:$C,0))),"",INDEX('Policy Characteristics'!E:E,MATCH($C532,'Policy Characteristics'!$C:$C,0)))</f>
        <v>indst buy in region outputs</v>
      </c>
      <c r="L532" s="177">
        <f>IF(ISBLANK(INDEX('Policy Characteristics'!F:F,MATCH($C532,'Policy Characteristics'!$C:$C,0))),"",INDEX('Policy Characteristics'!F:F,MATCH($C532,'Policy Characteristics'!$C:$C,0)))</f>
        <v>0</v>
      </c>
      <c r="M532" s="177">
        <f>IF(ISBLANK(INDEX('Policy Characteristics'!G:G,MATCH($C532,'Policy Characteristics'!$C:$C,0))),"",INDEX('Policy Characteristics'!G:G,MATCH($C532,'Policy Characteristics'!$C:$C,0)))</f>
        <v>0.5</v>
      </c>
      <c r="N532" s="177">
        <f>IF(ISBLANK(INDEX('Policy Characteristics'!H:H,MATCH($C532,'Policy Characteristics'!$C:$C,0))),"",INDEX('Policy Characteristics'!H:H,MATCH($C532,'Policy Characteristics'!$C:$C,0)))</f>
        <v>0.01</v>
      </c>
      <c r="O532" s="177" t="str">
        <f>IF(ISBLANK(INDEX('Policy Characteristics'!I:I,MATCH($C532,'Policy Characteristics'!$C:$C,0))),"",INDEX('Policy Characteristics'!I:I,MATCH($C532,'Policy Characteristics'!$C:$C,0)))</f>
        <v>% of imports shifted</v>
      </c>
      <c r="P532" s="177" t="str">
        <f>IF(ISBLANK(INDEX('Policy Characteristics'!J:J,MATCH($C532,'Policy Characteristics'!$C:$C,0))),"",INDEX('Policy Characteristics'!J:J,MATCH($C532,'Policy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2" s="177" t="str">
        <f>IF(ISBLANK(INDEX('Policy Characteristics'!K:K,MATCH($C532,'Policy Characteristics'!$C:$C,0))),"",INDEX('Policy Characteristics'!K:K,MATCH($C532,'Policy Characteristics'!$C:$C,0)))</f>
        <v/>
      </c>
      <c r="R532" s="177" t="str">
        <f>IF(ISBLANK(INDEX('Policy Characteristics'!L:L,MATCH($C532,'Policy Characteristics'!$C:$C,0))),"",INDEX('Policy Characteristics'!L:L,MATCH($C532,'Policy Characteristics'!$C:$C,0)))</f>
        <v/>
      </c>
    </row>
    <row r="533" spans="1:18" x14ac:dyDescent="0.35">
      <c r="A533" s="176" t="str">
        <f>IF(ISBLANK(INDEX('Policy Characteristics'!A:A,MATCH($C533,'Policy Characteristics'!$C:$C,0))),"",INDEX('Policy Characteristics'!A:A,MATCH($C533,'Policy Characteristics'!$C:$C,0)))</f>
        <v>Industry</v>
      </c>
      <c r="B533" s="184" t="str">
        <f>IF(ISBLANK(INDEX('Policy Characteristics'!B:B,MATCH($C533,'Policy Characteristics'!$C:$C,0))),"",INDEX('Policy Characteristics'!B:B,MATCH($C533,'Policy Characteristics'!$C:$C,0)))</f>
        <v>Buy In-Region Products</v>
      </c>
      <c r="C533" s="176" t="str">
        <f t="shared" si="29"/>
        <v>Fraction of Imported Industrial Outputs Shifted to In Region Suppliers</v>
      </c>
      <c r="D533" s="6" t="s">
        <v>1981</v>
      </c>
      <c r="E533" s="6"/>
      <c r="F533" t="s">
        <v>1943</v>
      </c>
      <c r="G533" s="48"/>
      <c r="H533" s="44">
        <v>1554</v>
      </c>
      <c r="I533" s="198" t="s">
        <v>43</v>
      </c>
      <c r="J533" s="177" t="str">
        <f>IF(ISBLANK(INDEX('Policy Characteristics'!D:D,MATCH($C533,'Policy Characteristics'!$C:$C,0))),"",INDEX('Policy Characteristics'!D:D,MATCH($C533,'Policy Characteristics'!$C:$C,0)))</f>
        <v>Buy In-Region Products</v>
      </c>
      <c r="K533" s="177" t="str">
        <f>IF(ISBLANK(INDEX('Policy Characteristics'!E:E,MATCH($C533,'Policy Characteristics'!$C:$C,0))),"",INDEX('Policy Characteristics'!E:E,MATCH($C533,'Policy Characteristics'!$C:$C,0)))</f>
        <v>indst buy in region outputs</v>
      </c>
      <c r="L533" s="177">
        <f>IF(ISBLANK(INDEX('Policy Characteristics'!F:F,MATCH($C533,'Policy Characteristics'!$C:$C,0))),"",INDEX('Policy Characteristics'!F:F,MATCH($C533,'Policy Characteristics'!$C:$C,0)))</f>
        <v>0</v>
      </c>
      <c r="M533" s="177">
        <f>IF(ISBLANK(INDEX('Policy Characteristics'!G:G,MATCH($C533,'Policy Characteristics'!$C:$C,0))),"",INDEX('Policy Characteristics'!G:G,MATCH($C533,'Policy Characteristics'!$C:$C,0)))</f>
        <v>0.5</v>
      </c>
      <c r="N533" s="177">
        <f>IF(ISBLANK(INDEX('Policy Characteristics'!H:H,MATCH($C533,'Policy Characteristics'!$C:$C,0))),"",INDEX('Policy Characteristics'!H:H,MATCH($C533,'Policy Characteristics'!$C:$C,0)))</f>
        <v>0.01</v>
      </c>
      <c r="O533" s="177" t="str">
        <f>IF(ISBLANK(INDEX('Policy Characteristics'!I:I,MATCH($C533,'Policy Characteristics'!$C:$C,0))),"",INDEX('Policy Characteristics'!I:I,MATCH($C533,'Policy Characteristics'!$C:$C,0)))</f>
        <v>% of imports shifted</v>
      </c>
      <c r="P533" s="177" t="str">
        <f>IF(ISBLANK(INDEX('Policy Characteristics'!J:J,MATCH($C533,'Policy Characteristics'!$C:$C,0))),"",INDEX('Policy Characteristics'!J:J,MATCH($C533,'Policy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3" s="177" t="str">
        <f>IF(ISBLANK(INDEX('Policy Characteristics'!K:K,MATCH($C533,'Policy Characteristics'!$C:$C,0))),"",INDEX('Policy Characteristics'!K:K,MATCH($C533,'Policy Characteristics'!$C:$C,0)))</f>
        <v/>
      </c>
      <c r="R533" s="177" t="str">
        <f>IF(ISBLANK(INDEX('Policy Characteristics'!L:L,MATCH($C533,'Policy Characteristics'!$C:$C,0))),"",INDEX('Policy Characteristics'!L:L,MATCH($C533,'Policy Characteristics'!$C:$C,0)))</f>
        <v/>
      </c>
    </row>
    <row r="534" spans="1:18" x14ac:dyDescent="0.35">
      <c r="A534" s="176" t="str">
        <f>IF(ISBLANK(INDEX('Policy Characteristics'!A:A,MATCH($C534,'Policy Characteristics'!$C:$C,0))),"",INDEX('Policy Characteristics'!A:A,MATCH($C534,'Policy Characteristics'!$C:$C,0)))</f>
        <v>Industry</v>
      </c>
      <c r="B534" s="184" t="str">
        <f>IF(ISBLANK(INDEX('Policy Characteristics'!B:B,MATCH($C534,'Policy Characteristics'!$C:$C,0))),"",INDEX('Policy Characteristics'!B:B,MATCH($C534,'Policy Characteristics'!$C:$C,0)))</f>
        <v>Buy In-Region Products</v>
      </c>
      <c r="C534" s="176" t="str">
        <f t="shared" si="29"/>
        <v>Fraction of Imported Industrial Outputs Shifted to In Region Suppliers</v>
      </c>
      <c r="D534" s="6" t="s">
        <v>1982</v>
      </c>
      <c r="E534" s="6"/>
      <c r="F534" t="s">
        <v>1944</v>
      </c>
      <c r="G534" s="48"/>
      <c r="H534" s="44">
        <v>1555</v>
      </c>
      <c r="I534" s="198" t="s">
        <v>43</v>
      </c>
      <c r="J534" s="177" t="str">
        <f>IF(ISBLANK(INDEX('Policy Characteristics'!D:D,MATCH($C534,'Policy Characteristics'!$C:$C,0))),"",INDEX('Policy Characteristics'!D:D,MATCH($C534,'Policy Characteristics'!$C:$C,0)))</f>
        <v>Buy In-Region Products</v>
      </c>
      <c r="K534" s="177" t="str">
        <f>IF(ISBLANK(INDEX('Policy Characteristics'!E:E,MATCH($C534,'Policy Characteristics'!$C:$C,0))),"",INDEX('Policy Characteristics'!E:E,MATCH($C534,'Policy Characteristics'!$C:$C,0)))</f>
        <v>indst buy in region outputs</v>
      </c>
      <c r="L534" s="177">
        <f>IF(ISBLANK(INDEX('Policy Characteristics'!F:F,MATCH($C534,'Policy Characteristics'!$C:$C,0))),"",INDEX('Policy Characteristics'!F:F,MATCH($C534,'Policy Characteristics'!$C:$C,0)))</f>
        <v>0</v>
      </c>
      <c r="M534" s="177">
        <f>IF(ISBLANK(INDEX('Policy Characteristics'!G:G,MATCH($C534,'Policy Characteristics'!$C:$C,0))),"",INDEX('Policy Characteristics'!G:G,MATCH($C534,'Policy Characteristics'!$C:$C,0)))</f>
        <v>0.5</v>
      </c>
      <c r="N534" s="177">
        <f>IF(ISBLANK(INDEX('Policy Characteristics'!H:H,MATCH($C534,'Policy Characteristics'!$C:$C,0))),"",INDEX('Policy Characteristics'!H:H,MATCH($C534,'Policy Characteristics'!$C:$C,0)))</f>
        <v>0.01</v>
      </c>
      <c r="O534" s="177" t="str">
        <f>IF(ISBLANK(INDEX('Policy Characteristics'!I:I,MATCH($C534,'Policy Characteristics'!$C:$C,0))),"",INDEX('Policy Characteristics'!I:I,MATCH($C534,'Policy Characteristics'!$C:$C,0)))</f>
        <v>% of imports shifted</v>
      </c>
      <c r="P534" s="177" t="str">
        <f>IF(ISBLANK(INDEX('Policy Characteristics'!J:J,MATCH($C534,'Policy Characteristics'!$C:$C,0))),"",INDEX('Policy Characteristics'!J:J,MATCH($C534,'Policy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4" s="177" t="str">
        <f>IF(ISBLANK(INDEX('Policy Characteristics'!K:K,MATCH($C534,'Policy Characteristics'!$C:$C,0))),"",INDEX('Policy Characteristics'!K:K,MATCH($C534,'Policy Characteristics'!$C:$C,0)))</f>
        <v/>
      </c>
      <c r="R534" s="177" t="str">
        <f>IF(ISBLANK(INDEX('Policy Characteristics'!L:L,MATCH($C534,'Policy Characteristics'!$C:$C,0))),"",INDEX('Policy Characteristics'!L:L,MATCH($C534,'Policy Characteristics'!$C:$C,0)))</f>
        <v/>
      </c>
    </row>
    <row r="535" spans="1:18" x14ac:dyDescent="0.35">
      <c r="A535" s="176" t="str">
        <f>IF(ISBLANK(INDEX('Policy Characteristics'!A:A,MATCH($C535,'Policy Characteristics'!$C:$C,0))),"",INDEX('Policy Characteristics'!A:A,MATCH($C535,'Policy Characteristics'!$C:$C,0)))</f>
        <v>Industry</v>
      </c>
      <c r="B535" s="184" t="str">
        <f>IF(ISBLANK(INDEX('Policy Characteristics'!B:B,MATCH($C535,'Policy Characteristics'!$C:$C,0))),"",INDEX('Policy Characteristics'!B:B,MATCH($C535,'Policy Characteristics'!$C:$C,0)))</f>
        <v>Buy In-Region Products</v>
      </c>
      <c r="C535" s="176" t="str">
        <f t="shared" si="29"/>
        <v>Fraction of Imported Industrial Outputs Shifted to In Region Suppliers</v>
      </c>
      <c r="D535" s="6" t="s">
        <v>1983</v>
      </c>
      <c r="E535" s="6"/>
      <c r="F535" t="s">
        <v>1945</v>
      </c>
      <c r="G535" s="48"/>
      <c r="H535" s="44">
        <v>1556</v>
      </c>
      <c r="I535" s="198" t="s">
        <v>43</v>
      </c>
      <c r="J535" s="177" t="str">
        <f>IF(ISBLANK(INDEX('Policy Characteristics'!D:D,MATCH($C535,'Policy Characteristics'!$C:$C,0))),"",INDEX('Policy Characteristics'!D:D,MATCH($C535,'Policy Characteristics'!$C:$C,0)))</f>
        <v>Buy In-Region Products</v>
      </c>
      <c r="K535" s="177" t="str">
        <f>IF(ISBLANK(INDEX('Policy Characteristics'!E:E,MATCH($C535,'Policy Characteristics'!$C:$C,0))),"",INDEX('Policy Characteristics'!E:E,MATCH($C535,'Policy Characteristics'!$C:$C,0)))</f>
        <v>indst buy in region outputs</v>
      </c>
      <c r="L535" s="177">
        <f>IF(ISBLANK(INDEX('Policy Characteristics'!F:F,MATCH($C535,'Policy Characteristics'!$C:$C,0))),"",INDEX('Policy Characteristics'!F:F,MATCH($C535,'Policy Characteristics'!$C:$C,0)))</f>
        <v>0</v>
      </c>
      <c r="M535" s="177">
        <f>IF(ISBLANK(INDEX('Policy Characteristics'!G:G,MATCH($C535,'Policy Characteristics'!$C:$C,0))),"",INDEX('Policy Characteristics'!G:G,MATCH($C535,'Policy Characteristics'!$C:$C,0)))</f>
        <v>0.5</v>
      </c>
      <c r="N535" s="177">
        <f>IF(ISBLANK(INDEX('Policy Characteristics'!H:H,MATCH($C535,'Policy Characteristics'!$C:$C,0))),"",INDEX('Policy Characteristics'!H:H,MATCH($C535,'Policy Characteristics'!$C:$C,0)))</f>
        <v>0.01</v>
      </c>
      <c r="O535" s="177" t="str">
        <f>IF(ISBLANK(INDEX('Policy Characteristics'!I:I,MATCH($C535,'Policy Characteristics'!$C:$C,0))),"",INDEX('Policy Characteristics'!I:I,MATCH($C535,'Policy Characteristics'!$C:$C,0)))</f>
        <v>% of imports shifted</v>
      </c>
      <c r="P535" s="177" t="str">
        <f>IF(ISBLANK(INDEX('Policy Characteristics'!J:J,MATCH($C535,'Policy Characteristics'!$C:$C,0))),"",INDEX('Policy Characteristics'!J:J,MATCH($C535,'Policy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5" s="177" t="str">
        <f>IF(ISBLANK(INDEX('Policy Characteristics'!K:K,MATCH($C535,'Policy Characteristics'!$C:$C,0))),"",INDEX('Policy Characteristics'!K:K,MATCH($C535,'Policy Characteristics'!$C:$C,0)))</f>
        <v/>
      </c>
      <c r="R535" s="177" t="str">
        <f>IF(ISBLANK(INDEX('Policy Characteristics'!L:L,MATCH($C535,'Policy Characteristics'!$C:$C,0))),"",INDEX('Policy Characteristics'!L:L,MATCH($C535,'Policy Characteristics'!$C:$C,0)))</f>
        <v/>
      </c>
    </row>
    <row r="536" spans="1:18" x14ac:dyDescent="0.35">
      <c r="A536" s="176" t="str">
        <f>IF(ISBLANK(INDEX('Policy Characteristics'!A:A,MATCH($C536,'Policy Characteristics'!$C:$C,0))),"",INDEX('Policy Characteristics'!A:A,MATCH($C536,'Policy Characteristics'!$C:$C,0)))</f>
        <v>Industry</v>
      </c>
      <c r="B536" s="184" t="str">
        <f>IF(ISBLANK(INDEX('Policy Characteristics'!B:B,MATCH($C536,'Policy Characteristics'!$C:$C,0))),"",INDEX('Policy Characteristics'!B:B,MATCH($C536,'Policy Characteristics'!$C:$C,0)))</f>
        <v>Buy In-Region Products</v>
      </c>
      <c r="C536" s="176" t="str">
        <f t="shared" si="29"/>
        <v>Fraction of Imported Industrial Outputs Shifted to In Region Suppliers</v>
      </c>
      <c r="D536" s="6" t="s">
        <v>1984</v>
      </c>
      <c r="E536" s="6"/>
      <c r="F536" t="s">
        <v>1946</v>
      </c>
      <c r="G536" s="48"/>
      <c r="H536" s="44">
        <v>1557</v>
      </c>
      <c r="I536" s="198" t="s">
        <v>43</v>
      </c>
      <c r="J536" s="177" t="str">
        <f>IF(ISBLANK(INDEX('Policy Characteristics'!D:D,MATCH($C536,'Policy Characteristics'!$C:$C,0))),"",INDEX('Policy Characteristics'!D:D,MATCH($C536,'Policy Characteristics'!$C:$C,0)))</f>
        <v>Buy In-Region Products</v>
      </c>
      <c r="K536" s="177" t="str">
        <f>IF(ISBLANK(INDEX('Policy Characteristics'!E:E,MATCH($C536,'Policy Characteristics'!$C:$C,0))),"",INDEX('Policy Characteristics'!E:E,MATCH($C536,'Policy Characteristics'!$C:$C,0)))</f>
        <v>indst buy in region outputs</v>
      </c>
      <c r="L536" s="177">
        <f>IF(ISBLANK(INDEX('Policy Characteristics'!F:F,MATCH($C536,'Policy Characteristics'!$C:$C,0))),"",INDEX('Policy Characteristics'!F:F,MATCH($C536,'Policy Characteristics'!$C:$C,0)))</f>
        <v>0</v>
      </c>
      <c r="M536" s="177">
        <f>IF(ISBLANK(INDEX('Policy Characteristics'!G:G,MATCH($C536,'Policy Characteristics'!$C:$C,0))),"",INDEX('Policy Characteristics'!G:G,MATCH($C536,'Policy Characteristics'!$C:$C,0)))</f>
        <v>0.5</v>
      </c>
      <c r="N536" s="177">
        <f>IF(ISBLANK(INDEX('Policy Characteristics'!H:H,MATCH($C536,'Policy Characteristics'!$C:$C,0))),"",INDEX('Policy Characteristics'!H:H,MATCH($C536,'Policy Characteristics'!$C:$C,0)))</f>
        <v>0.01</v>
      </c>
      <c r="O536" s="177" t="str">
        <f>IF(ISBLANK(INDEX('Policy Characteristics'!I:I,MATCH($C536,'Policy Characteristics'!$C:$C,0))),"",INDEX('Policy Characteristics'!I:I,MATCH($C536,'Policy Characteristics'!$C:$C,0)))</f>
        <v>% of imports shifted</v>
      </c>
      <c r="P536" s="177" t="str">
        <f>IF(ISBLANK(INDEX('Policy Characteristics'!J:J,MATCH($C536,'Policy Characteristics'!$C:$C,0))),"",INDEX('Policy Characteristics'!J:J,MATCH($C536,'Policy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6" s="177" t="str">
        <f>IF(ISBLANK(INDEX('Policy Characteristics'!K:K,MATCH($C536,'Policy Characteristics'!$C:$C,0))),"",INDEX('Policy Characteristics'!K:K,MATCH($C536,'Policy Characteristics'!$C:$C,0)))</f>
        <v/>
      </c>
      <c r="R536" s="177" t="str">
        <f>IF(ISBLANK(INDEX('Policy Characteristics'!L:L,MATCH($C536,'Policy Characteristics'!$C:$C,0))),"",INDEX('Policy Characteristics'!L:L,MATCH($C536,'Policy Characteristics'!$C:$C,0)))</f>
        <v/>
      </c>
    </row>
    <row r="537" spans="1:18" x14ac:dyDescent="0.35">
      <c r="A537" s="176" t="str">
        <f>IF(ISBLANK(INDEX('Policy Characteristics'!A:A,MATCH($C537,'Policy Characteristics'!$C:$C,0))),"",INDEX('Policy Characteristics'!A:A,MATCH($C537,'Policy Characteristics'!$C:$C,0)))</f>
        <v>Industry</v>
      </c>
      <c r="B537" s="184" t="str">
        <f>IF(ISBLANK(INDEX('Policy Characteristics'!B:B,MATCH($C537,'Policy Characteristics'!$C:$C,0))),"",INDEX('Policy Characteristics'!B:B,MATCH($C537,'Policy Characteristics'!$C:$C,0)))</f>
        <v>Buy In-Region Products</v>
      </c>
      <c r="C537" s="176" t="str">
        <f t="shared" si="29"/>
        <v>Fraction of Imported Industrial Outputs Shifted to In Region Suppliers</v>
      </c>
      <c r="D537" s="6" t="s">
        <v>1985</v>
      </c>
      <c r="E537" s="6"/>
      <c r="F537" t="s">
        <v>1947</v>
      </c>
      <c r="G537" s="48"/>
      <c r="H537" s="44">
        <v>1558</v>
      </c>
      <c r="I537" s="198" t="s">
        <v>43</v>
      </c>
      <c r="J537" s="177" t="str">
        <f>IF(ISBLANK(INDEX('Policy Characteristics'!D:D,MATCH($C537,'Policy Characteristics'!$C:$C,0))),"",INDEX('Policy Characteristics'!D:D,MATCH($C537,'Policy Characteristics'!$C:$C,0)))</f>
        <v>Buy In-Region Products</v>
      </c>
      <c r="K537" s="177" t="str">
        <f>IF(ISBLANK(INDEX('Policy Characteristics'!E:E,MATCH($C537,'Policy Characteristics'!$C:$C,0))),"",INDEX('Policy Characteristics'!E:E,MATCH($C537,'Policy Characteristics'!$C:$C,0)))</f>
        <v>indst buy in region outputs</v>
      </c>
      <c r="L537" s="177">
        <f>IF(ISBLANK(INDEX('Policy Characteristics'!F:F,MATCH($C537,'Policy Characteristics'!$C:$C,0))),"",INDEX('Policy Characteristics'!F:F,MATCH($C537,'Policy Characteristics'!$C:$C,0)))</f>
        <v>0</v>
      </c>
      <c r="M537" s="177">
        <f>IF(ISBLANK(INDEX('Policy Characteristics'!G:G,MATCH($C537,'Policy Characteristics'!$C:$C,0))),"",INDEX('Policy Characteristics'!G:G,MATCH($C537,'Policy Characteristics'!$C:$C,0)))</f>
        <v>0.5</v>
      </c>
      <c r="N537" s="177">
        <f>IF(ISBLANK(INDEX('Policy Characteristics'!H:H,MATCH($C537,'Policy Characteristics'!$C:$C,0))),"",INDEX('Policy Characteristics'!H:H,MATCH($C537,'Policy Characteristics'!$C:$C,0)))</f>
        <v>0.01</v>
      </c>
      <c r="O537" s="177" t="str">
        <f>IF(ISBLANK(INDEX('Policy Characteristics'!I:I,MATCH($C537,'Policy Characteristics'!$C:$C,0))),"",INDEX('Policy Characteristics'!I:I,MATCH($C537,'Policy Characteristics'!$C:$C,0)))</f>
        <v>% of imports shifted</v>
      </c>
      <c r="P537" s="177" t="str">
        <f>IF(ISBLANK(INDEX('Policy Characteristics'!J:J,MATCH($C537,'Policy Characteristics'!$C:$C,0))),"",INDEX('Policy Characteristics'!J:J,MATCH($C537,'Policy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7" s="177" t="str">
        <f>IF(ISBLANK(INDEX('Policy Characteristics'!K:K,MATCH($C537,'Policy Characteristics'!$C:$C,0))),"",INDEX('Policy Characteristics'!K:K,MATCH($C537,'Policy Characteristics'!$C:$C,0)))</f>
        <v/>
      </c>
      <c r="R537" s="177" t="str">
        <f>IF(ISBLANK(INDEX('Policy Characteristics'!L:L,MATCH($C537,'Policy Characteristics'!$C:$C,0))),"",INDEX('Policy Characteristics'!L:L,MATCH($C537,'Policy Characteristics'!$C:$C,0)))</f>
        <v/>
      </c>
    </row>
    <row r="538" spans="1:18" x14ac:dyDescent="0.35">
      <c r="A538" s="176" t="str">
        <f>IF(ISBLANK(INDEX('Policy Characteristics'!A:A,MATCH($C538,'Policy Characteristics'!$C:$C,0))),"",INDEX('Policy Characteristics'!A:A,MATCH($C538,'Policy Characteristics'!$C:$C,0)))</f>
        <v>Industry</v>
      </c>
      <c r="B538" s="184" t="str">
        <f>IF(ISBLANK(INDEX('Policy Characteristics'!B:B,MATCH($C538,'Policy Characteristics'!$C:$C,0))),"",INDEX('Policy Characteristics'!B:B,MATCH($C538,'Policy Characteristics'!$C:$C,0)))</f>
        <v>Buy In-Region Products</v>
      </c>
      <c r="C538" s="176" t="str">
        <f t="shared" si="29"/>
        <v>Fraction of Imported Industrial Outputs Shifted to In Region Suppliers</v>
      </c>
      <c r="D538" s="6" t="s">
        <v>1986</v>
      </c>
      <c r="E538" s="6"/>
      <c r="F538" t="s">
        <v>1948</v>
      </c>
      <c r="G538" s="48"/>
      <c r="H538" s="44">
        <v>1559</v>
      </c>
      <c r="I538" s="198" t="s">
        <v>43</v>
      </c>
      <c r="J538" s="177" t="str">
        <f>IF(ISBLANK(INDEX('Policy Characteristics'!D:D,MATCH($C538,'Policy Characteristics'!$C:$C,0))),"",INDEX('Policy Characteristics'!D:D,MATCH($C538,'Policy Characteristics'!$C:$C,0)))</f>
        <v>Buy In-Region Products</v>
      </c>
      <c r="K538" s="177" t="str">
        <f>IF(ISBLANK(INDEX('Policy Characteristics'!E:E,MATCH($C538,'Policy Characteristics'!$C:$C,0))),"",INDEX('Policy Characteristics'!E:E,MATCH($C538,'Policy Characteristics'!$C:$C,0)))</f>
        <v>indst buy in region outputs</v>
      </c>
      <c r="L538" s="177">
        <f>IF(ISBLANK(INDEX('Policy Characteristics'!F:F,MATCH($C538,'Policy Characteristics'!$C:$C,0))),"",INDEX('Policy Characteristics'!F:F,MATCH($C538,'Policy Characteristics'!$C:$C,0)))</f>
        <v>0</v>
      </c>
      <c r="M538" s="177">
        <f>IF(ISBLANK(INDEX('Policy Characteristics'!G:G,MATCH($C538,'Policy Characteristics'!$C:$C,0))),"",INDEX('Policy Characteristics'!G:G,MATCH($C538,'Policy Characteristics'!$C:$C,0)))</f>
        <v>0.5</v>
      </c>
      <c r="N538" s="177">
        <f>IF(ISBLANK(INDEX('Policy Characteristics'!H:H,MATCH($C538,'Policy Characteristics'!$C:$C,0))),"",INDEX('Policy Characteristics'!H:H,MATCH($C538,'Policy Characteristics'!$C:$C,0)))</f>
        <v>0.01</v>
      </c>
      <c r="O538" s="177" t="str">
        <f>IF(ISBLANK(INDEX('Policy Characteristics'!I:I,MATCH($C538,'Policy Characteristics'!$C:$C,0))),"",INDEX('Policy Characteristics'!I:I,MATCH($C538,'Policy Characteristics'!$C:$C,0)))</f>
        <v>% of imports shifted</v>
      </c>
      <c r="P538" s="177" t="str">
        <f>IF(ISBLANK(INDEX('Policy Characteristics'!J:J,MATCH($C538,'Policy Characteristics'!$C:$C,0))),"",INDEX('Policy Characteristics'!J:J,MATCH($C538,'Policy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8" s="177" t="str">
        <f>IF(ISBLANK(INDEX('Policy Characteristics'!K:K,MATCH($C538,'Policy Characteristics'!$C:$C,0))),"",INDEX('Policy Characteristics'!K:K,MATCH($C538,'Policy Characteristics'!$C:$C,0)))</f>
        <v/>
      </c>
      <c r="R538" s="177" t="str">
        <f>IF(ISBLANK(INDEX('Policy Characteristics'!L:L,MATCH($C538,'Policy Characteristics'!$C:$C,0))),"",INDEX('Policy Characteristics'!L:L,MATCH($C538,'Policy Characteristics'!$C:$C,0)))</f>
        <v/>
      </c>
    </row>
    <row r="539" spans="1:18" x14ac:dyDescent="0.35">
      <c r="A539" s="176" t="str">
        <f>IF(ISBLANK(INDEX('Policy Characteristics'!A:A,MATCH($C539,'Policy Characteristics'!$C:$C,0))),"",INDEX('Policy Characteristics'!A:A,MATCH($C539,'Policy Characteristics'!$C:$C,0)))</f>
        <v>Industry</v>
      </c>
      <c r="B539" s="184" t="str">
        <f>IF(ISBLANK(INDEX('Policy Characteristics'!B:B,MATCH($C539,'Policy Characteristics'!$C:$C,0))),"",INDEX('Policy Characteristics'!B:B,MATCH($C539,'Policy Characteristics'!$C:$C,0)))</f>
        <v>Buy In-Region Products</v>
      </c>
      <c r="C539" s="176" t="str">
        <f t="shared" si="29"/>
        <v>Fraction of Imported Industrial Outputs Shifted to In Region Suppliers</v>
      </c>
      <c r="D539" s="6" t="s">
        <v>1987</v>
      </c>
      <c r="E539" s="6"/>
      <c r="F539" t="s">
        <v>1990</v>
      </c>
      <c r="G539" s="48"/>
      <c r="H539" s="44">
        <v>1560</v>
      </c>
      <c r="I539" s="198" t="s">
        <v>43</v>
      </c>
      <c r="J539" s="177" t="str">
        <f>IF(ISBLANK(INDEX('Policy Characteristics'!D:D,MATCH($C539,'Policy Characteristics'!$C:$C,0))),"",INDEX('Policy Characteristics'!D:D,MATCH($C539,'Policy Characteristics'!$C:$C,0)))</f>
        <v>Buy In-Region Products</v>
      </c>
      <c r="K539" s="177" t="str">
        <f>IF(ISBLANK(INDEX('Policy Characteristics'!E:E,MATCH($C539,'Policy Characteristics'!$C:$C,0))),"",INDEX('Policy Characteristics'!E:E,MATCH($C539,'Policy Characteristics'!$C:$C,0)))</f>
        <v>indst buy in region outputs</v>
      </c>
      <c r="L539" s="177">
        <f>IF(ISBLANK(INDEX('Policy Characteristics'!F:F,MATCH($C539,'Policy Characteristics'!$C:$C,0))),"",INDEX('Policy Characteristics'!F:F,MATCH($C539,'Policy Characteristics'!$C:$C,0)))</f>
        <v>0</v>
      </c>
      <c r="M539" s="177">
        <f>IF(ISBLANK(INDEX('Policy Characteristics'!G:G,MATCH($C539,'Policy Characteristics'!$C:$C,0))),"",INDEX('Policy Characteristics'!G:G,MATCH($C539,'Policy Characteristics'!$C:$C,0)))</f>
        <v>0.5</v>
      </c>
      <c r="N539" s="177">
        <f>IF(ISBLANK(INDEX('Policy Characteristics'!H:H,MATCH($C539,'Policy Characteristics'!$C:$C,0))),"",INDEX('Policy Characteristics'!H:H,MATCH($C539,'Policy Characteristics'!$C:$C,0)))</f>
        <v>0.01</v>
      </c>
      <c r="O539" s="177" t="str">
        <f>IF(ISBLANK(INDEX('Policy Characteristics'!I:I,MATCH($C539,'Policy Characteristics'!$C:$C,0))),"",INDEX('Policy Characteristics'!I:I,MATCH($C539,'Policy Characteristics'!$C:$C,0)))</f>
        <v>% of imports shifted</v>
      </c>
      <c r="P539" s="177" t="str">
        <f>IF(ISBLANK(INDEX('Policy Characteristics'!J:J,MATCH($C539,'Policy Characteristics'!$C:$C,0))),"",INDEX('Policy Characteristics'!J:J,MATCH($C539,'Policy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9" s="177" t="str">
        <f>IF(ISBLANK(INDEX('Policy Characteristics'!K:K,MATCH($C539,'Policy Characteristics'!$C:$C,0))),"",INDEX('Policy Characteristics'!K:K,MATCH($C539,'Policy Characteristics'!$C:$C,0)))</f>
        <v/>
      </c>
      <c r="R539" s="177" t="str">
        <f>IF(ISBLANK(INDEX('Policy Characteristics'!L:L,MATCH($C539,'Policy Characteristics'!$C:$C,0))),"",INDEX('Policy Characteristics'!L:L,MATCH($C539,'Policy Characteristics'!$C:$C,0)))</f>
        <v/>
      </c>
    </row>
    <row r="540" spans="1:18" x14ac:dyDescent="0.35">
      <c r="A540" s="176" t="str">
        <f>IF(ISBLANK(INDEX('Policy Characteristics'!A:A,MATCH($C540,'Policy Characteristics'!$C:$C,0))),"",INDEX('Policy Characteristics'!A:A,MATCH($C540,'Policy Characteristics'!$C:$C,0)))</f>
        <v>Industry</v>
      </c>
      <c r="B540" s="184" t="str">
        <f>IF(ISBLANK(INDEX('Policy Characteristics'!B:B,MATCH($C540,'Policy Characteristics'!$C:$C,0))),"",INDEX('Policy Characteristics'!B:B,MATCH($C540,'Policy Characteristics'!$C:$C,0)))</f>
        <v>Buy In-Region Products</v>
      </c>
      <c r="C540" s="176" t="str">
        <f t="shared" si="29"/>
        <v>Fraction of Imported Industrial Outputs Shifted to In Region Suppliers</v>
      </c>
      <c r="D540" s="6" t="s">
        <v>1988</v>
      </c>
      <c r="E540" s="6"/>
      <c r="F540" t="s">
        <v>1949</v>
      </c>
      <c r="G540" s="48"/>
      <c r="H540" s="44">
        <v>1561</v>
      </c>
      <c r="I540" s="198" t="s">
        <v>43</v>
      </c>
      <c r="J540" s="177" t="str">
        <f>IF(ISBLANK(INDEX('Policy Characteristics'!D:D,MATCH($C540,'Policy Characteristics'!$C:$C,0))),"",INDEX('Policy Characteristics'!D:D,MATCH($C540,'Policy Characteristics'!$C:$C,0)))</f>
        <v>Buy In-Region Products</v>
      </c>
      <c r="K540" s="177" t="str">
        <f>IF(ISBLANK(INDEX('Policy Characteristics'!E:E,MATCH($C540,'Policy Characteristics'!$C:$C,0))),"",INDEX('Policy Characteristics'!E:E,MATCH($C540,'Policy Characteristics'!$C:$C,0)))</f>
        <v>indst buy in region outputs</v>
      </c>
      <c r="L540" s="177">
        <f>IF(ISBLANK(INDEX('Policy Characteristics'!F:F,MATCH($C540,'Policy Characteristics'!$C:$C,0))),"",INDEX('Policy Characteristics'!F:F,MATCH($C540,'Policy Characteristics'!$C:$C,0)))</f>
        <v>0</v>
      </c>
      <c r="M540" s="177">
        <f>IF(ISBLANK(INDEX('Policy Characteristics'!G:G,MATCH($C540,'Policy Characteristics'!$C:$C,0))),"",INDEX('Policy Characteristics'!G:G,MATCH($C540,'Policy Characteristics'!$C:$C,0)))</f>
        <v>0.5</v>
      </c>
      <c r="N540" s="177">
        <f>IF(ISBLANK(INDEX('Policy Characteristics'!H:H,MATCH($C540,'Policy Characteristics'!$C:$C,0))),"",INDEX('Policy Characteristics'!H:H,MATCH($C540,'Policy Characteristics'!$C:$C,0)))</f>
        <v>0.01</v>
      </c>
      <c r="O540" s="177" t="str">
        <f>IF(ISBLANK(INDEX('Policy Characteristics'!I:I,MATCH($C540,'Policy Characteristics'!$C:$C,0))),"",INDEX('Policy Characteristics'!I:I,MATCH($C540,'Policy Characteristics'!$C:$C,0)))</f>
        <v>% of imports shifted</v>
      </c>
      <c r="P540" s="177" t="str">
        <f>IF(ISBLANK(INDEX('Policy Characteristics'!J:J,MATCH($C540,'Policy Characteristics'!$C:$C,0))),"",INDEX('Policy Characteristics'!J:J,MATCH($C540,'Policy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40" s="177" t="str">
        <f>IF(ISBLANK(INDEX('Policy Characteristics'!K:K,MATCH($C540,'Policy Characteristics'!$C:$C,0))),"",INDEX('Policy Characteristics'!K:K,MATCH($C540,'Policy Characteristics'!$C:$C,0)))</f>
        <v/>
      </c>
      <c r="R540" s="177" t="str">
        <f>IF(ISBLANK(INDEX('Policy Characteristics'!L:L,MATCH($C540,'Policy Characteristics'!$C:$C,0))),"",INDEX('Policy Characteristics'!L:L,MATCH($C540,'Policy Characteristics'!$C:$C,0)))</f>
        <v/>
      </c>
    </row>
    <row r="541" spans="1:18" x14ac:dyDescent="0.35">
      <c r="A541" s="176" t="str">
        <f>IF(ISBLANK(INDEX('Policy Characteristics'!A:A,MATCH($C541,'Policy Characteristics'!$C:$C,0))),"",INDEX('Policy Characteristics'!A:A,MATCH($C541,'Policy Characteristics'!$C:$C,0)))</f>
        <v>Industry</v>
      </c>
      <c r="B541" s="184" t="str">
        <f>IF(ISBLANK(INDEX('Policy Characteristics'!B:B,MATCH($C541,'Policy Characteristics'!$C:$C,0))),"",INDEX('Policy Characteristics'!B:B,MATCH($C541,'Policy Characteristics'!$C:$C,0)))</f>
        <v>Carbon Capture and Sequestration</v>
      </c>
      <c r="C541" t="s">
        <v>1923</v>
      </c>
      <c r="D541" s="47" t="s">
        <v>1964</v>
      </c>
      <c r="E541" s="6" t="s">
        <v>1926</v>
      </c>
      <c r="F541" t="s">
        <v>1989</v>
      </c>
      <c r="G541" s="47" t="s">
        <v>1927</v>
      </c>
      <c r="H541" s="44">
        <v>908</v>
      </c>
      <c r="I541" s="199" t="s">
        <v>44</v>
      </c>
      <c r="J541" s="177" t="str">
        <f>IF(ISBLANK(INDEX('Policy Characteristics'!D:D,MATCH($C541,'Policy Characteristics'!$C:$C,0))),"",INDEX('Policy Characteristics'!D:D,MATCH($C541,'Policy Characteristics'!$C:$C,0)))</f>
        <v>Industry CCS</v>
      </c>
      <c r="K541" s="177" t="str">
        <f>IF(ISBLANK(INDEX('Policy Characteristics'!E:E,MATCH($C541,'Policy Characteristics'!$C:$C,0))),"",INDEX('Policy Characteristics'!E:E,MATCH($C541,'Policy Characteristics'!$C:$C,0)))</f>
        <v>indst CCS</v>
      </c>
      <c r="L541" s="177">
        <f>IF(ISBLANK(INDEX('Policy Characteristics'!F:F,MATCH($C541,'Policy Characteristics'!$C:$C,0))),"",INDEX('Policy Characteristics'!F:F,MATCH($C541,'Policy Characteristics'!$C:$C,0)))</f>
        <v>0</v>
      </c>
      <c r="M541" s="177">
        <f>IF(ISBLANK(INDEX('Policy Characteristics'!G:G,MATCH($C541,'Policy Characteristics'!$C:$C,0))),"",INDEX('Policy Characteristics'!G:G,MATCH($C541,'Policy Characteristics'!$C:$C,0)))</f>
        <v>1</v>
      </c>
      <c r="N541" s="177">
        <f>IF(ISBLANK(INDEX('Policy Characteristics'!H:H,MATCH($C541,'Policy Characteristics'!$C:$C,0))),"",INDEX('Policy Characteristics'!H:H,MATCH($C541,'Policy Characteristics'!$C:$C,0)))</f>
        <v>0.01</v>
      </c>
      <c r="O541" s="177" t="str">
        <f>IF(ISBLANK(INDEX('Policy Characteristics'!I:I,MATCH($C541,'Policy Characteristics'!$C:$C,0))),"",INDEX('Policy Characteristics'!I:I,MATCH($C541,'Policy Characteristics'!$C:$C,0)))</f>
        <v>% of CO2 captured</v>
      </c>
      <c r="P541" s="177" t="str">
        <f>IF(ISBLANK(INDEX('Policy Characteristics'!J:J,MATCH($C541,'Policy Characteristics'!$C:$C,0))),"",INDEX('Policy Characteristics'!J:J,MATCH($C541,'Policy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1" s="177" t="str">
        <f>IF(ISBLANK(INDEX('Policy Characteristics'!K:K,MATCH($C541,'Policy Characteristics'!$C:$C,0))),"",INDEX('Policy Characteristics'!K:K,MATCH($C541,'Policy Characteristics'!$C:$C,0)))</f>
        <v>ccs.html#ccs</v>
      </c>
      <c r="R541" s="177" t="str">
        <f>IF(ISBLANK(INDEX('Policy Characteristics'!L:L,MATCH($C541,'Policy Characteristics'!$C:$C,0))),"",INDEX('Policy Characteristics'!L:L,MATCH($C541,'Policy Characteristics'!$C:$C,0)))</f>
        <v>carbon-capture-and-sequestration.html</v>
      </c>
    </row>
    <row r="542" spans="1:18" x14ac:dyDescent="0.35">
      <c r="A542" s="176" t="str">
        <f>IF(ISBLANK(INDEX('Policy Characteristics'!A:A,MATCH($C542,'Policy Characteristics'!$C:$C,0))),"",INDEX('Policy Characteristics'!A:A,MATCH($C542,'Policy Characteristics'!$C:$C,0)))</f>
        <v>Industry</v>
      </c>
      <c r="B542" s="184" t="str">
        <f>IF(ISBLANK(INDEX('Policy Characteristics'!B:B,MATCH($C542,'Policy Characteristics'!$C:$C,0))),"",INDEX('Policy Characteristics'!B:B,MATCH($C542,'Policy Characteristics'!$C:$C,0)))</f>
        <v>Carbon Capture and Sequestration</v>
      </c>
      <c r="C542" s="176" t="str">
        <f t="shared" ref="C542:C557" si="30">C$541</f>
        <v>Industry Sector Fraction of Potential Additional CCS Achieved</v>
      </c>
      <c r="D542" s="47" t="s">
        <v>1964</v>
      </c>
      <c r="E542" s="6" t="s">
        <v>1431</v>
      </c>
      <c r="F542" t="s">
        <v>1989</v>
      </c>
      <c r="G542" s="47" t="s">
        <v>1928</v>
      </c>
      <c r="H542" s="44">
        <v>909</v>
      </c>
      <c r="I542" s="199" t="s">
        <v>44</v>
      </c>
      <c r="J542" s="177" t="str">
        <f>IF(ISBLANK(INDEX('Policy Characteristics'!D:D,MATCH($C542,'Policy Characteristics'!$C:$C,0))),"",INDEX('Policy Characteristics'!D:D,MATCH($C542,'Policy Characteristics'!$C:$C,0)))</f>
        <v>Industry CCS</v>
      </c>
      <c r="K542" s="177" t="str">
        <f>IF(ISBLANK(INDEX('Policy Characteristics'!E:E,MATCH($C542,'Policy Characteristics'!$C:$C,0))),"",INDEX('Policy Characteristics'!E:E,MATCH($C542,'Policy Characteristics'!$C:$C,0)))</f>
        <v>indst CCS</v>
      </c>
      <c r="L542" s="177">
        <f>IF(ISBLANK(INDEX('Policy Characteristics'!F:F,MATCH($C542,'Policy Characteristics'!$C:$C,0))),"",INDEX('Policy Characteristics'!F:F,MATCH($C542,'Policy Characteristics'!$C:$C,0)))</f>
        <v>0</v>
      </c>
      <c r="M542" s="177">
        <f>IF(ISBLANK(INDEX('Policy Characteristics'!G:G,MATCH($C542,'Policy Characteristics'!$C:$C,0))),"",INDEX('Policy Characteristics'!G:G,MATCH($C542,'Policy Characteristics'!$C:$C,0)))</f>
        <v>1</v>
      </c>
      <c r="N542" s="177">
        <f>IF(ISBLANK(INDEX('Policy Characteristics'!H:H,MATCH($C542,'Policy Characteristics'!$C:$C,0))),"",INDEX('Policy Characteristics'!H:H,MATCH($C542,'Policy Characteristics'!$C:$C,0)))</f>
        <v>0.01</v>
      </c>
      <c r="O542" s="177" t="str">
        <f>IF(ISBLANK(INDEX('Policy Characteristics'!I:I,MATCH($C542,'Policy Characteristics'!$C:$C,0))),"",INDEX('Policy Characteristics'!I:I,MATCH($C542,'Policy Characteristics'!$C:$C,0)))</f>
        <v>% of CO2 captured</v>
      </c>
      <c r="P542" s="177" t="str">
        <f>IF(ISBLANK(INDEX('Policy Characteristics'!J:J,MATCH($C542,'Policy Characteristics'!$C:$C,0))),"",INDEX('Policy Characteristics'!J:J,MATCH($C542,'Policy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2" s="177" t="str">
        <f>IF(ISBLANK(INDEX('Policy Characteristics'!K:K,MATCH($C542,'Policy Characteristics'!$C:$C,0))),"",INDEX('Policy Characteristics'!K:K,MATCH($C542,'Policy Characteristics'!$C:$C,0)))</f>
        <v>ccs.html#ccs</v>
      </c>
      <c r="R542" s="177" t="str">
        <f>IF(ISBLANK(INDEX('Policy Characteristics'!L:L,MATCH($C542,'Policy Characteristics'!$C:$C,0))),"",INDEX('Policy Characteristics'!L:L,MATCH($C542,'Policy Characteristics'!$C:$C,0)))</f>
        <v>carbon-capture-and-sequestration.html</v>
      </c>
    </row>
    <row r="543" spans="1:18" x14ac:dyDescent="0.35">
      <c r="A543" s="176" t="str">
        <f>IF(ISBLANK(INDEX('Policy Characteristics'!A:A,MATCH($C543,'Policy Characteristics'!$C:$C,0))),"",INDEX('Policy Characteristics'!A:A,MATCH($C543,'Policy Characteristics'!$C:$C,0)))</f>
        <v>Industry</v>
      </c>
      <c r="B543" s="184" t="str">
        <f>IF(ISBLANK(INDEX('Policy Characteristics'!B:B,MATCH($C543,'Policy Characteristics'!$C:$C,0))),"",INDEX('Policy Characteristics'!B:B,MATCH($C543,'Policy Characteristics'!$C:$C,0)))</f>
        <v>Carbon Capture and Sequestration</v>
      </c>
      <c r="C543" s="176" t="str">
        <f t="shared" si="30"/>
        <v>Industry Sector Fraction of Potential Additional CCS Achieved</v>
      </c>
      <c r="D543" s="6" t="s">
        <v>1965</v>
      </c>
      <c r="E543" s="6" t="s">
        <v>1926</v>
      </c>
      <c r="F543" t="s">
        <v>1658</v>
      </c>
      <c r="G543" s="47" t="s">
        <v>1927</v>
      </c>
      <c r="H543" s="44">
        <v>910</v>
      </c>
      <c r="I543" s="199" t="s">
        <v>44</v>
      </c>
      <c r="J543" s="177" t="str">
        <f>IF(ISBLANK(INDEX('Policy Characteristics'!D:D,MATCH($C543,'Policy Characteristics'!$C:$C,0))),"",INDEX('Policy Characteristics'!D:D,MATCH($C543,'Policy Characteristics'!$C:$C,0)))</f>
        <v>Industry CCS</v>
      </c>
      <c r="K543" s="177" t="str">
        <f>IF(ISBLANK(INDEX('Policy Characteristics'!E:E,MATCH($C543,'Policy Characteristics'!$C:$C,0))),"",INDEX('Policy Characteristics'!E:E,MATCH($C543,'Policy Characteristics'!$C:$C,0)))</f>
        <v>indst CCS</v>
      </c>
      <c r="L543" s="177">
        <f>IF(ISBLANK(INDEX('Policy Characteristics'!F:F,MATCH($C543,'Policy Characteristics'!$C:$C,0))),"",INDEX('Policy Characteristics'!F:F,MATCH($C543,'Policy Characteristics'!$C:$C,0)))</f>
        <v>0</v>
      </c>
      <c r="M543" s="177">
        <f>IF(ISBLANK(INDEX('Policy Characteristics'!G:G,MATCH($C543,'Policy Characteristics'!$C:$C,0))),"",INDEX('Policy Characteristics'!G:G,MATCH($C543,'Policy Characteristics'!$C:$C,0)))</f>
        <v>1</v>
      </c>
      <c r="N543" s="177">
        <f>IF(ISBLANK(INDEX('Policy Characteristics'!H:H,MATCH($C543,'Policy Characteristics'!$C:$C,0))),"",INDEX('Policy Characteristics'!H:H,MATCH($C543,'Policy Characteristics'!$C:$C,0)))</f>
        <v>0.01</v>
      </c>
      <c r="O543" s="177" t="str">
        <f>IF(ISBLANK(INDEX('Policy Characteristics'!I:I,MATCH($C543,'Policy Characteristics'!$C:$C,0))),"",INDEX('Policy Characteristics'!I:I,MATCH($C543,'Policy Characteristics'!$C:$C,0)))</f>
        <v>% of CO2 captured</v>
      </c>
      <c r="P543" s="177" t="str">
        <f>IF(ISBLANK(INDEX('Policy Characteristics'!J:J,MATCH($C543,'Policy Characteristics'!$C:$C,0))),"",INDEX('Policy Characteristics'!J:J,MATCH($C543,'Policy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3" s="177" t="str">
        <f>IF(ISBLANK(INDEX('Policy Characteristics'!K:K,MATCH($C543,'Policy Characteristics'!$C:$C,0))),"",INDEX('Policy Characteristics'!K:K,MATCH($C543,'Policy Characteristics'!$C:$C,0)))</f>
        <v>ccs.html#ccs</v>
      </c>
      <c r="R543" s="177" t="str">
        <f>IF(ISBLANK(INDEX('Policy Characteristics'!L:L,MATCH($C543,'Policy Characteristics'!$C:$C,0))),"",INDEX('Policy Characteristics'!L:L,MATCH($C543,'Policy Characteristics'!$C:$C,0)))</f>
        <v>carbon-capture-and-sequestration.html</v>
      </c>
    </row>
    <row r="544" spans="1:18" x14ac:dyDescent="0.35">
      <c r="A544" s="176" t="str">
        <f>IF(ISBLANK(INDEX('Policy Characteristics'!A:A,MATCH($C544,'Policy Characteristics'!$C:$C,0))),"",INDEX('Policy Characteristics'!A:A,MATCH($C544,'Policy Characteristics'!$C:$C,0)))</f>
        <v>Industry</v>
      </c>
      <c r="B544" s="184" t="str">
        <f>IF(ISBLANK(INDEX('Policy Characteristics'!B:B,MATCH($C544,'Policy Characteristics'!$C:$C,0))),"",INDEX('Policy Characteristics'!B:B,MATCH($C544,'Policy Characteristics'!$C:$C,0)))</f>
        <v>Carbon Capture and Sequestration</v>
      </c>
      <c r="C544" s="176" t="str">
        <f t="shared" si="30"/>
        <v>Industry Sector Fraction of Potential Additional CCS Achieved</v>
      </c>
      <c r="D544" s="6" t="s">
        <v>1965</v>
      </c>
      <c r="E544" s="6" t="s">
        <v>1431</v>
      </c>
      <c r="F544" t="s">
        <v>1658</v>
      </c>
      <c r="G544" s="47" t="s">
        <v>1928</v>
      </c>
      <c r="H544" s="44">
        <v>911</v>
      </c>
      <c r="I544" s="199" t="s">
        <v>44</v>
      </c>
      <c r="J544" s="177" t="str">
        <f>IF(ISBLANK(INDEX('Policy Characteristics'!D:D,MATCH($C544,'Policy Characteristics'!$C:$C,0))),"",INDEX('Policy Characteristics'!D:D,MATCH($C544,'Policy Characteristics'!$C:$C,0)))</f>
        <v>Industry CCS</v>
      </c>
      <c r="K544" s="177" t="str">
        <f>IF(ISBLANK(INDEX('Policy Characteristics'!E:E,MATCH($C544,'Policy Characteristics'!$C:$C,0))),"",INDEX('Policy Characteristics'!E:E,MATCH($C544,'Policy Characteristics'!$C:$C,0)))</f>
        <v>indst CCS</v>
      </c>
      <c r="L544" s="177">
        <f>IF(ISBLANK(INDEX('Policy Characteristics'!F:F,MATCH($C544,'Policy Characteristics'!$C:$C,0))),"",INDEX('Policy Characteristics'!F:F,MATCH($C544,'Policy Characteristics'!$C:$C,0)))</f>
        <v>0</v>
      </c>
      <c r="M544" s="177">
        <f>IF(ISBLANK(INDEX('Policy Characteristics'!G:G,MATCH($C544,'Policy Characteristics'!$C:$C,0))),"",INDEX('Policy Characteristics'!G:G,MATCH($C544,'Policy Characteristics'!$C:$C,0)))</f>
        <v>1</v>
      </c>
      <c r="N544" s="177">
        <f>IF(ISBLANK(INDEX('Policy Characteristics'!H:H,MATCH($C544,'Policy Characteristics'!$C:$C,0))),"",INDEX('Policy Characteristics'!H:H,MATCH($C544,'Policy Characteristics'!$C:$C,0)))</f>
        <v>0.01</v>
      </c>
      <c r="O544" s="177" t="str">
        <f>IF(ISBLANK(INDEX('Policy Characteristics'!I:I,MATCH($C544,'Policy Characteristics'!$C:$C,0))),"",INDEX('Policy Characteristics'!I:I,MATCH($C544,'Policy Characteristics'!$C:$C,0)))</f>
        <v>% of CO2 captured</v>
      </c>
      <c r="P544" s="177" t="str">
        <f>IF(ISBLANK(INDEX('Policy Characteristics'!J:J,MATCH($C544,'Policy Characteristics'!$C:$C,0))),"",INDEX('Policy Characteristics'!J:J,MATCH($C544,'Policy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4" s="177" t="str">
        <f>IF(ISBLANK(INDEX('Policy Characteristics'!K:K,MATCH($C544,'Policy Characteristics'!$C:$C,0))),"",INDEX('Policy Characteristics'!K:K,MATCH($C544,'Policy Characteristics'!$C:$C,0)))</f>
        <v>ccs.html#ccs</v>
      </c>
      <c r="R544" s="177" t="str">
        <f>IF(ISBLANK(INDEX('Policy Characteristics'!L:L,MATCH($C544,'Policy Characteristics'!$C:$C,0))),"",INDEX('Policy Characteristics'!L:L,MATCH($C544,'Policy Characteristics'!$C:$C,0)))</f>
        <v>carbon-capture-and-sequestration.html</v>
      </c>
    </row>
    <row r="545" spans="1:18" x14ac:dyDescent="0.35">
      <c r="A545" s="176" t="str">
        <f>IF(ISBLANK(INDEX('Policy Characteristics'!A:A,MATCH($C545,'Policy Characteristics'!$C:$C,0))),"",INDEX('Policy Characteristics'!A:A,MATCH($C545,'Policy Characteristics'!$C:$C,0)))</f>
        <v>Industry</v>
      </c>
      <c r="B545" s="184" t="str">
        <f>IF(ISBLANK(INDEX('Policy Characteristics'!B:B,MATCH($C545,'Policy Characteristics'!$C:$C,0))),"",INDEX('Policy Characteristics'!B:B,MATCH($C545,'Policy Characteristics'!$C:$C,0)))</f>
        <v>Carbon Capture and Sequestration</v>
      </c>
      <c r="C545" s="176" t="str">
        <f t="shared" si="30"/>
        <v>Industry Sector Fraction of Potential Additional CCS Achieved</v>
      </c>
      <c r="D545" s="6" t="s">
        <v>1966</v>
      </c>
      <c r="E545" s="6" t="s">
        <v>1926</v>
      </c>
      <c r="F545" t="s">
        <v>1930</v>
      </c>
      <c r="G545" s="47" t="s">
        <v>1927</v>
      </c>
      <c r="H545" s="44">
        <v>912</v>
      </c>
      <c r="I545" s="199" t="s">
        <v>44</v>
      </c>
      <c r="J545" s="177" t="str">
        <f>IF(ISBLANK(INDEX('Policy Characteristics'!D:D,MATCH($C545,'Policy Characteristics'!$C:$C,0))),"",INDEX('Policy Characteristics'!D:D,MATCH($C545,'Policy Characteristics'!$C:$C,0)))</f>
        <v>Industry CCS</v>
      </c>
      <c r="K545" s="177" t="str">
        <f>IF(ISBLANK(INDEX('Policy Characteristics'!E:E,MATCH($C545,'Policy Characteristics'!$C:$C,0))),"",INDEX('Policy Characteristics'!E:E,MATCH($C545,'Policy Characteristics'!$C:$C,0)))</f>
        <v>indst CCS</v>
      </c>
      <c r="L545" s="177">
        <f>IF(ISBLANK(INDEX('Policy Characteristics'!F:F,MATCH($C545,'Policy Characteristics'!$C:$C,0))),"",INDEX('Policy Characteristics'!F:F,MATCH($C545,'Policy Characteristics'!$C:$C,0)))</f>
        <v>0</v>
      </c>
      <c r="M545" s="177">
        <f>IF(ISBLANK(INDEX('Policy Characteristics'!G:G,MATCH($C545,'Policy Characteristics'!$C:$C,0))),"",INDEX('Policy Characteristics'!G:G,MATCH($C545,'Policy Characteristics'!$C:$C,0)))</f>
        <v>1</v>
      </c>
      <c r="N545" s="177">
        <f>IF(ISBLANK(INDEX('Policy Characteristics'!H:H,MATCH($C545,'Policy Characteristics'!$C:$C,0))),"",INDEX('Policy Characteristics'!H:H,MATCH($C545,'Policy Characteristics'!$C:$C,0)))</f>
        <v>0.01</v>
      </c>
      <c r="O545" s="177" t="str">
        <f>IF(ISBLANK(INDEX('Policy Characteristics'!I:I,MATCH($C545,'Policy Characteristics'!$C:$C,0))),"",INDEX('Policy Characteristics'!I:I,MATCH($C545,'Policy Characteristics'!$C:$C,0)))</f>
        <v>% of CO2 captured</v>
      </c>
      <c r="P545" s="177" t="str">
        <f>IF(ISBLANK(INDEX('Policy Characteristics'!J:J,MATCH($C545,'Policy Characteristics'!$C:$C,0))),"",INDEX('Policy Characteristics'!J:J,MATCH($C545,'Policy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5" s="177" t="str">
        <f>IF(ISBLANK(INDEX('Policy Characteristics'!K:K,MATCH($C545,'Policy Characteristics'!$C:$C,0))),"",INDEX('Policy Characteristics'!K:K,MATCH($C545,'Policy Characteristics'!$C:$C,0)))</f>
        <v>ccs.html#ccs</v>
      </c>
      <c r="R545" s="177" t="str">
        <f>IF(ISBLANK(INDEX('Policy Characteristics'!L:L,MATCH($C545,'Policy Characteristics'!$C:$C,0))),"",INDEX('Policy Characteristics'!L:L,MATCH($C545,'Policy Characteristics'!$C:$C,0)))</f>
        <v>carbon-capture-and-sequestration.html</v>
      </c>
    </row>
    <row r="546" spans="1:18" x14ac:dyDescent="0.35">
      <c r="A546" s="176" t="str">
        <f>IF(ISBLANK(INDEX('Policy Characteristics'!A:A,MATCH($C546,'Policy Characteristics'!$C:$C,0))),"",INDEX('Policy Characteristics'!A:A,MATCH($C546,'Policy Characteristics'!$C:$C,0)))</f>
        <v>Industry</v>
      </c>
      <c r="B546" s="184" t="str">
        <f>IF(ISBLANK(INDEX('Policy Characteristics'!B:B,MATCH($C546,'Policy Characteristics'!$C:$C,0))),"",INDEX('Policy Characteristics'!B:B,MATCH($C546,'Policy Characteristics'!$C:$C,0)))</f>
        <v>Carbon Capture and Sequestration</v>
      </c>
      <c r="C546" s="176" t="str">
        <f t="shared" si="30"/>
        <v>Industry Sector Fraction of Potential Additional CCS Achieved</v>
      </c>
      <c r="D546" s="6" t="s">
        <v>1966</v>
      </c>
      <c r="E546" s="6" t="s">
        <v>1431</v>
      </c>
      <c r="F546" t="s">
        <v>1930</v>
      </c>
      <c r="G546" s="47" t="s">
        <v>1928</v>
      </c>
      <c r="H546" s="44">
        <v>913</v>
      </c>
      <c r="I546" s="199" t="s">
        <v>44</v>
      </c>
      <c r="J546" s="177" t="str">
        <f>IF(ISBLANK(INDEX('Policy Characteristics'!D:D,MATCH($C546,'Policy Characteristics'!$C:$C,0))),"",INDEX('Policy Characteristics'!D:D,MATCH($C546,'Policy Characteristics'!$C:$C,0)))</f>
        <v>Industry CCS</v>
      </c>
      <c r="K546" s="177" t="str">
        <f>IF(ISBLANK(INDEX('Policy Characteristics'!E:E,MATCH($C546,'Policy Characteristics'!$C:$C,0))),"",INDEX('Policy Characteristics'!E:E,MATCH($C546,'Policy Characteristics'!$C:$C,0)))</f>
        <v>indst CCS</v>
      </c>
      <c r="L546" s="177">
        <f>IF(ISBLANK(INDEX('Policy Characteristics'!F:F,MATCH($C546,'Policy Characteristics'!$C:$C,0))),"",INDEX('Policy Characteristics'!F:F,MATCH($C546,'Policy Characteristics'!$C:$C,0)))</f>
        <v>0</v>
      </c>
      <c r="M546" s="177">
        <f>IF(ISBLANK(INDEX('Policy Characteristics'!G:G,MATCH($C546,'Policy Characteristics'!$C:$C,0))),"",INDEX('Policy Characteristics'!G:G,MATCH($C546,'Policy Characteristics'!$C:$C,0)))</f>
        <v>1</v>
      </c>
      <c r="N546" s="177">
        <f>IF(ISBLANK(INDEX('Policy Characteristics'!H:H,MATCH($C546,'Policy Characteristics'!$C:$C,0))),"",INDEX('Policy Characteristics'!H:H,MATCH($C546,'Policy Characteristics'!$C:$C,0)))</f>
        <v>0.01</v>
      </c>
      <c r="O546" s="177" t="str">
        <f>IF(ISBLANK(INDEX('Policy Characteristics'!I:I,MATCH($C546,'Policy Characteristics'!$C:$C,0))),"",INDEX('Policy Characteristics'!I:I,MATCH($C546,'Policy Characteristics'!$C:$C,0)))</f>
        <v>% of CO2 captured</v>
      </c>
      <c r="P546" s="177" t="str">
        <f>IF(ISBLANK(INDEX('Policy Characteristics'!J:J,MATCH($C546,'Policy Characteristics'!$C:$C,0))),"",INDEX('Policy Characteristics'!J:J,MATCH($C546,'Policy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6" s="177" t="str">
        <f>IF(ISBLANK(INDEX('Policy Characteristics'!K:K,MATCH($C546,'Policy Characteristics'!$C:$C,0))),"",INDEX('Policy Characteristics'!K:K,MATCH($C546,'Policy Characteristics'!$C:$C,0)))</f>
        <v>ccs.html#ccs</v>
      </c>
      <c r="R546" s="177" t="str">
        <f>IF(ISBLANK(INDEX('Policy Characteristics'!L:L,MATCH($C546,'Policy Characteristics'!$C:$C,0))),"",INDEX('Policy Characteristics'!L:L,MATCH($C546,'Policy Characteristics'!$C:$C,0)))</f>
        <v>carbon-capture-and-sequestration.html</v>
      </c>
    </row>
    <row r="547" spans="1:18" x14ac:dyDescent="0.35">
      <c r="A547" s="176" t="str">
        <f>IF(ISBLANK(INDEX('Policy Characteristics'!A:A,MATCH($C547,'Policy Characteristics'!$C:$C,0))),"",INDEX('Policy Characteristics'!A:A,MATCH($C547,'Policy Characteristics'!$C:$C,0)))</f>
        <v>Industry</v>
      </c>
      <c r="B547" s="184" t="str">
        <f>IF(ISBLANK(INDEX('Policy Characteristics'!B:B,MATCH($C547,'Policy Characteristics'!$C:$C,0))),"",INDEX('Policy Characteristics'!B:B,MATCH($C547,'Policy Characteristics'!$C:$C,0)))</f>
        <v>Carbon Capture and Sequestration</v>
      </c>
      <c r="C547" s="176" t="str">
        <f t="shared" si="30"/>
        <v>Industry Sector Fraction of Potential Additional CCS Achieved</v>
      </c>
      <c r="D547" s="6" t="s">
        <v>1967</v>
      </c>
      <c r="E547" s="6" t="s">
        <v>1926</v>
      </c>
      <c r="F547" t="s">
        <v>1931</v>
      </c>
      <c r="G547" s="47" t="s">
        <v>1927</v>
      </c>
      <c r="H547" s="44">
        <v>914</v>
      </c>
      <c r="I547" s="199" t="s">
        <v>44</v>
      </c>
      <c r="J547" s="177" t="str">
        <f>IF(ISBLANK(INDEX('Policy Characteristics'!D:D,MATCH($C547,'Policy Characteristics'!$C:$C,0))),"",INDEX('Policy Characteristics'!D:D,MATCH($C547,'Policy Characteristics'!$C:$C,0)))</f>
        <v>Industry CCS</v>
      </c>
      <c r="K547" s="177" t="str">
        <f>IF(ISBLANK(INDEX('Policy Characteristics'!E:E,MATCH($C547,'Policy Characteristics'!$C:$C,0))),"",INDEX('Policy Characteristics'!E:E,MATCH($C547,'Policy Characteristics'!$C:$C,0)))</f>
        <v>indst CCS</v>
      </c>
      <c r="L547" s="177">
        <f>IF(ISBLANK(INDEX('Policy Characteristics'!F:F,MATCH($C547,'Policy Characteristics'!$C:$C,0))),"",INDEX('Policy Characteristics'!F:F,MATCH($C547,'Policy Characteristics'!$C:$C,0)))</f>
        <v>0</v>
      </c>
      <c r="M547" s="177">
        <f>IF(ISBLANK(INDEX('Policy Characteristics'!G:G,MATCH($C547,'Policy Characteristics'!$C:$C,0))),"",INDEX('Policy Characteristics'!G:G,MATCH($C547,'Policy Characteristics'!$C:$C,0)))</f>
        <v>1</v>
      </c>
      <c r="N547" s="177">
        <f>IF(ISBLANK(INDEX('Policy Characteristics'!H:H,MATCH($C547,'Policy Characteristics'!$C:$C,0))),"",INDEX('Policy Characteristics'!H:H,MATCH($C547,'Policy Characteristics'!$C:$C,0)))</f>
        <v>0.01</v>
      </c>
      <c r="O547" s="177" t="str">
        <f>IF(ISBLANK(INDEX('Policy Characteristics'!I:I,MATCH($C547,'Policy Characteristics'!$C:$C,0))),"",INDEX('Policy Characteristics'!I:I,MATCH($C547,'Policy Characteristics'!$C:$C,0)))</f>
        <v>% of CO2 captured</v>
      </c>
      <c r="P547" s="177" t="str">
        <f>IF(ISBLANK(INDEX('Policy Characteristics'!J:J,MATCH($C547,'Policy Characteristics'!$C:$C,0))),"",INDEX('Policy Characteristics'!J:J,MATCH($C547,'Policy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7" s="177" t="str">
        <f>IF(ISBLANK(INDEX('Policy Characteristics'!K:K,MATCH($C547,'Policy Characteristics'!$C:$C,0))),"",INDEX('Policy Characteristics'!K:K,MATCH($C547,'Policy Characteristics'!$C:$C,0)))</f>
        <v>ccs.html#ccs</v>
      </c>
      <c r="R547" s="177" t="str">
        <f>IF(ISBLANK(INDEX('Policy Characteristics'!L:L,MATCH($C547,'Policy Characteristics'!$C:$C,0))),"",INDEX('Policy Characteristics'!L:L,MATCH($C547,'Policy Characteristics'!$C:$C,0)))</f>
        <v>carbon-capture-and-sequestration.html</v>
      </c>
    </row>
    <row r="548" spans="1:18" x14ac:dyDescent="0.35">
      <c r="A548" s="176" t="str">
        <f>IF(ISBLANK(INDEX('Policy Characteristics'!A:A,MATCH($C548,'Policy Characteristics'!$C:$C,0))),"",INDEX('Policy Characteristics'!A:A,MATCH($C548,'Policy Characteristics'!$C:$C,0)))</f>
        <v>Industry</v>
      </c>
      <c r="B548" s="184" t="str">
        <f>IF(ISBLANK(INDEX('Policy Characteristics'!B:B,MATCH($C548,'Policy Characteristics'!$C:$C,0))),"",INDEX('Policy Characteristics'!B:B,MATCH($C548,'Policy Characteristics'!$C:$C,0)))</f>
        <v>Carbon Capture and Sequestration</v>
      </c>
      <c r="C548" s="176" t="str">
        <f t="shared" si="30"/>
        <v>Industry Sector Fraction of Potential Additional CCS Achieved</v>
      </c>
      <c r="D548" s="6" t="s">
        <v>1967</v>
      </c>
      <c r="E548" s="6" t="s">
        <v>1431</v>
      </c>
      <c r="F548" t="s">
        <v>1931</v>
      </c>
      <c r="G548" s="47" t="s">
        <v>1928</v>
      </c>
      <c r="H548" s="44">
        <v>915</v>
      </c>
      <c r="I548" s="199" t="s">
        <v>44</v>
      </c>
      <c r="J548" s="177" t="str">
        <f>IF(ISBLANK(INDEX('Policy Characteristics'!D:D,MATCH($C548,'Policy Characteristics'!$C:$C,0))),"",INDEX('Policy Characteristics'!D:D,MATCH($C548,'Policy Characteristics'!$C:$C,0)))</f>
        <v>Industry CCS</v>
      </c>
      <c r="K548" s="177" t="str">
        <f>IF(ISBLANK(INDEX('Policy Characteristics'!E:E,MATCH($C548,'Policy Characteristics'!$C:$C,0))),"",INDEX('Policy Characteristics'!E:E,MATCH($C548,'Policy Characteristics'!$C:$C,0)))</f>
        <v>indst CCS</v>
      </c>
      <c r="L548" s="177">
        <f>IF(ISBLANK(INDEX('Policy Characteristics'!F:F,MATCH($C548,'Policy Characteristics'!$C:$C,0))),"",INDEX('Policy Characteristics'!F:F,MATCH($C548,'Policy Characteristics'!$C:$C,0)))</f>
        <v>0</v>
      </c>
      <c r="M548" s="177">
        <f>IF(ISBLANK(INDEX('Policy Characteristics'!G:G,MATCH($C548,'Policy Characteristics'!$C:$C,0))),"",INDEX('Policy Characteristics'!G:G,MATCH($C548,'Policy Characteristics'!$C:$C,0)))</f>
        <v>1</v>
      </c>
      <c r="N548" s="177">
        <f>IF(ISBLANK(INDEX('Policy Characteristics'!H:H,MATCH($C548,'Policy Characteristics'!$C:$C,0))),"",INDEX('Policy Characteristics'!H:H,MATCH($C548,'Policy Characteristics'!$C:$C,0)))</f>
        <v>0.01</v>
      </c>
      <c r="O548" s="177" t="str">
        <f>IF(ISBLANK(INDEX('Policy Characteristics'!I:I,MATCH($C548,'Policy Characteristics'!$C:$C,0))),"",INDEX('Policy Characteristics'!I:I,MATCH($C548,'Policy Characteristics'!$C:$C,0)))</f>
        <v>% of CO2 captured</v>
      </c>
      <c r="P548" s="177" t="str">
        <f>IF(ISBLANK(INDEX('Policy Characteristics'!J:J,MATCH($C548,'Policy Characteristics'!$C:$C,0))),"",INDEX('Policy Characteristics'!J:J,MATCH($C548,'Policy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8" s="177" t="str">
        <f>IF(ISBLANK(INDEX('Policy Characteristics'!K:K,MATCH($C548,'Policy Characteristics'!$C:$C,0))),"",INDEX('Policy Characteristics'!K:K,MATCH($C548,'Policy Characteristics'!$C:$C,0)))</f>
        <v>ccs.html#ccs</v>
      </c>
      <c r="R548" s="177" t="str">
        <f>IF(ISBLANK(INDEX('Policy Characteristics'!L:L,MATCH($C548,'Policy Characteristics'!$C:$C,0))),"",INDEX('Policy Characteristics'!L:L,MATCH($C548,'Policy Characteristics'!$C:$C,0)))</f>
        <v>carbon-capture-and-sequestration.html</v>
      </c>
    </row>
    <row r="549" spans="1:18" x14ac:dyDescent="0.35">
      <c r="A549" s="176" t="str">
        <f>IF(ISBLANK(INDEX('Policy Characteristics'!A:A,MATCH($C549,'Policy Characteristics'!$C:$C,0))),"",INDEX('Policy Characteristics'!A:A,MATCH($C549,'Policy Characteristics'!$C:$C,0)))</f>
        <v>Industry</v>
      </c>
      <c r="B549" s="184" t="str">
        <f>IF(ISBLANK(INDEX('Policy Characteristics'!B:B,MATCH($C549,'Policy Characteristics'!$C:$C,0))),"",INDEX('Policy Characteristics'!B:B,MATCH($C549,'Policy Characteristics'!$C:$C,0)))</f>
        <v>Carbon Capture and Sequestration</v>
      </c>
      <c r="C549" s="176" t="str">
        <f t="shared" si="30"/>
        <v>Industry Sector Fraction of Potential Additional CCS Achieved</v>
      </c>
      <c r="D549" s="6" t="s">
        <v>1968</v>
      </c>
      <c r="E549" s="6" t="s">
        <v>1926</v>
      </c>
      <c r="F549" t="s">
        <v>1932</v>
      </c>
      <c r="G549" s="47" t="s">
        <v>1927</v>
      </c>
      <c r="H549" s="44">
        <v>916</v>
      </c>
      <c r="I549" s="198" t="s">
        <v>43</v>
      </c>
      <c r="J549" s="177" t="str">
        <f>IF(ISBLANK(INDEX('Policy Characteristics'!D:D,MATCH($C549,'Policy Characteristics'!$C:$C,0))),"",INDEX('Policy Characteristics'!D:D,MATCH($C549,'Policy Characteristics'!$C:$C,0)))</f>
        <v>Industry CCS</v>
      </c>
      <c r="K549" s="177" t="str">
        <f>IF(ISBLANK(INDEX('Policy Characteristics'!E:E,MATCH($C549,'Policy Characteristics'!$C:$C,0))),"",INDEX('Policy Characteristics'!E:E,MATCH($C549,'Policy Characteristics'!$C:$C,0)))</f>
        <v>indst CCS</v>
      </c>
      <c r="L549" s="177">
        <f>IF(ISBLANK(INDEX('Policy Characteristics'!F:F,MATCH($C549,'Policy Characteristics'!$C:$C,0))),"",INDEX('Policy Characteristics'!F:F,MATCH($C549,'Policy Characteristics'!$C:$C,0)))</f>
        <v>0</v>
      </c>
      <c r="M549" s="177">
        <f>IF(ISBLANK(INDEX('Policy Characteristics'!G:G,MATCH($C549,'Policy Characteristics'!$C:$C,0))),"",INDEX('Policy Characteristics'!G:G,MATCH($C549,'Policy Characteristics'!$C:$C,0)))</f>
        <v>1</v>
      </c>
      <c r="N549" s="177">
        <f>IF(ISBLANK(INDEX('Policy Characteristics'!H:H,MATCH($C549,'Policy Characteristics'!$C:$C,0))),"",INDEX('Policy Characteristics'!H:H,MATCH($C549,'Policy Characteristics'!$C:$C,0)))</f>
        <v>0.01</v>
      </c>
      <c r="O549" s="177" t="str">
        <f>IF(ISBLANK(INDEX('Policy Characteristics'!I:I,MATCH($C549,'Policy Characteristics'!$C:$C,0))),"",INDEX('Policy Characteristics'!I:I,MATCH($C549,'Policy Characteristics'!$C:$C,0)))</f>
        <v>% of CO2 captured</v>
      </c>
      <c r="P549" s="177" t="str">
        <f>IF(ISBLANK(INDEX('Policy Characteristics'!J:J,MATCH($C549,'Policy Characteristics'!$C:$C,0))),"",INDEX('Policy Characteristics'!J:J,MATCH($C549,'Policy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9" s="177" t="str">
        <f>IF(ISBLANK(INDEX('Policy Characteristics'!K:K,MATCH($C549,'Policy Characteristics'!$C:$C,0))),"",INDEX('Policy Characteristics'!K:K,MATCH($C549,'Policy Characteristics'!$C:$C,0)))</f>
        <v>ccs.html#ccs</v>
      </c>
      <c r="R549" s="177" t="str">
        <f>IF(ISBLANK(INDEX('Policy Characteristics'!L:L,MATCH($C549,'Policy Characteristics'!$C:$C,0))),"",INDEX('Policy Characteristics'!L:L,MATCH($C549,'Policy Characteristics'!$C:$C,0)))</f>
        <v>carbon-capture-and-sequestration.html</v>
      </c>
    </row>
    <row r="550" spans="1:18" x14ac:dyDescent="0.35">
      <c r="A550" s="176" t="str">
        <f>IF(ISBLANK(INDEX('Policy Characteristics'!A:A,MATCH($C550,'Policy Characteristics'!$C:$C,0))),"",INDEX('Policy Characteristics'!A:A,MATCH($C550,'Policy Characteristics'!$C:$C,0)))</f>
        <v>Industry</v>
      </c>
      <c r="B550" s="184" t="str">
        <f>IF(ISBLANK(INDEX('Policy Characteristics'!B:B,MATCH($C550,'Policy Characteristics'!$C:$C,0))),"",INDEX('Policy Characteristics'!B:B,MATCH($C550,'Policy Characteristics'!$C:$C,0)))</f>
        <v>Carbon Capture and Sequestration</v>
      </c>
      <c r="C550" s="176" t="str">
        <f t="shared" si="30"/>
        <v>Industry Sector Fraction of Potential Additional CCS Achieved</v>
      </c>
      <c r="D550" s="6" t="s">
        <v>1968</v>
      </c>
      <c r="E550" s="6" t="s">
        <v>1431</v>
      </c>
      <c r="F550" t="s">
        <v>1932</v>
      </c>
      <c r="G550" s="47" t="s">
        <v>1928</v>
      </c>
      <c r="H550" s="44">
        <v>917</v>
      </c>
      <c r="I550" s="199" t="s">
        <v>44</v>
      </c>
      <c r="J550" s="177" t="str">
        <f>IF(ISBLANK(INDEX('Policy Characteristics'!D:D,MATCH($C550,'Policy Characteristics'!$C:$C,0))),"",INDEX('Policy Characteristics'!D:D,MATCH($C550,'Policy Characteristics'!$C:$C,0)))</f>
        <v>Industry CCS</v>
      </c>
      <c r="K550" s="177" t="str">
        <f>IF(ISBLANK(INDEX('Policy Characteristics'!E:E,MATCH($C550,'Policy Characteristics'!$C:$C,0))),"",INDEX('Policy Characteristics'!E:E,MATCH($C550,'Policy Characteristics'!$C:$C,0)))</f>
        <v>indst CCS</v>
      </c>
      <c r="L550" s="177">
        <f>IF(ISBLANK(INDEX('Policy Characteristics'!F:F,MATCH($C550,'Policy Characteristics'!$C:$C,0))),"",INDEX('Policy Characteristics'!F:F,MATCH($C550,'Policy Characteristics'!$C:$C,0)))</f>
        <v>0</v>
      </c>
      <c r="M550" s="177">
        <f>IF(ISBLANK(INDEX('Policy Characteristics'!G:G,MATCH($C550,'Policy Characteristics'!$C:$C,0))),"",INDEX('Policy Characteristics'!G:G,MATCH($C550,'Policy Characteristics'!$C:$C,0)))</f>
        <v>1</v>
      </c>
      <c r="N550" s="177">
        <f>IF(ISBLANK(INDEX('Policy Characteristics'!H:H,MATCH($C550,'Policy Characteristics'!$C:$C,0))),"",INDEX('Policy Characteristics'!H:H,MATCH($C550,'Policy Characteristics'!$C:$C,0)))</f>
        <v>0.01</v>
      </c>
      <c r="O550" s="177" t="str">
        <f>IF(ISBLANK(INDEX('Policy Characteristics'!I:I,MATCH($C550,'Policy Characteristics'!$C:$C,0))),"",INDEX('Policy Characteristics'!I:I,MATCH($C550,'Policy Characteristics'!$C:$C,0)))</f>
        <v>% of CO2 captured</v>
      </c>
      <c r="P550" s="177" t="str">
        <f>IF(ISBLANK(INDEX('Policy Characteristics'!J:J,MATCH($C550,'Policy Characteristics'!$C:$C,0))),"",INDEX('Policy Characteristics'!J:J,MATCH($C550,'Policy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0" s="177" t="str">
        <f>IF(ISBLANK(INDEX('Policy Characteristics'!K:K,MATCH($C550,'Policy Characteristics'!$C:$C,0))),"",INDEX('Policy Characteristics'!K:K,MATCH($C550,'Policy Characteristics'!$C:$C,0)))</f>
        <v>ccs.html#ccs</v>
      </c>
      <c r="R550" s="177" t="str">
        <f>IF(ISBLANK(INDEX('Policy Characteristics'!L:L,MATCH($C550,'Policy Characteristics'!$C:$C,0))),"",INDEX('Policy Characteristics'!L:L,MATCH($C550,'Policy Characteristics'!$C:$C,0)))</f>
        <v>carbon-capture-and-sequestration.html</v>
      </c>
    </row>
    <row r="551" spans="1:18" x14ac:dyDescent="0.35">
      <c r="A551" s="176" t="str">
        <f>IF(ISBLANK(INDEX('Policy Characteristics'!A:A,MATCH($C551,'Policy Characteristics'!$C:$C,0))),"",INDEX('Policy Characteristics'!A:A,MATCH($C551,'Policy Characteristics'!$C:$C,0)))</f>
        <v>Industry</v>
      </c>
      <c r="B551" s="184" t="str">
        <f>IF(ISBLANK(INDEX('Policy Characteristics'!B:B,MATCH($C551,'Policy Characteristics'!$C:$C,0))),"",INDEX('Policy Characteristics'!B:B,MATCH($C551,'Policy Characteristics'!$C:$C,0)))</f>
        <v>Carbon Capture and Sequestration</v>
      </c>
      <c r="C551" s="176" t="str">
        <f t="shared" si="30"/>
        <v>Industry Sector Fraction of Potential Additional CCS Achieved</v>
      </c>
      <c r="D551" s="6" t="s">
        <v>1969</v>
      </c>
      <c r="E551" s="6" t="s">
        <v>1926</v>
      </c>
      <c r="F551" t="s">
        <v>1933</v>
      </c>
      <c r="G551" s="47" t="s">
        <v>1927</v>
      </c>
      <c r="H551" s="44">
        <v>918</v>
      </c>
      <c r="I551" s="198" t="s">
        <v>43</v>
      </c>
      <c r="J551" s="177" t="str">
        <f>IF(ISBLANK(INDEX('Policy Characteristics'!D:D,MATCH($C551,'Policy Characteristics'!$C:$C,0))),"",INDEX('Policy Characteristics'!D:D,MATCH($C551,'Policy Characteristics'!$C:$C,0)))</f>
        <v>Industry CCS</v>
      </c>
      <c r="K551" s="177" t="str">
        <f>IF(ISBLANK(INDEX('Policy Characteristics'!E:E,MATCH($C551,'Policy Characteristics'!$C:$C,0))),"",INDEX('Policy Characteristics'!E:E,MATCH($C551,'Policy Characteristics'!$C:$C,0)))</f>
        <v>indst CCS</v>
      </c>
      <c r="L551" s="177">
        <f>IF(ISBLANK(INDEX('Policy Characteristics'!F:F,MATCH($C551,'Policy Characteristics'!$C:$C,0))),"",INDEX('Policy Characteristics'!F:F,MATCH($C551,'Policy Characteristics'!$C:$C,0)))</f>
        <v>0</v>
      </c>
      <c r="M551" s="177">
        <f>IF(ISBLANK(INDEX('Policy Characteristics'!G:G,MATCH($C551,'Policy Characteristics'!$C:$C,0))),"",INDEX('Policy Characteristics'!G:G,MATCH($C551,'Policy Characteristics'!$C:$C,0)))</f>
        <v>1</v>
      </c>
      <c r="N551" s="177">
        <f>IF(ISBLANK(INDEX('Policy Characteristics'!H:H,MATCH($C551,'Policy Characteristics'!$C:$C,0))),"",INDEX('Policy Characteristics'!H:H,MATCH($C551,'Policy Characteristics'!$C:$C,0)))</f>
        <v>0.01</v>
      </c>
      <c r="O551" s="177" t="str">
        <f>IF(ISBLANK(INDEX('Policy Characteristics'!I:I,MATCH($C551,'Policy Characteristics'!$C:$C,0))),"",INDEX('Policy Characteristics'!I:I,MATCH($C551,'Policy Characteristics'!$C:$C,0)))</f>
        <v>% of CO2 captured</v>
      </c>
      <c r="P551" s="177" t="str">
        <f>IF(ISBLANK(INDEX('Policy Characteristics'!J:J,MATCH($C551,'Policy Characteristics'!$C:$C,0))),"",INDEX('Policy Characteristics'!J:J,MATCH($C551,'Policy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1" s="177" t="str">
        <f>IF(ISBLANK(INDEX('Policy Characteristics'!K:K,MATCH($C551,'Policy Characteristics'!$C:$C,0))),"",INDEX('Policy Characteristics'!K:K,MATCH($C551,'Policy Characteristics'!$C:$C,0)))</f>
        <v>ccs.html#ccs</v>
      </c>
      <c r="R551" s="177" t="str">
        <f>IF(ISBLANK(INDEX('Policy Characteristics'!L:L,MATCH($C551,'Policy Characteristics'!$C:$C,0))),"",INDEX('Policy Characteristics'!L:L,MATCH($C551,'Policy Characteristics'!$C:$C,0)))</f>
        <v>carbon-capture-and-sequestration.html</v>
      </c>
    </row>
    <row r="552" spans="1:18" x14ac:dyDescent="0.35">
      <c r="A552" s="176" t="str">
        <f>IF(ISBLANK(INDEX('Policy Characteristics'!A:A,MATCH($C552,'Policy Characteristics'!$C:$C,0))),"",INDEX('Policy Characteristics'!A:A,MATCH($C552,'Policy Characteristics'!$C:$C,0)))</f>
        <v>Industry</v>
      </c>
      <c r="B552" s="184" t="str">
        <f>IF(ISBLANK(INDEX('Policy Characteristics'!B:B,MATCH($C552,'Policy Characteristics'!$C:$C,0))),"",INDEX('Policy Characteristics'!B:B,MATCH($C552,'Policy Characteristics'!$C:$C,0)))</f>
        <v>Carbon Capture and Sequestration</v>
      </c>
      <c r="C552" s="176" t="str">
        <f t="shared" si="30"/>
        <v>Industry Sector Fraction of Potential Additional CCS Achieved</v>
      </c>
      <c r="D552" s="6" t="s">
        <v>1969</v>
      </c>
      <c r="E552" s="6" t="s">
        <v>1431</v>
      </c>
      <c r="F552" t="s">
        <v>1933</v>
      </c>
      <c r="G552" s="47" t="s">
        <v>1928</v>
      </c>
      <c r="H552" s="44">
        <v>919</v>
      </c>
      <c r="I552" s="199" t="s">
        <v>44</v>
      </c>
      <c r="J552" s="177" t="str">
        <f>IF(ISBLANK(INDEX('Policy Characteristics'!D:D,MATCH($C552,'Policy Characteristics'!$C:$C,0))),"",INDEX('Policy Characteristics'!D:D,MATCH($C552,'Policy Characteristics'!$C:$C,0)))</f>
        <v>Industry CCS</v>
      </c>
      <c r="K552" s="177" t="str">
        <f>IF(ISBLANK(INDEX('Policy Characteristics'!E:E,MATCH($C552,'Policy Characteristics'!$C:$C,0))),"",INDEX('Policy Characteristics'!E:E,MATCH($C552,'Policy Characteristics'!$C:$C,0)))</f>
        <v>indst CCS</v>
      </c>
      <c r="L552" s="177">
        <f>IF(ISBLANK(INDEX('Policy Characteristics'!F:F,MATCH($C552,'Policy Characteristics'!$C:$C,0))),"",INDEX('Policy Characteristics'!F:F,MATCH($C552,'Policy Characteristics'!$C:$C,0)))</f>
        <v>0</v>
      </c>
      <c r="M552" s="177">
        <f>IF(ISBLANK(INDEX('Policy Characteristics'!G:G,MATCH($C552,'Policy Characteristics'!$C:$C,0))),"",INDEX('Policy Characteristics'!G:G,MATCH($C552,'Policy Characteristics'!$C:$C,0)))</f>
        <v>1</v>
      </c>
      <c r="N552" s="177">
        <f>IF(ISBLANK(INDEX('Policy Characteristics'!H:H,MATCH($C552,'Policy Characteristics'!$C:$C,0))),"",INDEX('Policy Characteristics'!H:H,MATCH($C552,'Policy Characteristics'!$C:$C,0)))</f>
        <v>0.01</v>
      </c>
      <c r="O552" s="177" t="str">
        <f>IF(ISBLANK(INDEX('Policy Characteristics'!I:I,MATCH($C552,'Policy Characteristics'!$C:$C,0))),"",INDEX('Policy Characteristics'!I:I,MATCH($C552,'Policy Characteristics'!$C:$C,0)))</f>
        <v>% of CO2 captured</v>
      </c>
      <c r="P552" s="177" t="str">
        <f>IF(ISBLANK(INDEX('Policy Characteristics'!J:J,MATCH($C552,'Policy Characteristics'!$C:$C,0))),"",INDEX('Policy Characteristics'!J:J,MATCH($C552,'Policy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2" s="177" t="str">
        <f>IF(ISBLANK(INDEX('Policy Characteristics'!K:K,MATCH($C552,'Policy Characteristics'!$C:$C,0))),"",INDEX('Policy Characteristics'!K:K,MATCH($C552,'Policy Characteristics'!$C:$C,0)))</f>
        <v>ccs.html#ccs</v>
      </c>
      <c r="R552" s="177" t="str">
        <f>IF(ISBLANK(INDEX('Policy Characteristics'!L:L,MATCH($C552,'Policy Characteristics'!$C:$C,0))),"",INDEX('Policy Characteristics'!L:L,MATCH($C552,'Policy Characteristics'!$C:$C,0)))</f>
        <v>carbon-capture-and-sequestration.html</v>
      </c>
    </row>
    <row r="553" spans="1:18" x14ac:dyDescent="0.35">
      <c r="A553" s="176" t="str">
        <f>IF(ISBLANK(INDEX('Policy Characteristics'!A:A,MATCH($C553,'Policy Characteristics'!$C:$C,0))),"",INDEX('Policy Characteristics'!A:A,MATCH($C553,'Policy Characteristics'!$C:$C,0)))</f>
        <v>Industry</v>
      </c>
      <c r="B553" s="184" t="str">
        <f>IF(ISBLANK(INDEX('Policy Characteristics'!B:B,MATCH($C553,'Policy Characteristics'!$C:$C,0))),"",INDEX('Policy Characteristics'!B:B,MATCH($C553,'Policy Characteristics'!$C:$C,0)))</f>
        <v>Carbon Capture and Sequestration</v>
      </c>
      <c r="C553" s="176" t="str">
        <f t="shared" si="30"/>
        <v>Industry Sector Fraction of Potential Additional CCS Achieved</v>
      </c>
      <c r="D553" s="6" t="s">
        <v>1970</v>
      </c>
      <c r="E553" s="6" t="s">
        <v>1926</v>
      </c>
      <c r="F553" t="s">
        <v>1934</v>
      </c>
      <c r="G553" s="47" t="s">
        <v>1927</v>
      </c>
      <c r="H553" s="44">
        <v>920</v>
      </c>
      <c r="I553" s="198" t="s">
        <v>43</v>
      </c>
      <c r="J553" s="177" t="str">
        <f>IF(ISBLANK(INDEX('Policy Characteristics'!D:D,MATCH($C553,'Policy Characteristics'!$C:$C,0))),"",INDEX('Policy Characteristics'!D:D,MATCH($C553,'Policy Characteristics'!$C:$C,0)))</f>
        <v>Industry CCS</v>
      </c>
      <c r="K553" s="177" t="str">
        <f>IF(ISBLANK(INDEX('Policy Characteristics'!E:E,MATCH($C553,'Policy Characteristics'!$C:$C,0))),"",INDEX('Policy Characteristics'!E:E,MATCH($C553,'Policy Characteristics'!$C:$C,0)))</f>
        <v>indst CCS</v>
      </c>
      <c r="L553" s="177">
        <f>IF(ISBLANK(INDEX('Policy Characteristics'!F:F,MATCH($C553,'Policy Characteristics'!$C:$C,0))),"",INDEX('Policy Characteristics'!F:F,MATCH($C553,'Policy Characteristics'!$C:$C,0)))</f>
        <v>0</v>
      </c>
      <c r="M553" s="177">
        <f>IF(ISBLANK(INDEX('Policy Characteristics'!G:G,MATCH($C553,'Policy Characteristics'!$C:$C,0))),"",INDEX('Policy Characteristics'!G:G,MATCH($C553,'Policy Characteristics'!$C:$C,0)))</f>
        <v>1</v>
      </c>
      <c r="N553" s="177">
        <f>IF(ISBLANK(INDEX('Policy Characteristics'!H:H,MATCH($C553,'Policy Characteristics'!$C:$C,0))),"",INDEX('Policy Characteristics'!H:H,MATCH($C553,'Policy Characteristics'!$C:$C,0)))</f>
        <v>0.01</v>
      </c>
      <c r="O553" s="177" t="str">
        <f>IF(ISBLANK(INDEX('Policy Characteristics'!I:I,MATCH($C553,'Policy Characteristics'!$C:$C,0))),"",INDEX('Policy Characteristics'!I:I,MATCH($C553,'Policy Characteristics'!$C:$C,0)))</f>
        <v>% of CO2 captured</v>
      </c>
      <c r="P553" s="177" t="str">
        <f>IF(ISBLANK(INDEX('Policy Characteristics'!J:J,MATCH($C553,'Policy Characteristics'!$C:$C,0))),"",INDEX('Policy Characteristics'!J:J,MATCH($C553,'Policy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3" s="177" t="str">
        <f>IF(ISBLANK(INDEX('Policy Characteristics'!K:K,MATCH($C553,'Policy Characteristics'!$C:$C,0))),"",INDEX('Policy Characteristics'!K:K,MATCH($C553,'Policy Characteristics'!$C:$C,0)))</f>
        <v>ccs.html#ccs</v>
      </c>
      <c r="R553" s="177" t="str">
        <f>IF(ISBLANK(INDEX('Policy Characteristics'!L:L,MATCH($C553,'Policy Characteristics'!$C:$C,0))),"",INDEX('Policy Characteristics'!L:L,MATCH($C553,'Policy Characteristics'!$C:$C,0)))</f>
        <v>carbon-capture-and-sequestration.html</v>
      </c>
    </row>
    <row r="554" spans="1:18" x14ac:dyDescent="0.35">
      <c r="A554" s="176" t="str">
        <f>IF(ISBLANK(INDEX('Policy Characteristics'!A:A,MATCH($C554,'Policy Characteristics'!$C:$C,0))),"",INDEX('Policy Characteristics'!A:A,MATCH($C554,'Policy Characteristics'!$C:$C,0)))</f>
        <v>Industry</v>
      </c>
      <c r="B554" s="184" t="str">
        <f>IF(ISBLANK(INDEX('Policy Characteristics'!B:B,MATCH($C554,'Policy Characteristics'!$C:$C,0))),"",INDEX('Policy Characteristics'!B:B,MATCH($C554,'Policy Characteristics'!$C:$C,0)))</f>
        <v>Carbon Capture and Sequestration</v>
      </c>
      <c r="C554" s="176" t="str">
        <f t="shared" si="30"/>
        <v>Industry Sector Fraction of Potential Additional CCS Achieved</v>
      </c>
      <c r="D554" s="6" t="s">
        <v>1970</v>
      </c>
      <c r="E554" s="6" t="s">
        <v>1431</v>
      </c>
      <c r="F554" t="s">
        <v>1934</v>
      </c>
      <c r="G554" s="47" t="s">
        <v>1928</v>
      </c>
      <c r="H554" s="44">
        <v>921</v>
      </c>
      <c r="I554" s="199" t="s">
        <v>44</v>
      </c>
      <c r="J554" s="177" t="str">
        <f>IF(ISBLANK(INDEX('Policy Characteristics'!D:D,MATCH($C554,'Policy Characteristics'!$C:$C,0))),"",INDEX('Policy Characteristics'!D:D,MATCH($C554,'Policy Characteristics'!$C:$C,0)))</f>
        <v>Industry CCS</v>
      </c>
      <c r="K554" s="177" t="str">
        <f>IF(ISBLANK(INDEX('Policy Characteristics'!E:E,MATCH($C554,'Policy Characteristics'!$C:$C,0))),"",INDEX('Policy Characteristics'!E:E,MATCH($C554,'Policy Characteristics'!$C:$C,0)))</f>
        <v>indst CCS</v>
      </c>
      <c r="L554" s="177">
        <f>IF(ISBLANK(INDEX('Policy Characteristics'!F:F,MATCH($C554,'Policy Characteristics'!$C:$C,0))),"",INDEX('Policy Characteristics'!F:F,MATCH($C554,'Policy Characteristics'!$C:$C,0)))</f>
        <v>0</v>
      </c>
      <c r="M554" s="177">
        <f>IF(ISBLANK(INDEX('Policy Characteristics'!G:G,MATCH($C554,'Policy Characteristics'!$C:$C,0))),"",INDEX('Policy Characteristics'!G:G,MATCH($C554,'Policy Characteristics'!$C:$C,0)))</f>
        <v>1</v>
      </c>
      <c r="N554" s="177">
        <f>IF(ISBLANK(INDEX('Policy Characteristics'!H:H,MATCH($C554,'Policy Characteristics'!$C:$C,0))),"",INDEX('Policy Characteristics'!H:H,MATCH($C554,'Policy Characteristics'!$C:$C,0)))</f>
        <v>0.01</v>
      </c>
      <c r="O554" s="177" t="str">
        <f>IF(ISBLANK(INDEX('Policy Characteristics'!I:I,MATCH($C554,'Policy Characteristics'!$C:$C,0))),"",INDEX('Policy Characteristics'!I:I,MATCH($C554,'Policy Characteristics'!$C:$C,0)))</f>
        <v>% of CO2 captured</v>
      </c>
      <c r="P554" s="177" t="str">
        <f>IF(ISBLANK(INDEX('Policy Characteristics'!J:J,MATCH($C554,'Policy Characteristics'!$C:$C,0))),"",INDEX('Policy Characteristics'!J:J,MATCH($C554,'Policy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4" s="177" t="str">
        <f>IF(ISBLANK(INDEX('Policy Characteristics'!K:K,MATCH($C554,'Policy Characteristics'!$C:$C,0))),"",INDEX('Policy Characteristics'!K:K,MATCH($C554,'Policy Characteristics'!$C:$C,0)))</f>
        <v>ccs.html#ccs</v>
      </c>
      <c r="R554" s="177" t="str">
        <f>IF(ISBLANK(INDEX('Policy Characteristics'!L:L,MATCH($C554,'Policy Characteristics'!$C:$C,0))),"",INDEX('Policy Characteristics'!L:L,MATCH($C554,'Policy Characteristics'!$C:$C,0)))</f>
        <v>carbon-capture-and-sequestration.html</v>
      </c>
    </row>
    <row r="555" spans="1:18" x14ac:dyDescent="0.35">
      <c r="A555" s="176" t="str">
        <f>IF(ISBLANK(INDEX('Policy Characteristics'!A:A,MATCH($C555,'Policy Characteristics'!$C:$C,0))),"",INDEX('Policy Characteristics'!A:A,MATCH($C555,'Policy Characteristics'!$C:$C,0)))</f>
        <v>Industry</v>
      </c>
      <c r="B555" s="184" t="str">
        <f>IF(ISBLANK(INDEX('Policy Characteristics'!B:B,MATCH($C555,'Policy Characteristics'!$C:$C,0))),"",INDEX('Policy Characteristics'!B:B,MATCH($C555,'Policy Characteristics'!$C:$C,0)))</f>
        <v>Carbon Capture and Sequestration</v>
      </c>
      <c r="C555" s="176" t="str">
        <f t="shared" si="30"/>
        <v>Industry Sector Fraction of Potential Additional CCS Achieved</v>
      </c>
      <c r="D555" s="6" t="s">
        <v>1971</v>
      </c>
      <c r="E555" s="6" t="s">
        <v>1926</v>
      </c>
      <c r="F555" t="s">
        <v>1935</v>
      </c>
      <c r="G555" s="47" t="s">
        <v>1927</v>
      </c>
      <c r="H555" s="44">
        <v>922</v>
      </c>
      <c r="I555" s="198" t="s">
        <v>43</v>
      </c>
      <c r="J555" s="177" t="str">
        <f>IF(ISBLANK(INDEX('Policy Characteristics'!D:D,MATCH($C555,'Policy Characteristics'!$C:$C,0))),"",INDEX('Policy Characteristics'!D:D,MATCH($C555,'Policy Characteristics'!$C:$C,0)))</f>
        <v>Industry CCS</v>
      </c>
      <c r="K555" s="177" t="str">
        <f>IF(ISBLANK(INDEX('Policy Characteristics'!E:E,MATCH($C555,'Policy Characteristics'!$C:$C,0))),"",INDEX('Policy Characteristics'!E:E,MATCH($C555,'Policy Characteristics'!$C:$C,0)))</f>
        <v>indst CCS</v>
      </c>
      <c r="L555" s="177">
        <f>IF(ISBLANK(INDEX('Policy Characteristics'!F:F,MATCH($C555,'Policy Characteristics'!$C:$C,0))),"",INDEX('Policy Characteristics'!F:F,MATCH($C555,'Policy Characteristics'!$C:$C,0)))</f>
        <v>0</v>
      </c>
      <c r="M555" s="177">
        <f>IF(ISBLANK(INDEX('Policy Characteristics'!G:G,MATCH($C555,'Policy Characteristics'!$C:$C,0))),"",INDEX('Policy Characteristics'!G:G,MATCH($C555,'Policy Characteristics'!$C:$C,0)))</f>
        <v>1</v>
      </c>
      <c r="N555" s="177">
        <f>IF(ISBLANK(INDEX('Policy Characteristics'!H:H,MATCH($C555,'Policy Characteristics'!$C:$C,0))),"",INDEX('Policy Characteristics'!H:H,MATCH($C555,'Policy Characteristics'!$C:$C,0)))</f>
        <v>0.01</v>
      </c>
      <c r="O555" s="177" t="str">
        <f>IF(ISBLANK(INDEX('Policy Characteristics'!I:I,MATCH($C555,'Policy Characteristics'!$C:$C,0))),"",INDEX('Policy Characteristics'!I:I,MATCH($C555,'Policy Characteristics'!$C:$C,0)))</f>
        <v>% of CO2 captured</v>
      </c>
      <c r="P555" s="177" t="str">
        <f>IF(ISBLANK(INDEX('Policy Characteristics'!J:J,MATCH($C555,'Policy Characteristics'!$C:$C,0))),"",INDEX('Policy Characteristics'!J:J,MATCH($C555,'Policy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5" s="177" t="str">
        <f>IF(ISBLANK(INDEX('Policy Characteristics'!K:K,MATCH($C555,'Policy Characteristics'!$C:$C,0))),"",INDEX('Policy Characteristics'!K:K,MATCH($C555,'Policy Characteristics'!$C:$C,0)))</f>
        <v>ccs.html#ccs</v>
      </c>
      <c r="R555" s="177" t="str">
        <f>IF(ISBLANK(INDEX('Policy Characteristics'!L:L,MATCH($C555,'Policy Characteristics'!$C:$C,0))),"",INDEX('Policy Characteristics'!L:L,MATCH($C555,'Policy Characteristics'!$C:$C,0)))</f>
        <v>carbon-capture-and-sequestration.html</v>
      </c>
    </row>
    <row r="556" spans="1:18" x14ac:dyDescent="0.35">
      <c r="A556" s="176" t="str">
        <f>IF(ISBLANK(INDEX('Policy Characteristics'!A:A,MATCH($C556,'Policy Characteristics'!$C:$C,0))),"",INDEX('Policy Characteristics'!A:A,MATCH($C556,'Policy Characteristics'!$C:$C,0)))</f>
        <v>Industry</v>
      </c>
      <c r="B556" s="184" t="str">
        <f>IF(ISBLANK(INDEX('Policy Characteristics'!B:B,MATCH($C556,'Policy Characteristics'!$C:$C,0))),"",INDEX('Policy Characteristics'!B:B,MATCH($C556,'Policy Characteristics'!$C:$C,0)))</f>
        <v>Carbon Capture and Sequestration</v>
      </c>
      <c r="C556" s="176" t="str">
        <f t="shared" si="30"/>
        <v>Industry Sector Fraction of Potential Additional CCS Achieved</v>
      </c>
      <c r="D556" s="6" t="s">
        <v>1971</v>
      </c>
      <c r="E556" s="6" t="s">
        <v>1431</v>
      </c>
      <c r="F556" t="s">
        <v>1935</v>
      </c>
      <c r="G556" s="47" t="s">
        <v>1928</v>
      </c>
      <c r="H556" s="44">
        <v>923</v>
      </c>
      <c r="I556" s="199" t="s">
        <v>44</v>
      </c>
      <c r="J556" s="177" t="str">
        <f>IF(ISBLANK(INDEX('Policy Characteristics'!D:D,MATCH($C556,'Policy Characteristics'!$C:$C,0))),"",INDEX('Policy Characteristics'!D:D,MATCH($C556,'Policy Characteristics'!$C:$C,0)))</f>
        <v>Industry CCS</v>
      </c>
      <c r="K556" s="177" t="str">
        <f>IF(ISBLANK(INDEX('Policy Characteristics'!E:E,MATCH($C556,'Policy Characteristics'!$C:$C,0))),"",INDEX('Policy Characteristics'!E:E,MATCH($C556,'Policy Characteristics'!$C:$C,0)))</f>
        <v>indst CCS</v>
      </c>
      <c r="L556" s="177">
        <f>IF(ISBLANK(INDEX('Policy Characteristics'!F:F,MATCH($C556,'Policy Characteristics'!$C:$C,0))),"",INDEX('Policy Characteristics'!F:F,MATCH($C556,'Policy Characteristics'!$C:$C,0)))</f>
        <v>0</v>
      </c>
      <c r="M556" s="177">
        <f>IF(ISBLANK(INDEX('Policy Characteristics'!G:G,MATCH($C556,'Policy Characteristics'!$C:$C,0))),"",INDEX('Policy Characteristics'!G:G,MATCH($C556,'Policy Characteristics'!$C:$C,0)))</f>
        <v>1</v>
      </c>
      <c r="N556" s="177">
        <f>IF(ISBLANK(INDEX('Policy Characteristics'!H:H,MATCH($C556,'Policy Characteristics'!$C:$C,0))),"",INDEX('Policy Characteristics'!H:H,MATCH($C556,'Policy Characteristics'!$C:$C,0)))</f>
        <v>0.01</v>
      </c>
      <c r="O556" s="177" t="str">
        <f>IF(ISBLANK(INDEX('Policy Characteristics'!I:I,MATCH($C556,'Policy Characteristics'!$C:$C,0))),"",INDEX('Policy Characteristics'!I:I,MATCH($C556,'Policy Characteristics'!$C:$C,0)))</f>
        <v>% of CO2 captured</v>
      </c>
      <c r="P556" s="177" t="str">
        <f>IF(ISBLANK(INDEX('Policy Characteristics'!J:J,MATCH($C556,'Policy Characteristics'!$C:$C,0))),"",INDEX('Policy Characteristics'!J:J,MATCH($C556,'Policy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6" s="177" t="str">
        <f>IF(ISBLANK(INDEX('Policy Characteristics'!K:K,MATCH($C556,'Policy Characteristics'!$C:$C,0))),"",INDEX('Policy Characteristics'!K:K,MATCH($C556,'Policy Characteristics'!$C:$C,0)))</f>
        <v>ccs.html#ccs</v>
      </c>
      <c r="R556" s="177" t="str">
        <f>IF(ISBLANK(INDEX('Policy Characteristics'!L:L,MATCH($C556,'Policy Characteristics'!$C:$C,0))),"",INDEX('Policy Characteristics'!L:L,MATCH($C556,'Policy Characteristics'!$C:$C,0)))</f>
        <v>carbon-capture-and-sequestration.html</v>
      </c>
    </row>
    <row r="557" spans="1:18" x14ac:dyDescent="0.35">
      <c r="A557" s="176" t="str">
        <f>IF(ISBLANK(INDEX('Policy Characteristics'!A:A,MATCH($C557,'Policy Characteristics'!$C:$C,0))),"",INDEX('Policy Characteristics'!A:A,MATCH($C557,'Policy Characteristics'!$C:$C,0)))</f>
        <v>Industry</v>
      </c>
      <c r="B557" s="184" t="str">
        <f>IF(ISBLANK(INDEX('Policy Characteristics'!B:B,MATCH($C557,'Policy Characteristics'!$C:$C,0))),"",INDEX('Policy Characteristics'!B:B,MATCH($C557,'Policy Characteristics'!$C:$C,0)))</f>
        <v>Carbon Capture and Sequestration</v>
      </c>
      <c r="C557" s="176" t="str">
        <f t="shared" si="30"/>
        <v>Industry Sector Fraction of Potential Additional CCS Achieved</v>
      </c>
      <c r="D557" s="6" t="s">
        <v>1972</v>
      </c>
      <c r="E557" s="6" t="s">
        <v>1926</v>
      </c>
      <c r="F557" t="s">
        <v>1936</v>
      </c>
      <c r="G557" s="47" t="s">
        <v>1927</v>
      </c>
      <c r="H557" s="44">
        <v>924</v>
      </c>
      <c r="I557" s="198" t="s">
        <v>43</v>
      </c>
      <c r="J557" s="177" t="str">
        <f>IF(ISBLANK(INDEX('Policy Characteristics'!D:D,MATCH($C557,'Policy Characteristics'!$C:$C,0))),"",INDEX('Policy Characteristics'!D:D,MATCH($C557,'Policy Characteristics'!$C:$C,0)))</f>
        <v>Industry CCS</v>
      </c>
      <c r="K557" s="177" t="str">
        <f>IF(ISBLANK(INDEX('Policy Characteristics'!E:E,MATCH($C557,'Policy Characteristics'!$C:$C,0))),"",INDEX('Policy Characteristics'!E:E,MATCH($C557,'Policy Characteristics'!$C:$C,0)))</f>
        <v>indst CCS</v>
      </c>
      <c r="L557" s="177">
        <f>IF(ISBLANK(INDEX('Policy Characteristics'!F:F,MATCH($C557,'Policy Characteristics'!$C:$C,0))),"",INDEX('Policy Characteristics'!F:F,MATCH($C557,'Policy Characteristics'!$C:$C,0)))</f>
        <v>0</v>
      </c>
      <c r="M557" s="177">
        <f>IF(ISBLANK(INDEX('Policy Characteristics'!G:G,MATCH($C557,'Policy Characteristics'!$C:$C,0))),"",INDEX('Policy Characteristics'!G:G,MATCH($C557,'Policy Characteristics'!$C:$C,0)))</f>
        <v>1</v>
      </c>
      <c r="N557" s="177">
        <f>IF(ISBLANK(INDEX('Policy Characteristics'!H:H,MATCH($C557,'Policy Characteristics'!$C:$C,0))),"",INDEX('Policy Characteristics'!H:H,MATCH($C557,'Policy Characteristics'!$C:$C,0)))</f>
        <v>0.01</v>
      </c>
      <c r="O557" s="177" t="str">
        <f>IF(ISBLANK(INDEX('Policy Characteristics'!I:I,MATCH($C557,'Policy Characteristics'!$C:$C,0))),"",INDEX('Policy Characteristics'!I:I,MATCH($C557,'Policy Characteristics'!$C:$C,0)))</f>
        <v>% of CO2 captured</v>
      </c>
      <c r="P557" s="177" t="str">
        <f>IF(ISBLANK(INDEX('Policy Characteristics'!J:J,MATCH($C557,'Policy Characteristics'!$C:$C,0))),"",INDEX('Policy Characteristics'!J:J,MATCH($C557,'Policy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7" s="177" t="str">
        <f>IF(ISBLANK(INDEX('Policy Characteristics'!K:K,MATCH($C557,'Policy Characteristics'!$C:$C,0))),"",INDEX('Policy Characteristics'!K:K,MATCH($C557,'Policy Characteristics'!$C:$C,0)))</f>
        <v>ccs.html#ccs</v>
      </c>
      <c r="R557" s="177" t="str">
        <f>IF(ISBLANK(INDEX('Policy Characteristics'!L:L,MATCH($C557,'Policy Characteristics'!$C:$C,0))),"",INDEX('Policy Characteristics'!L:L,MATCH($C557,'Policy Characteristics'!$C:$C,0)))</f>
        <v>carbon-capture-and-sequestration.html</v>
      </c>
    </row>
    <row r="558" spans="1:18" x14ac:dyDescent="0.35">
      <c r="A558" s="176" t="str">
        <f>IF(ISBLANK(INDEX('Policy Characteristics'!A:A,MATCH($C558,'Policy Characteristics'!$C:$C,0))),"",INDEX('Policy Characteristics'!A:A,MATCH($C558,'Policy Characteristics'!$C:$C,0)))</f>
        <v>Industry</v>
      </c>
      <c r="B558" s="184" t="str">
        <f>IF(ISBLANK(INDEX('Policy Characteristics'!B:B,MATCH($C558,'Policy Characteristics'!$C:$C,0))),"",INDEX('Policy Characteristics'!B:B,MATCH($C558,'Policy Characteristics'!$C:$C,0)))</f>
        <v>Carbon Capture and Sequestration</v>
      </c>
      <c r="C558" s="176" t="str">
        <f t="shared" ref="C558:C590" si="31">C$541</f>
        <v>Industry Sector Fraction of Potential Additional CCS Achieved</v>
      </c>
      <c r="D558" s="6" t="s">
        <v>1972</v>
      </c>
      <c r="E558" s="6" t="s">
        <v>1431</v>
      </c>
      <c r="F558" t="s">
        <v>1936</v>
      </c>
      <c r="G558" s="47" t="s">
        <v>1928</v>
      </c>
      <c r="H558" s="44">
        <v>925</v>
      </c>
      <c r="I558" s="199" t="s">
        <v>43</v>
      </c>
      <c r="J558" s="177" t="str">
        <f>IF(ISBLANK(INDEX('Policy Characteristics'!D:D,MATCH($C558,'Policy Characteristics'!$C:$C,0))),"",INDEX('Policy Characteristics'!D:D,MATCH($C558,'Policy Characteristics'!$C:$C,0)))</f>
        <v>Industry CCS</v>
      </c>
      <c r="K558" s="177" t="str">
        <f>IF(ISBLANK(INDEX('Policy Characteristics'!E:E,MATCH($C558,'Policy Characteristics'!$C:$C,0))),"",INDEX('Policy Characteristics'!E:E,MATCH($C558,'Policy Characteristics'!$C:$C,0)))</f>
        <v>indst CCS</v>
      </c>
      <c r="L558" s="177">
        <f>IF(ISBLANK(INDEX('Policy Characteristics'!F:F,MATCH($C558,'Policy Characteristics'!$C:$C,0))),"",INDEX('Policy Characteristics'!F:F,MATCH($C558,'Policy Characteristics'!$C:$C,0)))</f>
        <v>0</v>
      </c>
      <c r="M558" s="177">
        <f>IF(ISBLANK(INDEX('Policy Characteristics'!G:G,MATCH($C558,'Policy Characteristics'!$C:$C,0))),"",INDEX('Policy Characteristics'!G:G,MATCH($C558,'Policy Characteristics'!$C:$C,0)))</f>
        <v>1</v>
      </c>
      <c r="N558" s="177">
        <f>IF(ISBLANK(INDEX('Policy Characteristics'!H:H,MATCH($C558,'Policy Characteristics'!$C:$C,0))),"",INDEX('Policy Characteristics'!H:H,MATCH($C558,'Policy Characteristics'!$C:$C,0)))</f>
        <v>0.01</v>
      </c>
      <c r="O558" s="177" t="str">
        <f>IF(ISBLANK(INDEX('Policy Characteristics'!I:I,MATCH($C558,'Policy Characteristics'!$C:$C,0))),"",INDEX('Policy Characteristics'!I:I,MATCH($C558,'Policy Characteristics'!$C:$C,0)))</f>
        <v>% of CO2 captured</v>
      </c>
      <c r="P558" s="177" t="str">
        <f>IF(ISBLANK(INDEX('Policy Characteristics'!J:J,MATCH($C558,'Policy Characteristics'!$C:$C,0))),"",INDEX('Policy Characteristics'!J:J,MATCH($C558,'Policy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8" s="177" t="str">
        <f>IF(ISBLANK(INDEX('Policy Characteristics'!K:K,MATCH($C558,'Policy Characteristics'!$C:$C,0))),"",INDEX('Policy Characteristics'!K:K,MATCH($C558,'Policy Characteristics'!$C:$C,0)))</f>
        <v>ccs.html#ccs</v>
      </c>
      <c r="R558" s="177" t="str">
        <f>IF(ISBLANK(INDEX('Policy Characteristics'!L:L,MATCH($C558,'Policy Characteristics'!$C:$C,0))),"",INDEX('Policy Characteristics'!L:L,MATCH($C558,'Policy Characteristics'!$C:$C,0)))</f>
        <v>carbon-capture-and-sequestration.html</v>
      </c>
    </row>
    <row r="559" spans="1:18" x14ac:dyDescent="0.35">
      <c r="A559" s="176" t="str">
        <f>IF(ISBLANK(INDEX('Policy Characteristics'!A:A,MATCH($C559,'Policy Characteristics'!$C:$C,0))),"",INDEX('Policy Characteristics'!A:A,MATCH($C559,'Policy Characteristics'!$C:$C,0)))</f>
        <v>Industry</v>
      </c>
      <c r="B559" s="184" t="str">
        <f>IF(ISBLANK(INDEX('Policy Characteristics'!B:B,MATCH($C559,'Policy Characteristics'!$C:$C,0))),"",INDEX('Policy Characteristics'!B:B,MATCH($C559,'Policy Characteristics'!$C:$C,0)))</f>
        <v>Carbon Capture and Sequestration</v>
      </c>
      <c r="C559" s="176" t="str">
        <f t="shared" si="31"/>
        <v>Industry Sector Fraction of Potential Additional CCS Achieved</v>
      </c>
      <c r="D559" s="6" t="s">
        <v>1973</v>
      </c>
      <c r="E559" s="6" t="s">
        <v>1926</v>
      </c>
      <c r="F559" t="s">
        <v>1478</v>
      </c>
      <c r="G559" s="47" t="s">
        <v>1927</v>
      </c>
      <c r="H559" s="44">
        <v>926</v>
      </c>
      <c r="I559" s="198" t="s">
        <v>43</v>
      </c>
      <c r="J559" s="177" t="str">
        <f>IF(ISBLANK(INDEX('Policy Characteristics'!D:D,MATCH($C559,'Policy Characteristics'!$C:$C,0))),"",INDEX('Policy Characteristics'!D:D,MATCH($C559,'Policy Characteristics'!$C:$C,0)))</f>
        <v>Industry CCS</v>
      </c>
      <c r="K559" s="177" t="str">
        <f>IF(ISBLANK(INDEX('Policy Characteristics'!E:E,MATCH($C559,'Policy Characteristics'!$C:$C,0))),"",INDEX('Policy Characteristics'!E:E,MATCH($C559,'Policy Characteristics'!$C:$C,0)))</f>
        <v>indst CCS</v>
      </c>
      <c r="L559" s="177">
        <f>IF(ISBLANK(INDEX('Policy Characteristics'!F:F,MATCH($C559,'Policy Characteristics'!$C:$C,0))),"",INDEX('Policy Characteristics'!F:F,MATCH($C559,'Policy Characteristics'!$C:$C,0)))</f>
        <v>0</v>
      </c>
      <c r="M559" s="177">
        <f>IF(ISBLANK(INDEX('Policy Characteristics'!G:G,MATCH($C559,'Policy Characteristics'!$C:$C,0))),"",INDEX('Policy Characteristics'!G:G,MATCH($C559,'Policy Characteristics'!$C:$C,0)))</f>
        <v>1</v>
      </c>
      <c r="N559" s="177">
        <f>IF(ISBLANK(INDEX('Policy Characteristics'!H:H,MATCH($C559,'Policy Characteristics'!$C:$C,0))),"",INDEX('Policy Characteristics'!H:H,MATCH($C559,'Policy Characteristics'!$C:$C,0)))</f>
        <v>0.01</v>
      </c>
      <c r="O559" s="177" t="str">
        <f>IF(ISBLANK(INDEX('Policy Characteristics'!I:I,MATCH($C559,'Policy Characteristics'!$C:$C,0))),"",INDEX('Policy Characteristics'!I:I,MATCH($C559,'Policy Characteristics'!$C:$C,0)))</f>
        <v>% of CO2 captured</v>
      </c>
      <c r="P559" s="177" t="str">
        <f>IF(ISBLANK(INDEX('Policy Characteristics'!J:J,MATCH($C559,'Policy Characteristics'!$C:$C,0))),"",INDEX('Policy Characteristics'!J:J,MATCH($C559,'Policy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9" s="177" t="str">
        <f>IF(ISBLANK(INDEX('Policy Characteristics'!K:K,MATCH($C559,'Policy Characteristics'!$C:$C,0))),"",INDEX('Policy Characteristics'!K:K,MATCH($C559,'Policy Characteristics'!$C:$C,0)))</f>
        <v>ccs.html#ccs</v>
      </c>
      <c r="R559" s="177" t="str">
        <f>IF(ISBLANK(INDEX('Policy Characteristics'!L:L,MATCH($C559,'Policy Characteristics'!$C:$C,0))),"",INDEX('Policy Characteristics'!L:L,MATCH($C559,'Policy Characteristics'!$C:$C,0)))</f>
        <v>carbon-capture-and-sequestration.html</v>
      </c>
    </row>
    <row r="560" spans="1:18" x14ac:dyDescent="0.35">
      <c r="A560" s="176" t="str">
        <f>IF(ISBLANK(INDEX('Policy Characteristics'!A:A,MATCH($C560,'Policy Characteristics'!$C:$C,0))),"",INDEX('Policy Characteristics'!A:A,MATCH($C560,'Policy Characteristics'!$C:$C,0)))</f>
        <v>Industry</v>
      </c>
      <c r="B560" s="184" t="str">
        <f>IF(ISBLANK(INDEX('Policy Characteristics'!B:B,MATCH($C560,'Policy Characteristics'!$C:$C,0))),"",INDEX('Policy Characteristics'!B:B,MATCH($C560,'Policy Characteristics'!$C:$C,0)))</f>
        <v>Carbon Capture and Sequestration</v>
      </c>
      <c r="C560" s="176" t="str">
        <f t="shared" si="31"/>
        <v>Industry Sector Fraction of Potential Additional CCS Achieved</v>
      </c>
      <c r="D560" s="6" t="s">
        <v>1973</v>
      </c>
      <c r="E560" s="6" t="s">
        <v>1431</v>
      </c>
      <c r="F560" t="s">
        <v>1478</v>
      </c>
      <c r="G560" s="47" t="s">
        <v>1928</v>
      </c>
      <c r="H560" s="44">
        <v>927</v>
      </c>
      <c r="I560" s="198" t="s">
        <v>43</v>
      </c>
      <c r="J560" s="177" t="str">
        <f>IF(ISBLANK(INDEX('Policy Characteristics'!D:D,MATCH($C560,'Policy Characteristics'!$C:$C,0))),"",INDEX('Policy Characteristics'!D:D,MATCH($C560,'Policy Characteristics'!$C:$C,0)))</f>
        <v>Industry CCS</v>
      </c>
      <c r="K560" s="177" t="str">
        <f>IF(ISBLANK(INDEX('Policy Characteristics'!E:E,MATCH($C560,'Policy Characteristics'!$C:$C,0))),"",INDEX('Policy Characteristics'!E:E,MATCH($C560,'Policy Characteristics'!$C:$C,0)))</f>
        <v>indst CCS</v>
      </c>
      <c r="L560" s="177">
        <f>IF(ISBLANK(INDEX('Policy Characteristics'!F:F,MATCH($C560,'Policy Characteristics'!$C:$C,0))),"",INDEX('Policy Characteristics'!F:F,MATCH($C560,'Policy Characteristics'!$C:$C,0)))</f>
        <v>0</v>
      </c>
      <c r="M560" s="177">
        <f>IF(ISBLANK(INDEX('Policy Characteristics'!G:G,MATCH($C560,'Policy Characteristics'!$C:$C,0))),"",INDEX('Policy Characteristics'!G:G,MATCH($C560,'Policy Characteristics'!$C:$C,0)))</f>
        <v>1</v>
      </c>
      <c r="N560" s="177">
        <f>IF(ISBLANK(INDEX('Policy Characteristics'!H:H,MATCH($C560,'Policy Characteristics'!$C:$C,0))),"",INDEX('Policy Characteristics'!H:H,MATCH($C560,'Policy Characteristics'!$C:$C,0)))</f>
        <v>0.01</v>
      </c>
      <c r="O560" s="177" t="str">
        <f>IF(ISBLANK(INDEX('Policy Characteristics'!I:I,MATCH($C560,'Policy Characteristics'!$C:$C,0))),"",INDEX('Policy Characteristics'!I:I,MATCH($C560,'Policy Characteristics'!$C:$C,0)))</f>
        <v>% of CO2 captured</v>
      </c>
      <c r="P560" s="177" t="str">
        <f>IF(ISBLANK(INDEX('Policy Characteristics'!J:J,MATCH($C560,'Policy Characteristics'!$C:$C,0))),"",INDEX('Policy Characteristics'!J:J,MATCH($C560,'Policy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0" s="177" t="str">
        <f>IF(ISBLANK(INDEX('Policy Characteristics'!K:K,MATCH($C560,'Policy Characteristics'!$C:$C,0))),"",INDEX('Policy Characteristics'!K:K,MATCH($C560,'Policy Characteristics'!$C:$C,0)))</f>
        <v>ccs.html#ccs</v>
      </c>
      <c r="R560" s="177" t="str">
        <f>IF(ISBLANK(INDEX('Policy Characteristics'!L:L,MATCH($C560,'Policy Characteristics'!$C:$C,0))),"",INDEX('Policy Characteristics'!L:L,MATCH($C560,'Policy Characteristics'!$C:$C,0)))</f>
        <v>carbon-capture-and-sequestration.html</v>
      </c>
    </row>
    <row r="561" spans="1:18" x14ac:dyDescent="0.35">
      <c r="A561" s="176" t="str">
        <f>IF(ISBLANK(INDEX('Policy Characteristics'!A:A,MATCH($C561,'Policy Characteristics'!$C:$C,0))),"",INDEX('Policy Characteristics'!A:A,MATCH($C561,'Policy Characteristics'!$C:$C,0)))</f>
        <v>Industry</v>
      </c>
      <c r="B561" s="184" t="str">
        <f>IF(ISBLANK(INDEX('Policy Characteristics'!B:B,MATCH($C561,'Policy Characteristics'!$C:$C,0))),"",INDEX('Policy Characteristics'!B:B,MATCH($C561,'Policy Characteristics'!$C:$C,0)))</f>
        <v>Carbon Capture and Sequestration</v>
      </c>
      <c r="C561" s="176" t="str">
        <f t="shared" si="31"/>
        <v>Industry Sector Fraction of Potential Additional CCS Achieved</v>
      </c>
      <c r="D561" s="6" t="s">
        <v>1974</v>
      </c>
      <c r="E561" s="6" t="s">
        <v>1926</v>
      </c>
      <c r="F561" t="s">
        <v>1937</v>
      </c>
      <c r="G561" s="47" t="s">
        <v>1927</v>
      </c>
      <c r="H561" s="44">
        <v>928</v>
      </c>
      <c r="I561" s="198" t="s">
        <v>43</v>
      </c>
      <c r="J561" s="177" t="str">
        <f>IF(ISBLANK(INDEX('Policy Characteristics'!D:D,MATCH($C561,'Policy Characteristics'!$C:$C,0))),"",INDEX('Policy Characteristics'!D:D,MATCH($C561,'Policy Characteristics'!$C:$C,0)))</f>
        <v>Industry CCS</v>
      </c>
      <c r="K561" s="177" t="str">
        <f>IF(ISBLANK(INDEX('Policy Characteristics'!E:E,MATCH($C561,'Policy Characteristics'!$C:$C,0))),"",INDEX('Policy Characteristics'!E:E,MATCH($C561,'Policy Characteristics'!$C:$C,0)))</f>
        <v>indst CCS</v>
      </c>
      <c r="L561" s="177">
        <f>IF(ISBLANK(INDEX('Policy Characteristics'!F:F,MATCH($C561,'Policy Characteristics'!$C:$C,0))),"",INDEX('Policy Characteristics'!F:F,MATCH($C561,'Policy Characteristics'!$C:$C,0)))</f>
        <v>0</v>
      </c>
      <c r="M561" s="177">
        <f>IF(ISBLANK(INDEX('Policy Characteristics'!G:G,MATCH($C561,'Policy Characteristics'!$C:$C,0))),"",INDEX('Policy Characteristics'!G:G,MATCH($C561,'Policy Characteristics'!$C:$C,0)))</f>
        <v>1</v>
      </c>
      <c r="N561" s="177">
        <f>IF(ISBLANK(INDEX('Policy Characteristics'!H:H,MATCH($C561,'Policy Characteristics'!$C:$C,0))),"",INDEX('Policy Characteristics'!H:H,MATCH($C561,'Policy Characteristics'!$C:$C,0)))</f>
        <v>0.01</v>
      </c>
      <c r="O561" s="177" t="str">
        <f>IF(ISBLANK(INDEX('Policy Characteristics'!I:I,MATCH($C561,'Policy Characteristics'!$C:$C,0))),"",INDEX('Policy Characteristics'!I:I,MATCH($C561,'Policy Characteristics'!$C:$C,0)))</f>
        <v>% of CO2 captured</v>
      </c>
      <c r="P561" s="177" t="str">
        <f>IF(ISBLANK(INDEX('Policy Characteristics'!J:J,MATCH($C561,'Policy Characteristics'!$C:$C,0))),"",INDEX('Policy Characteristics'!J:J,MATCH($C561,'Policy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1" s="177" t="str">
        <f>IF(ISBLANK(INDEX('Policy Characteristics'!K:K,MATCH($C561,'Policy Characteristics'!$C:$C,0))),"",INDEX('Policy Characteristics'!K:K,MATCH($C561,'Policy Characteristics'!$C:$C,0)))</f>
        <v>ccs.html#ccs</v>
      </c>
      <c r="R561" s="177" t="str">
        <f>IF(ISBLANK(INDEX('Policy Characteristics'!L:L,MATCH($C561,'Policy Characteristics'!$C:$C,0))),"",INDEX('Policy Characteristics'!L:L,MATCH($C561,'Policy Characteristics'!$C:$C,0)))</f>
        <v>carbon-capture-and-sequestration.html</v>
      </c>
    </row>
    <row r="562" spans="1:18" x14ac:dyDescent="0.35">
      <c r="A562" s="176" t="str">
        <f>IF(ISBLANK(INDEX('Policy Characteristics'!A:A,MATCH($C562,'Policy Characteristics'!$C:$C,0))),"",INDEX('Policy Characteristics'!A:A,MATCH($C562,'Policy Characteristics'!$C:$C,0)))</f>
        <v>Industry</v>
      </c>
      <c r="B562" s="184" t="str">
        <f>IF(ISBLANK(INDEX('Policy Characteristics'!B:B,MATCH($C562,'Policy Characteristics'!$C:$C,0))),"",INDEX('Policy Characteristics'!B:B,MATCH($C562,'Policy Characteristics'!$C:$C,0)))</f>
        <v>Carbon Capture and Sequestration</v>
      </c>
      <c r="C562" s="176" t="str">
        <f t="shared" si="31"/>
        <v>Industry Sector Fraction of Potential Additional CCS Achieved</v>
      </c>
      <c r="D562" s="6" t="s">
        <v>1974</v>
      </c>
      <c r="E562" s="6" t="s">
        <v>1431</v>
      </c>
      <c r="F562" t="s">
        <v>1937</v>
      </c>
      <c r="G562" s="47" t="s">
        <v>1928</v>
      </c>
      <c r="H562" s="44">
        <v>929</v>
      </c>
      <c r="I562" s="199" t="s">
        <v>44</v>
      </c>
      <c r="J562" s="177" t="str">
        <f>IF(ISBLANK(INDEX('Policy Characteristics'!D:D,MATCH($C562,'Policy Characteristics'!$C:$C,0))),"",INDEX('Policy Characteristics'!D:D,MATCH($C562,'Policy Characteristics'!$C:$C,0)))</f>
        <v>Industry CCS</v>
      </c>
      <c r="K562" s="177" t="str">
        <f>IF(ISBLANK(INDEX('Policy Characteristics'!E:E,MATCH($C562,'Policy Characteristics'!$C:$C,0))),"",INDEX('Policy Characteristics'!E:E,MATCH($C562,'Policy Characteristics'!$C:$C,0)))</f>
        <v>indst CCS</v>
      </c>
      <c r="L562" s="177">
        <f>IF(ISBLANK(INDEX('Policy Characteristics'!F:F,MATCH($C562,'Policy Characteristics'!$C:$C,0))),"",INDEX('Policy Characteristics'!F:F,MATCH($C562,'Policy Characteristics'!$C:$C,0)))</f>
        <v>0</v>
      </c>
      <c r="M562" s="177">
        <f>IF(ISBLANK(INDEX('Policy Characteristics'!G:G,MATCH($C562,'Policy Characteristics'!$C:$C,0))),"",INDEX('Policy Characteristics'!G:G,MATCH($C562,'Policy Characteristics'!$C:$C,0)))</f>
        <v>1</v>
      </c>
      <c r="N562" s="177">
        <f>IF(ISBLANK(INDEX('Policy Characteristics'!H:H,MATCH($C562,'Policy Characteristics'!$C:$C,0))),"",INDEX('Policy Characteristics'!H:H,MATCH($C562,'Policy Characteristics'!$C:$C,0)))</f>
        <v>0.01</v>
      </c>
      <c r="O562" s="177" t="str">
        <f>IF(ISBLANK(INDEX('Policy Characteristics'!I:I,MATCH($C562,'Policy Characteristics'!$C:$C,0))),"",INDEX('Policy Characteristics'!I:I,MATCH($C562,'Policy Characteristics'!$C:$C,0)))</f>
        <v>% of CO2 captured</v>
      </c>
      <c r="P562" s="177" t="str">
        <f>IF(ISBLANK(INDEX('Policy Characteristics'!J:J,MATCH($C562,'Policy Characteristics'!$C:$C,0))),"",INDEX('Policy Characteristics'!J:J,MATCH($C562,'Policy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2" s="177" t="str">
        <f>IF(ISBLANK(INDEX('Policy Characteristics'!K:K,MATCH($C562,'Policy Characteristics'!$C:$C,0))),"",INDEX('Policy Characteristics'!K:K,MATCH($C562,'Policy Characteristics'!$C:$C,0)))</f>
        <v>ccs.html#ccs</v>
      </c>
      <c r="R562" s="177" t="str">
        <f>IF(ISBLANK(INDEX('Policy Characteristics'!L:L,MATCH($C562,'Policy Characteristics'!$C:$C,0))),"",INDEX('Policy Characteristics'!L:L,MATCH($C562,'Policy Characteristics'!$C:$C,0)))</f>
        <v>carbon-capture-and-sequestration.html</v>
      </c>
    </row>
    <row r="563" spans="1:18" x14ac:dyDescent="0.35">
      <c r="A563" s="176" t="str">
        <f>IF(ISBLANK(INDEX('Policy Characteristics'!A:A,MATCH($C563,'Policy Characteristics'!$C:$C,0))),"",INDEX('Policy Characteristics'!A:A,MATCH($C563,'Policy Characteristics'!$C:$C,0)))</f>
        <v>Industry</v>
      </c>
      <c r="B563" s="184" t="str">
        <f>IF(ISBLANK(INDEX('Policy Characteristics'!B:B,MATCH($C563,'Policy Characteristics'!$C:$C,0))),"",INDEX('Policy Characteristics'!B:B,MATCH($C563,'Policy Characteristics'!$C:$C,0)))</f>
        <v>Carbon Capture and Sequestration</v>
      </c>
      <c r="C563" s="176" t="str">
        <f t="shared" si="31"/>
        <v>Industry Sector Fraction of Potential Additional CCS Achieved</v>
      </c>
      <c r="D563" s="6" t="s">
        <v>1975</v>
      </c>
      <c r="E563" s="6" t="s">
        <v>1926</v>
      </c>
      <c r="F563" t="s">
        <v>1938</v>
      </c>
      <c r="G563" s="47" t="s">
        <v>1927</v>
      </c>
      <c r="H563" s="44">
        <v>930</v>
      </c>
      <c r="I563" s="198" t="s">
        <v>43</v>
      </c>
      <c r="J563" s="177" t="str">
        <f>IF(ISBLANK(INDEX('Policy Characteristics'!D:D,MATCH($C563,'Policy Characteristics'!$C:$C,0))),"",INDEX('Policy Characteristics'!D:D,MATCH($C563,'Policy Characteristics'!$C:$C,0)))</f>
        <v>Industry CCS</v>
      </c>
      <c r="K563" s="177" t="str">
        <f>IF(ISBLANK(INDEX('Policy Characteristics'!E:E,MATCH($C563,'Policy Characteristics'!$C:$C,0))),"",INDEX('Policy Characteristics'!E:E,MATCH($C563,'Policy Characteristics'!$C:$C,0)))</f>
        <v>indst CCS</v>
      </c>
      <c r="L563" s="177">
        <f>IF(ISBLANK(INDEX('Policy Characteristics'!F:F,MATCH($C563,'Policy Characteristics'!$C:$C,0))),"",INDEX('Policy Characteristics'!F:F,MATCH($C563,'Policy Characteristics'!$C:$C,0)))</f>
        <v>0</v>
      </c>
      <c r="M563" s="177">
        <f>IF(ISBLANK(INDEX('Policy Characteristics'!G:G,MATCH($C563,'Policy Characteristics'!$C:$C,0))),"",INDEX('Policy Characteristics'!G:G,MATCH($C563,'Policy Characteristics'!$C:$C,0)))</f>
        <v>1</v>
      </c>
      <c r="N563" s="177">
        <f>IF(ISBLANK(INDEX('Policy Characteristics'!H:H,MATCH($C563,'Policy Characteristics'!$C:$C,0))),"",INDEX('Policy Characteristics'!H:H,MATCH($C563,'Policy Characteristics'!$C:$C,0)))</f>
        <v>0.01</v>
      </c>
      <c r="O563" s="177" t="str">
        <f>IF(ISBLANK(INDEX('Policy Characteristics'!I:I,MATCH($C563,'Policy Characteristics'!$C:$C,0))),"",INDEX('Policy Characteristics'!I:I,MATCH($C563,'Policy Characteristics'!$C:$C,0)))</f>
        <v>% of CO2 captured</v>
      </c>
      <c r="P563" s="177" t="str">
        <f>IF(ISBLANK(INDEX('Policy Characteristics'!J:J,MATCH($C563,'Policy Characteristics'!$C:$C,0))),"",INDEX('Policy Characteristics'!J:J,MATCH($C563,'Policy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3" s="177" t="str">
        <f>IF(ISBLANK(INDEX('Policy Characteristics'!K:K,MATCH($C563,'Policy Characteristics'!$C:$C,0))),"",INDEX('Policy Characteristics'!K:K,MATCH($C563,'Policy Characteristics'!$C:$C,0)))</f>
        <v>ccs.html#ccs</v>
      </c>
      <c r="R563" s="177" t="str">
        <f>IF(ISBLANK(INDEX('Policy Characteristics'!L:L,MATCH($C563,'Policy Characteristics'!$C:$C,0))),"",INDEX('Policy Characteristics'!L:L,MATCH($C563,'Policy Characteristics'!$C:$C,0)))</f>
        <v>carbon-capture-and-sequestration.html</v>
      </c>
    </row>
    <row r="564" spans="1:18" x14ac:dyDescent="0.35">
      <c r="A564" s="176" t="str">
        <f>IF(ISBLANK(INDEX('Policy Characteristics'!A:A,MATCH($C564,'Policy Characteristics'!$C:$C,0))),"",INDEX('Policy Characteristics'!A:A,MATCH($C564,'Policy Characteristics'!$C:$C,0)))</f>
        <v>Industry</v>
      </c>
      <c r="B564" s="184" t="str">
        <f>IF(ISBLANK(INDEX('Policy Characteristics'!B:B,MATCH($C564,'Policy Characteristics'!$C:$C,0))),"",INDEX('Policy Characteristics'!B:B,MATCH($C564,'Policy Characteristics'!$C:$C,0)))</f>
        <v>Carbon Capture and Sequestration</v>
      </c>
      <c r="C564" s="176" t="str">
        <f t="shared" si="31"/>
        <v>Industry Sector Fraction of Potential Additional CCS Achieved</v>
      </c>
      <c r="D564" s="6" t="s">
        <v>1975</v>
      </c>
      <c r="E564" s="6" t="s">
        <v>1431</v>
      </c>
      <c r="F564" t="s">
        <v>1938</v>
      </c>
      <c r="G564" s="47" t="s">
        <v>1928</v>
      </c>
      <c r="H564" s="44">
        <v>931</v>
      </c>
      <c r="I564" s="199" t="s">
        <v>44</v>
      </c>
      <c r="J564" s="177" t="str">
        <f>IF(ISBLANK(INDEX('Policy Characteristics'!D:D,MATCH($C564,'Policy Characteristics'!$C:$C,0))),"",INDEX('Policy Characteristics'!D:D,MATCH($C564,'Policy Characteristics'!$C:$C,0)))</f>
        <v>Industry CCS</v>
      </c>
      <c r="K564" s="177" t="str">
        <f>IF(ISBLANK(INDEX('Policy Characteristics'!E:E,MATCH($C564,'Policy Characteristics'!$C:$C,0))),"",INDEX('Policy Characteristics'!E:E,MATCH($C564,'Policy Characteristics'!$C:$C,0)))</f>
        <v>indst CCS</v>
      </c>
      <c r="L564" s="177">
        <f>IF(ISBLANK(INDEX('Policy Characteristics'!F:F,MATCH($C564,'Policy Characteristics'!$C:$C,0))),"",INDEX('Policy Characteristics'!F:F,MATCH($C564,'Policy Characteristics'!$C:$C,0)))</f>
        <v>0</v>
      </c>
      <c r="M564" s="177">
        <f>IF(ISBLANK(INDEX('Policy Characteristics'!G:G,MATCH($C564,'Policy Characteristics'!$C:$C,0))),"",INDEX('Policy Characteristics'!G:G,MATCH($C564,'Policy Characteristics'!$C:$C,0)))</f>
        <v>1</v>
      </c>
      <c r="N564" s="177">
        <f>IF(ISBLANK(INDEX('Policy Characteristics'!H:H,MATCH($C564,'Policy Characteristics'!$C:$C,0))),"",INDEX('Policy Characteristics'!H:H,MATCH($C564,'Policy Characteristics'!$C:$C,0)))</f>
        <v>0.01</v>
      </c>
      <c r="O564" s="177" t="str">
        <f>IF(ISBLANK(INDEX('Policy Characteristics'!I:I,MATCH($C564,'Policy Characteristics'!$C:$C,0))),"",INDEX('Policy Characteristics'!I:I,MATCH($C564,'Policy Characteristics'!$C:$C,0)))</f>
        <v>% of CO2 captured</v>
      </c>
      <c r="P564" s="177" t="str">
        <f>IF(ISBLANK(INDEX('Policy Characteristics'!J:J,MATCH($C564,'Policy Characteristics'!$C:$C,0))),"",INDEX('Policy Characteristics'!J:J,MATCH($C564,'Policy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4" s="177" t="str">
        <f>IF(ISBLANK(INDEX('Policy Characteristics'!K:K,MATCH($C564,'Policy Characteristics'!$C:$C,0))),"",INDEX('Policy Characteristics'!K:K,MATCH($C564,'Policy Characteristics'!$C:$C,0)))</f>
        <v>ccs.html#ccs</v>
      </c>
      <c r="R564" s="177" t="str">
        <f>IF(ISBLANK(INDEX('Policy Characteristics'!L:L,MATCH($C564,'Policy Characteristics'!$C:$C,0))),"",INDEX('Policy Characteristics'!L:L,MATCH($C564,'Policy Characteristics'!$C:$C,0)))</f>
        <v>carbon-capture-and-sequestration.html</v>
      </c>
    </row>
    <row r="565" spans="1:18" x14ac:dyDescent="0.35">
      <c r="A565" s="176" t="str">
        <f>IF(ISBLANK(INDEX('Policy Characteristics'!A:A,MATCH($C565,'Policy Characteristics'!$C:$C,0))),"",INDEX('Policy Characteristics'!A:A,MATCH($C565,'Policy Characteristics'!$C:$C,0)))</f>
        <v>Industry</v>
      </c>
      <c r="B565" s="184" t="str">
        <f>IF(ISBLANK(INDEX('Policy Characteristics'!B:B,MATCH($C565,'Policy Characteristics'!$C:$C,0))),"",INDEX('Policy Characteristics'!B:B,MATCH($C565,'Policy Characteristics'!$C:$C,0)))</f>
        <v>Carbon Capture and Sequestration</v>
      </c>
      <c r="C565" s="176" t="str">
        <f t="shared" si="31"/>
        <v>Industry Sector Fraction of Potential Additional CCS Achieved</v>
      </c>
      <c r="D565" s="6" t="s">
        <v>1976</v>
      </c>
      <c r="E565" s="6" t="s">
        <v>1926</v>
      </c>
      <c r="F565" t="s">
        <v>1939</v>
      </c>
      <c r="G565" s="47" t="s">
        <v>1927</v>
      </c>
      <c r="H565" s="44">
        <v>932</v>
      </c>
      <c r="I565" s="198" t="s">
        <v>43</v>
      </c>
      <c r="J565" s="177" t="str">
        <f>IF(ISBLANK(INDEX('Policy Characteristics'!D:D,MATCH($C565,'Policy Characteristics'!$C:$C,0))),"",INDEX('Policy Characteristics'!D:D,MATCH($C565,'Policy Characteristics'!$C:$C,0)))</f>
        <v>Industry CCS</v>
      </c>
      <c r="K565" s="177" t="str">
        <f>IF(ISBLANK(INDEX('Policy Characteristics'!E:E,MATCH($C565,'Policy Characteristics'!$C:$C,0))),"",INDEX('Policy Characteristics'!E:E,MATCH($C565,'Policy Characteristics'!$C:$C,0)))</f>
        <v>indst CCS</v>
      </c>
      <c r="L565" s="177">
        <f>IF(ISBLANK(INDEX('Policy Characteristics'!F:F,MATCH($C565,'Policy Characteristics'!$C:$C,0))),"",INDEX('Policy Characteristics'!F:F,MATCH($C565,'Policy Characteristics'!$C:$C,0)))</f>
        <v>0</v>
      </c>
      <c r="M565" s="177">
        <f>IF(ISBLANK(INDEX('Policy Characteristics'!G:G,MATCH($C565,'Policy Characteristics'!$C:$C,0))),"",INDEX('Policy Characteristics'!G:G,MATCH($C565,'Policy Characteristics'!$C:$C,0)))</f>
        <v>1</v>
      </c>
      <c r="N565" s="177">
        <f>IF(ISBLANK(INDEX('Policy Characteristics'!H:H,MATCH($C565,'Policy Characteristics'!$C:$C,0))),"",INDEX('Policy Characteristics'!H:H,MATCH($C565,'Policy Characteristics'!$C:$C,0)))</f>
        <v>0.01</v>
      </c>
      <c r="O565" s="177" t="str">
        <f>IF(ISBLANK(INDEX('Policy Characteristics'!I:I,MATCH($C565,'Policy Characteristics'!$C:$C,0))),"",INDEX('Policy Characteristics'!I:I,MATCH($C565,'Policy Characteristics'!$C:$C,0)))</f>
        <v>% of CO2 captured</v>
      </c>
      <c r="P565" s="177" t="str">
        <f>IF(ISBLANK(INDEX('Policy Characteristics'!J:J,MATCH($C565,'Policy Characteristics'!$C:$C,0))),"",INDEX('Policy Characteristics'!J:J,MATCH($C565,'Policy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5" s="177" t="str">
        <f>IF(ISBLANK(INDEX('Policy Characteristics'!K:K,MATCH($C565,'Policy Characteristics'!$C:$C,0))),"",INDEX('Policy Characteristics'!K:K,MATCH($C565,'Policy Characteristics'!$C:$C,0)))</f>
        <v>ccs.html#ccs</v>
      </c>
      <c r="R565" s="177" t="str">
        <f>IF(ISBLANK(INDEX('Policy Characteristics'!L:L,MATCH($C565,'Policy Characteristics'!$C:$C,0))),"",INDEX('Policy Characteristics'!L:L,MATCH($C565,'Policy Characteristics'!$C:$C,0)))</f>
        <v>carbon-capture-and-sequestration.html</v>
      </c>
    </row>
    <row r="566" spans="1:18" x14ac:dyDescent="0.35">
      <c r="A566" s="176" t="str">
        <f>IF(ISBLANK(INDEX('Policy Characteristics'!A:A,MATCH($C566,'Policy Characteristics'!$C:$C,0))),"",INDEX('Policy Characteristics'!A:A,MATCH($C566,'Policy Characteristics'!$C:$C,0)))</f>
        <v>Industry</v>
      </c>
      <c r="B566" s="184" t="str">
        <f>IF(ISBLANK(INDEX('Policy Characteristics'!B:B,MATCH($C566,'Policy Characteristics'!$C:$C,0))),"",INDEX('Policy Characteristics'!B:B,MATCH($C566,'Policy Characteristics'!$C:$C,0)))</f>
        <v>Carbon Capture and Sequestration</v>
      </c>
      <c r="C566" s="176" t="str">
        <f t="shared" si="31"/>
        <v>Industry Sector Fraction of Potential Additional CCS Achieved</v>
      </c>
      <c r="D566" s="6" t="s">
        <v>1976</v>
      </c>
      <c r="E566" s="6" t="s">
        <v>1431</v>
      </c>
      <c r="F566" t="s">
        <v>1939</v>
      </c>
      <c r="G566" s="47" t="s">
        <v>1928</v>
      </c>
      <c r="H566" s="44">
        <v>933</v>
      </c>
      <c r="I566" s="198" t="s">
        <v>43</v>
      </c>
      <c r="J566" s="177" t="str">
        <f>IF(ISBLANK(INDEX('Policy Characteristics'!D:D,MATCH($C566,'Policy Characteristics'!$C:$C,0))),"",INDEX('Policy Characteristics'!D:D,MATCH($C566,'Policy Characteristics'!$C:$C,0)))</f>
        <v>Industry CCS</v>
      </c>
      <c r="K566" s="177" t="str">
        <f>IF(ISBLANK(INDEX('Policy Characteristics'!E:E,MATCH($C566,'Policy Characteristics'!$C:$C,0))),"",INDEX('Policy Characteristics'!E:E,MATCH($C566,'Policy Characteristics'!$C:$C,0)))</f>
        <v>indst CCS</v>
      </c>
      <c r="L566" s="177">
        <f>IF(ISBLANK(INDEX('Policy Characteristics'!F:F,MATCH($C566,'Policy Characteristics'!$C:$C,0))),"",INDEX('Policy Characteristics'!F:F,MATCH($C566,'Policy Characteristics'!$C:$C,0)))</f>
        <v>0</v>
      </c>
      <c r="M566" s="177">
        <f>IF(ISBLANK(INDEX('Policy Characteristics'!G:G,MATCH($C566,'Policy Characteristics'!$C:$C,0))),"",INDEX('Policy Characteristics'!G:G,MATCH($C566,'Policy Characteristics'!$C:$C,0)))</f>
        <v>1</v>
      </c>
      <c r="N566" s="177">
        <f>IF(ISBLANK(INDEX('Policy Characteristics'!H:H,MATCH($C566,'Policy Characteristics'!$C:$C,0))),"",INDEX('Policy Characteristics'!H:H,MATCH($C566,'Policy Characteristics'!$C:$C,0)))</f>
        <v>0.01</v>
      </c>
      <c r="O566" s="177" t="str">
        <f>IF(ISBLANK(INDEX('Policy Characteristics'!I:I,MATCH($C566,'Policy Characteristics'!$C:$C,0))),"",INDEX('Policy Characteristics'!I:I,MATCH($C566,'Policy Characteristics'!$C:$C,0)))</f>
        <v>% of CO2 captured</v>
      </c>
      <c r="P566" s="177" t="str">
        <f>IF(ISBLANK(INDEX('Policy Characteristics'!J:J,MATCH($C566,'Policy Characteristics'!$C:$C,0))),"",INDEX('Policy Characteristics'!J:J,MATCH($C566,'Policy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6" s="177" t="str">
        <f>IF(ISBLANK(INDEX('Policy Characteristics'!K:K,MATCH($C566,'Policy Characteristics'!$C:$C,0))),"",INDEX('Policy Characteristics'!K:K,MATCH($C566,'Policy Characteristics'!$C:$C,0)))</f>
        <v>ccs.html#ccs</v>
      </c>
      <c r="R566" s="177" t="str">
        <f>IF(ISBLANK(INDEX('Policy Characteristics'!L:L,MATCH($C566,'Policy Characteristics'!$C:$C,0))),"",INDEX('Policy Characteristics'!L:L,MATCH($C566,'Policy Characteristics'!$C:$C,0)))</f>
        <v>carbon-capture-and-sequestration.html</v>
      </c>
    </row>
    <row r="567" spans="1:18" x14ac:dyDescent="0.35">
      <c r="A567" s="176" t="str">
        <f>IF(ISBLANK(INDEX('Policy Characteristics'!A:A,MATCH($C567,'Policy Characteristics'!$C:$C,0))),"",INDEX('Policy Characteristics'!A:A,MATCH($C567,'Policy Characteristics'!$C:$C,0)))</f>
        <v>Industry</v>
      </c>
      <c r="B567" s="184" t="str">
        <f>IF(ISBLANK(INDEX('Policy Characteristics'!B:B,MATCH($C567,'Policy Characteristics'!$C:$C,0))),"",INDEX('Policy Characteristics'!B:B,MATCH($C567,'Policy Characteristics'!$C:$C,0)))</f>
        <v>Carbon Capture and Sequestration</v>
      </c>
      <c r="C567" s="176" t="str">
        <f t="shared" si="31"/>
        <v>Industry Sector Fraction of Potential Additional CCS Achieved</v>
      </c>
      <c r="D567" s="6" t="s">
        <v>1977</v>
      </c>
      <c r="E567" s="6" t="s">
        <v>1926</v>
      </c>
      <c r="F567" t="s">
        <v>1479</v>
      </c>
      <c r="G567" s="47" t="s">
        <v>1927</v>
      </c>
      <c r="H567" s="44">
        <v>934</v>
      </c>
      <c r="I567" s="198" t="s">
        <v>43</v>
      </c>
      <c r="J567" s="177" t="str">
        <f>IF(ISBLANK(INDEX('Policy Characteristics'!D:D,MATCH($C567,'Policy Characteristics'!$C:$C,0))),"",INDEX('Policy Characteristics'!D:D,MATCH($C567,'Policy Characteristics'!$C:$C,0)))</f>
        <v>Industry CCS</v>
      </c>
      <c r="K567" s="177" t="str">
        <f>IF(ISBLANK(INDEX('Policy Characteristics'!E:E,MATCH($C567,'Policy Characteristics'!$C:$C,0))),"",INDEX('Policy Characteristics'!E:E,MATCH($C567,'Policy Characteristics'!$C:$C,0)))</f>
        <v>indst CCS</v>
      </c>
      <c r="L567" s="177">
        <f>IF(ISBLANK(INDEX('Policy Characteristics'!F:F,MATCH($C567,'Policy Characteristics'!$C:$C,0))),"",INDEX('Policy Characteristics'!F:F,MATCH($C567,'Policy Characteristics'!$C:$C,0)))</f>
        <v>0</v>
      </c>
      <c r="M567" s="177">
        <f>IF(ISBLANK(INDEX('Policy Characteristics'!G:G,MATCH($C567,'Policy Characteristics'!$C:$C,0))),"",INDEX('Policy Characteristics'!G:G,MATCH($C567,'Policy Characteristics'!$C:$C,0)))</f>
        <v>1</v>
      </c>
      <c r="N567" s="177">
        <f>IF(ISBLANK(INDEX('Policy Characteristics'!H:H,MATCH($C567,'Policy Characteristics'!$C:$C,0))),"",INDEX('Policy Characteristics'!H:H,MATCH($C567,'Policy Characteristics'!$C:$C,0)))</f>
        <v>0.01</v>
      </c>
      <c r="O567" s="177" t="str">
        <f>IF(ISBLANK(INDEX('Policy Characteristics'!I:I,MATCH($C567,'Policy Characteristics'!$C:$C,0))),"",INDEX('Policy Characteristics'!I:I,MATCH($C567,'Policy Characteristics'!$C:$C,0)))</f>
        <v>% of CO2 captured</v>
      </c>
      <c r="P567" s="177" t="str">
        <f>IF(ISBLANK(INDEX('Policy Characteristics'!J:J,MATCH($C567,'Policy Characteristics'!$C:$C,0))),"",INDEX('Policy Characteristics'!J:J,MATCH($C567,'Policy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7" s="177" t="str">
        <f>IF(ISBLANK(INDEX('Policy Characteristics'!K:K,MATCH($C567,'Policy Characteristics'!$C:$C,0))),"",INDEX('Policy Characteristics'!K:K,MATCH($C567,'Policy Characteristics'!$C:$C,0)))</f>
        <v>ccs.html#ccs</v>
      </c>
      <c r="R567" s="177" t="str">
        <f>IF(ISBLANK(INDEX('Policy Characteristics'!L:L,MATCH($C567,'Policy Characteristics'!$C:$C,0))),"",INDEX('Policy Characteristics'!L:L,MATCH($C567,'Policy Characteristics'!$C:$C,0)))</f>
        <v>carbon-capture-and-sequestration.html</v>
      </c>
    </row>
    <row r="568" spans="1:18" x14ac:dyDescent="0.35">
      <c r="A568" s="176" t="str">
        <f>IF(ISBLANK(INDEX('Policy Characteristics'!A:A,MATCH($C568,'Policy Characteristics'!$C:$C,0))),"",INDEX('Policy Characteristics'!A:A,MATCH($C568,'Policy Characteristics'!$C:$C,0)))</f>
        <v>Industry</v>
      </c>
      <c r="B568" s="184" t="str">
        <f>IF(ISBLANK(INDEX('Policy Characteristics'!B:B,MATCH($C568,'Policy Characteristics'!$C:$C,0))),"",INDEX('Policy Characteristics'!B:B,MATCH($C568,'Policy Characteristics'!$C:$C,0)))</f>
        <v>Carbon Capture and Sequestration</v>
      </c>
      <c r="C568" s="176" t="str">
        <f t="shared" si="31"/>
        <v>Industry Sector Fraction of Potential Additional CCS Achieved</v>
      </c>
      <c r="D568" s="6" t="s">
        <v>1977</v>
      </c>
      <c r="E568" s="6" t="s">
        <v>1431</v>
      </c>
      <c r="F568" t="s">
        <v>1479</v>
      </c>
      <c r="G568" s="47" t="s">
        <v>1928</v>
      </c>
      <c r="H568" s="44">
        <v>935</v>
      </c>
      <c r="I568" s="198" t="s">
        <v>43</v>
      </c>
      <c r="J568" s="177" t="str">
        <f>IF(ISBLANK(INDEX('Policy Characteristics'!D:D,MATCH($C568,'Policy Characteristics'!$C:$C,0))),"",INDEX('Policy Characteristics'!D:D,MATCH($C568,'Policy Characteristics'!$C:$C,0)))</f>
        <v>Industry CCS</v>
      </c>
      <c r="K568" s="177" t="str">
        <f>IF(ISBLANK(INDEX('Policy Characteristics'!E:E,MATCH($C568,'Policy Characteristics'!$C:$C,0))),"",INDEX('Policy Characteristics'!E:E,MATCH($C568,'Policy Characteristics'!$C:$C,0)))</f>
        <v>indst CCS</v>
      </c>
      <c r="L568" s="177">
        <f>IF(ISBLANK(INDEX('Policy Characteristics'!F:F,MATCH($C568,'Policy Characteristics'!$C:$C,0))),"",INDEX('Policy Characteristics'!F:F,MATCH($C568,'Policy Characteristics'!$C:$C,0)))</f>
        <v>0</v>
      </c>
      <c r="M568" s="177">
        <f>IF(ISBLANK(INDEX('Policy Characteristics'!G:G,MATCH($C568,'Policy Characteristics'!$C:$C,0))),"",INDEX('Policy Characteristics'!G:G,MATCH($C568,'Policy Characteristics'!$C:$C,0)))</f>
        <v>1</v>
      </c>
      <c r="N568" s="177">
        <f>IF(ISBLANK(INDEX('Policy Characteristics'!H:H,MATCH($C568,'Policy Characteristics'!$C:$C,0))),"",INDEX('Policy Characteristics'!H:H,MATCH($C568,'Policy Characteristics'!$C:$C,0)))</f>
        <v>0.01</v>
      </c>
      <c r="O568" s="177" t="str">
        <f>IF(ISBLANK(INDEX('Policy Characteristics'!I:I,MATCH($C568,'Policy Characteristics'!$C:$C,0))),"",INDEX('Policy Characteristics'!I:I,MATCH($C568,'Policy Characteristics'!$C:$C,0)))</f>
        <v>% of CO2 captured</v>
      </c>
      <c r="P568" s="177" t="str">
        <f>IF(ISBLANK(INDEX('Policy Characteristics'!J:J,MATCH($C568,'Policy Characteristics'!$C:$C,0))),"",INDEX('Policy Characteristics'!J:J,MATCH($C568,'Policy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8" s="177" t="str">
        <f>IF(ISBLANK(INDEX('Policy Characteristics'!K:K,MATCH($C568,'Policy Characteristics'!$C:$C,0))),"",INDEX('Policy Characteristics'!K:K,MATCH($C568,'Policy Characteristics'!$C:$C,0)))</f>
        <v>ccs.html#ccs</v>
      </c>
      <c r="R568" s="177" t="str">
        <f>IF(ISBLANK(INDEX('Policy Characteristics'!L:L,MATCH($C568,'Policy Characteristics'!$C:$C,0))),"",INDEX('Policy Characteristics'!L:L,MATCH($C568,'Policy Characteristics'!$C:$C,0)))</f>
        <v>carbon-capture-and-sequestration.html</v>
      </c>
    </row>
    <row r="569" spans="1:18" x14ac:dyDescent="0.35">
      <c r="A569" s="176" t="str">
        <f>IF(ISBLANK(INDEX('Policy Characteristics'!A:A,MATCH($C569,'Policy Characteristics'!$C:$C,0))),"",INDEX('Policy Characteristics'!A:A,MATCH($C569,'Policy Characteristics'!$C:$C,0)))</f>
        <v>Industry</v>
      </c>
      <c r="B569" s="184" t="str">
        <f>IF(ISBLANK(INDEX('Policy Characteristics'!B:B,MATCH($C569,'Policy Characteristics'!$C:$C,0))),"",INDEX('Policy Characteristics'!B:B,MATCH($C569,'Policy Characteristics'!$C:$C,0)))</f>
        <v>Carbon Capture and Sequestration</v>
      </c>
      <c r="C569" s="176" t="str">
        <f t="shared" si="31"/>
        <v>Industry Sector Fraction of Potential Additional CCS Achieved</v>
      </c>
      <c r="D569" s="6" t="s">
        <v>1978</v>
      </c>
      <c r="E569" s="6" t="s">
        <v>1926</v>
      </c>
      <c r="F569" t="s">
        <v>1940</v>
      </c>
      <c r="G569" s="47" t="s">
        <v>1927</v>
      </c>
      <c r="H569" s="44">
        <v>936</v>
      </c>
      <c r="I569" s="198" t="s">
        <v>43</v>
      </c>
      <c r="J569" s="177" t="str">
        <f>IF(ISBLANK(INDEX('Policy Characteristics'!D:D,MATCH($C569,'Policy Characteristics'!$C:$C,0))),"",INDEX('Policy Characteristics'!D:D,MATCH($C569,'Policy Characteristics'!$C:$C,0)))</f>
        <v>Industry CCS</v>
      </c>
      <c r="K569" s="177" t="str">
        <f>IF(ISBLANK(INDEX('Policy Characteristics'!E:E,MATCH($C569,'Policy Characteristics'!$C:$C,0))),"",INDEX('Policy Characteristics'!E:E,MATCH($C569,'Policy Characteristics'!$C:$C,0)))</f>
        <v>indst CCS</v>
      </c>
      <c r="L569" s="177">
        <f>IF(ISBLANK(INDEX('Policy Characteristics'!F:F,MATCH($C569,'Policy Characteristics'!$C:$C,0))),"",INDEX('Policy Characteristics'!F:F,MATCH($C569,'Policy Characteristics'!$C:$C,0)))</f>
        <v>0</v>
      </c>
      <c r="M569" s="177">
        <f>IF(ISBLANK(INDEX('Policy Characteristics'!G:G,MATCH($C569,'Policy Characteristics'!$C:$C,0))),"",INDEX('Policy Characteristics'!G:G,MATCH($C569,'Policy Characteristics'!$C:$C,0)))</f>
        <v>1</v>
      </c>
      <c r="N569" s="177">
        <f>IF(ISBLANK(INDEX('Policy Characteristics'!H:H,MATCH($C569,'Policy Characteristics'!$C:$C,0))),"",INDEX('Policy Characteristics'!H:H,MATCH($C569,'Policy Characteristics'!$C:$C,0)))</f>
        <v>0.01</v>
      </c>
      <c r="O569" s="177" t="str">
        <f>IF(ISBLANK(INDEX('Policy Characteristics'!I:I,MATCH($C569,'Policy Characteristics'!$C:$C,0))),"",INDEX('Policy Characteristics'!I:I,MATCH($C569,'Policy Characteristics'!$C:$C,0)))</f>
        <v>% of CO2 captured</v>
      </c>
      <c r="P569" s="177" t="str">
        <f>IF(ISBLANK(INDEX('Policy Characteristics'!J:J,MATCH($C569,'Policy Characteristics'!$C:$C,0))),"",INDEX('Policy Characteristics'!J:J,MATCH($C569,'Policy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9" s="177" t="str">
        <f>IF(ISBLANK(INDEX('Policy Characteristics'!K:K,MATCH($C569,'Policy Characteristics'!$C:$C,0))),"",INDEX('Policy Characteristics'!K:K,MATCH($C569,'Policy Characteristics'!$C:$C,0)))</f>
        <v>ccs.html#ccs</v>
      </c>
      <c r="R569" s="177" t="str">
        <f>IF(ISBLANK(INDEX('Policy Characteristics'!L:L,MATCH($C569,'Policy Characteristics'!$C:$C,0))),"",INDEX('Policy Characteristics'!L:L,MATCH($C569,'Policy Characteristics'!$C:$C,0)))</f>
        <v>carbon-capture-and-sequestration.html</v>
      </c>
    </row>
    <row r="570" spans="1:18" x14ac:dyDescent="0.35">
      <c r="A570" s="176" t="str">
        <f>IF(ISBLANK(INDEX('Policy Characteristics'!A:A,MATCH($C570,'Policy Characteristics'!$C:$C,0))),"",INDEX('Policy Characteristics'!A:A,MATCH($C570,'Policy Characteristics'!$C:$C,0)))</f>
        <v>Industry</v>
      </c>
      <c r="B570" s="184" t="str">
        <f>IF(ISBLANK(INDEX('Policy Characteristics'!B:B,MATCH($C570,'Policy Characteristics'!$C:$C,0))),"",INDEX('Policy Characteristics'!B:B,MATCH($C570,'Policy Characteristics'!$C:$C,0)))</f>
        <v>Carbon Capture and Sequestration</v>
      </c>
      <c r="C570" s="176" t="str">
        <f t="shared" si="31"/>
        <v>Industry Sector Fraction of Potential Additional CCS Achieved</v>
      </c>
      <c r="D570" s="6" t="s">
        <v>1978</v>
      </c>
      <c r="E570" s="6" t="s">
        <v>1431</v>
      </c>
      <c r="F570" t="s">
        <v>1940</v>
      </c>
      <c r="G570" s="47" t="s">
        <v>1928</v>
      </c>
      <c r="H570" s="44">
        <v>937</v>
      </c>
      <c r="I570" s="199" t="s">
        <v>44</v>
      </c>
      <c r="J570" s="177" t="str">
        <f>IF(ISBLANK(INDEX('Policy Characteristics'!D:D,MATCH($C570,'Policy Characteristics'!$C:$C,0))),"",INDEX('Policy Characteristics'!D:D,MATCH($C570,'Policy Characteristics'!$C:$C,0)))</f>
        <v>Industry CCS</v>
      </c>
      <c r="K570" s="177" t="str">
        <f>IF(ISBLANK(INDEX('Policy Characteristics'!E:E,MATCH($C570,'Policy Characteristics'!$C:$C,0))),"",INDEX('Policy Characteristics'!E:E,MATCH($C570,'Policy Characteristics'!$C:$C,0)))</f>
        <v>indst CCS</v>
      </c>
      <c r="L570" s="177">
        <f>IF(ISBLANK(INDEX('Policy Characteristics'!F:F,MATCH($C570,'Policy Characteristics'!$C:$C,0))),"",INDEX('Policy Characteristics'!F:F,MATCH($C570,'Policy Characteristics'!$C:$C,0)))</f>
        <v>0</v>
      </c>
      <c r="M570" s="177">
        <f>IF(ISBLANK(INDEX('Policy Characteristics'!G:G,MATCH($C570,'Policy Characteristics'!$C:$C,0))),"",INDEX('Policy Characteristics'!G:G,MATCH($C570,'Policy Characteristics'!$C:$C,0)))</f>
        <v>1</v>
      </c>
      <c r="N570" s="177">
        <f>IF(ISBLANK(INDEX('Policy Characteristics'!H:H,MATCH($C570,'Policy Characteristics'!$C:$C,0))),"",INDEX('Policy Characteristics'!H:H,MATCH($C570,'Policy Characteristics'!$C:$C,0)))</f>
        <v>0.01</v>
      </c>
      <c r="O570" s="177" t="str">
        <f>IF(ISBLANK(INDEX('Policy Characteristics'!I:I,MATCH($C570,'Policy Characteristics'!$C:$C,0))),"",INDEX('Policy Characteristics'!I:I,MATCH($C570,'Policy Characteristics'!$C:$C,0)))</f>
        <v>% of CO2 captured</v>
      </c>
      <c r="P570" s="177" t="str">
        <f>IF(ISBLANK(INDEX('Policy Characteristics'!J:J,MATCH($C570,'Policy Characteristics'!$C:$C,0))),"",INDEX('Policy Characteristics'!J:J,MATCH($C570,'Policy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0" s="177" t="str">
        <f>IF(ISBLANK(INDEX('Policy Characteristics'!K:K,MATCH($C570,'Policy Characteristics'!$C:$C,0))),"",INDEX('Policy Characteristics'!K:K,MATCH($C570,'Policy Characteristics'!$C:$C,0)))</f>
        <v>ccs.html#ccs</v>
      </c>
      <c r="R570" s="177" t="str">
        <f>IF(ISBLANK(INDEX('Policy Characteristics'!L:L,MATCH($C570,'Policy Characteristics'!$C:$C,0))),"",INDEX('Policy Characteristics'!L:L,MATCH($C570,'Policy Characteristics'!$C:$C,0)))</f>
        <v>carbon-capture-and-sequestration.html</v>
      </c>
    </row>
    <row r="571" spans="1:18" x14ac:dyDescent="0.35">
      <c r="A571" s="176" t="str">
        <f>IF(ISBLANK(INDEX('Policy Characteristics'!A:A,MATCH($C571,'Policy Characteristics'!$C:$C,0))),"",INDEX('Policy Characteristics'!A:A,MATCH($C571,'Policy Characteristics'!$C:$C,0)))</f>
        <v>Industry</v>
      </c>
      <c r="B571" s="184" t="str">
        <f>IF(ISBLANK(INDEX('Policy Characteristics'!B:B,MATCH($C571,'Policy Characteristics'!$C:$C,0))),"",INDEX('Policy Characteristics'!B:B,MATCH($C571,'Policy Characteristics'!$C:$C,0)))</f>
        <v>Carbon Capture and Sequestration</v>
      </c>
      <c r="C571" s="176" t="str">
        <f t="shared" si="31"/>
        <v>Industry Sector Fraction of Potential Additional CCS Achieved</v>
      </c>
      <c r="D571" s="6" t="s">
        <v>1979</v>
      </c>
      <c r="E571" s="6" t="s">
        <v>1926</v>
      </c>
      <c r="F571" t="s">
        <v>1941</v>
      </c>
      <c r="G571" s="47" t="s">
        <v>1927</v>
      </c>
      <c r="H571" s="44">
        <v>938</v>
      </c>
      <c r="I571" s="198" t="s">
        <v>43</v>
      </c>
      <c r="J571" s="177" t="str">
        <f>IF(ISBLANK(INDEX('Policy Characteristics'!D:D,MATCH($C571,'Policy Characteristics'!$C:$C,0))),"",INDEX('Policy Characteristics'!D:D,MATCH($C571,'Policy Characteristics'!$C:$C,0)))</f>
        <v>Industry CCS</v>
      </c>
      <c r="K571" s="177" t="str">
        <f>IF(ISBLANK(INDEX('Policy Characteristics'!E:E,MATCH($C571,'Policy Characteristics'!$C:$C,0))),"",INDEX('Policy Characteristics'!E:E,MATCH($C571,'Policy Characteristics'!$C:$C,0)))</f>
        <v>indst CCS</v>
      </c>
      <c r="L571" s="177">
        <f>IF(ISBLANK(INDEX('Policy Characteristics'!F:F,MATCH($C571,'Policy Characteristics'!$C:$C,0))),"",INDEX('Policy Characteristics'!F:F,MATCH($C571,'Policy Characteristics'!$C:$C,0)))</f>
        <v>0</v>
      </c>
      <c r="M571" s="177">
        <f>IF(ISBLANK(INDEX('Policy Characteristics'!G:G,MATCH($C571,'Policy Characteristics'!$C:$C,0))),"",INDEX('Policy Characteristics'!G:G,MATCH($C571,'Policy Characteristics'!$C:$C,0)))</f>
        <v>1</v>
      </c>
      <c r="N571" s="177">
        <f>IF(ISBLANK(INDEX('Policy Characteristics'!H:H,MATCH($C571,'Policy Characteristics'!$C:$C,0))),"",INDEX('Policy Characteristics'!H:H,MATCH($C571,'Policy Characteristics'!$C:$C,0)))</f>
        <v>0.01</v>
      </c>
      <c r="O571" s="177" t="str">
        <f>IF(ISBLANK(INDEX('Policy Characteristics'!I:I,MATCH($C571,'Policy Characteristics'!$C:$C,0))),"",INDEX('Policy Characteristics'!I:I,MATCH($C571,'Policy Characteristics'!$C:$C,0)))</f>
        <v>% of CO2 captured</v>
      </c>
      <c r="P571" s="177" t="str">
        <f>IF(ISBLANK(INDEX('Policy Characteristics'!J:J,MATCH($C571,'Policy Characteristics'!$C:$C,0))),"",INDEX('Policy Characteristics'!J:J,MATCH($C571,'Policy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1" s="177" t="str">
        <f>IF(ISBLANK(INDEX('Policy Characteristics'!K:K,MATCH($C571,'Policy Characteristics'!$C:$C,0))),"",INDEX('Policy Characteristics'!K:K,MATCH($C571,'Policy Characteristics'!$C:$C,0)))</f>
        <v>ccs.html#ccs</v>
      </c>
      <c r="R571" s="177" t="str">
        <f>IF(ISBLANK(INDEX('Policy Characteristics'!L:L,MATCH($C571,'Policy Characteristics'!$C:$C,0))),"",INDEX('Policy Characteristics'!L:L,MATCH($C571,'Policy Characteristics'!$C:$C,0)))</f>
        <v>carbon-capture-and-sequestration.html</v>
      </c>
    </row>
    <row r="572" spans="1:18" x14ac:dyDescent="0.35">
      <c r="A572" s="176" t="str">
        <f>IF(ISBLANK(INDEX('Policy Characteristics'!A:A,MATCH($C572,'Policy Characteristics'!$C:$C,0))),"",INDEX('Policy Characteristics'!A:A,MATCH($C572,'Policy Characteristics'!$C:$C,0)))</f>
        <v>Industry</v>
      </c>
      <c r="B572" s="184" t="str">
        <f>IF(ISBLANK(INDEX('Policy Characteristics'!B:B,MATCH($C572,'Policy Characteristics'!$C:$C,0))),"",INDEX('Policy Characteristics'!B:B,MATCH($C572,'Policy Characteristics'!$C:$C,0)))</f>
        <v>Carbon Capture and Sequestration</v>
      </c>
      <c r="C572" s="176" t="str">
        <f t="shared" si="31"/>
        <v>Industry Sector Fraction of Potential Additional CCS Achieved</v>
      </c>
      <c r="D572" s="6" t="s">
        <v>1979</v>
      </c>
      <c r="E572" s="6" t="s">
        <v>1431</v>
      </c>
      <c r="F572" t="s">
        <v>1941</v>
      </c>
      <c r="G572" s="47" t="s">
        <v>1928</v>
      </c>
      <c r="H572" s="44">
        <v>939</v>
      </c>
      <c r="I572" s="199" t="s">
        <v>44</v>
      </c>
      <c r="J572" s="177" t="str">
        <f>IF(ISBLANK(INDEX('Policy Characteristics'!D:D,MATCH($C572,'Policy Characteristics'!$C:$C,0))),"",INDEX('Policy Characteristics'!D:D,MATCH($C572,'Policy Characteristics'!$C:$C,0)))</f>
        <v>Industry CCS</v>
      </c>
      <c r="K572" s="177" t="str">
        <f>IF(ISBLANK(INDEX('Policy Characteristics'!E:E,MATCH($C572,'Policy Characteristics'!$C:$C,0))),"",INDEX('Policy Characteristics'!E:E,MATCH($C572,'Policy Characteristics'!$C:$C,0)))</f>
        <v>indst CCS</v>
      </c>
      <c r="L572" s="177">
        <f>IF(ISBLANK(INDEX('Policy Characteristics'!F:F,MATCH($C572,'Policy Characteristics'!$C:$C,0))),"",INDEX('Policy Characteristics'!F:F,MATCH($C572,'Policy Characteristics'!$C:$C,0)))</f>
        <v>0</v>
      </c>
      <c r="M572" s="177">
        <f>IF(ISBLANK(INDEX('Policy Characteristics'!G:G,MATCH($C572,'Policy Characteristics'!$C:$C,0))),"",INDEX('Policy Characteristics'!G:G,MATCH($C572,'Policy Characteristics'!$C:$C,0)))</f>
        <v>1</v>
      </c>
      <c r="N572" s="177">
        <f>IF(ISBLANK(INDEX('Policy Characteristics'!H:H,MATCH($C572,'Policy Characteristics'!$C:$C,0))),"",INDEX('Policy Characteristics'!H:H,MATCH($C572,'Policy Characteristics'!$C:$C,0)))</f>
        <v>0.01</v>
      </c>
      <c r="O572" s="177" t="str">
        <f>IF(ISBLANK(INDEX('Policy Characteristics'!I:I,MATCH($C572,'Policy Characteristics'!$C:$C,0))),"",INDEX('Policy Characteristics'!I:I,MATCH($C572,'Policy Characteristics'!$C:$C,0)))</f>
        <v>% of CO2 captured</v>
      </c>
      <c r="P572" s="177" t="str">
        <f>IF(ISBLANK(INDEX('Policy Characteristics'!J:J,MATCH($C572,'Policy Characteristics'!$C:$C,0))),"",INDEX('Policy Characteristics'!J:J,MATCH($C572,'Policy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2" s="177" t="str">
        <f>IF(ISBLANK(INDEX('Policy Characteristics'!K:K,MATCH($C572,'Policy Characteristics'!$C:$C,0))),"",INDEX('Policy Characteristics'!K:K,MATCH($C572,'Policy Characteristics'!$C:$C,0)))</f>
        <v>ccs.html#ccs</v>
      </c>
      <c r="R572" s="177" t="str">
        <f>IF(ISBLANK(INDEX('Policy Characteristics'!L:L,MATCH($C572,'Policy Characteristics'!$C:$C,0))),"",INDEX('Policy Characteristics'!L:L,MATCH($C572,'Policy Characteristics'!$C:$C,0)))</f>
        <v>carbon-capture-and-sequestration.html</v>
      </c>
    </row>
    <row r="573" spans="1:18" x14ac:dyDescent="0.35">
      <c r="A573" s="176" t="str">
        <f>IF(ISBLANK(INDEX('Policy Characteristics'!A:A,MATCH($C573,'Policy Characteristics'!$C:$C,0))),"",INDEX('Policy Characteristics'!A:A,MATCH($C573,'Policy Characteristics'!$C:$C,0)))</f>
        <v>Industry</v>
      </c>
      <c r="B573" s="184" t="str">
        <f>IF(ISBLANK(INDEX('Policy Characteristics'!B:B,MATCH($C573,'Policy Characteristics'!$C:$C,0))),"",INDEX('Policy Characteristics'!B:B,MATCH($C573,'Policy Characteristics'!$C:$C,0)))</f>
        <v>Carbon Capture and Sequestration</v>
      </c>
      <c r="C573" s="176" t="str">
        <f t="shared" si="31"/>
        <v>Industry Sector Fraction of Potential Additional CCS Achieved</v>
      </c>
      <c r="D573" s="6" t="s">
        <v>1980</v>
      </c>
      <c r="E573" s="6" t="s">
        <v>1926</v>
      </c>
      <c r="F573" t="s">
        <v>1942</v>
      </c>
      <c r="G573" s="47" t="s">
        <v>1927</v>
      </c>
      <c r="H573" s="44">
        <v>940</v>
      </c>
      <c r="I573" s="198" t="s">
        <v>43</v>
      </c>
      <c r="J573" s="177" t="str">
        <f>IF(ISBLANK(INDEX('Policy Characteristics'!D:D,MATCH($C573,'Policy Characteristics'!$C:$C,0))),"",INDEX('Policy Characteristics'!D:D,MATCH($C573,'Policy Characteristics'!$C:$C,0)))</f>
        <v>Industry CCS</v>
      </c>
      <c r="K573" s="177" t="str">
        <f>IF(ISBLANK(INDEX('Policy Characteristics'!E:E,MATCH($C573,'Policy Characteristics'!$C:$C,0))),"",INDEX('Policy Characteristics'!E:E,MATCH($C573,'Policy Characteristics'!$C:$C,0)))</f>
        <v>indst CCS</v>
      </c>
      <c r="L573" s="177">
        <f>IF(ISBLANK(INDEX('Policy Characteristics'!F:F,MATCH($C573,'Policy Characteristics'!$C:$C,0))),"",INDEX('Policy Characteristics'!F:F,MATCH($C573,'Policy Characteristics'!$C:$C,0)))</f>
        <v>0</v>
      </c>
      <c r="M573" s="177">
        <f>IF(ISBLANK(INDEX('Policy Characteristics'!G:G,MATCH($C573,'Policy Characteristics'!$C:$C,0))),"",INDEX('Policy Characteristics'!G:G,MATCH($C573,'Policy Characteristics'!$C:$C,0)))</f>
        <v>1</v>
      </c>
      <c r="N573" s="177">
        <f>IF(ISBLANK(INDEX('Policy Characteristics'!H:H,MATCH($C573,'Policy Characteristics'!$C:$C,0))),"",INDEX('Policy Characteristics'!H:H,MATCH($C573,'Policy Characteristics'!$C:$C,0)))</f>
        <v>0.01</v>
      </c>
      <c r="O573" s="177" t="str">
        <f>IF(ISBLANK(INDEX('Policy Characteristics'!I:I,MATCH($C573,'Policy Characteristics'!$C:$C,0))),"",INDEX('Policy Characteristics'!I:I,MATCH($C573,'Policy Characteristics'!$C:$C,0)))</f>
        <v>% of CO2 captured</v>
      </c>
      <c r="P573" s="177" t="str">
        <f>IF(ISBLANK(INDEX('Policy Characteristics'!J:J,MATCH($C573,'Policy Characteristics'!$C:$C,0))),"",INDEX('Policy Characteristics'!J:J,MATCH($C573,'Policy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3" s="177" t="str">
        <f>IF(ISBLANK(INDEX('Policy Characteristics'!K:K,MATCH($C573,'Policy Characteristics'!$C:$C,0))),"",INDEX('Policy Characteristics'!K:K,MATCH($C573,'Policy Characteristics'!$C:$C,0)))</f>
        <v>ccs.html#ccs</v>
      </c>
      <c r="R573" s="177" t="str">
        <f>IF(ISBLANK(INDEX('Policy Characteristics'!L:L,MATCH($C573,'Policy Characteristics'!$C:$C,0))),"",INDEX('Policy Characteristics'!L:L,MATCH($C573,'Policy Characteristics'!$C:$C,0)))</f>
        <v>carbon-capture-and-sequestration.html</v>
      </c>
    </row>
    <row r="574" spans="1:18" x14ac:dyDescent="0.35">
      <c r="A574" s="176" t="str">
        <f>IF(ISBLANK(INDEX('Policy Characteristics'!A:A,MATCH($C574,'Policy Characteristics'!$C:$C,0))),"",INDEX('Policy Characteristics'!A:A,MATCH($C574,'Policy Characteristics'!$C:$C,0)))</f>
        <v>Industry</v>
      </c>
      <c r="B574" s="184" t="str">
        <f>IF(ISBLANK(INDEX('Policy Characteristics'!B:B,MATCH($C574,'Policy Characteristics'!$C:$C,0))),"",INDEX('Policy Characteristics'!B:B,MATCH($C574,'Policy Characteristics'!$C:$C,0)))</f>
        <v>Carbon Capture and Sequestration</v>
      </c>
      <c r="C574" s="176" t="str">
        <f t="shared" si="31"/>
        <v>Industry Sector Fraction of Potential Additional CCS Achieved</v>
      </c>
      <c r="D574" s="6" t="s">
        <v>1980</v>
      </c>
      <c r="E574" s="6" t="s">
        <v>1431</v>
      </c>
      <c r="F574" t="s">
        <v>1942</v>
      </c>
      <c r="G574" s="47" t="s">
        <v>1928</v>
      </c>
      <c r="H574" s="44">
        <v>941</v>
      </c>
      <c r="I574" s="199" t="s">
        <v>44</v>
      </c>
      <c r="J574" s="177" t="str">
        <f>IF(ISBLANK(INDEX('Policy Characteristics'!D:D,MATCH($C574,'Policy Characteristics'!$C:$C,0))),"",INDEX('Policy Characteristics'!D:D,MATCH($C574,'Policy Characteristics'!$C:$C,0)))</f>
        <v>Industry CCS</v>
      </c>
      <c r="K574" s="177" t="str">
        <f>IF(ISBLANK(INDEX('Policy Characteristics'!E:E,MATCH($C574,'Policy Characteristics'!$C:$C,0))),"",INDEX('Policy Characteristics'!E:E,MATCH($C574,'Policy Characteristics'!$C:$C,0)))</f>
        <v>indst CCS</v>
      </c>
      <c r="L574" s="177">
        <f>IF(ISBLANK(INDEX('Policy Characteristics'!F:F,MATCH($C574,'Policy Characteristics'!$C:$C,0))),"",INDEX('Policy Characteristics'!F:F,MATCH($C574,'Policy Characteristics'!$C:$C,0)))</f>
        <v>0</v>
      </c>
      <c r="M574" s="177">
        <f>IF(ISBLANK(INDEX('Policy Characteristics'!G:G,MATCH($C574,'Policy Characteristics'!$C:$C,0))),"",INDEX('Policy Characteristics'!G:G,MATCH($C574,'Policy Characteristics'!$C:$C,0)))</f>
        <v>1</v>
      </c>
      <c r="N574" s="177">
        <f>IF(ISBLANK(INDEX('Policy Characteristics'!H:H,MATCH($C574,'Policy Characteristics'!$C:$C,0))),"",INDEX('Policy Characteristics'!H:H,MATCH($C574,'Policy Characteristics'!$C:$C,0)))</f>
        <v>0.01</v>
      </c>
      <c r="O574" s="177" t="str">
        <f>IF(ISBLANK(INDEX('Policy Characteristics'!I:I,MATCH($C574,'Policy Characteristics'!$C:$C,0))),"",INDEX('Policy Characteristics'!I:I,MATCH($C574,'Policy Characteristics'!$C:$C,0)))</f>
        <v>% of CO2 captured</v>
      </c>
      <c r="P574" s="177" t="str">
        <f>IF(ISBLANK(INDEX('Policy Characteristics'!J:J,MATCH($C574,'Policy Characteristics'!$C:$C,0))),"",INDEX('Policy Characteristics'!J:J,MATCH($C574,'Policy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4" s="177" t="str">
        <f>IF(ISBLANK(INDEX('Policy Characteristics'!K:K,MATCH($C574,'Policy Characteristics'!$C:$C,0))),"",INDEX('Policy Characteristics'!K:K,MATCH($C574,'Policy Characteristics'!$C:$C,0)))</f>
        <v>ccs.html#ccs</v>
      </c>
      <c r="R574" s="177" t="str">
        <f>IF(ISBLANK(INDEX('Policy Characteristics'!L:L,MATCH($C574,'Policy Characteristics'!$C:$C,0))),"",INDEX('Policy Characteristics'!L:L,MATCH($C574,'Policy Characteristics'!$C:$C,0)))</f>
        <v>carbon-capture-and-sequestration.html</v>
      </c>
    </row>
    <row r="575" spans="1:18" x14ac:dyDescent="0.35">
      <c r="A575" s="176" t="str">
        <f>IF(ISBLANK(INDEX('Policy Characteristics'!A:A,MATCH($C575,'Policy Characteristics'!$C:$C,0))),"",INDEX('Policy Characteristics'!A:A,MATCH($C575,'Policy Characteristics'!$C:$C,0)))</f>
        <v>Industry</v>
      </c>
      <c r="B575" s="184" t="str">
        <f>IF(ISBLANK(INDEX('Policy Characteristics'!B:B,MATCH($C575,'Policy Characteristics'!$C:$C,0))),"",INDEX('Policy Characteristics'!B:B,MATCH($C575,'Policy Characteristics'!$C:$C,0)))</f>
        <v>Carbon Capture and Sequestration</v>
      </c>
      <c r="C575" s="176" t="str">
        <f t="shared" si="31"/>
        <v>Industry Sector Fraction of Potential Additional CCS Achieved</v>
      </c>
      <c r="D575" s="6" t="s">
        <v>1981</v>
      </c>
      <c r="E575" s="6" t="s">
        <v>1926</v>
      </c>
      <c r="F575" t="s">
        <v>1943</v>
      </c>
      <c r="G575" s="47" t="s">
        <v>1927</v>
      </c>
      <c r="H575" s="44">
        <v>942</v>
      </c>
      <c r="I575" s="198" t="s">
        <v>43</v>
      </c>
      <c r="J575" s="177" t="str">
        <f>IF(ISBLANK(INDEX('Policy Characteristics'!D:D,MATCH($C575,'Policy Characteristics'!$C:$C,0))),"",INDEX('Policy Characteristics'!D:D,MATCH($C575,'Policy Characteristics'!$C:$C,0)))</f>
        <v>Industry CCS</v>
      </c>
      <c r="K575" s="177" t="str">
        <f>IF(ISBLANK(INDEX('Policy Characteristics'!E:E,MATCH($C575,'Policy Characteristics'!$C:$C,0))),"",INDEX('Policy Characteristics'!E:E,MATCH($C575,'Policy Characteristics'!$C:$C,0)))</f>
        <v>indst CCS</v>
      </c>
      <c r="L575" s="177">
        <f>IF(ISBLANK(INDEX('Policy Characteristics'!F:F,MATCH($C575,'Policy Characteristics'!$C:$C,0))),"",INDEX('Policy Characteristics'!F:F,MATCH($C575,'Policy Characteristics'!$C:$C,0)))</f>
        <v>0</v>
      </c>
      <c r="M575" s="177">
        <f>IF(ISBLANK(INDEX('Policy Characteristics'!G:G,MATCH($C575,'Policy Characteristics'!$C:$C,0))),"",INDEX('Policy Characteristics'!G:G,MATCH($C575,'Policy Characteristics'!$C:$C,0)))</f>
        <v>1</v>
      </c>
      <c r="N575" s="177">
        <f>IF(ISBLANK(INDEX('Policy Characteristics'!H:H,MATCH($C575,'Policy Characteristics'!$C:$C,0))),"",INDEX('Policy Characteristics'!H:H,MATCH($C575,'Policy Characteristics'!$C:$C,0)))</f>
        <v>0.01</v>
      </c>
      <c r="O575" s="177" t="str">
        <f>IF(ISBLANK(INDEX('Policy Characteristics'!I:I,MATCH($C575,'Policy Characteristics'!$C:$C,0))),"",INDEX('Policy Characteristics'!I:I,MATCH($C575,'Policy Characteristics'!$C:$C,0)))</f>
        <v>% of CO2 captured</v>
      </c>
      <c r="P575" s="177" t="str">
        <f>IF(ISBLANK(INDEX('Policy Characteristics'!J:J,MATCH($C575,'Policy Characteristics'!$C:$C,0))),"",INDEX('Policy Characteristics'!J:J,MATCH($C575,'Policy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5" s="177" t="str">
        <f>IF(ISBLANK(INDEX('Policy Characteristics'!K:K,MATCH($C575,'Policy Characteristics'!$C:$C,0))),"",INDEX('Policy Characteristics'!K:K,MATCH($C575,'Policy Characteristics'!$C:$C,0)))</f>
        <v>ccs.html#ccs</v>
      </c>
      <c r="R575" s="177" t="str">
        <f>IF(ISBLANK(INDEX('Policy Characteristics'!L:L,MATCH($C575,'Policy Characteristics'!$C:$C,0))),"",INDEX('Policy Characteristics'!L:L,MATCH($C575,'Policy Characteristics'!$C:$C,0)))</f>
        <v>carbon-capture-and-sequestration.html</v>
      </c>
    </row>
    <row r="576" spans="1:18" x14ac:dyDescent="0.35">
      <c r="A576" s="176" t="str">
        <f>IF(ISBLANK(INDEX('Policy Characteristics'!A:A,MATCH($C576,'Policy Characteristics'!$C:$C,0))),"",INDEX('Policy Characteristics'!A:A,MATCH($C576,'Policy Characteristics'!$C:$C,0)))</f>
        <v>Industry</v>
      </c>
      <c r="B576" s="184" t="str">
        <f>IF(ISBLANK(INDEX('Policy Characteristics'!B:B,MATCH($C576,'Policy Characteristics'!$C:$C,0))),"",INDEX('Policy Characteristics'!B:B,MATCH($C576,'Policy Characteristics'!$C:$C,0)))</f>
        <v>Carbon Capture and Sequestration</v>
      </c>
      <c r="C576" s="176" t="str">
        <f t="shared" si="31"/>
        <v>Industry Sector Fraction of Potential Additional CCS Achieved</v>
      </c>
      <c r="D576" s="6" t="s">
        <v>1981</v>
      </c>
      <c r="E576" s="6" t="s">
        <v>1431</v>
      </c>
      <c r="F576" t="s">
        <v>1943</v>
      </c>
      <c r="G576" s="47" t="s">
        <v>1928</v>
      </c>
      <c r="H576" s="44">
        <v>943</v>
      </c>
      <c r="I576" s="199" t="s">
        <v>44</v>
      </c>
      <c r="J576" s="177" t="str">
        <f>IF(ISBLANK(INDEX('Policy Characteristics'!D:D,MATCH($C576,'Policy Characteristics'!$C:$C,0))),"",INDEX('Policy Characteristics'!D:D,MATCH($C576,'Policy Characteristics'!$C:$C,0)))</f>
        <v>Industry CCS</v>
      </c>
      <c r="K576" s="177" t="str">
        <f>IF(ISBLANK(INDEX('Policy Characteristics'!E:E,MATCH($C576,'Policy Characteristics'!$C:$C,0))),"",INDEX('Policy Characteristics'!E:E,MATCH($C576,'Policy Characteristics'!$C:$C,0)))</f>
        <v>indst CCS</v>
      </c>
      <c r="L576" s="177">
        <f>IF(ISBLANK(INDEX('Policy Characteristics'!F:F,MATCH($C576,'Policy Characteristics'!$C:$C,0))),"",INDEX('Policy Characteristics'!F:F,MATCH($C576,'Policy Characteristics'!$C:$C,0)))</f>
        <v>0</v>
      </c>
      <c r="M576" s="177">
        <f>IF(ISBLANK(INDEX('Policy Characteristics'!G:G,MATCH($C576,'Policy Characteristics'!$C:$C,0))),"",INDEX('Policy Characteristics'!G:G,MATCH($C576,'Policy Characteristics'!$C:$C,0)))</f>
        <v>1</v>
      </c>
      <c r="N576" s="177">
        <f>IF(ISBLANK(INDEX('Policy Characteristics'!H:H,MATCH($C576,'Policy Characteristics'!$C:$C,0))),"",INDEX('Policy Characteristics'!H:H,MATCH($C576,'Policy Characteristics'!$C:$C,0)))</f>
        <v>0.01</v>
      </c>
      <c r="O576" s="177" t="str">
        <f>IF(ISBLANK(INDEX('Policy Characteristics'!I:I,MATCH($C576,'Policy Characteristics'!$C:$C,0))),"",INDEX('Policy Characteristics'!I:I,MATCH($C576,'Policy Characteristics'!$C:$C,0)))</f>
        <v>% of CO2 captured</v>
      </c>
      <c r="P576" s="177" t="str">
        <f>IF(ISBLANK(INDEX('Policy Characteristics'!J:J,MATCH($C576,'Policy Characteristics'!$C:$C,0))),"",INDEX('Policy Characteristics'!J:J,MATCH($C576,'Policy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6" s="177" t="str">
        <f>IF(ISBLANK(INDEX('Policy Characteristics'!K:K,MATCH($C576,'Policy Characteristics'!$C:$C,0))),"",INDEX('Policy Characteristics'!K:K,MATCH($C576,'Policy Characteristics'!$C:$C,0)))</f>
        <v>ccs.html#ccs</v>
      </c>
      <c r="R576" s="177" t="str">
        <f>IF(ISBLANK(INDEX('Policy Characteristics'!L:L,MATCH($C576,'Policy Characteristics'!$C:$C,0))),"",INDEX('Policy Characteristics'!L:L,MATCH($C576,'Policy Characteristics'!$C:$C,0)))</f>
        <v>carbon-capture-and-sequestration.html</v>
      </c>
    </row>
    <row r="577" spans="1:18" x14ac:dyDescent="0.35">
      <c r="A577" s="176" t="str">
        <f>IF(ISBLANK(INDEX('Policy Characteristics'!A:A,MATCH($C577,'Policy Characteristics'!$C:$C,0))),"",INDEX('Policy Characteristics'!A:A,MATCH($C577,'Policy Characteristics'!$C:$C,0)))</f>
        <v>Industry</v>
      </c>
      <c r="B577" s="184" t="str">
        <f>IF(ISBLANK(INDEX('Policy Characteristics'!B:B,MATCH($C577,'Policy Characteristics'!$C:$C,0))),"",INDEX('Policy Characteristics'!B:B,MATCH($C577,'Policy Characteristics'!$C:$C,0)))</f>
        <v>Carbon Capture and Sequestration</v>
      </c>
      <c r="C577" s="176" t="str">
        <f t="shared" si="31"/>
        <v>Industry Sector Fraction of Potential Additional CCS Achieved</v>
      </c>
      <c r="D577" s="6" t="s">
        <v>1982</v>
      </c>
      <c r="E577" s="6" t="s">
        <v>1926</v>
      </c>
      <c r="F577" t="s">
        <v>1944</v>
      </c>
      <c r="G577" s="47" t="s">
        <v>1927</v>
      </c>
      <c r="H577" s="44">
        <v>944</v>
      </c>
      <c r="I577" s="198" t="s">
        <v>43</v>
      </c>
      <c r="J577" s="177" t="str">
        <f>IF(ISBLANK(INDEX('Policy Characteristics'!D:D,MATCH($C577,'Policy Characteristics'!$C:$C,0))),"",INDEX('Policy Characteristics'!D:D,MATCH($C577,'Policy Characteristics'!$C:$C,0)))</f>
        <v>Industry CCS</v>
      </c>
      <c r="K577" s="177" t="str">
        <f>IF(ISBLANK(INDEX('Policy Characteristics'!E:E,MATCH($C577,'Policy Characteristics'!$C:$C,0))),"",INDEX('Policy Characteristics'!E:E,MATCH($C577,'Policy Characteristics'!$C:$C,0)))</f>
        <v>indst CCS</v>
      </c>
      <c r="L577" s="177">
        <f>IF(ISBLANK(INDEX('Policy Characteristics'!F:F,MATCH($C577,'Policy Characteristics'!$C:$C,0))),"",INDEX('Policy Characteristics'!F:F,MATCH($C577,'Policy Characteristics'!$C:$C,0)))</f>
        <v>0</v>
      </c>
      <c r="M577" s="177">
        <f>IF(ISBLANK(INDEX('Policy Characteristics'!G:G,MATCH($C577,'Policy Characteristics'!$C:$C,0))),"",INDEX('Policy Characteristics'!G:G,MATCH($C577,'Policy Characteristics'!$C:$C,0)))</f>
        <v>1</v>
      </c>
      <c r="N577" s="177">
        <f>IF(ISBLANK(INDEX('Policy Characteristics'!H:H,MATCH($C577,'Policy Characteristics'!$C:$C,0))),"",INDEX('Policy Characteristics'!H:H,MATCH($C577,'Policy Characteristics'!$C:$C,0)))</f>
        <v>0.01</v>
      </c>
      <c r="O577" s="177" t="str">
        <f>IF(ISBLANK(INDEX('Policy Characteristics'!I:I,MATCH($C577,'Policy Characteristics'!$C:$C,0))),"",INDEX('Policy Characteristics'!I:I,MATCH($C577,'Policy Characteristics'!$C:$C,0)))</f>
        <v>% of CO2 captured</v>
      </c>
      <c r="P577" s="177" t="str">
        <f>IF(ISBLANK(INDEX('Policy Characteristics'!J:J,MATCH($C577,'Policy Characteristics'!$C:$C,0))),"",INDEX('Policy Characteristics'!J:J,MATCH($C577,'Policy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7" s="177" t="str">
        <f>IF(ISBLANK(INDEX('Policy Characteristics'!K:K,MATCH($C577,'Policy Characteristics'!$C:$C,0))),"",INDEX('Policy Characteristics'!K:K,MATCH($C577,'Policy Characteristics'!$C:$C,0)))</f>
        <v>ccs.html#ccs</v>
      </c>
      <c r="R577" s="177" t="str">
        <f>IF(ISBLANK(INDEX('Policy Characteristics'!L:L,MATCH($C577,'Policy Characteristics'!$C:$C,0))),"",INDEX('Policy Characteristics'!L:L,MATCH($C577,'Policy Characteristics'!$C:$C,0)))</f>
        <v>carbon-capture-and-sequestration.html</v>
      </c>
    </row>
    <row r="578" spans="1:18" x14ac:dyDescent="0.35">
      <c r="A578" s="176" t="str">
        <f>IF(ISBLANK(INDEX('Policy Characteristics'!A:A,MATCH($C578,'Policy Characteristics'!$C:$C,0))),"",INDEX('Policy Characteristics'!A:A,MATCH($C578,'Policy Characteristics'!$C:$C,0)))</f>
        <v>Industry</v>
      </c>
      <c r="B578" s="184" t="str">
        <f>IF(ISBLANK(INDEX('Policy Characteristics'!B:B,MATCH($C578,'Policy Characteristics'!$C:$C,0))),"",INDEX('Policy Characteristics'!B:B,MATCH($C578,'Policy Characteristics'!$C:$C,0)))</f>
        <v>Carbon Capture and Sequestration</v>
      </c>
      <c r="C578" s="176" t="str">
        <f t="shared" si="31"/>
        <v>Industry Sector Fraction of Potential Additional CCS Achieved</v>
      </c>
      <c r="D578" s="6" t="s">
        <v>1982</v>
      </c>
      <c r="E578" s="6" t="s">
        <v>1431</v>
      </c>
      <c r="F578" t="s">
        <v>1944</v>
      </c>
      <c r="G578" s="47" t="s">
        <v>1928</v>
      </c>
      <c r="H578" s="44">
        <v>945</v>
      </c>
      <c r="I578" s="199" t="s">
        <v>44</v>
      </c>
      <c r="J578" s="177" t="str">
        <f>IF(ISBLANK(INDEX('Policy Characteristics'!D:D,MATCH($C578,'Policy Characteristics'!$C:$C,0))),"",INDEX('Policy Characteristics'!D:D,MATCH($C578,'Policy Characteristics'!$C:$C,0)))</f>
        <v>Industry CCS</v>
      </c>
      <c r="K578" s="177" t="str">
        <f>IF(ISBLANK(INDEX('Policy Characteristics'!E:E,MATCH($C578,'Policy Characteristics'!$C:$C,0))),"",INDEX('Policy Characteristics'!E:E,MATCH($C578,'Policy Characteristics'!$C:$C,0)))</f>
        <v>indst CCS</v>
      </c>
      <c r="L578" s="177">
        <f>IF(ISBLANK(INDEX('Policy Characteristics'!F:F,MATCH($C578,'Policy Characteristics'!$C:$C,0))),"",INDEX('Policy Characteristics'!F:F,MATCH($C578,'Policy Characteristics'!$C:$C,0)))</f>
        <v>0</v>
      </c>
      <c r="M578" s="177">
        <f>IF(ISBLANK(INDEX('Policy Characteristics'!G:G,MATCH($C578,'Policy Characteristics'!$C:$C,0))),"",INDEX('Policy Characteristics'!G:G,MATCH($C578,'Policy Characteristics'!$C:$C,0)))</f>
        <v>1</v>
      </c>
      <c r="N578" s="177">
        <f>IF(ISBLANK(INDEX('Policy Characteristics'!H:H,MATCH($C578,'Policy Characteristics'!$C:$C,0))),"",INDEX('Policy Characteristics'!H:H,MATCH($C578,'Policy Characteristics'!$C:$C,0)))</f>
        <v>0.01</v>
      </c>
      <c r="O578" s="177" t="str">
        <f>IF(ISBLANK(INDEX('Policy Characteristics'!I:I,MATCH($C578,'Policy Characteristics'!$C:$C,0))),"",INDEX('Policy Characteristics'!I:I,MATCH($C578,'Policy Characteristics'!$C:$C,0)))</f>
        <v>% of CO2 captured</v>
      </c>
      <c r="P578" s="177" t="str">
        <f>IF(ISBLANK(INDEX('Policy Characteristics'!J:J,MATCH($C578,'Policy Characteristics'!$C:$C,0))),"",INDEX('Policy Characteristics'!J:J,MATCH($C578,'Policy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8" s="177" t="str">
        <f>IF(ISBLANK(INDEX('Policy Characteristics'!K:K,MATCH($C578,'Policy Characteristics'!$C:$C,0))),"",INDEX('Policy Characteristics'!K:K,MATCH($C578,'Policy Characteristics'!$C:$C,0)))</f>
        <v>ccs.html#ccs</v>
      </c>
      <c r="R578" s="177" t="str">
        <f>IF(ISBLANK(INDEX('Policy Characteristics'!L:L,MATCH($C578,'Policy Characteristics'!$C:$C,0))),"",INDEX('Policy Characteristics'!L:L,MATCH($C578,'Policy Characteristics'!$C:$C,0)))</f>
        <v>carbon-capture-and-sequestration.html</v>
      </c>
    </row>
    <row r="579" spans="1:18" x14ac:dyDescent="0.35">
      <c r="A579" s="176" t="str">
        <f>IF(ISBLANK(INDEX('Policy Characteristics'!A:A,MATCH($C579,'Policy Characteristics'!$C:$C,0))),"",INDEX('Policy Characteristics'!A:A,MATCH($C579,'Policy Characteristics'!$C:$C,0)))</f>
        <v>Industry</v>
      </c>
      <c r="B579" s="184" t="str">
        <f>IF(ISBLANK(INDEX('Policy Characteristics'!B:B,MATCH($C579,'Policy Characteristics'!$C:$C,0))),"",INDEX('Policy Characteristics'!B:B,MATCH($C579,'Policy Characteristics'!$C:$C,0)))</f>
        <v>Carbon Capture and Sequestration</v>
      </c>
      <c r="C579" s="176" t="str">
        <f t="shared" si="31"/>
        <v>Industry Sector Fraction of Potential Additional CCS Achieved</v>
      </c>
      <c r="D579" s="6" t="s">
        <v>1983</v>
      </c>
      <c r="E579" s="6" t="s">
        <v>1926</v>
      </c>
      <c r="F579" t="s">
        <v>1945</v>
      </c>
      <c r="G579" s="47" t="s">
        <v>1927</v>
      </c>
      <c r="H579" s="44">
        <v>946</v>
      </c>
      <c r="I579" s="198" t="s">
        <v>43</v>
      </c>
      <c r="J579" s="177" t="str">
        <f>IF(ISBLANK(INDEX('Policy Characteristics'!D:D,MATCH($C579,'Policy Characteristics'!$C:$C,0))),"",INDEX('Policy Characteristics'!D:D,MATCH($C579,'Policy Characteristics'!$C:$C,0)))</f>
        <v>Industry CCS</v>
      </c>
      <c r="K579" s="177" t="str">
        <f>IF(ISBLANK(INDEX('Policy Characteristics'!E:E,MATCH($C579,'Policy Characteristics'!$C:$C,0))),"",INDEX('Policy Characteristics'!E:E,MATCH($C579,'Policy Characteristics'!$C:$C,0)))</f>
        <v>indst CCS</v>
      </c>
      <c r="L579" s="177">
        <f>IF(ISBLANK(INDEX('Policy Characteristics'!F:F,MATCH($C579,'Policy Characteristics'!$C:$C,0))),"",INDEX('Policy Characteristics'!F:F,MATCH($C579,'Policy Characteristics'!$C:$C,0)))</f>
        <v>0</v>
      </c>
      <c r="M579" s="177">
        <f>IF(ISBLANK(INDEX('Policy Characteristics'!G:G,MATCH($C579,'Policy Characteristics'!$C:$C,0))),"",INDEX('Policy Characteristics'!G:G,MATCH($C579,'Policy Characteristics'!$C:$C,0)))</f>
        <v>1</v>
      </c>
      <c r="N579" s="177">
        <f>IF(ISBLANK(INDEX('Policy Characteristics'!H:H,MATCH($C579,'Policy Characteristics'!$C:$C,0))),"",INDEX('Policy Characteristics'!H:H,MATCH($C579,'Policy Characteristics'!$C:$C,0)))</f>
        <v>0.01</v>
      </c>
      <c r="O579" s="177" t="str">
        <f>IF(ISBLANK(INDEX('Policy Characteristics'!I:I,MATCH($C579,'Policy Characteristics'!$C:$C,0))),"",INDEX('Policy Characteristics'!I:I,MATCH($C579,'Policy Characteristics'!$C:$C,0)))</f>
        <v>% of CO2 captured</v>
      </c>
      <c r="P579" s="177" t="str">
        <f>IF(ISBLANK(INDEX('Policy Characteristics'!J:J,MATCH($C579,'Policy Characteristics'!$C:$C,0))),"",INDEX('Policy Characteristics'!J:J,MATCH($C579,'Policy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9" s="177" t="str">
        <f>IF(ISBLANK(INDEX('Policy Characteristics'!K:K,MATCH($C579,'Policy Characteristics'!$C:$C,0))),"",INDEX('Policy Characteristics'!K:K,MATCH($C579,'Policy Characteristics'!$C:$C,0)))</f>
        <v>ccs.html#ccs</v>
      </c>
      <c r="R579" s="177" t="str">
        <f>IF(ISBLANK(INDEX('Policy Characteristics'!L:L,MATCH($C579,'Policy Characteristics'!$C:$C,0))),"",INDEX('Policy Characteristics'!L:L,MATCH($C579,'Policy Characteristics'!$C:$C,0)))</f>
        <v>carbon-capture-and-sequestration.html</v>
      </c>
    </row>
    <row r="580" spans="1:18" x14ac:dyDescent="0.35">
      <c r="A580" s="176" t="str">
        <f>IF(ISBLANK(INDEX('Policy Characteristics'!A:A,MATCH($C580,'Policy Characteristics'!$C:$C,0))),"",INDEX('Policy Characteristics'!A:A,MATCH($C580,'Policy Characteristics'!$C:$C,0)))</f>
        <v>Industry</v>
      </c>
      <c r="B580" s="184" t="str">
        <f>IF(ISBLANK(INDEX('Policy Characteristics'!B:B,MATCH($C580,'Policy Characteristics'!$C:$C,0))),"",INDEX('Policy Characteristics'!B:B,MATCH($C580,'Policy Characteristics'!$C:$C,0)))</f>
        <v>Carbon Capture and Sequestration</v>
      </c>
      <c r="C580" s="176" t="str">
        <f t="shared" si="31"/>
        <v>Industry Sector Fraction of Potential Additional CCS Achieved</v>
      </c>
      <c r="D580" s="6" t="s">
        <v>1983</v>
      </c>
      <c r="E580" s="6" t="s">
        <v>1431</v>
      </c>
      <c r="F580" t="s">
        <v>1945</v>
      </c>
      <c r="G580" s="47" t="s">
        <v>1928</v>
      </c>
      <c r="H580" s="44">
        <v>947</v>
      </c>
      <c r="I580" s="199" t="s">
        <v>44</v>
      </c>
      <c r="J580" s="177" t="str">
        <f>IF(ISBLANK(INDEX('Policy Characteristics'!D:D,MATCH($C580,'Policy Characteristics'!$C:$C,0))),"",INDEX('Policy Characteristics'!D:D,MATCH($C580,'Policy Characteristics'!$C:$C,0)))</f>
        <v>Industry CCS</v>
      </c>
      <c r="K580" s="177" t="str">
        <f>IF(ISBLANK(INDEX('Policy Characteristics'!E:E,MATCH($C580,'Policy Characteristics'!$C:$C,0))),"",INDEX('Policy Characteristics'!E:E,MATCH($C580,'Policy Characteristics'!$C:$C,0)))</f>
        <v>indst CCS</v>
      </c>
      <c r="L580" s="177">
        <f>IF(ISBLANK(INDEX('Policy Characteristics'!F:F,MATCH($C580,'Policy Characteristics'!$C:$C,0))),"",INDEX('Policy Characteristics'!F:F,MATCH($C580,'Policy Characteristics'!$C:$C,0)))</f>
        <v>0</v>
      </c>
      <c r="M580" s="177">
        <f>IF(ISBLANK(INDEX('Policy Characteristics'!G:G,MATCH($C580,'Policy Characteristics'!$C:$C,0))),"",INDEX('Policy Characteristics'!G:G,MATCH($C580,'Policy Characteristics'!$C:$C,0)))</f>
        <v>1</v>
      </c>
      <c r="N580" s="177">
        <f>IF(ISBLANK(INDEX('Policy Characteristics'!H:H,MATCH($C580,'Policy Characteristics'!$C:$C,0))),"",INDEX('Policy Characteristics'!H:H,MATCH($C580,'Policy Characteristics'!$C:$C,0)))</f>
        <v>0.01</v>
      </c>
      <c r="O580" s="177" t="str">
        <f>IF(ISBLANK(INDEX('Policy Characteristics'!I:I,MATCH($C580,'Policy Characteristics'!$C:$C,0))),"",INDEX('Policy Characteristics'!I:I,MATCH($C580,'Policy Characteristics'!$C:$C,0)))</f>
        <v>% of CO2 captured</v>
      </c>
      <c r="P580" s="177" t="str">
        <f>IF(ISBLANK(INDEX('Policy Characteristics'!J:J,MATCH($C580,'Policy Characteristics'!$C:$C,0))),"",INDEX('Policy Characteristics'!J:J,MATCH($C580,'Policy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0" s="177" t="str">
        <f>IF(ISBLANK(INDEX('Policy Characteristics'!K:K,MATCH($C580,'Policy Characteristics'!$C:$C,0))),"",INDEX('Policy Characteristics'!K:K,MATCH($C580,'Policy Characteristics'!$C:$C,0)))</f>
        <v>ccs.html#ccs</v>
      </c>
      <c r="R580" s="177" t="str">
        <f>IF(ISBLANK(INDEX('Policy Characteristics'!L:L,MATCH($C580,'Policy Characteristics'!$C:$C,0))),"",INDEX('Policy Characteristics'!L:L,MATCH($C580,'Policy Characteristics'!$C:$C,0)))</f>
        <v>carbon-capture-and-sequestration.html</v>
      </c>
    </row>
    <row r="581" spans="1:18" x14ac:dyDescent="0.35">
      <c r="A581" s="176" t="str">
        <f>IF(ISBLANK(INDEX('Policy Characteristics'!A:A,MATCH($C581,'Policy Characteristics'!$C:$C,0))),"",INDEX('Policy Characteristics'!A:A,MATCH($C581,'Policy Characteristics'!$C:$C,0)))</f>
        <v>Industry</v>
      </c>
      <c r="B581" s="184" t="str">
        <f>IF(ISBLANK(INDEX('Policy Characteristics'!B:B,MATCH($C581,'Policy Characteristics'!$C:$C,0))),"",INDEX('Policy Characteristics'!B:B,MATCH($C581,'Policy Characteristics'!$C:$C,0)))</f>
        <v>Carbon Capture and Sequestration</v>
      </c>
      <c r="C581" s="176" t="str">
        <f t="shared" si="31"/>
        <v>Industry Sector Fraction of Potential Additional CCS Achieved</v>
      </c>
      <c r="D581" s="6" t="s">
        <v>1984</v>
      </c>
      <c r="E581" s="6" t="s">
        <v>1926</v>
      </c>
      <c r="F581" t="s">
        <v>1946</v>
      </c>
      <c r="G581" s="47" t="s">
        <v>1927</v>
      </c>
      <c r="H581" s="44">
        <v>948</v>
      </c>
      <c r="I581" s="198" t="s">
        <v>43</v>
      </c>
      <c r="J581" s="177" t="str">
        <f>IF(ISBLANK(INDEX('Policy Characteristics'!D:D,MATCH($C581,'Policy Characteristics'!$C:$C,0))),"",INDEX('Policy Characteristics'!D:D,MATCH($C581,'Policy Characteristics'!$C:$C,0)))</f>
        <v>Industry CCS</v>
      </c>
      <c r="K581" s="177" t="str">
        <f>IF(ISBLANK(INDEX('Policy Characteristics'!E:E,MATCH($C581,'Policy Characteristics'!$C:$C,0))),"",INDEX('Policy Characteristics'!E:E,MATCH($C581,'Policy Characteristics'!$C:$C,0)))</f>
        <v>indst CCS</v>
      </c>
      <c r="L581" s="177">
        <f>IF(ISBLANK(INDEX('Policy Characteristics'!F:F,MATCH($C581,'Policy Characteristics'!$C:$C,0))),"",INDEX('Policy Characteristics'!F:F,MATCH($C581,'Policy Characteristics'!$C:$C,0)))</f>
        <v>0</v>
      </c>
      <c r="M581" s="177">
        <f>IF(ISBLANK(INDEX('Policy Characteristics'!G:G,MATCH($C581,'Policy Characteristics'!$C:$C,0))),"",INDEX('Policy Characteristics'!G:G,MATCH($C581,'Policy Characteristics'!$C:$C,0)))</f>
        <v>1</v>
      </c>
      <c r="N581" s="177">
        <f>IF(ISBLANK(INDEX('Policy Characteristics'!H:H,MATCH($C581,'Policy Characteristics'!$C:$C,0))),"",INDEX('Policy Characteristics'!H:H,MATCH($C581,'Policy Characteristics'!$C:$C,0)))</f>
        <v>0.01</v>
      </c>
      <c r="O581" s="177" t="str">
        <f>IF(ISBLANK(INDEX('Policy Characteristics'!I:I,MATCH($C581,'Policy Characteristics'!$C:$C,0))),"",INDEX('Policy Characteristics'!I:I,MATCH($C581,'Policy Characteristics'!$C:$C,0)))</f>
        <v>% of CO2 captured</v>
      </c>
      <c r="P581" s="177" t="str">
        <f>IF(ISBLANK(INDEX('Policy Characteristics'!J:J,MATCH($C581,'Policy Characteristics'!$C:$C,0))),"",INDEX('Policy Characteristics'!J:J,MATCH($C581,'Policy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1" s="177" t="str">
        <f>IF(ISBLANK(INDEX('Policy Characteristics'!K:K,MATCH($C581,'Policy Characteristics'!$C:$C,0))),"",INDEX('Policy Characteristics'!K:K,MATCH($C581,'Policy Characteristics'!$C:$C,0)))</f>
        <v>ccs.html#ccs</v>
      </c>
      <c r="R581" s="177" t="str">
        <f>IF(ISBLANK(INDEX('Policy Characteristics'!L:L,MATCH($C581,'Policy Characteristics'!$C:$C,0))),"",INDEX('Policy Characteristics'!L:L,MATCH($C581,'Policy Characteristics'!$C:$C,0)))</f>
        <v>carbon-capture-and-sequestration.html</v>
      </c>
    </row>
    <row r="582" spans="1:18" x14ac:dyDescent="0.35">
      <c r="A582" s="176" t="str">
        <f>IF(ISBLANK(INDEX('Policy Characteristics'!A:A,MATCH($C582,'Policy Characteristics'!$C:$C,0))),"",INDEX('Policy Characteristics'!A:A,MATCH($C582,'Policy Characteristics'!$C:$C,0)))</f>
        <v>Industry</v>
      </c>
      <c r="B582" s="184" t="str">
        <f>IF(ISBLANK(INDEX('Policy Characteristics'!B:B,MATCH($C582,'Policy Characteristics'!$C:$C,0))),"",INDEX('Policy Characteristics'!B:B,MATCH($C582,'Policy Characteristics'!$C:$C,0)))</f>
        <v>Carbon Capture and Sequestration</v>
      </c>
      <c r="C582" s="176" t="str">
        <f t="shared" si="31"/>
        <v>Industry Sector Fraction of Potential Additional CCS Achieved</v>
      </c>
      <c r="D582" s="6" t="s">
        <v>1984</v>
      </c>
      <c r="E582" s="6" t="s">
        <v>1431</v>
      </c>
      <c r="F582" t="s">
        <v>1946</v>
      </c>
      <c r="G582" s="47" t="s">
        <v>1928</v>
      </c>
      <c r="H582" s="44">
        <v>949</v>
      </c>
      <c r="I582" s="199" t="s">
        <v>44</v>
      </c>
      <c r="J582" s="177" t="str">
        <f>IF(ISBLANK(INDEX('Policy Characteristics'!D:D,MATCH($C582,'Policy Characteristics'!$C:$C,0))),"",INDEX('Policy Characteristics'!D:D,MATCH($C582,'Policy Characteristics'!$C:$C,0)))</f>
        <v>Industry CCS</v>
      </c>
      <c r="K582" s="177" t="str">
        <f>IF(ISBLANK(INDEX('Policy Characteristics'!E:E,MATCH($C582,'Policy Characteristics'!$C:$C,0))),"",INDEX('Policy Characteristics'!E:E,MATCH($C582,'Policy Characteristics'!$C:$C,0)))</f>
        <v>indst CCS</v>
      </c>
      <c r="L582" s="177">
        <f>IF(ISBLANK(INDEX('Policy Characteristics'!F:F,MATCH($C582,'Policy Characteristics'!$C:$C,0))),"",INDEX('Policy Characteristics'!F:F,MATCH($C582,'Policy Characteristics'!$C:$C,0)))</f>
        <v>0</v>
      </c>
      <c r="M582" s="177">
        <f>IF(ISBLANK(INDEX('Policy Characteristics'!G:G,MATCH($C582,'Policy Characteristics'!$C:$C,0))),"",INDEX('Policy Characteristics'!G:G,MATCH($C582,'Policy Characteristics'!$C:$C,0)))</f>
        <v>1</v>
      </c>
      <c r="N582" s="177">
        <f>IF(ISBLANK(INDEX('Policy Characteristics'!H:H,MATCH($C582,'Policy Characteristics'!$C:$C,0))),"",INDEX('Policy Characteristics'!H:H,MATCH($C582,'Policy Characteristics'!$C:$C,0)))</f>
        <v>0.01</v>
      </c>
      <c r="O582" s="177" t="str">
        <f>IF(ISBLANK(INDEX('Policy Characteristics'!I:I,MATCH($C582,'Policy Characteristics'!$C:$C,0))),"",INDEX('Policy Characteristics'!I:I,MATCH($C582,'Policy Characteristics'!$C:$C,0)))</f>
        <v>% of CO2 captured</v>
      </c>
      <c r="P582" s="177" t="str">
        <f>IF(ISBLANK(INDEX('Policy Characteristics'!J:J,MATCH($C582,'Policy Characteristics'!$C:$C,0))),"",INDEX('Policy Characteristics'!J:J,MATCH($C582,'Policy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2" s="177" t="str">
        <f>IF(ISBLANK(INDEX('Policy Characteristics'!K:K,MATCH($C582,'Policy Characteristics'!$C:$C,0))),"",INDEX('Policy Characteristics'!K:K,MATCH($C582,'Policy Characteristics'!$C:$C,0)))</f>
        <v>ccs.html#ccs</v>
      </c>
      <c r="R582" s="177" t="str">
        <f>IF(ISBLANK(INDEX('Policy Characteristics'!L:L,MATCH($C582,'Policy Characteristics'!$C:$C,0))),"",INDEX('Policy Characteristics'!L:L,MATCH($C582,'Policy Characteristics'!$C:$C,0)))</f>
        <v>carbon-capture-and-sequestration.html</v>
      </c>
    </row>
    <row r="583" spans="1:18" x14ac:dyDescent="0.35">
      <c r="A583" s="176" t="str">
        <f>IF(ISBLANK(INDEX('Policy Characteristics'!A:A,MATCH($C583,'Policy Characteristics'!$C:$C,0))),"",INDEX('Policy Characteristics'!A:A,MATCH($C583,'Policy Characteristics'!$C:$C,0)))</f>
        <v>Industry</v>
      </c>
      <c r="B583" s="184" t="str">
        <f>IF(ISBLANK(INDEX('Policy Characteristics'!B:B,MATCH($C583,'Policy Characteristics'!$C:$C,0))),"",INDEX('Policy Characteristics'!B:B,MATCH($C583,'Policy Characteristics'!$C:$C,0)))</f>
        <v>Carbon Capture and Sequestration</v>
      </c>
      <c r="C583" s="176" t="str">
        <f t="shared" si="31"/>
        <v>Industry Sector Fraction of Potential Additional CCS Achieved</v>
      </c>
      <c r="D583" s="6" t="s">
        <v>1985</v>
      </c>
      <c r="E583" s="6" t="s">
        <v>1926</v>
      </c>
      <c r="F583" t="s">
        <v>1947</v>
      </c>
      <c r="G583" s="47" t="s">
        <v>1927</v>
      </c>
      <c r="H583" s="44">
        <v>950</v>
      </c>
      <c r="I583" s="198" t="s">
        <v>43</v>
      </c>
      <c r="J583" s="177" t="str">
        <f>IF(ISBLANK(INDEX('Policy Characteristics'!D:D,MATCH($C583,'Policy Characteristics'!$C:$C,0))),"",INDEX('Policy Characteristics'!D:D,MATCH($C583,'Policy Characteristics'!$C:$C,0)))</f>
        <v>Industry CCS</v>
      </c>
      <c r="K583" s="177" t="str">
        <f>IF(ISBLANK(INDEX('Policy Characteristics'!E:E,MATCH($C583,'Policy Characteristics'!$C:$C,0))),"",INDEX('Policy Characteristics'!E:E,MATCH($C583,'Policy Characteristics'!$C:$C,0)))</f>
        <v>indst CCS</v>
      </c>
      <c r="L583" s="177">
        <f>IF(ISBLANK(INDEX('Policy Characteristics'!F:F,MATCH($C583,'Policy Characteristics'!$C:$C,0))),"",INDEX('Policy Characteristics'!F:F,MATCH($C583,'Policy Characteristics'!$C:$C,0)))</f>
        <v>0</v>
      </c>
      <c r="M583" s="177">
        <f>IF(ISBLANK(INDEX('Policy Characteristics'!G:G,MATCH($C583,'Policy Characteristics'!$C:$C,0))),"",INDEX('Policy Characteristics'!G:G,MATCH($C583,'Policy Characteristics'!$C:$C,0)))</f>
        <v>1</v>
      </c>
      <c r="N583" s="177">
        <f>IF(ISBLANK(INDEX('Policy Characteristics'!H:H,MATCH($C583,'Policy Characteristics'!$C:$C,0))),"",INDEX('Policy Characteristics'!H:H,MATCH($C583,'Policy Characteristics'!$C:$C,0)))</f>
        <v>0.01</v>
      </c>
      <c r="O583" s="177" t="str">
        <f>IF(ISBLANK(INDEX('Policy Characteristics'!I:I,MATCH($C583,'Policy Characteristics'!$C:$C,0))),"",INDEX('Policy Characteristics'!I:I,MATCH($C583,'Policy Characteristics'!$C:$C,0)))</f>
        <v>% of CO2 captured</v>
      </c>
      <c r="P583" s="177" t="str">
        <f>IF(ISBLANK(INDEX('Policy Characteristics'!J:J,MATCH($C583,'Policy Characteristics'!$C:$C,0))),"",INDEX('Policy Characteristics'!J:J,MATCH($C583,'Policy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3" s="177" t="str">
        <f>IF(ISBLANK(INDEX('Policy Characteristics'!K:K,MATCH($C583,'Policy Characteristics'!$C:$C,0))),"",INDEX('Policy Characteristics'!K:K,MATCH($C583,'Policy Characteristics'!$C:$C,0)))</f>
        <v>ccs.html#ccs</v>
      </c>
      <c r="R583" s="177" t="str">
        <f>IF(ISBLANK(INDEX('Policy Characteristics'!L:L,MATCH($C583,'Policy Characteristics'!$C:$C,0))),"",INDEX('Policy Characteristics'!L:L,MATCH($C583,'Policy Characteristics'!$C:$C,0)))</f>
        <v>carbon-capture-and-sequestration.html</v>
      </c>
    </row>
    <row r="584" spans="1:18" x14ac:dyDescent="0.35">
      <c r="A584" s="176" t="str">
        <f>IF(ISBLANK(INDEX('Policy Characteristics'!A:A,MATCH($C584,'Policy Characteristics'!$C:$C,0))),"",INDEX('Policy Characteristics'!A:A,MATCH($C584,'Policy Characteristics'!$C:$C,0)))</f>
        <v>Industry</v>
      </c>
      <c r="B584" s="184" t="str">
        <f>IF(ISBLANK(INDEX('Policy Characteristics'!B:B,MATCH($C584,'Policy Characteristics'!$C:$C,0))),"",INDEX('Policy Characteristics'!B:B,MATCH($C584,'Policy Characteristics'!$C:$C,0)))</f>
        <v>Carbon Capture and Sequestration</v>
      </c>
      <c r="C584" s="176" t="str">
        <f t="shared" si="31"/>
        <v>Industry Sector Fraction of Potential Additional CCS Achieved</v>
      </c>
      <c r="D584" s="6" t="s">
        <v>1985</v>
      </c>
      <c r="E584" s="6" t="s">
        <v>1431</v>
      </c>
      <c r="F584" t="s">
        <v>1947</v>
      </c>
      <c r="G584" s="47" t="s">
        <v>1928</v>
      </c>
      <c r="H584" s="44">
        <v>951</v>
      </c>
      <c r="I584" s="199" t="s">
        <v>44</v>
      </c>
      <c r="J584" s="177" t="str">
        <f>IF(ISBLANK(INDEX('Policy Characteristics'!D:D,MATCH($C584,'Policy Characteristics'!$C:$C,0))),"",INDEX('Policy Characteristics'!D:D,MATCH($C584,'Policy Characteristics'!$C:$C,0)))</f>
        <v>Industry CCS</v>
      </c>
      <c r="K584" s="177" t="str">
        <f>IF(ISBLANK(INDEX('Policy Characteristics'!E:E,MATCH($C584,'Policy Characteristics'!$C:$C,0))),"",INDEX('Policy Characteristics'!E:E,MATCH($C584,'Policy Characteristics'!$C:$C,0)))</f>
        <v>indst CCS</v>
      </c>
      <c r="L584" s="177">
        <f>IF(ISBLANK(INDEX('Policy Characteristics'!F:F,MATCH($C584,'Policy Characteristics'!$C:$C,0))),"",INDEX('Policy Characteristics'!F:F,MATCH($C584,'Policy Characteristics'!$C:$C,0)))</f>
        <v>0</v>
      </c>
      <c r="M584" s="177">
        <f>IF(ISBLANK(INDEX('Policy Characteristics'!G:G,MATCH($C584,'Policy Characteristics'!$C:$C,0))),"",INDEX('Policy Characteristics'!G:G,MATCH($C584,'Policy Characteristics'!$C:$C,0)))</f>
        <v>1</v>
      </c>
      <c r="N584" s="177">
        <f>IF(ISBLANK(INDEX('Policy Characteristics'!H:H,MATCH($C584,'Policy Characteristics'!$C:$C,0))),"",INDEX('Policy Characteristics'!H:H,MATCH($C584,'Policy Characteristics'!$C:$C,0)))</f>
        <v>0.01</v>
      </c>
      <c r="O584" s="177" t="str">
        <f>IF(ISBLANK(INDEX('Policy Characteristics'!I:I,MATCH($C584,'Policy Characteristics'!$C:$C,0))),"",INDEX('Policy Characteristics'!I:I,MATCH($C584,'Policy Characteristics'!$C:$C,0)))</f>
        <v>% of CO2 captured</v>
      </c>
      <c r="P584" s="177" t="str">
        <f>IF(ISBLANK(INDEX('Policy Characteristics'!J:J,MATCH($C584,'Policy Characteristics'!$C:$C,0))),"",INDEX('Policy Characteristics'!J:J,MATCH($C584,'Policy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4" s="177" t="str">
        <f>IF(ISBLANK(INDEX('Policy Characteristics'!K:K,MATCH($C584,'Policy Characteristics'!$C:$C,0))),"",INDEX('Policy Characteristics'!K:K,MATCH($C584,'Policy Characteristics'!$C:$C,0)))</f>
        <v>ccs.html#ccs</v>
      </c>
      <c r="R584" s="177" t="str">
        <f>IF(ISBLANK(INDEX('Policy Characteristics'!L:L,MATCH($C584,'Policy Characteristics'!$C:$C,0))),"",INDEX('Policy Characteristics'!L:L,MATCH($C584,'Policy Characteristics'!$C:$C,0)))</f>
        <v>carbon-capture-and-sequestration.html</v>
      </c>
    </row>
    <row r="585" spans="1:18" x14ac:dyDescent="0.35">
      <c r="A585" s="176" t="str">
        <f>IF(ISBLANK(INDEX('Policy Characteristics'!A:A,MATCH($C585,'Policy Characteristics'!$C:$C,0))),"",INDEX('Policy Characteristics'!A:A,MATCH($C585,'Policy Characteristics'!$C:$C,0)))</f>
        <v>Industry</v>
      </c>
      <c r="B585" s="184" t="str">
        <f>IF(ISBLANK(INDEX('Policy Characteristics'!B:B,MATCH($C585,'Policy Characteristics'!$C:$C,0))),"",INDEX('Policy Characteristics'!B:B,MATCH($C585,'Policy Characteristics'!$C:$C,0)))</f>
        <v>Carbon Capture and Sequestration</v>
      </c>
      <c r="C585" s="176" t="str">
        <f t="shared" si="31"/>
        <v>Industry Sector Fraction of Potential Additional CCS Achieved</v>
      </c>
      <c r="D585" s="6" t="s">
        <v>1986</v>
      </c>
      <c r="E585" s="6" t="s">
        <v>1926</v>
      </c>
      <c r="F585" t="s">
        <v>1948</v>
      </c>
      <c r="G585" s="47" t="s">
        <v>1927</v>
      </c>
      <c r="H585" s="44">
        <v>952</v>
      </c>
      <c r="I585" s="198" t="s">
        <v>43</v>
      </c>
      <c r="J585" s="177" t="str">
        <f>IF(ISBLANK(INDEX('Policy Characteristics'!D:D,MATCH($C585,'Policy Characteristics'!$C:$C,0))),"",INDEX('Policy Characteristics'!D:D,MATCH($C585,'Policy Characteristics'!$C:$C,0)))</f>
        <v>Industry CCS</v>
      </c>
      <c r="K585" s="177" t="str">
        <f>IF(ISBLANK(INDEX('Policy Characteristics'!E:E,MATCH($C585,'Policy Characteristics'!$C:$C,0))),"",INDEX('Policy Characteristics'!E:E,MATCH($C585,'Policy Characteristics'!$C:$C,0)))</f>
        <v>indst CCS</v>
      </c>
      <c r="L585" s="177">
        <f>IF(ISBLANK(INDEX('Policy Characteristics'!F:F,MATCH($C585,'Policy Characteristics'!$C:$C,0))),"",INDEX('Policy Characteristics'!F:F,MATCH($C585,'Policy Characteristics'!$C:$C,0)))</f>
        <v>0</v>
      </c>
      <c r="M585" s="177">
        <f>IF(ISBLANK(INDEX('Policy Characteristics'!G:G,MATCH($C585,'Policy Characteristics'!$C:$C,0))),"",INDEX('Policy Characteristics'!G:G,MATCH($C585,'Policy Characteristics'!$C:$C,0)))</f>
        <v>1</v>
      </c>
      <c r="N585" s="177">
        <f>IF(ISBLANK(INDEX('Policy Characteristics'!H:H,MATCH($C585,'Policy Characteristics'!$C:$C,0))),"",INDEX('Policy Characteristics'!H:H,MATCH($C585,'Policy Characteristics'!$C:$C,0)))</f>
        <v>0.01</v>
      </c>
      <c r="O585" s="177" t="str">
        <f>IF(ISBLANK(INDEX('Policy Characteristics'!I:I,MATCH($C585,'Policy Characteristics'!$C:$C,0))),"",INDEX('Policy Characteristics'!I:I,MATCH($C585,'Policy Characteristics'!$C:$C,0)))</f>
        <v>% of CO2 captured</v>
      </c>
      <c r="P585" s="177" t="str">
        <f>IF(ISBLANK(INDEX('Policy Characteristics'!J:J,MATCH($C585,'Policy Characteristics'!$C:$C,0))),"",INDEX('Policy Characteristics'!J:J,MATCH($C585,'Policy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5" s="177" t="str">
        <f>IF(ISBLANK(INDEX('Policy Characteristics'!K:K,MATCH($C585,'Policy Characteristics'!$C:$C,0))),"",INDEX('Policy Characteristics'!K:K,MATCH($C585,'Policy Characteristics'!$C:$C,0)))</f>
        <v>ccs.html#ccs</v>
      </c>
      <c r="R585" s="177" t="str">
        <f>IF(ISBLANK(INDEX('Policy Characteristics'!L:L,MATCH($C585,'Policy Characteristics'!$C:$C,0))),"",INDEX('Policy Characteristics'!L:L,MATCH($C585,'Policy Characteristics'!$C:$C,0)))</f>
        <v>carbon-capture-and-sequestration.html</v>
      </c>
    </row>
    <row r="586" spans="1:18" x14ac:dyDescent="0.35">
      <c r="A586" s="176" t="str">
        <f>IF(ISBLANK(INDEX('Policy Characteristics'!A:A,MATCH($C586,'Policy Characteristics'!$C:$C,0))),"",INDEX('Policy Characteristics'!A:A,MATCH($C586,'Policy Characteristics'!$C:$C,0)))</f>
        <v>Industry</v>
      </c>
      <c r="B586" s="184" t="str">
        <f>IF(ISBLANK(INDEX('Policy Characteristics'!B:B,MATCH($C586,'Policy Characteristics'!$C:$C,0))),"",INDEX('Policy Characteristics'!B:B,MATCH($C586,'Policy Characteristics'!$C:$C,0)))</f>
        <v>Carbon Capture and Sequestration</v>
      </c>
      <c r="C586" s="176" t="str">
        <f t="shared" si="31"/>
        <v>Industry Sector Fraction of Potential Additional CCS Achieved</v>
      </c>
      <c r="D586" s="6" t="s">
        <v>1986</v>
      </c>
      <c r="E586" s="6" t="s">
        <v>1431</v>
      </c>
      <c r="F586" t="s">
        <v>1948</v>
      </c>
      <c r="G586" s="47" t="s">
        <v>1928</v>
      </c>
      <c r="H586" s="44">
        <v>953</v>
      </c>
      <c r="I586" s="199" t="s">
        <v>43</v>
      </c>
      <c r="J586" s="177" t="str">
        <f>IF(ISBLANK(INDEX('Policy Characteristics'!D:D,MATCH($C586,'Policy Characteristics'!$C:$C,0))),"",INDEX('Policy Characteristics'!D:D,MATCH($C586,'Policy Characteristics'!$C:$C,0)))</f>
        <v>Industry CCS</v>
      </c>
      <c r="K586" s="177" t="str">
        <f>IF(ISBLANK(INDEX('Policy Characteristics'!E:E,MATCH($C586,'Policy Characteristics'!$C:$C,0))),"",INDEX('Policy Characteristics'!E:E,MATCH($C586,'Policy Characteristics'!$C:$C,0)))</f>
        <v>indst CCS</v>
      </c>
      <c r="L586" s="177">
        <f>IF(ISBLANK(INDEX('Policy Characteristics'!F:F,MATCH($C586,'Policy Characteristics'!$C:$C,0))),"",INDEX('Policy Characteristics'!F:F,MATCH($C586,'Policy Characteristics'!$C:$C,0)))</f>
        <v>0</v>
      </c>
      <c r="M586" s="177">
        <f>IF(ISBLANK(INDEX('Policy Characteristics'!G:G,MATCH($C586,'Policy Characteristics'!$C:$C,0))),"",INDEX('Policy Characteristics'!G:G,MATCH($C586,'Policy Characteristics'!$C:$C,0)))</f>
        <v>1</v>
      </c>
      <c r="N586" s="177">
        <f>IF(ISBLANK(INDEX('Policy Characteristics'!H:H,MATCH($C586,'Policy Characteristics'!$C:$C,0))),"",INDEX('Policy Characteristics'!H:H,MATCH($C586,'Policy Characteristics'!$C:$C,0)))</f>
        <v>0.01</v>
      </c>
      <c r="O586" s="177" t="str">
        <f>IF(ISBLANK(INDEX('Policy Characteristics'!I:I,MATCH($C586,'Policy Characteristics'!$C:$C,0))),"",INDEX('Policy Characteristics'!I:I,MATCH($C586,'Policy Characteristics'!$C:$C,0)))</f>
        <v>% of CO2 captured</v>
      </c>
      <c r="P586" s="177" t="str">
        <f>IF(ISBLANK(INDEX('Policy Characteristics'!J:J,MATCH($C586,'Policy Characteristics'!$C:$C,0))),"",INDEX('Policy Characteristics'!J:J,MATCH($C586,'Policy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6" s="177" t="str">
        <f>IF(ISBLANK(INDEX('Policy Characteristics'!K:K,MATCH($C586,'Policy Characteristics'!$C:$C,0))),"",INDEX('Policy Characteristics'!K:K,MATCH($C586,'Policy Characteristics'!$C:$C,0)))</f>
        <v>ccs.html#ccs</v>
      </c>
      <c r="R586" s="177" t="str">
        <f>IF(ISBLANK(INDEX('Policy Characteristics'!L:L,MATCH($C586,'Policy Characteristics'!$C:$C,0))),"",INDEX('Policy Characteristics'!L:L,MATCH($C586,'Policy Characteristics'!$C:$C,0)))</f>
        <v>carbon-capture-and-sequestration.html</v>
      </c>
    </row>
    <row r="587" spans="1:18" x14ac:dyDescent="0.35">
      <c r="A587" s="176" t="str">
        <f>IF(ISBLANK(INDEX('Policy Characteristics'!A:A,MATCH($C587,'Policy Characteristics'!$C:$C,0))),"",INDEX('Policy Characteristics'!A:A,MATCH($C587,'Policy Characteristics'!$C:$C,0)))</f>
        <v>Industry</v>
      </c>
      <c r="B587" s="184" t="str">
        <f>IF(ISBLANK(INDEX('Policy Characteristics'!B:B,MATCH($C587,'Policy Characteristics'!$C:$C,0))),"",INDEX('Policy Characteristics'!B:B,MATCH($C587,'Policy Characteristics'!$C:$C,0)))</f>
        <v>Carbon Capture and Sequestration</v>
      </c>
      <c r="C587" s="176" t="str">
        <f t="shared" si="31"/>
        <v>Industry Sector Fraction of Potential Additional CCS Achieved</v>
      </c>
      <c r="D587" s="6" t="s">
        <v>1987</v>
      </c>
      <c r="E587" s="6" t="s">
        <v>1926</v>
      </c>
      <c r="F587" t="s">
        <v>1990</v>
      </c>
      <c r="G587" s="47" t="s">
        <v>1927</v>
      </c>
      <c r="H587" s="44">
        <v>954</v>
      </c>
      <c r="I587" s="199" t="s">
        <v>44</v>
      </c>
      <c r="J587" s="177" t="str">
        <f>IF(ISBLANK(INDEX('Policy Characteristics'!D:D,MATCH($C587,'Policy Characteristics'!$C:$C,0))),"",INDEX('Policy Characteristics'!D:D,MATCH($C587,'Policy Characteristics'!$C:$C,0)))</f>
        <v>Industry CCS</v>
      </c>
      <c r="K587" s="177" t="str">
        <f>IF(ISBLANK(INDEX('Policy Characteristics'!E:E,MATCH($C587,'Policy Characteristics'!$C:$C,0))),"",INDEX('Policy Characteristics'!E:E,MATCH($C587,'Policy Characteristics'!$C:$C,0)))</f>
        <v>indst CCS</v>
      </c>
      <c r="L587" s="177">
        <f>IF(ISBLANK(INDEX('Policy Characteristics'!F:F,MATCH($C587,'Policy Characteristics'!$C:$C,0))),"",INDEX('Policy Characteristics'!F:F,MATCH($C587,'Policy Characteristics'!$C:$C,0)))</f>
        <v>0</v>
      </c>
      <c r="M587" s="177">
        <f>IF(ISBLANK(INDEX('Policy Characteristics'!G:G,MATCH($C587,'Policy Characteristics'!$C:$C,0))),"",INDEX('Policy Characteristics'!G:G,MATCH($C587,'Policy Characteristics'!$C:$C,0)))</f>
        <v>1</v>
      </c>
      <c r="N587" s="177">
        <f>IF(ISBLANK(INDEX('Policy Characteristics'!H:H,MATCH($C587,'Policy Characteristics'!$C:$C,0))),"",INDEX('Policy Characteristics'!H:H,MATCH($C587,'Policy Characteristics'!$C:$C,0)))</f>
        <v>0.01</v>
      </c>
      <c r="O587" s="177" t="str">
        <f>IF(ISBLANK(INDEX('Policy Characteristics'!I:I,MATCH($C587,'Policy Characteristics'!$C:$C,0))),"",INDEX('Policy Characteristics'!I:I,MATCH($C587,'Policy Characteristics'!$C:$C,0)))</f>
        <v>% of CO2 captured</v>
      </c>
      <c r="P587" s="177" t="str">
        <f>IF(ISBLANK(INDEX('Policy Characteristics'!J:J,MATCH($C587,'Policy Characteristics'!$C:$C,0))),"",INDEX('Policy Characteristics'!J:J,MATCH($C587,'Policy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7" s="177" t="str">
        <f>IF(ISBLANK(INDEX('Policy Characteristics'!K:K,MATCH($C587,'Policy Characteristics'!$C:$C,0))),"",INDEX('Policy Characteristics'!K:K,MATCH($C587,'Policy Characteristics'!$C:$C,0)))</f>
        <v>ccs.html#ccs</v>
      </c>
      <c r="R587" s="177" t="str">
        <f>IF(ISBLANK(INDEX('Policy Characteristics'!L:L,MATCH($C587,'Policy Characteristics'!$C:$C,0))),"",INDEX('Policy Characteristics'!L:L,MATCH($C587,'Policy Characteristics'!$C:$C,0)))</f>
        <v>carbon-capture-and-sequestration.html</v>
      </c>
    </row>
    <row r="588" spans="1:18" x14ac:dyDescent="0.35">
      <c r="A588" s="176" t="str">
        <f>IF(ISBLANK(INDEX('Policy Characteristics'!A:A,MATCH($C588,'Policy Characteristics'!$C:$C,0))),"",INDEX('Policy Characteristics'!A:A,MATCH($C588,'Policy Characteristics'!$C:$C,0)))</f>
        <v>Industry</v>
      </c>
      <c r="B588" s="184" t="str">
        <f>IF(ISBLANK(INDEX('Policy Characteristics'!B:B,MATCH($C588,'Policy Characteristics'!$C:$C,0))),"",INDEX('Policy Characteristics'!B:B,MATCH($C588,'Policy Characteristics'!$C:$C,0)))</f>
        <v>Carbon Capture and Sequestration</v>
      </c>
      <c r="C588" s="176" t="str">
        <f t="shared" si="31"/>
        <v>Industry Sector Fraction of Potential Additional CCS Achieved</v>
      </c>
      <c r="D588" s="6" t="s">
        <v>1987</v>
      </c>
      <c r="E588" s="6" t="s">
        <v>1431</v>
      </c>
      <c r="F588" t="s">
        <v>1990</v>
      </c>
      <c r="G588" s="47" t="s">
        <v>1928</v>
      </c>
      <c r="H588" s="44">
        <v>955</v>
      </c>
      <c r="I588" s="199" t="s">
        <v>44</v>
      </c>
      <c r="J588" s="177" t="str">
        <f>IF(ISBLANK(INDEX('Policy Characteristics'!D:D,MATCH($C588,'Policy Characteristics'!$C:$C,0))),"",INDEX('Policy Characteristics'!D:D,MATCH($C588,'Policy Characteristics'!$C:$C,0)))</f>
        <v>Industry CCS</v>
      </c>
      <c r="K588" s="177" t="str">
        <f>IF(ISBLANK(INDEX('Policy Characteristics'!E:E,MATCH($C588,'Policy Characteristics'!$C:$C,0))),"",INDEX('Policy Characteristics'!E:E,MATCH($C588,'Policy Characteristics'!$C:$C,0)))</f>
        <v>indst CCS</v>
      </c>
      <c r="L588" s="177">
        <f>IF(ISBLANK(INDEX('Policy Characteristics'!F:F,MATCH($C588,'Policy Characteristics'!$C:$C,0))),"",INDEX('Policy Characteristics'!F:F,MATCH($C588,'Policy Characteristics'!$C:$C,0)))</f>
        <v>0</v>
      </c>
      <c r="M588" s="177">
        <f>IF(ISBLANK(INDEX('Policy Characteristics'!G:G,MATCH($C588,'Policy Characteristics'!$C:$C,0))),"",INDEX('Policy Characteristics'!G:G,MATCH($C588,'Policy Characteristics'!$C:$C,0)))</f>
        <v>1</v>
      </c>
      <c r="N588" s="177">
        <f>IF(ISBLANK(INDEX('Policy Characteristics'!H:H,MATCH($C588,'Policy Characteristics'!$C:$C,0))),"",INDEX('Policy Characteristics'!H:H,MATCH($C588,'Policy Characteristics'!$C:$C,0)))</f>
        <v>0.01</v>
      </c>
      <c r="O588" s="177" t="str">
        <f>IF(ISBLANK(INDEX('Policy Characteristics'!I:I,MATCH($C588,'Policy Characteristics'!$C:$C,0))),"",INDEX('Policy Characteristics'!I:I,MATCH($C588,'Policy Characteristics'!$C:$C,0)))</f>
        <v>% of CO2 captured</v>
      </c>
      <c r="P588" s="177" t="str">
        <f>IF(ISBLANK(INDEX('Policy Characteristics'!J:J,MATCH($C588,'Policy Characteristics'!$C:$C,0))),"",INDEX('Policy Characteristics'!J:J,MATCH($C588,'Policy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8" s="177" t="str">
        <f>IF(ISBLANK(INDEX('Policy Characteristics'!K:K,MATCH($C588,'Policy Characteristics'!$C:$C,0))),"",INDEX('Policy Characteristics'!K:K,MATCH($C588,'Policy Characteristics'!$C:$C,0)))</f>
        <v>ccs.html#ccs</v>
      </c>
      <c r="R588" s="177" t="str">
        <f>IF(ISBLANK(INDEX('Policy Characteristics'!L:L,MATCH($C588,'Policy Characteristics'!$C:$C,0))),"",INDEX('Policy Characteristics'!L:L,MATCH($C588,'Policy Characteristics'!$C:$C,0)))</f>
        <v>carbon-capture-and-sequestration.html</v>
      </c>
    </row>
    <row r="589" spans="1:18" x14ac:dyDescent="0.35">
      <c r="A589" s="176" t="str">
        <f>IF(ISBLANK(INDEX('Policy Characteristics'!A:A,MATCH($C589,'Policy Characteristics'!$C:$C,0))),"",INDEX('Policy Characteristics'!A:A,MATCH($C589,'Policy Characteristics'!$C:$C,0)))</f>
        <v>Industry</v>
      </c>
      <c r="B589" s="184" t="str">
        <f>IF(ISBLANK(INDEX('Policy Characteristics'!B:B,MATCH($C589,'Policy Characteristics'!$C:$C,0))),"",INDEX('Policy Characteristics'!B:B,MATCH($C589,'Policy Characteristics'!$C:$C,0)))</f>
        <v>Carbon Capture and Sequestration</v>
      </c>
      <c r="C589" s="176" t="str">
        <f t="shared" si="31"/>
        <v>Industry Sector Fraction of Potential Additional CCS Achieved</v>
      </c>
      <c r="D589" s="6" t="s">
        <v>1988</v>
      </c>
      <c r="E589" s="6" t="s">
        <v>1926</v>
      </c>
      <c r="F589" t="s">
        <v>1949</v>
      </c>
      <c r="G589" s="47" t="s">
        <v>1927</v>
      </c>
      <c r="H589" s="44">
        <v>956</v>
      </c>
      <c r="I589" s="199" t="s">
        <v>44</v>
      </c>
      <c r="J589" s="177" t="str">
        <f>IF(ISBLANK(INDEX('Policy Characteristics'!D:D,MATCH($C589,'Policy Characteristics'!$C:$C,0))),"",INDEX('Policy Characteristics'!D:D,MATCH($C589,'Policy Characteristics'!$C:$C,0)))</f>
        <v>Industry CCS</v>
      </c>
      <c r="K589" s="177" t="str">
        <f>IF(ISBLANK(INDEX('Policy Characteristics'!E:E,MATCH($C589,'Policy Characteristics'!$C:$C,0))),"",INDEX('Policy Characteristics'!E:E,MATCH($C589,'Policy Characteristics'!$C:$C,0)))</f>
        <v>indst CCS</v>
      </c>
      <c r="L589" s="177">
        <f>IF(ISBLANK(INDEX('Policy Characteristics'!F:F,MATCH($C589,'Policy Characteristics'!$C:$C,0))),"",INDEX('Policy Characteristics'!F:F,MATCH($C589,'Policy Characteristics'!$C:$C,0)))</f>
        <v>0</v>
      </c>
      <c r="M589" s="177">
        <f>IF(ISBLANK(INDEX('Policy Characteristics'!G:G,MATCH($C589,'Policy Characteristics'!$C:$C,0))),"",INDEX('Policy Characteristics'!G:G,MATCH($C589,'Policy Characteristics'!$C:$C,0)))</f>
        <v>1</v>
      </c>
      <c r="N589" s="177">
        <f>IF(ISBLANK(INDEX('Policy Characteristics'!H:H,MATCH($C589,'Policy Characteristics'!$C:$C,0))),"",INDEX('Policy Characteristics'!H:H,MATCH($C589,'Policy Characteristics'!$C:$C,0)))</f>
        <v>0.01</v>
      </c>
      <c r="O589" s="177" t="str">
        <f>IF(ISBLANK(INDEX('Policy Characteristics'!I:I,MATCH($C589,'Policy Characteristics'!$C:$C,0))),"",INDEX('Policy Characteristics'!I:I,MATCH($C589,'Policy Characteristics'!$C:$C,0)))</f>
        <v>% of CO2 captured</v>
      </c>
      <c r="P589" s="177" t="str">
        <f>IF(ISBLANK(INDEX('Policy Characteristics'!J:J,MATCH($C589,'Policy Characteristics'!$C:$C,0))),"",INDEX('Policy Characteristics'!J:J,MATCH($C589,'Policy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9" s="177" t="str">
        <f>IF(ISBLANK(INDEX('Policy Characteristics'!K:K,MATCH($C589,'Policy Characteristics'!$C:$C,0))),"",INDEX('Policy Characteristics'!K:K,MATCH($C589,'Policy Characteristics'!$C:$C,0)))</f>
        <v>ccs.html#ccs</v>
      </c>
      <c r="R589" s="177" t="str">
        <f>IF(ISBLANK(INDEX('Policy Characteristics'!L:L,MATCH($C589,'Policy Characteristics'!$C:$C,0))),"",INDEX('Policy Characteristics'!L:L,MATCH($C589,'Policy Characteristics'!$C:$C,0)))</f>
        <v>carbon-capture-and-sequestration.html</v>
      </c>
    </row>
    <row r="590" spans="1:18" x14ac:dyDescent="0.35">
      <c r="A590" s="176" t="str">
        <f>IF(ISBLANK(INDEX('Policy Characteristics'!A:A,MATCH($C590,'Policy Characteristics'!$C:$C,0))),"",INDEX('Policy Characteristics'!A:A,MATCH($C590,'Policy Characteristics'!$C:$C,0)))</f>
        <v>Industry</v>
      </c>
      <c r="B590" s="184" t="str">
        <f>IF(ISBLANK(INDEX('Policy Characteristics'!B:B,MATCH($C590,'Policy Characteristics'!$C:$C,0))),"",INDEX('Policy Characteristics'!B:B,MATCH($C590,'Policy Characteristics'!$C:$C,0)))</f>
        <v>Carbon Capture and Sequestration</v>
      </c>
      <c r="C590" s="176" t="str">
        <f t="shared" si="31"/>
        <v>Industry Sector Fraction of Potential Additional CCS Achieved</v>
      </c>
      <c r="D590" s="6" t="s">
        <v>1988</v>
      </c>
      <c r="E590" s="6" t="s">
        <v>1431</v>
      </c>
      <c r="F590" t="s">
        <v>1949</v>
      </c>
      <c r="G590" s="47" t="s">
        <v>1928</v>
      </c>
      <c r="H590" s="44">
        <v>957</v>
      </c>
      <c r="I590" s="199" t="s">
        <v>44</v>
      </c>
      <c r="J590" s="177" t="str">
        <f>IF(ISBLANK(INDEX('Policy Characteristics'!D:D,MATCH($C590,'Policy Characteristics'!$C:$C,0))),"",INDEX('Policy Characteristics'!D:D,MATCH($C590,'Policy Characteristics'!$C:$C,0)))</f>
        <v>Industry CCS</v>
      </c>
      <c r="K590" s="177" t="str">
        <f>IF(ISBLANK(INDEX('Policy Characteristics'!E:E,MATCH($C590,'Policy Characteristics'!$C:$C,0))),"",INDEX('Policy Characteristics'!E:E,MATCH($C590,'Policy Characteristics'!$C:$C,0)))</f>
        <v>indst CCS</v>
      </c>
      <c r="L590" s="177">
        <f>IF(ISBLANK(INDEX('Policy Characteristics'!F:F,MATCH($C590,'Policy Characteristics'!$C:$C,0))),"",INDEX('Policy Characteristics'!F:F,MATCH($C590,'Policy Characteristics'!$C:$C,0)))</f>
        <v>0</v>
      </c>
      <c r="M590" s="177">
        <f>IF(ISBLANK(INDEX('Policy Characteristics'!G:G,MATCH($C590,'Policy Characteristics'!$C:$C,0))),"",INDEX('Policy Characteristics'!G:G,MATCH($C590,'Policy Characteristics'!$C:$C,0)))</f>
        <v>1</v>
      </c>
      <c r="N590" s="177">
        <f>IF(ISBLANK(INDEX('Policy Characteristics'!H:H,MATCH($C590,'Policy Characteristics'!$C:$C,0))),"",INDEX('Policy Characteristics'!H:H,MATCH($C590,'Policy Characteristics'!$C:$C,0)))</f>
        <v>0.01</v>
      </c>
      <c r="O590" s="177" t="str">
        <f>IF(ISBLANK(INDEX('Policy Characteristics'!I:I,MATCH($C590,'Policy Characteristics'!$C:$C,0))),"",INDEX('Policy Characteristics'!I:I,MATCH($C590,'Policy Characteristics'!$C:$C,0)))</f>
        <v>% of CO2 captured</v>
      </c>
      <c r="P590" s="177" t="str">
        <f>IF(ISBLANK(INDEX('Policy Characteristics'!J:J,MATCH($C590,'Policy Characteristics'!$C:$C,0))),"",INDEX('Policy Characteristics'!J:J,MATCH($C590,'Policy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0" s="177" t="str">
        <f>IF(ISBLANK(INDEX('Policy Characteristics'!K:K,MATCH($C590,'Policy Characteristics'!$C:$C,0))),"",INDEX('Policy Characteristics'!K:K,MATCH($C590,'Policy Characteristics'!$C:$C,0)))</f>
        <v>ccs.html#ccs</v>
      </c>
      <c r="R590" s="177" t="str">
        <f>IF(ISBLANK(INDEX('Policy Characteristics'!L:L,MATCH($C590,'Policy Characteristics'!$C:$C,0))),"",INDEX('Policy Characteristics'!L:L,MATCH($C590,'Policy Characteristics'!$C:$C,0)))</f>
        <v>carbon-capture-and-sequestration.html</v>
      </c>
    </row>
    <row r="591" spans="1:18" x14ac:dyDescent="0.35">
      <c r="A591" s="176" t="str">
        <f>IF(ISBLANK(INDEX('Policy Characteristics'!A:A,MATCH($C591,'Policy Characteristics'!$C:$C,0))),"",INDEX('Policy Characteristics'!A:A,MATCH($C591,'Policy Characteristics'!$C:$C,0)))</f>
        <v>Industry</v>
      </c>
      <c r="B591" s="184" t="str">
        <f>IF(ISBLANK(INDEX('Policy Characteristics'!B:B,MATCH($C591,'Policy Characteristics'!$C:$C,0))),"",INDEX('Policy Characteristics'!B:B,MATCH($C591,'Policy Characteristics'!$C:$C,0)))</f>
        <v>Cement Clinker Substitution</v>
      </c>
      <c r="C591" t="s">
        <v>1667</v>
      </c>
      <c r="D591" s="47"/>
      <c r="E591" s="47"/>
      <c r="F591" s="47"/>
      <c r="G591" s="47"/>
      <c r="H591" s="44">
        <v>43</v>
      </c>
      <c r="I591" s="198" t="s">
        <v>43</v>
      </c>
      <c r="J591" s="177" t="str">
        <f>IF(ISBLANK(INDEX('Policy Characteristics'!D:D,MATCH($C591,'Policy Characteristics'!$C:$C,0))),"",INDEX('Policy Characteristics'!D:D,MATCH($C591,'Policy Characteristics'!$C:$C,0)))</f>
        <v>Cement Clinker Substitution</v>
      </c>
      <c r="K591" s="177" t="str">
        <f>IF(ISBLANK(INDEX('Policy Characteristics'!E:E,MATCH($C591,'Policy Characteristics'!$C:$C,0))),"",INDEX('Policy Characteristics'!E:E,MATCH($C591,'Policy Characteristics'!$C:$C,0)))</f>
        <v>indst cement measures</v>
      </c>
      <c r="L591" s="177">
        <f>IF(ISBLANK(INDEX('Policy Characteristics'!F:F,MATCH($C591,'Policy Characteristics'!$C:$C,0))),"",INDEX('Policy Characteristics'!F:F,MATCH($C591,'Policy Characteristics'!$C:$C,0)))</f>
        <v>0</v>
      </c>
      <c r="M591" s="177">
        <f>IF(ISBLANK(INDEX('Policy Characteristics'!G:G,MATCH($C591,'Policy Characteristics'!$C:$C,0))),"",INDEX('Policy Characteristics'!G:G,MATCH($C591,'Policy Characteristics'!$C:$C,0)))</f>
        <v>1</v>
      </c>
      <c r="N591" s="177">
        <f>IF(ISBLANK(INDEX('Policy Characteristics'!H:H,MATCH($C591,'Policy Characteristics'!$C:$C,0))),"",INDEX('Policy Characteristics'!H:H,MATCH($C591,'Policy Characteristics'!$C:$C,0)))</f>
        <v>0.01</v>
      </c>
      <c r="O591" s="177" t="str">
        <f>IF(ISBLANK(INDEX('Policy Characteristics'!I:I,MATCH($C591,'Policy Characteristics'!$C:$C,0))),"",INDEX('Policy Characteristics'!I:I,MATCH($C591,'Policy Characteristics'!$C:$C,0)))</f>
        <v>% of potential achieved</v>
      </c>
      <c r="P591" s="177" t="str">
        <f>IF(ISBLANK(INDEX('Policy Characteristics'!J:J,MATCH($C591,'Policy Characteristics'!$C:$C,0))),"",INDEX('Policy Characteristics'!J:J,MATCH($C591,'Policy Characteristics'!$C:$C,0)))</f>
        <v>**Description:** This policy reduces CO2 emissions from the cement industry by substituting other inputs, such as fly ash, for a portion of the clinker in cement. // **Guidance for setting values:**  If this policy is fully implemented, the share of clinker in cement is reduced to 60%.</v>
      </c>
      <c r="Q591" s="177" t="str">
        <f>IF(ISBLANK(INDEX('Policy Characteristics'!K:K,MATCH($C591,'Policy Characteristics'!$C:$C,0))),"",INDEX('Policy Characteristics'!K:K,MATCH($C591,'Policy Characteristics'!$C:$C,0)))</f>
        <v>industry-ag-main.html#clinker</v>
      </c>
      <c r="R591" s="177" t="str">
        <f>IF(ISBLANK(INDEX('Policy Characteristics'!L:L,MATCH($C591,'Policy Characteristics'!$C:$C,0))),"",INDEX('Policy Characteristics'!L:L,MATCH($C591,'Policy Characteristics'!$C:$C,0)))</f>
        <v>cement-clinker-substitution.html</v>
      </c>
    </row>
    <row r="592" spans="1:18" s="4" customFormat="1" x14ac:dyDescent="0.35">
      <c r="A592" s="176" t="str">
        <f>IF(ISBLANK(INDEX('Policy Characteristics'!A:A,MATCH($C592,'Policy Characteristics'!$C:$C,0))),"",INDEX('Policy Characteristics'!A:A,MATCH($C592,'Policy Characteristics'!$C:$C,0)))</f>
        <v>Industry</v>
      </c>
      <c r="B592" s="184" t="str">
        <f>IF(ISBLANK(INDEX('Policy Characteristics'!B:B,MATCH($C592,'Policy Characteristics'!$C:$C,0))),"",INDEX('Policy Characteristics'!B:B,MATCH($C592,'Policy Characteristics'!$C:$C,0)))</f>
        <v>Cogeneration and Waste Heat Recovery</v>
      </c>
      <c r="C592" t="s">
        <v>282</v>
      </c>
      <c r="D592" s="47"/>
      <c r="E592" s="47"/>
      <c r="F592" s="47"/>
      <c r="G592" s="47"/>
      <c r="H592" s="44">
        <v>44</v>
      </c>
      <c r="I592" s="198" t="s">
        <v>43</v>
      </c>
      <c r="J592" s="177" t="str">
        <f>IF(ISBLANK(INDEX('Policy Characteristics'!D:D,MATCH($C592,'Policy Characteristics'!$C:$C,0))),"",INDEX('Policy Characteristics'!D:D,MATCH($C592,'Policy Characteristics'!$C:$C,0)))</f>
        <v>Cogeneration and Waste Heat Recovery</v>
      </c>
      <c r="K592" s="177" t="str">
        <f>IF(ISBLANK(INDEX('Policy Characteristics'!E:E,MATCH($C592,'Policy Characteristics'!$C:$C,0))),"",INDEX('Policy Characteristics'!E:E,MATCH($C592,'Policy Characteristics'!$C:$C,0)))</f>
        <v>indst CHP</v>
      </c>
      <c r="L592" s="177">
        <f>IF(ISBLANK(INDEX('Policy Characteristics'!F:F,MATCH($C592,'Policy Characteristics'!$C:$C,0))),"",INDEX('Policy Characteristics'!F:F,MATCH($C592,'Policy Characteristics'!$C:$C,0)))</f>
        <v>0</v>
      </c>
      <c r="M592" s="177">
        <f>IF(ISBLANK(INDEX('Policy Characteristics'!G:G,MATCH($C592,'Policy Characteristics'!$C:$C,0))),"",INDEX('Policy Characteristics'!G:G,MATCH($C592,'Policy Characteristics'!$C:$C,0)))</f>
        <v>1</v>
      </c>
      <c r="N592" s="177">
        <f>IF(ISBLANK(INDEX('Policy Characteristics'!H:H,MATCH($C592,'Policy Characteristics'!$C:$C,0))),"",INDEX('Policy Characteristics'!H:H,MATCH($C592,'Policy Characteristics'!$C:$C,0)))</f>
        <v>0.01</v>
      </c>
      <c r="O592" s="177" t="str">
        <f>IF(ISBLANK(INDEX('Policy Characteristics'!I:I,MATCH($C592,'Policy Characteristics'!$C:$C,0))),"",INDEX('Policy Characteristics'!I:I,MATCH($C592,'Policy Characteristics'!$C:$C,0)))</f>
        <v>% of potential achieved</v>
      </c>
      <c r="P592" s="177" t="str">
        <f>IF(ISBLANK(INDEX('Policy Characteristics'!J:J,MATCH($C592,'Policy Characteristics'!$C:$C,0))),"",INDEX('Policy Characteristics'!J:J,MATCH($C592,'Policy Characteristics'!$C:$C,0)))</f>
        <v>**Description:**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v>
      </c>
      <c r="Q592" s="177" t="str">
        <f>IF(ISBLANK(INDEX('Policy Characteristics'!K:K,MATCH($C592,'Policy Characteristics'!$C:$C,0))),"",INDEX('Policy Characteristics'!K:K,MATCH($C592,'Policy Characteristics'!$C:$C,0)))</f>
        <v>industry-ag-main.html#cogen</v>
      </c>
      <c r="R592" s="177" t="str">
        <f>IF(ISBLANK(INDEX('Policy Characteristics'!L:L,MATCH($C592,'Policy Characteristics'!$C:$C,0))),"",INDEX('Policy Characteristics'!L:L,MATCH($C592,'Policy Characteristics'!$C:$C,0)))</f>
        <v>cogeneration-and-waste-heat-recovery.html</v>
      </c>
    </row>
    <row r="593" spans="1:18" s="4" customFormat="1" x14ac:dyDescent="0.35">
      <c r="A593" s="176" t="str">
        <f>IF(ISBLANK(INDEX('Policy Characteristics'!A:A,MATCH($C593,'Policy Characteristics'!$C:$C,0))),"",INDEX('Policy Characteristics'!A:A,MATCH($C593,'Policy Characteristics'!$C:$C,0)))</f>
        <v>Industry</v>
      </c>
      <c r="B593" s="184" t="str">
        <f>IF(ISBLANK(INDEX('Policy Characteristics'!B:B,MATCH($C593,'Policy Characteristics'!$C:$C,0))),"",INDEX('Policy Characteristics'!B:B,MATCH($C593,'Policy Characteristics'!$C:$C,0)))</f>
        <v>Early Retirement of Industrial Facilities</v>
      </c>
      <c r="C593" t="s">
        <v>58</v>
      </c>
      <c r="D593" s="47"/>
      <c r="E593" s="47"/>
      <c r="F593" s="47"/>
      <c r="G593" s="47"/>
      <c r="H593" s="44">
        <v>45</v>
      </c>
      <c r="I593" s="198" t="s">
        <v>43</v>
      </c>
      <c r="J593" s="177" t="str">
        <f>IF(ISBLANK(INDEX('Policy Characteristics'!D:D,MATCH($C593,'Policy Characteristics'!$C:$C,0))),"",INDEX('Policy Characteristics'!D:D,MATCH($C593,'Policy Characteristics'!$C:$C,0)))</f>
        <v>Early Retirement of Industrial Facilities</v>
      </c>
      <c r="K593" s="177" t="str">
        <f>IF(ISBLANK(INDEX('Policy Characteristics'!E:E,MATCH($C593,'Policy Characteristics'!$C:$C,0))),"",INDEX('Policy Characteristics'!E:E,MATCH($C593,'Policy Characteristics'!$C:$C,0)))</f>
        <v>indst early retirement</v>
      </c>
      <c r="L593" s="177">
        <f>IF(ISBLANK(INDEX('Policy Characteristics'!F:F,MATCH($C593,'Policy Characteristics'!$C:$C,0))),"",INDEX('Policy Characteristics'!F:F,MATCH($C593,'Policy Characteristics'!$C:$C,0)))</f>
        <v>0</v>
      </c>
      <c r="M593" s="177">
        <f>IF(ISBLANK(INDEX('Policy Characteristics'!G:G,MATCH($C593,'Policy Characteristics'!$C:$C,0))),"",INDEX('Policy Characteristics'!G:G,MATCH($C593,'Policy Characteristics'!$C:$C,0)))</f>
        <v>1</v>
      </c>
      <c r="N593" s="177">
        <f>IF(ISBLANK(INDEX('Policy Characteristics'!H:H,MATCH($C593,'Policy Characteristics'!$C:$C,0))),"",INDEX('Policy Characteristics'!H:H,MATCH($C593,'Policy Characteristics'!$C:$C,0)))</f>
        <v>0.01</v>
      </c>
      <c r="O593" s="177" t="str">
        <f>IF(ISBLANK(INDEX('Policy Characteristics'!I:I,MATCH($C593,'Policy Characteristics'!$C:$C,0))),"",INDEX('Policy Characteristics'!I:I,MATCH($C593,'Policy Characteristics'!$C:$C,0)))</f>
        <v>% of potential achieved</v>
      </c>
      <c r="P593" s="177" t="str">
        <f>IF(ISBLANK(INDEX('Policy Characteristics'!J:J,MATCH($C593,'Policy Characteristics'!$C:$C,0))),"",INDEX('Policy Characteristics'!J:J,MATCH($C593,'Policy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v>
      </c>
      <c r="Q593" s="177" t="str">
        <f>IF(ISBLANK(INDEX('Policy Characteristics'!K:K,MATCH($C593,'Policy Characteristics'!$C:$C,0))),"",INDEX('Policy Characteristics'!K:K,MATCH($C593,'Policy Characteristics'!$C:$C,0)))</f>
        <v>industry-ag-main.html#early-ret</v>
      </c>
      <c r="R593" s="177" t="str">
        <f>IF(ISBLANK(INDEX('Policy Characteristics'!L:L,MATCH($C593,'Policy Characteristics'!$C:$C,0))),"",INDEX('Policy Characteristics'!L:L,MATCH($C593,'Policy Characteristics'!$C:$C,0)))</f>
        <v>early-retirement-of-industrial-facilities.html</v>
      </c>
    </row>
    <row r="594" spans="1:18" x14ac:dyDescent="0.35">
      <c r="A594" s="176" t="str">
        <f>IF(ISBLANK(INDEX('Policy Characteristics'!A:A,MATCH($C594,'Policy Characteristics'!$C:$C,0))),"",INDEX('Policy Characteristics'!A:A,MATCH($C594,'Policy Characteristics'!$C:$C,0)))</f>
        <v>Industry</v>
      </c>
      <c r="B594" s="184" t="str">
        <f>IF(ISBLANK(INDEX('Policy Characteristics'!B:B,MATCH($C594,'Policy Characteristics'!$C:$C,0))),"",INDEX('Policy Characteristics'!B:B,MATCH($C594,'Policy Characteristics'!$C:$C,0)))</f>
        <v>Electrification</v>
      </c>
      <c r="C594" t="s">
        <v>2402</v>
      </c>
      <c r="D594" s="47" t="s">
        <v>1964</v>
      </c>
      <c r="E594" s="1" t="s">
        <v>2379</v>
      </c>
      <c r="F594" t="s">
        <v>1989</v>
      </c>
      <c r="G594" s="47" t="s">
        <v>2386</v>
      </c>
      <c r="H594" s="44">
        <v>1834</v>
      </c>
      <c r="I594" s="198" t="s">
        <v>43</v>
      </c>
      <c r="J594" s="177" t="str">
        <f>IF(ISBLANK(INDEX('Policy Characteristics'!D:D,MATCH($C594,'Policy Characteristics'!$C:$C,0))),"",INDEX('Policy Characteristics'!D:D,MATCH($C594,'Policy Characteristics'!$C:$C,0)))</f>
        <v>Electrification</v>
      </c>
      <c r="K594" s="177" t="str">
        <f>IF(ISBLANK(INDEX('Policy Characteristics'!E:E,MATCH($C594,'Policy Characteristics'!$C:$C,0))),"",INDEX('Policy Characteristics'!E:E,MATCH($C594,'Policy Characteristics'!$C:$C,0)))</f>
        <v>indst shift to electricity</v>
      </c>
      <c r="L594" s="177">
        <f>IF(ISBLANK(INDEX('Policy Characteristics'!F:F,MATCH($C594,'Policy Characteristics'!$C:$C,0))),"",INDEX('Policy Characteristics'!F:F,MATCH($C594,'Policy Characteristics'!$C:$C,0)))</f>
        <v>0</v>
      </c>
      <c r="M594" s="177">
        <f>IF(ISBLANK(INDEX('Policy Characteristics'!G:G,MATCH($C594,'Policy Characteristics'!$C:$C,0))),"",INDEX('Policy Characteristics'!G:G,MATCH($C594,'Policy Characteristics'!$C:$C,0)))</f>
        <v>1</v>
      </c>
      <c r="N594" s="177">
        <f>IF(ISBLANK(INDEX('Policy Characteristics'!H:H,MATCH($C594,'Policy Characteristics'!$C:$C,0))),"",INDEX('Policy Characteristics'!H:H,MATCH($C594,'Policy Characteristics'!$C:$C,0)))</f>
        <v>0.01</v>
      </c>
      <c r="O594" s="177" t="str">
        <f>IF(ISBLANK(INDEX('Policy Characteristics'!I:I,MATCH($C594,'Policy Characteristics'!$C:$C,0))),"",INDEX('Policy Characteristics'!I:I,MATCH($C594,'Policy Characteristics'!$C:$C,0)))</f>
        <v>% of fuel shifted</v>
      </c>
      <c r="P594" s="177" t="str">
        <f>IF(ISBLANK(INDEX('Policy Characteristics'!J:J,MATCH($C594,'Policy Characteristics'!$C:$C,0))),"",INDEX('Policy Characteristics'!J:J,MATCH($C594,'Policy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4" s="177" t="str">
        <f>IF(ISBLANK(INDEX('Policy Characteristics'!K:K,MATCH($C594,'Policy Characteristics'!$C:$C,0))),"",INDEX('Policy Characteristics'!K:K,MATCH($C594,'Policy Characteristics'!$C:$C,0)))</f>
        <v>industry-ag-main.html#fuel-switching</v>
      </c>
      <c r="R594" s="177" t="str">
        <f>IF(ISBLANK(INDEX('Policy Characteristics'!L:L,MATCH($C594,'Policy Characteristics'!$C:$C,0))),"",INDEX('Policy Characteristics'!L:L,MATCH($C594,'Policy Characteristics'!$C:$C,0)))</f>
        <v>industry-elec-and-hydrogen.html</v>
      </c>
    </row>
    <row r="595" spans="1:18" x14ac:dyDescent="0.35">
      <c r="A595" s="176" t="str">
        <f>IF(ISBLANK(INDEX('Policy Characteristics'!A:A,MATCH($C595,'Policy Characteristics'!$C:$C,0))),"",INDEX('Policy Characteristics'!A:A,MATCH($C595,'Policy Characteristics'!$C:$C,0)))</f>
        <v>Industry</v>
      </c>
      <c r="B595" s="184" t="str">
        <f>IF(ISBLANK(INDEX('Policy Characteristics'!B:B,MATCH($C595,'Policy Characteristics'!$C:$C,0))),"",INDEX('Policy Characteristics'!B:B,MATCH($C595,'Policy Characteristics'!$C:$C,0)))</f>
        <v>Electrification</v>
      </c>
      <c r="C595" s="176" t="str">
        <f t="shared" ref="C595:C620" si="32">C$594</f>
        <v>Fraction of Eligible Industrial Energy Use Shifted to Electricity</v>
      </c>
      <c r="D595" s="47" t="s">
        <v>1964</v>
      </c>
      <c r="E595" s="1" t="s">
        <v>2380</v>
      </c>
      <c r="F595" t="s">
        <v>1989</v>
      </c>
      <c r="G595" s="47" t="s">
        <v>2387</v>
      </c>
      <c r="H595" s="44">
        <v>1835</v>
      </c>
      <c r="I595" s="198" t="s">
        <v>43</v>
      </c>
      <c r="J595" s="177" t="str">
        <f>IF(ISBLANK(INDEX('Policy Characteristics'!D:D,MATCH($C595,'Policy Characteristics'!$C:$C,0))),"",INDEX('Policy Characteristics'!D:D,MATCH($C595,'Policy Characteristics'!$C:$C,0)))</f>
        <v>Electrification</v>
      </c>
      <c r="K595" s="177" t="str">
        <f>IF(ISBLANK(INDEX('Policy Characteristics'!E:E,MATCH($C595,'Policy Characteristics'!$C:$C,0))),"",INDEX('Policy Characteristics'!E:E,MATCH($C595,'Policy Characteristics'!$C:$C,0)))</f>
        <v>indst shift to electricity</v>
      </c>
      <c r="L595" s="177">
        <f>IF(ISBLANK(INDEX('Policy Characteristics'!F:F,MATCH($C595,'Policy Characteristics'!$C:$C,0))),"",INDEX('Policy Characteristics'!F:F,MATCH($C595,'Policy Characteristics'!$C:$C,0)))</f>
        <v>0</v>
      </c>
      <c r="M595" s="177">
        <f>IF(ISBLANK(INDEX('Policy Characteristics'!G:G,MATCH($C595,'Policy Characteristics'!$C:$C,0))),"",INDEX('Policy Characteristics'!G:G,MATCH($C595,'Policy Characteristics'!$C:$C,0)))</f>
        <v>1</v>
      </c>
      <c r="N595" s="177">
        <f>IF(ISBLANK(INDEX('Policy Characteristics'!H:H,MATCH($C595,'Policy Characteristics'!$C:$C,0))),"",INDEX('Policy Characteristics'!H:H,MATCH($C595,'Policy Characteristics'!$C:$C,0)))</f>
        <v>0.01</v>
      </c>
      <c r="O595" s="177" t="str">
        <f>IF(ISBLANK(INDEX('Policy Characteristics'!I:I,MATCH($C595,'Policy Characteristics'!$C:$C,0))),"",INDEX('Policy Characteristics'!I:I,MATCH($C595,'Policy Characteristics'!$C:$C,0)))</f>
        <v>% of fuel shifted</v>
      </c>
      <c r="P595" s="177" t="str">
        <f>IF(ISBLANK(INDEX('Policy Characteristics'!J:J,MATCH($C595,'Policy Characteristics'!$C:$C,0))),"",INDEX('Policy Characteristics'!J:J,MATCH($C595,'Policy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5" s="177" t="str">
        <f>IF(ISBLANK(INDEX('Policy Characteristics'!K:K,MATCH($C595,'Policy Characteristics'!$C:$C,0))),"",INDEX('Policy Characteristics'!K:K,MATCH($C595,'Policy Characteristics'!$C:$C,0)))</f>
        <v>industry-ag-main.html#fuel-switching</v>
      </c>
      <c r="R595" s="177" t="str">
        <f>IF(ISBLANK(INDEX('Policy Characteristics'!L:L,MATCH($C595,'Policy Characteristics'!$C:$C,0))),"",INDEX('Policy Characteristics'!L:L,MATCH($C595,'Policy Characteristics'!$C:$C,0)))</f>
        <v>industry-elec-and-hydrogen.html</v>
      </c>
    </row>
    <row r="596" spans="1:18" x14ac:dyDescent="0.35">
      <c r="A596" s="176" t="str">
        <f>IF(ISBLANK(INDEX('Policy Characteristics'!A:A,MATCH($C596,'Policy Characteristics'!$C:$C,0))),"",INDEX('Policy Characteristics'!A:A,MATCH($C596,'Policy Characteristics'!$C:$C,0)))</f>
        <v>Industry</v>
      </c>
      <c r="B596" s="184" t="str">
        <f>IF(ISBLANK(INDEX('Policy Characteristics'!B:B,MATCH($C596,'Policy Characteristics'!$C:$C,0))),"",INDEX('Policy Characteristics'!B:B,MATCH($C596,'Policy Characteristics'!$C:$C,0)))</f>
        <v>Electrification</v>
      </c>
      <c r="C596" s="176" t="str">
        <f t="shared" si="32"/>
        <v>Fraction of Eligible Industrial Energy Use Shifted to Electricity</v>
      </c>
      <c r="D596" s="47" t="s">
        <v>1964</v>
      </c>
      <c r="E596" s="1" t="s">
        <v>2381</v>
      </c>
      <c r="F596" t="s">
        <v>1989</v>
      </c>
      <c r="G596" s="47" t="s">
        <v>2388</v>
      </c>
      <c r="H596" s="44">
        <v>1836</v>
      </c>
      <c r="I596" s="198" t="s">
        <v>43</v>
      </c>
      <c r="J596" s="177" t="str">
        <f>IF(ISBLANK(INDEX('Policy Characteristics'!D:D,MATCH($C596,'Policy Characteristics'!$C:$C,0))),"",INDEX('Policy Characteristics'!D:D,MATCH($C596,'Policy Characteristics'!$C:$C,0)))</f>
        <v>Electrification</v>
      </c>
      <c r="K596" s="177" t="str">
        <f>IF(ISBLANK(INDEX('Policy Characteristics'!E:E,MATCH($C596,'Policy Characteristics'!$C:$C,0))),"",INDEX('Policy Characteristics'!E:E,MATCH($C596,'Policy Characteristics'!$C:$C,0)))</f>
        <v>indst shift to electricity</v>
      </c>
      <c r="L596" s="177">
        <f>IF(ISBLANK(INDEX('Policy Characteristics'!F:F,MATCH($C596,'Policy Characteristics'!$C:$C,0))),"",INDEX('Policy Characteristics'!F:F,MATCH($C596,'Policy Characteristics'!$C:$C,0)))</f>
        <v>0</v>
      </c>
      <c r="M596" s="177">
        <f>IF(ISBLANK(INDEX('Policy Characteristics'!G:G,MATCH($C596,'Policy Characteristics'!$C:$C,0))),"",INDEX('Policy Characteristics'!G:G,MATCH($C596,'Policy Characteristics'!$C:$C,0)))</f>
        <v>1</v>
      </c>
      <c r="N596" s="177">
        <f>IF(ISBLANK(INDEX('Policy Characteristics'!H:H,MATCH($C596,'Policy Characteristics'!$C:$C,0))),"",INDEX('Policy Characteristics'!H:H,MATCH($C596,'Policy Characteristics'!$C:$C,0)))</f>
        <v>0.01</v>
      </c>
      <c r="O596" s="177" t="str">
        <f>IF(ISBLANK(INDEX('Policy Characteristics'!I:I,MATCH($C596,'Policy Characteristics'!$C:$C,0))),"",INDEX('Policy Characteristics'!I:I,MATCH($C596,'Policy Characteristics'!$C:$C,0)))</f>
        <v>% of fuel shifted</v>
      </c>
      <c r="P596" s="177" t="str">
        <f>IF(ISBLANK(INDEX('Policy Characteristics'!J:J,MATCH($C596,'Policy Characteristics'!$C:$C,0))),"",INDEX('Policy Characteristics'!J:J,MATCH($C596,'Policy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6" s="177" t="str">
        <f>IF(ISBLANK(INDEX('Policy Characteristics'!K:K,MATCH($C596,'Policy Characteristics'!$C:$C,0))),"",INDEX('Policy Characteristics'!K:K,MATCH($C596,'Policy Characteristics'!$C:$C,0)))</f>
        <v>industry-ag-main.html#fuel-switching</v>
      </c>
      <c r="R596" s="177" t="str">
        <f>IF(ISBLANK(INDEX('Policy Characteristics'!L:L,MATCH($C596,'Policy Characteristics'!$C:$C,0))),"",INDEX('Policy Characteristics'!L:L,MATCH($C596,'Policy Characteristics'!$C:$C,0)))</f>
        <v>industry-elec-and-hydrogen.html</v>
      </c>
    </row>
    <row r="597" spans="1:18" x14ac:dyDescent="0.35">
      <c r="A597" s="176" t="str">
        <f>IF(ISBLANK(INDEX('Policy Characteristics'!A:A,MATCH($C597,'Policy Characteristics'!$C:$C,0))),"",INDEX('Policy Characteristics'!A:A,MATCH($C597,'Policy Characteristics'!$C:$C,0)))</f>
        <v>Industry</v>
      </c>
      <c r="B597" s="184" t="str">
        <f>IF(ISBLANK(INDEX('Policy Characteristics'!B:B,MATCH($C597,'Policy Characteristics'!$C:$C,0))),"",INDEX('Policy Characteristics'!B:B,MATCH($C597,'Policy Characteristics'!$C:$C,0)))</f>
        <v>Electrification</v>
      </c>
      <c r="C597" s="176" t="str">
        <f t="shared" si="32"/>
        <v>Fraction of Eligible Industrial Energy Use Shifted to Electricity</v>
      </c>
      <c r="D597" s="47" t="s">
        <v>1964</v>
      </c>
      <c r="E597" s="1" t="s">
        <v>2382</v>
      </c>
      <c r="F597" t="s">
        <v>1989</v>
      </c>
      <c r="G597" s="47" t="s">
        <v>2389</v>
      </c>
      <c r="H597" s="44">
        <v>1837</v>
      </c>
      <c r="I597" s="198" t="s">
        <v>43</v>
      </c>
      <c r="J597" s="177" t="str">
        <f>IF(ISBLANK(INDEX('Policy Characteristics'!D:D,MATCH($C597,'Policy Characteristics'!$C:$C,0))),"",INDEX('Policy Characteristics'!D:D,MATCH($C597,'Policy Characteristics'!$C:$C,0)))</f>
        <v>Electrification</v>
      </c>
      <c r="K597" s="177" t="str">
        <f>IF(ISBLANK(INDEX('Policy Characteristics'!E:E,MATCH($C597,'Policy Characteristics'!$C:$C,0))),"",INDEX('Policy Characteristics'!E:E,MATCH($C597,'Policy Characteristics'!$C:$C,0)))</f>
        <v>indst shift to electricity</v>
      </c>
      <c r="L597" s="177">
        <f>IF(ISBLANK(INDEX('Policy Characteristics'!F:F,MATCH($C597,'Policy Characteristics'!$C:$C,0))),"",INDEX('Policy Characteristics'!F:F,MATCH($C597,'Policy Characteristics'!$C:$C,0)))</f>
        <v>0</v>
      </c>
      <c r="M597" s="177">
        <f>IF(ISBLANK(INDEX('Policy Characteristics'!G:G,MATCH($C597,'Policy Characteristics'!$C:$C,0))),"",INDEX('Policy Characteristics'!G:G,MATCH($C597,'Policy Characteristics'!$C:$C,0)))</f>
        <v>1</v>
      </c>
      <c r="N597" s="177">
        <f>IF(ISBLANK(INDEX('Policy Characteristics'!H:H,MATCH($C597,'Policy Characteristics'!$C:$C,0))),"",INDEX('Policy Characteristics'!H:H,MATCH($C597,'Policy Characteristics'!$C:$C,0)))</f>
        <v>0.01</v>
      </c>
      <c r="O597" s="177" t="str">
        <f>IF(ISBLANK(INDEX('Policy Characteristics'!I:I,MATCH($C597,'Policy Characteristics'!$C:$C,0))),"",INDEX('Policy Characteristics'!I:I,MATCH($C597,'Policy Characteristics'!$C:$C,0)))</f>
        <v>% of fuel shifted</v>
      </c>
      <c r="P597" s="177" t="str">
        <f>IF(ISBLANK(INDEX('Policy Characteristics'!J:J,MATCH($C597,'Policy Characteristics'!$C:$C,0))),"",INDEX('Policy Characteristics'!J:J,MATCH($C597,'Policy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7" s="177" t="str">
        <f>IF(ISBLANK(INDEX('Policy Characteristics'!K:K,MATCH($C597,'Policy Characteristics'!$C:$C,0))),"",INDEX('Policy Characteristics'!K:K,MATCH($C597,'Policy Characteristics'!$C:$C,0)))</f>
        <v>industry-ag-main.html#fuel-switching</v>
      </c>
      <c r="R597" s="177" t="str">
        <f>IF(ISBLANK(INDEX('Policy Characteristics'!L:L,MATCH($C597,'Policy Characteristics'!$C:$C,0))),"",INDEX('Policy Characteristics'!L:L,MATCH($C597,'Policy Characteristics'!$C:$C,0)))</f>
        <v>industry-elec-and-hydrogen.html</v>
      </c>
    </row>
    <row r="598" spans="1:18" x14ac:dyDescent="0.35">
      <c r="A598" s="176" t="str">
        <f>IF(ISBLANK(INDEX('Policy Characteristics'!A:A,MATCH($C598,'Policy Characteristics'!$C:$C,0))),"",INDEX('Policy Characteristics'!A:A,MATCH($C598,'Policy Characteristics'!$C:$C,0)))</f>
        <v>Industry</v>
      </c>
      <c r="B598" s="184" t="str">
        <f>IF(ISBLANK(INDEX('Policy Characteristics'!B:B,MATCH($C598,'Policy Characteristics'!$C:$C,0))),"",INDEX('Policy Characteristics'!B:B,MATCH($C598,'Policy Characteristics'!$C:$C,0)))</f>
        <v>Electrification</v>
      </c>
      <c r="C598" s="176" t="str">
        <f t="shared" si="32"/>
        <v>Fraction of Eligible Industrial Energy Use Shifted to Electricity</v>
      </c>
      <c r="D598" s="47" t="s">
        <v>1964</v>
      </c>
      <c r="E598" s="1" t="s">
        <v>2383</v>
      </c>
      <c r="F598" t="s">
        <v>1989</v>
      </c>
      <c r="G598" s="47" t="s">
        <v>2390</v>
      </c>
      <c r="H598" s="44">
        <v>1838</v>
      </c>
      <c r="I598" s="198" t="s">
        <v>43</v>
      </c>
      <c r="J598" s="177" t="str">
        <f>IF(ISBLANK(INDEX('Policy Characteristics'!D:D,MATCH($C598,'Policy Characteristics'!$C:$C,0))),"",INDEX('Policy Characteristics'!D:D,MATCH($C598,'Policy Characteristics'!$C:$C,0)))</f>
        <v>Electrification</v>
      </c>
      <c r="K598" s="177" t="str">
        <f>IF(ISBLANK(INDEX('Policy Characteristics'!E:E,MATCH($C598,'Policy Characteristics'!$C:$C,0))),"",INDEX('Policy Characteristics'!E:E,MATCH($C598,'Policy Characteristics'!$C:$C,0)))</f>
        <v>indst shift to electricity</v>
      </c>
      <c r="L598" s="177">
        <f>IF(ISBLANK(INDEX('Policy Characteristics'!F:F,MATCH($C598,'Policy Characteristics'!$C:$C,0))),"",INDEX('Policy Characteristics'!F:F,MATCH($C598,'Policy Characteristics'!$C:$C,0)))</f>
        <v>0</v>
      </c>
      <c r="M598" s="177">
        <f>IF(ISBLANK(INDEX('Policy Characteristics'!G:G,MATCH($C598,'Policy Characteristics'!$C:$C,0))),"",INDEX('Policy Characteristics'!G:G,MATCH($C598,'Policy Characteristics'!$C:$C,0)))</f>
        <v>1</v>
      </c>
      <c r="N598" s="177">
        <f>IF(ISBLANK(INDEX('Policy Characteristics'!H:H,MATCH($C598,'Policy Characteristics'!$C:$C,0))),"",INDEX('Policy Characteristics'!H:H,MATCH($C598,'Policy Characteristics'!$C:$C,0)))</f>
        <v>0.01</v>
      </c>
      <c r="O598" s="177" t="str">
        <f>IF(ISBLANK(INDEX('Policy Characteristics'!I:I,MATCH($C598,'Policy Characteristics'!$C:$C,0))),"",INDEX('Policy Characteristics'!I:I,MATCH($C598,'Policy Characteristics'!$C:$C,0)))</f>
        <v>% of fuel shifted</v>
      </c>
      <c r="P598" s="177" t="str">
        <f>IF(ISBLANK(INDEX('Policy Characteristics'!J:J,MATCH($C598,'Policy Characteristics'!$C:$C,0))),"",INDEX('Policy Characteristics'!J:J,MATCH($C598,'Policy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8" s="177" t="str">
        <f>IF(ISBLANK(INDEX('Policy Characteristics'!K:K,MATCH($C598,'Policy Characteristics'!$C:$C,0))),"",INDEX('Policy Characteristics'!K:K,MATCH($C598,'Policy Characteristics'!$C:$C,0)))</f>
        <v>industry-ag-main.html#fuel-switching</v>
      </c>
      <c r="R598" s="177" t="str">
        <f>IF(ISBLANK(INDEX('Policy Characteristics'!L:L,MATCH($C598,'Policy Characteristics'!$C:$C,0))),"",INDEX('Policy Characteristics'!L:L,MATCH($C598,'Policy Characteristics'!$C:$C,0)))</f>
        <v>industry-elec-and-hydrogen.html</v>
      </c>
    </row>
    <row r="599" spans="1:18" x14ac:dyDescent="0.35">
      <c r="A599" s="176" t="str">
        <f>IF(ISBLANK(INDEX('Policy Characteristics'!A:A,MATCH($C599,'Policy Characteristics'!$C:$C,0))),"",INDEX('Policy Characteristics'!A:A,MATCH($C599,'Policy Characteristics'!$C:$C,0)))</f>
        <v>Industry</v>
      </c>
      <c r="B599" s="184" t="str">
        <f>IF(ISBLANK(INDEX('Policy Characteristics'!B:B,MATCH($C599,'Policy Characteristics'!$C:$C,0))),"",INDEX('Policy Characteristics'!B:B,MATCH($C599,'Policy Characteristics'!$C:$C,0)))</f>
        <v>Electrification</v>
      </c>
      <c r="C599" s="176" t="str">
        <f t="shared" si="32"/>
        <v>Fraction of Eligible Industrial Energy Use Shifted to Electricity</v>
      </c>
      <c r="D599" s="47" t="s">
        <v>1964</v>
      </c>
      <c r="E599" s="1" t="s">
        <v>2384</v>
      </c>
      <c r="F599" t="s">
        <v>1989</v>
      </c>
      <c r="G599" s="47" t="s">
        <v>2391</v>
      </c>
      <c r="H599" s="44">
        <v>1839</v>
      </c>
      <c r="I599" s="198" t="s">
        <v>43</v>
      </c>
      <c r="J599" s="177" t="str">
        <f>IF(ISBLANK(INDEX('Policy Characteristics'!D:D,MATCH($C599,'Policy Characteristics'!$C:$C,0))),"",INDEX('Policy Characteristics'!D:D,MATCH($C599,'Policy Characteristics'!$C:$C,0)))</f>
        <v>Electrification</v>
      </c>
      <c r="K599" s="177" t="str">
        <f>IF(ISBLANK(INDEX('Policy Characteristics'!E:E,MATCH($C599,'Policy Characteristics'!$C:$C,0))),"",INDEX('Policy Characteristics'!E:E,MATCH($C599,'Policy Characteristics'!$C:$C,0)))</f>
        <v>indst shift to electricity</v>
      </c>
      <c r="L599" s="177">
        <f>IF(ISBLANK(INDEX('Policy Characteristics'!F:F,MATCH($C599,'Policy Characteristics'!$C:$C,0))),"",INDEX('Policy Characteristics'!F:F,MATCH($C599,'Policy Characteristics'!$C:$C,0)))</f>
        <v>0</v>
      </c>
      <c r="M599" s="177">
        <f>IF(ISBLANK(INDEX('Policy Characteristics'!G:G,MATCH($C599,'Policy Characteristics'!$C:$C,0))),"",INDEX('Policy Characteristics'!G:G,MATCH($C599,'Policy Characteristics'!$C:$C,0)))</f>
        <v>1</v>
      </c>
      <c r="N599" s="177">
        <f>IF(ISBLANK(INDEX('Policy Characteristics'!H:H,MATCH($C599,'Policy Characteristics'!$C:$C,0))),"",INDEX('Policy Characteristics'!H:H,MATCH($C599,'Policy Characteristics'!$C:$C,0)))</f>
        <v>0.01</v>
      </c>
      <c r="O599" s="177" t="str">
        <f>IF(ISBLANK(INDEX('Policy Characteristics'!I:I,MATCH($C599,'Policy Characteristics'!$C:$C,0))),"",INDEX('Policy Characteristics'!I:I,MATCH($C599,'Policy Characteristics'!$C:$C,0)))</f>
        <v>% of fuel shifted</v>
      </c>
      <c r="P599" s="177" t="str">
        <f>IF(ISBLANK(INDEX('Policy Characteristics'!J:J,MATCH($C599,'Policy Characteristics'!$C:$C,0))),"",INDEX('Policy Characteristics'!J:J,MATCH($C599,'Policy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9" s="177" t="str">
        <f>IF(ISBLANK(INDEX('Policy Characteristics'!K:K,MATCH($C599,'Policy Characteristics'!$C:$C,0))),"",INDEX('Policy Characteristics'!K:K,MATCH($C599,'Policy Characteristics'!$C:$C,0)))</f>
        <v>industry-ag-main.html#fuel-switching</v>
      </c>
      <c r="R599" s="177" t="str">
        <f>IF(ISBLANK(INDEX('Policy Characteristics'!L:L,MATCH($C599,'Policy Characteristics'!$C:$C,0))),"",INDEX('Policy Characteristics'!L:L,MATCH($C599,'Policy Characteristics'!$C:$C,0)))</f>
        <v>industry-elec-and-hydrogen.html</v>
      </c>
    </row>
    <row r="600" spans="1:18" x14ac:dyDescent="0.35">
      <c r="A600" s="176" t="str">
        <f>IF(ISBLANK(INDEX('Policy Characteristics'!A:A,MATCH($C600,'Policy Characteristics'!$C:$C,0))),"",INDEX('Policy Characteristics'!A:A,MATCH($C600,'Policy Characteristics'!$C:$C,0)))</f>
        <v>Industry</v>
      </c>
      <c r="B600" s="184" t="str">
        <f>IF(ISBLANK(INDEX('Policy Characteristics'!B:B,MATCH($C600,'Policy Characteristics'!$C:$C,0))),"",INDEX('Policy Characteristics'!B:B,MATCH($C600,'Policy Characteristics'!$C:$C,0)))</f>
        <v>Electrification</v>
      </c>
      <c r="C600" s="176" t="str">
        <f t="shared" si="32"/>
        <v>Fraction of Eligible Industrial Energy Use Shifted to Electricity</v>
      </c>
      <c r="D600" s="47" t="s">
        <v>1964</v>
      </c>
      <c r="E600" s="1" t="s">
        <v>2385</v>
      </c>
      <c r="F600" t="s">
        <v>1989</v>
      </c>
      <c r="G600" s="47" t="s">
        <v>2392</v>
      </c>
      <c r="H600" s="44">
        <v>1840</v>
      </c>
      <c r="I600" s="198" t="s">
        <v>43</v>
      </c>
      <c r="J600" s="177" t="str">
        <f>IF(ISBLANK(INDEX('Policy Characteristics'!D:D,MATCH($C600,'Policy Characteristics'!$C:$C,0))),"",INDEX('Policy Characteristics'!D:D,MATCH($C600,'Policy Characteristics'!$C:$C,0)))</f>
        <v>Electrification</v>
      </c>
      <c r="K600" s="177" t="str">
        <f>IF(ISBLANK(INDEX('Policy Characteristics'!E:E,MATCH($C600,'Policy Characteristics'!$C:$C,0))),"",INDEX('Policy Characteristics'!E:E,MATCH($C600,'Policy Characteristics'!$C:$C,0)))</f>
        <v>indst shift to electricity</v>
      </c>
      <c r="L600" s="177">
        <f>IF(ISBLANK(INDEX('Policy Characteristics'!F:F,MATCH($C600,'Policy Characteristics'!$C:$C,0))),"",INDEX('Policy Characteristics'!F:F,MATCH($C600,'Policy Characteristics'!$C:$C,0)))</f>
        <v>0</v>
      </c>
      <c r="M600" s="177">
        <f>IF(ISBLANK(INDEX('Policy Characteristics'!G:G,MATCH($C600,'Policy Characteristics'!$C:$C,0))),"",INDEX('Policy Characteristics'!G:G,MATCH($C600,'Policy Characteristics'!$C:$C,0)))</f>
        <v>1</v>
      </c>
      <c r="N600" s="177">
        <f>IF(ISBLANK(INDEX('Policy Characteristics'!H:H,MATCH($C600,'Policy Characteristics'!$C:$C,0))),"",INDEX('Policy Characteristics'!H:H,MATCH($C600,'Policy Characteristics'!$C:$C,0)))</f>
        <v>0.01</v>
      </c>
      <c r="O600" s="177" t="str">
        <f>IF(ISBLANK(INDEX('Policy Characteristics'!I:I,MATCH($C600,'Policy Characteristics'!$C:$C,0))),"",INDEX('Policy Characteristics'!I:I,MATCH($C600,'Policy Characteristics'!$C:$C,0)))</f>
        <v>% of fuel shifted</v>
      </c>
      <c r="P600" s="177" t="str">
        <f>IF(ISBLANK(INDEX('Policy Characteristics'!J:J,MATCH($C600,'Policy Characteristics'!$C:$C,0))),"",INDEX('Policy Characteristics'!J:J,MATCH($C600,'Policy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0" s="177" t="str">
        <f>IF(ISBLANK(INDEX('Policy Characteristics'!K:K,MATCH($C600,'Policy Characteristics'!$C:$C,0))),"",INDEX('Policy Characteristics'!K:K,MATCH($C600,'Policy Characteristics'!$C:$C,0)))</f>
        <v>industry-ag-main.html#fuel-switching</v>
      </c>
      <c r="R600" s="177" t="str">
        <f>IF(ISBLANK(INDEX('Policy Characteristics'!L:L,MATCH($C600,'Policy Characteristics'!$C:$C,0))),"",INDEX('Policy Characteristics'!L:L,MATCH($C600,'Policy Characteristics'!$C:$C,0)))</f>
        <v>industry-elec-and-hydrogen.html</v>
      </c>
    </row>
    <row r="601" spans="1:18" x14ac:dyDescent="0.35">
      <c r="A601" s="176" t="str">
        <f>IF(ISBLANK(INDEX('Policy Characteristics'!A:A,MATCH($C601,'Policy Characteristics'!$C:$C,0))),"",INDEX('Policy Characteristics'!A:A,MATCH($C601,'Policy Characteristics'!$C:$C,0)))</f>
        <v>Industry</v>
      </c>
      <c r="B601" s="184" t="str">
        <f>IF(ISBLANK(INDEX('Policy Characteristics'!B:B,MATCH($C601,'Policy Characteristics'!$C:$C,0))),"",INDEX('Policy Characteristics'!B:B,MATCH($C601,'Policy Characteristics'!$C:$C,0)))</f>
        <v>Electrification</v>
      </c>
      <c r="C601" s="176" t="str">
        <f t="shared" si="32"/>
        <v>Fraction of Eligible Industrial Energy Use Shifted to Electricity</v>
      </c>
      <c r="D601" s="47" t="s">
        <v>1964</v>
      </c>
      <c r="E601" s="1" t="s">
        <v>2542</v>
      </c>
      <c r="F601" t="s">
        <v>1989</v>
      </c>
      <c r="G601" s="47" t="s">
        <v>2542</v>
      </c>
      <c r="H601" s="44">
        <v>1841</v>
      </c>
      <c r="I601" s="198" t="s">
        <v>43</v>
      </c>
      <c r="J601" s="177" t="str">
        <f>IF(ISBLANK(INDEX('Policy Characteristics'!D:D,MATCH($C601,'Policy Characteristics'!$C:$C,0))),"",INDEX('Policy Characteristics'!D:D,MATCH($C601,'Policy Characteristics'!$C:$C,0)))</f>
        <v>Electrification</v>
      </c>
      <c r="K601" s="177" t="str">
        <f>IF(ISBLANK(INDEX('Policy Characteristics'!E:E,MATCH($C601,'Policy Characteristics'!$C:$C,0))),"",INDEX('Policy Characteristics'!E:E,MATCH($C601,'Policy Characteristics'!$C:$C,0)))</f>
        <v>indst shift to electricity</v>
      </c>
      <c r="L601" s="177">
        <f>IF(ISBLANK(INDEX('Policy Characteristics'!F:F,MATCH($C601,'Policy Characteristics'!$C:$C,0))),"",INDEX('Policy Characteristics'!F:F,MATCH($C601,'Policy Characteristics'!$C:$C,0)))</f>
        <v>0</v>
      </c>
      <c r="M601" s="177">
        <f>IF(ISBLANK(INDEX('Policy Characteristics'!G:G,MATCH($C601,'Policy Characteristics'!$C:$C,0))),"",INDEX('Policy Characteristics'!G:G,MATCH($C601,'Policy Characteristics'!$C:$C,0)))</f>
        <v>1</v>
      </c>
      <c r="N601" s="177">
        <f>IF(ISBLANK(INDEX('Policy Characteristics'!H:H,MATCH($C601,'Policy Characteristics'!$C:$C,0))),"",INDEX('Policy Characteristics'!H:H,MATCH($C601,'Policy Characteristics'!$C:$C,0)))</f>
        <v>0.01</v>
      </c>
      <c r="O601" s="177" t="str">
        <f>IF(ISBLANK(INDEX('Policy Characteristics'!I:I,MATCH($C601,'Policy Characteristics'!$C:$C,0))),"",INDEX('Policy Characteristics'!I:I,MATCH($C601,'Policy Characteristics'!$C:$C,0)))</f>
        <v>% of fuel shifted</v>
      </c>
      <c r="P601" s="177" t="str">
        <f>IF(ISBLANK(INDEX('Policy Characteristics'!J:J,MATCH($C601,'Policy Characteristics'!$C:$C,0))),"",INDEX('Policy Characteristics'!J:J,MATCH($C601,'Policy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1" s="177" t="str">
        <f>IF(ISBLANK(INDEX('Policy Characteristics'!K:K,MATCH($C601,'Policy Characteristics'!$C:$C,0))),"",INDEX('Policy Characteristics'!K:K,MATCH($C601,'Policy Characteristics'!$C:$C,0)))</f>
        <v>industry-ag-main.html#fuel-switching</v>
      </c>
      <c r="R601" s="177" t="str">
        <f>IF(ISBLANK(INDEX('Policy Characteristics'!L:L,MATCH($C601,'Policy Characteristics'!$C:$C,0))),"",INDEX('Policy Characteristics'!L:L,MATCH($C601,'Policy Characteristics'!$C:$C,0)))</f>
        <v>industry-elec-and-hydrogen.html</v>
      </c>
    </row>
    <row r="602" spans="1:18" x14ac:dyDescent="0.35">
      <c r="A602" s="176" t="str">
        <f>IF(ISBLANK(INDEX('Policy Characteristics'!A:A,MATCH($C602,'Policy Characteristics'!$C:$C,0))),"",INDEX('Policy Characteristics'!A:A,MATCH($C602,'Policy Characteristics'!$C:$C,0)))</f>
        <v>Industry</v>
      </c>
      <c r="B602" s="184" t="str">
        <f>IF(ISBLANK(INDEX('Policy Characteristics'!B:B,MATCH($C602,'Policy Characteristics'!$C:$C,0))),"",INDEX('Policy Characteristics'!B:B,MATCH($C602,'Policy Characteristics'!$C:$C,0)))</f>
        <v>Electrification</v>
      </c>
      <c r="C602" s="176" t="str">
        <f t="shared" si="32"/>
        <v>Fraction of Eligible Industrial Energy Use Shifted to Electricity</v>
      </c>
      <c r="D602" s="6" t="s">
        <v>1965</v>
      </c>
      <c r="E602" s="1" t="s">
        <v>2379</v>
      </c>
      <c r="F602" t="s">
        <v>1658</v>
      </c>
      <c r="G602" s="47" t="s">
        <v>2386</v>
      </c>
      <c r="H602" s="44">
        <v>1842</v>
      </c>
      <c r="I602" s="198" t="s">
        <v>43</v>
      </c>
      <c r="J602" s="177" t="str">
        <f>IF(ISBLANK(INDEX('Policy Characteristics'!D:D,MATCH($C602,'Policy Characteristics'!$C:$C,0))),"",INDEX('Policy Characteristics'!D:D,MATCH($C602,'Policy Characteristics'!$C:$C,0)))</f>
        <v>Electrification</v>
      </c>
      <c r="K602" s="177" t="str">
        <f>IF(ISBLANK(INDEX('Policy Characteristics'!E:E,MATCH($C602,'Policy Characteristics'!$C:$C,0))),"",INDEX('Policy Characteristics'!E:E,MATCH($C602,'Policy Characteristics'!$C:$C,0)))</f>
        <v>indst shift to electricity</v>
      </c>
      <c r="L602" s="177">
        <f>IF(ISBLANK(INDEX('Policy Characteristics'!F:F,MATCH($C602,'Policy Characteristics'!$C:$C,0))),"",INDEX('Policy Characteristics'!F:F,MATCH($C602,'Policy Characteristics'!$C:$C,0)))</f>
        <v>0</v>
      </c>
      <c r="M602" s="177">
        <f>IF(ISBLANK(INDEX('Policy Characteristics'!G:G,MATCH($C602,'Policy Characteristics'!$C:$C,0))),"",INDEX('Policy Characteristics'!G:G,MATCH($C602,'Policy Characteristics'!$C:$C,0)))</f>
        <v>1</v>
      </c>
      <c r="N602" s="177">
        <f>IF(ISBLANK(INDEX('Policy Characteristics'!H:H,MATCH($C602,'Policy Characteristics'!$C:$C,0))),"",INDEX('Policy Characteristics'!H:H,MATCH($C602,'Policy Characteristics'!$C:$C,0)))</f>
        <v>0.01</v>
      </c>
      <c r="O602" s="177" t="str">
        <f>IF(ISBLANK(INDEX('Policy Characteristics'!I:I,MATCH($C602,'Policy Characteristics'!$C:$C,0))),"",INDEX('Policy Characteristics'!I:I,MATCH($C602,'Policy Characteristics'!$C:$C,0)))</f>
        <v>% of fuel shifted</v>
      </c>
      <c r="P602" s="177" t="str">
        <f>IF(ISBLANK(INDEX('Policy Characteristics'!J:J,MATCH($C602,'Policy Characteristics'!$C:$C,0))),"",INDEX('Policy Characteristics'!J:J,MATCH($C602,'Policy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2" s="177" t="str">
        <f>IF(ISBLANK(INDEX('Policy Characteristics'!K:K,MATCH($C602,'Policy Characteristics'!$C:$C,0))),"",INDEX('Policy Characteristics'!K:K,MATCH($C602,'Policy Characteristics'!$C:$C,0)))</f>
        <v>industry-ag-main.html#fuel-switching</v>
      </c>
      <c r="R602" s="177" t="str">
        <f>IF(ISBLANK(INDEX('Policy Characteristics'!L:L,MATCH($C602,'Policy Characteristics'!$C:$C,0))),"",INDEX('Policy Characteristics'!L:L,MATCH($C602,'Policy Characteristics'!$C:$C,0)))</f>
        <v>industry-elec-and-hydrogen.html</v>
      </c>
    </row>
    <row r="603" spans="1:18" x14ac:dyDescent="0.35">
      <c r="A603" s="176" t="str">
        <f>IF(ISBLANK(INDEX('Policy Characteristics'!A:A,MATCH($C603,'Policy Characteristics'!$C:$C,0))),"",INDEX('Policy Characteristics'!A:A,MATCH($C603,'Policy Characteristics'!$C:$C,0)))</f>
        <v>Industry</v>
      </c>
      <c r="B603" s="184" t="str">
        <f>IF(ISBLANK(INDEX('Policy Characteristics'!B:B,MATCH($C603,'Policy Characteristics'!$C:$C,0))),"",INDEX('Policy Characteristics'!B:B,MATCH($C603,'Policy Characteristics'!$C:$C,0)))</f>
        <v>Electrification</v>
      </c>
      <c r="C603" s="176" t="str">
        <f t="shared" si="32"/>
        <v>Fraction of Eligible Industrial Energy Use Shifted to Electricity</v>
      </c>
      <c r="D603" s="6" t="s">
        <v>1965</v>
      </c>
      <c r="E603" s="1" t="s">
        <v>2380</v>
      </c>
      <c r="F603" t="s">
        <v>1658</v>
      </c>
      <c r="G603" s="47" t="s">
        <v>2387</v>
      </c>
      <c r="H603" s="44">
        <v>1843</v>
      </c>
      <c r="I603" s="198" t="s">
        <v>43</v>
      </c>
      <c r="J603" s="177" t="str">
        <f>IF(ISBLANK(INDEX('Policy Characteristics'!D:D,MATCH($C603,'Policy Characteristics'!$C:$C,0))),"",INDEX('Policy Characteristics'!D:D,MATCH($C603,'Policy Characteristics'!$C:$C,0)))</f>
        <v>Electrification</v>
      </c>
      <c r="K603" s="177" t="str">
        <f>IF(ISBLANK(INDEX('Policy Characteristics'!E:E,MATCH($C603,'Policy Characteristics'!$C:$C,0))),"",INDEX('Policy Characteristics'!E:E,MATCH($C603,'Policy Characteristics'!$C:$C,0)))</f>
        <v>indst shift to electricity</v>
      </c>
      <c r="L603" s="177">
        <f>IF(ISBLANK(INDEX('Policy Characteristics'!F:F,MATCH($C603,'Policy Characteristics'!$C:$C,0))),"",INDEX('Policy Characteristics'!F:F,MATCH($C603,'Policy Characteristics'!$C:$C,0)))</f>
        <v>0</v>
      </c>
      <c r="M603" s="177">
        <f>IF(ISBLANK(INDEX('Policy Characteristics'!G:G,MATCH($C603,'Policy Characteristics'!$C:$C,0))),"",INDEX('Policy Characteristics'!G:G,MATCH($C603,'Policy Characteristics'!$C:$C,0)))</f>
        <v>1</v>
      </c>
      <c r="N603" s="177">
        <f>IF(ISBLANK(INDEX('Policy Characteristics'!H:H,MATCH($C603,'Policy Characteristics'!$C:$C,0))),"",INDEX('Policy Characteristics'!H:H,MATCH($C603,'Policy Characteristics'!$C:$C,0)))</f>
        <v>0.01</v>
      </c>
      <c r="O603" s="177" t="str">
        <f>IF(ISBLANK(INDEX('Policy Characteristics'!I:I,MATCH($C603,'Policy Characteristics'!$C:$C,0))),"",INDEX('Policy Characteristics'!I:I,MATCH($C603,'Policy Characteristics'!$C:$C,0)))</f>
        <v>% of fuel shifted</v>
      </c>
      <c r="P603" s="177" t="str">
        <f>IF(ISBLANK(INDEX('Policy Characteristics'!J:J,MATCH($C603,'Policy Characteristics'!$C:$C,0))),"",INDEX('Policy Characteristics'!J:J,MATCH($C603,'Policy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3" s="177" t="str">
        <f>IF(ISBLANK(INDEX('Policy Characteristics'!K:K,MATCH($C603,'Policy Characteristics'!$C:$C,0))),"",INDEX('Policy Characteristics'!K:K,MATCH($C603,'Policy Characteristics'!$C:$C,0)))</f>
        <v>industry-ag-main.html#fuel-switching</v>
      </c>
      <c r="R603" s="177" t="str">
        <f>IF(ISBLANK(INDEX('Policy Characteristics'!L:L,MATCH($C603,'Policy Characteristics'!$C:$C,0))),"",INDEX('Policy Characteristics'!L:L,MATCH($C603,'Policy Characteristics'!$C:$C,0)))</f>
        <v>industry-elec-and-hydrogen.html</v>
      </c>
    </row>
    <row r="604" spans="1:18" x14ac:dyDescent="0.35">
      <c r="A604" s="176" t="str">
        <f>IF(ISBLANK(INDEX('Policy Characteristics'!A:A,MATCH($C604,'Policy Characteristics'!$C:$C,0))),"",INDEX('Policy Characteristics'!A:A,MATCH($C604,'Policy Characteristics'!$C:$C,0)))</f>
        <v>Industry</v>
      </c>
      <c r="B604" s="184" t="str">
        <f>IF(ISBLANK(INDEX('Policy Characteristics'!B:B,MATCH($C604,'Policy Characteristics'!$C:$C,0))),"",INDEX('Policy Characteristics'!B:B,MATCH($C604,'Policy Characteristics'!$C:$C,0)))</f>
        <v>Electrification</v>
      </c>
      <c r="C604" s="176" t="str">
        <f t="shared" si="32"/>
        <v>Fraction of Eligible Industrial Energy Use Shifted to Electricity</v>
      </c>
      <c r="D604" s="6" t="s">
        <v>1965</v>
      </c>
      <c r="E604" s="1" t="s">
        <v>2381</v>
      </c>
      <c r="F604" t="s">
        <v>1658</v>
      </c>
      <c r="G604" s="47" t="s">
        <v>2388</v>
      </c>
      <c r="H604" s="44">
        <v>1844</v>
      </c>
      <c r="I604" s="198" t="s">
        <v>43</v>
      </c>
      <c r="J604" s="177" t="str">
        <f>IF(ISBLANK(INDEX('Policy Characteristics'!D:D,MATCH($C604,'Policy Characteristics'!$C:$C,0))),"",INDEX('Policy Characteristics'!D:D,MATCH($C604,'Policy Characteristics'!$C:$C,0)))</f>
        <v>Electrification</v>
      </c>
      <c r="K604" s="177" t="str">
        <f>IF(ISBLANK(INDEX('Policy Characteristics'!E:E,MATCH($C604,'Policy Characteristics'!$C:$C,0))),"",INDEX('Policy Characteristics'!E:E,MATCH($C604,'Policy Characteristics'!$C:$C,0)))</f>
        <v>indst shift to electricity</v>
      </c>
      <c r="L604" s="177">
        <f>IF(ISBLANK(INDEX('Policy Characteristics'!F:F,MATCH($C604,'Policy Characteristics'!$C:$C,0))),"",INDEX('Policy Characteristics'!F:F,MATCH($C604,'Policy Characteristics'!$C:$C,0)))</f>
        <v>0</v>
      </c>
      <c r="M604" s="177">
        <f>IF(ISBLANK(INDEX('Policy Characteristics'!G:G,MATCH($C604,'Policy Characteristics'!$C:$C,0))),"",INDEX('Policy Characteristics'!G:G,MATCH($C604,'Policy Characteristics'!$C:$C,0)))</f>
        <v>1</v>
      </c>
      <c r="N604" s="177">
        <f>IF(ISBLANK(INDEX('Policy Characteristics'!H:H,MATCH($C604,'Policy Characteristics'!$C:$C,0))),"",INDEX('Policy Characteristics'!H:H,MATCH($C604,'Policy Characteristics'!$C:$C,0)))</f>
        <v>0.01</v>
      </c>
      <c r="O604" s="177" t="str">
        <f>IF(ISBLANK(INDEX('Policy Characteristics'!I:I,MATCH($C604,'Policy Characteristics'!$C:$C,0))),"",INDEX('Policy Characteristics'!I:I,MATCH($C604,'Policy Characteristics'!$C:$C,0)))</f>
        <v>% of fuel shifted</v>
      </c>
      <c r="P604" s="177" t="str">
        <f>IF(ISBLANK(INDEX('Policy Characteristics'!J:J,MATCH($C604,'Policy Characteristics'!$C:$C,0))),"",INDEX('Policy Characteristics'!J:J,MATCH($C604,'Policy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4" s="177" t="str">
        <f>IF(ISBLANK(INDEX('Policy Characteristics'!K:K,MATCH($C604,'Policy Characteristics'!$C:$C,0))),"",INDEX('Policy Characteristics'!K:K,MATCH($C604,'Policy Characteristics'!$C:$C,0)))</f>
        <v>industry-ag-main.html#fuel-switching</v>
      </c>
      <c r="R604" s="177" t="str">
        <f>IF(ISBLANK(INDEX('Policy Characteristics'!L:L,MATCH($C604,'Policy Characteristics'!$C:$C,0))),"",INDEX('Policy Characteristics'!L:L,MATCH($C604,'Policy Characteristics'!$C:$C,0)))</f>
        <v>industry-elec-and-hydrogen.html</v>
      </c>
    </row>
    <row r="605" spans="1:18" x14ac:dyDescent="0.35">
      <c r="A605" s="176" t="str">
        <f>IF(ISBLANK(INDEX('Policy Characteristics'!A:A,MATCH($C605,'Policy Characteristics'!$C:$C,0))),"",INDEX('Policy Characteristics'!A:A,MATCH($C605,'Policy Characteristics'!$C:$C,0)))</f>
        <v>Industry</v>
      </c>
      <c r="B605" s="184" t="str">
        <f>IF(ISBLANK(INDEX('Policy Characteristics'!B:B,MATCH($C605,'Policy Characteristics'!$C:$C,0))),"",INDEX('Policy Characteristics'!B:B,MATCH($C605,'Policy Characteristics'!$C:$C,0)))</f>
        <v>Electrification</v>
      </c>
      <c r="C605" s="176" t="str">
        <f t="shared" si="32"/>
        <v>Fraction of Eligible Industrial Energy Use Shifted to Electricity</v>
      </c>
      <c r="D605" s="6" t="s">
        <v>1965</v>
      </c>
      <c r="E605" s="1" t="s">
        <v>2382</v>
      </c>
      <c r="F605" t="s">
        <v>1658</v>
      </c>
      <c r="G605" s="47" t="s">
        <v>2389</v>
      </c>
      <c r="H605" s="44">
        <v>1845</v>
      </c>
      <c r="I605" s="198" t="s">
        <v>43</v>
      </c>
      <c r="J605" s="177" t="str">
        <f>IF(ISBLANK(INDEX('Policy Characteristics'!D:D,MATCH($C605,'Policy Characteristics'!$C:$C,0))),"",INDEX('Policy Characteristics'!D:D,MATCH($C605,'Policy Characteristics'!$C:$C,0)))</f>
        <v>Electrification</v>
      </c>
      <c r="K605" s="177" t="str">
        <f>IF(ISBLANK(INDEX('Policy Characteristics'!E:E,MATCH($C605,'Policy Characteristics'!$C:$C,0))),"",INDEX('Policy Characteristics'!E:E,MATCH($C605,'Policy Characteristics'!$C:$C,0)))</f>
        <v>indst shift to electricity</v>
      </c>
      <c r="L605" s="177">
        <f>IF(ISBLANK(INDEX('Policy Characteristics'!F:F,MATCH($C605,'Policy Characteristics'!$C:$C,0))),"",INDEX('Policy Characteristics'!F:F,MATCH($C605,'Policy Characteristics'!$C:$C,0)))</f>
        <v>0</v>
      </c>
      <c r="M605" s="177">
        <f>IF(ISBLANK(INDEX('Policy Characteristics'!G:G,MATCH($C605,'Policy Characteristics'!$C:$C,0))),"",INDEX('Policy Characteristics'!G:G,MATCH($C605,'Policy Characteristics'!$C:$C,0)))</f>
        <v>1</v>
      </c>
      <c r="N605" s="177">
        <f>IF(ISBLANK(INDEX('Policy Characteristics'!H:H,MATCH($C605,'Policy Characteristics'!$C:$C,0))),"",INDEX('Policy Characteristics'!H:H,MATCH($C605,'Policy Characteristics'!$C:$C,0)))</f>
        <v>0.01</v>
      </c>
      <c r="O605" s="177" t="str">
        <f>IF(ISBLANK(INDEX('Policy Characteristics'!I:I,MATCH($C605,'Policy Characteristics'!$C:$C,0))),"",INDEX('Policy Characteristics'!I:I,MATCH($C605,'Policy Characteristics'!$C:$C,0)))</f>
        <v>% of fuel shifted</v>
      </c>
      <c r="P605" s="177" t="str">
        <f>IF(ISBLANK(INDEX('Policy Characteristics'!J:J,MATCH($C605,'Policy Characteristics'!$C:$C,0))),"",INDEX('Policy Characteristics'!J:J,MATCH($C605,'Policy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5" s="177" t="str">
        <f>IF(ISBLANK(INDEX('Policy Characteristics'!K:K,MATCH($C605,'Policy Characteristics'!$C:$C,0))),"",INDEX('Policy Characteristics'!K:K,MATCH($C605,'Policy Characteristics'!$C:$C,0)))</f>
        <v>industry-ag-main.html#fuel-switching</v>
      </c>
      <c r="R605" s="177" t="str">
        <f>IF(ISBLANK(INDEX('Policy Characteristics'!L:L,MATCH($C605,'Policy Characteristics'!$C:$C,0))),"",INDEX('Policy Characteristics'!L:L,MATCH($C605,'Policy Characteristics'!$C:$C,0)))</f>
        <v>industry-elec-and-hydrogen.html</v>
      </c>
    </row>
    <row r="606" spans="1:18" x14ac:dyDescent="0.35">
      <c r="A606" s="176" t="str">
        <f>IF(ISBLANK(INDEX('Policy Characteristics'!A:A,MATCH($C606,'Policy Characteristics'!$C:$C,0))),"",INDEX('Policy Characteristics'!A:A,MATCH($C606,'Policy Characteristics'!$C:$C,0)))</f>
        <v>Industry</v>
      </c>
      <c r="B606" s="184" t="str">
        <f>IF(ISBLANK(INDEX('Policy Characteristics'!B:B,MATCH($C606,'Policy Characteristics'!$C:$C,0))),"",INDEX('Policy Characteristics'!B:B,MATCH($C606,'Policy Characteristics'!$C:$C,0)))</f>
        <v>Electrification</v>
      </c>
      <c r="C606" s="176" t="str">
        <f t="shared" si="32"/>
        <v>Fraction of Eligible Industrial Energy Use Shifted to Electricity</v>
      </c>
      <c r="D606" s="6" t="s">
        <v>1965</v>
      </c>
      <c r="E606" s="1" t="s">
        <v>2383</v>
      </c>
      <c r="F606" t="s">
        <v>1658</v>
      </c>
      <c r="G606" s="47" t="s">
        <v>2390</v>
      </c>
      <c r="H606" s="44">
        <v>1846</v>
      </c>
      <c r="I606" s="198" t="s">
        <v>43</v>
      </c>
      <c r="J606" s="177" t="str">
        <f>IF(ISBLANK(INDEX('Policy Characteristics'!D:D,MATCH($C606,'Policy Characteristics'!$C:$C,0))),"",INDEX('Policy Characteristics'!D:D,MATCH($C606,'Policy Characteristics'!$C:$C,0)))</f>
        <v>Electrification</v>
      </c>
      <c r="K606" s="177" t="str">
        <f>IF(ISBLANK(INDEX('Policy Characteristics'!E:E,MATCH($C606,'Policy Characteristics'!$C:$C,0))),"",INDEX('Policy Characteristics'!E:E,MATCH($C606,'Policy Characteristics'!$C:$C,0)))</f>
        <v>indst shift to electricity</v>
      </c>
      <c r="L606" s="177">
        <f>IF(ISBLANK(INDEX('Policy Characteristics'!F:F,MATCH($C606,'Policy Characteristics'!$C:$C,0))),"",INDEX('Policy Characteristics'!F:F,MATCH($C606,'Policy Characteristics'!$C:$C,0)))</f>
        <v>0</v>
      </c>
      <c r="M606" s="177">
        <f>IF(ISBLANK(INDEX('Policy Characteristics'!G:G,MATCH($C606,'Policy Characteristics'!$C:$C,0))),"",INDEX('Policy Characteristics'!G:G,MATCH($C606,'Policy Characteristics'!$C:$C,0)))</f>
        <v>1</v>
      </c>
      <c r="N606" s="177">
        <f>IF(ISBLANK(INDEX('Policy Characteristics'!H:H,MATCH($C606,'Policy Characteristics'!$C:$C,0))),"",INDEX('Policy Characteristics'!H:H,MATCH($C606,'Policy Characteristics'!$C:$C,0)))</f>
        <v>0.01</v>
      </c>
      <c r="O606" s="177" t="str">
        <f>IF(ISBLANK(INDEX('Policy Characteristics'!I:I,MATCH($C606,'Policy Characteristics'!$C:$C,0))),"",INDEX('Policy Characteristics'!I:I,MATCH($C606,'Policy Characteristics'!$C:$C,0)))</f>
        <v>% of fuel shifted</v>
      </c>
      <c r="P606" s="177" t="str">
        <f>IF(ISBLANK(INDEX('Policy Characteristics'!J:J,MATCH($C606,'Policy Characteristics'!$C:$C,0))),"",INDEX('Policy Characteristics'!J:J,MATCH($C606,'Policy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6" s="177" t="str">
        <f>IF(ISBLANK(INDEX('Policy Characteristics'!K:K,MATCH($C606,'Policy Characteristics'!$C:$C,0))),"",INDEX('Policy Characteristics'!K:K,MATCH($C606,'Policy Characteristics'!$C:$C,0)))</f>
        <v>industry-ag-main.html#fuel-switching</v>
      </c>
      <c r="R606" s="177" t="str">
        <f>IF(ISBLANK(INDEX('Policy Characteristics'!L:L,MATCH($C606,'Policy Characteristics'!$C:$C,0))),"",INDEX('Policy Characteristics'!L:L,MATCH($C606,'Policy Characteristics'!$C:$C,0)))</f>
        <v>industry-elec-and-hydrogen.html</v>
      </c>
    </row>
    <row r="607" spans="1:18" x14ac:dyDescent="0.35">
      <c r="A607" s="176" t="str">
        <f>IF(ISBLANK(INDEX('Policy Characteristics'!A:A,MATCH($C607,'Policy Characteristics'!$C:$C,0))),"",INDEX('Policy Characteristics'!A:A,MATCH($C607,'Policy Characteristics'!$C:$C,0)))</f>
        <v>Industry</v>
      </c>
      <c r="B607" s="184" t="str">
        <f>IF(ISBLANK(INDEX('Policy Characteristics'!B:B,MATCH($C607,'Policy Characteristics'!$C:$C,0))),"",INDEX('Policy Characteristics'!B:B,MATCH($C607,'Policy Characteristics'!$C:$C,0)))</f>
        <v>Electrification</v>
      </c>
      <c r="C607" s="176" t="str">
        <f t="shared" si="32"/>
        <v>Fraction of Eligible Industrial Energy Use Shifted to Electricity</v>
      </c>
      <c r="D607" s="6" t="s">
        <v>1965</v>
      </c>
      <c r="E607" s="1" t="s">
        <v>2384</v>
      </c>
      <c r="F607" t="s">
        <v>1658</v>
      </c>
      <c r="G607" s="47" t="s">
        <v>2391</v>
      </c>
      <c r="H607" s="44">
        <v>1847</v>
      </c>
      <c r="I607" s="198" t="s">
        <v>43</v>
      </c>
      <c r="J607" s="177" t="str">
        <f>IF(ISBLANK(INDEX('Policy Characteristics'!D:D,MATCH($C607,'Policy Characteristics'!$C:$C,0))),"",INDEX('Policy Characteristics'!D:D,MATCH($C607,'Policy Characteristics'!$C:$C,0)))</f>
        <v>Electrification</v>
      </c>
      <c r="K607" s="177" t="str">
        <f>IF(ISBLANK(INDEX('Policy Characteristics'!E:E,MATCH($C607,'Policy Characteristics'!$C:$C,0))),"",INDEX('Policy Characteristics'!E:E,MATCH($C607,'Policy Characteristics'!$C:$C,0)))</f>
        <v>indst shift to electricity</v>
      </c>
      <c r="L607" s="177">
        <f>IF(ISBLANK(INDEX('Policy Characteristics'!F:F,MATCH($C607,'Policy Characteristics'!$C:$C,0))),"",INDEX('Policy Characteristics'!F:F,MATCH($C607,'Policy Characteristics'!$C:$C,0)))</f>
        <v>0</v>
      </c>
      <c r="M607" s="177">
        <f>IF(ISBLANK(INDEX('Policy Characteristics'!G:G,MATCH($C607,'Policy Characteristics'!$C:$C,0))),"",INDEX('Policy Characteristics'!G:G,MATCH($C607,'Policy Characteristics'!$C:$C,0)))</f>
        <v>1</v>
      </c>
      <c r="N607" s="177">
        <f>IF(ISBLANK(INDEX('Policy Characteristics'!H:H,MATCH($C607,'Policy Characteristics'!$C:$C,0))),"",INDEX('Policy Characteristics'!H:H,MATCH($C607,'Policy Characteristics'!$C:$C,0)))</f>
        <v>0.01</v>
      </c>
      <c r="O607" s="177" t="str">
        <f>IF(ISBLANK(INDEX('Policy Characteristics'!I:I,MATCH($C607,'Policy Characteristics'!$C:$C,0))),"",INDEX('Policy Characteristics'!I:I,MATCH($C607,'Policy Characteristics'!$C:$C,0)))</f>
        <v>% of fuel shifted</v>
      </c>
      <c r="P607" s="177" t="str">
        <f>IF(ISBLANK(INDEX('Policy Characteristics'!J:J,MATCH($C607,'Policy Characteristics'!$C:$C,0))),"",INDEX('Policy Characteristics'!J:J,MATCH($C607,'Policy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7" s="177" t="str">
        <f>IF(ISBLANK(INDEX('Policy Characteristics'!K:K,MATCH($C607,'Policy Characteristics'!$C:$C,0))),"",INDEX('Policy Characteristics'!K:K,MATCH($C607,'Policy Characteristics'!$C:$C,0)))</f>
        <v>industry-ag-main.html#fuel-switching</v>
      </c>
      <c r="R607" s="177" t="str">
        <f>IF(ISBLANK(INDEX('Policy Characteristics'!L:L,MATCH($C607,'Policy Characteristics'!$C:$C,0))),"",INDEX('Policy Characteristics'!L:L,MATCH($C607,'Policy Characteristics'!$C:$C,0)))</f>
        <v>industry-elec-and-hydrogen.html</v>
      </c>
    </row>
    <row r="608" spans="1:18" x14ac:dyDescent="0.35">
      <c r="A608" s="176" t="str">
        <f>IF(ISBLANK(INDEX('Policy Characteristics'!A:A,MATCH($C608,'Policy Characteristics'!$C:$C,0))),"",INDEX('Policy Characteristics'!A:A,MATCH($C608,'Policy Characteristics'!$C:$C,0)))</f>
        <v>Industry</v>
      </c>
      <c r="B608" s="184" t="str">
        <f>IF(ISBLANK(INDEX('Policy Characteristics'!B:B,MATCH($C608,'Policy Characteristics'!$C:$C,0))),"",INDEX('Policy Characteristics'!B:B,MATCH($C608,'Policy Characteristics'!$C:$C,0)))</f>
        <v>Electrification</v>
      </c>
      <c r="C608" s="176" t="str">
        <f t="shared" si="32"/>
        <v>Fraction of Eligible Industrial Energy Use Shifted to Electricity</v>
      </c>
      <c r="D608" s="6" t="s">
        <v>1965</v>
      </c>
      <c r="E608" s="1" t="s">
        <v>2385</v>
      </c>
      <c r="F608" t="s">
        <v>1658</v>
      </c>
      <c r="G608" s="47" t="s">
        <v>2392</v>
      </c>
      <c r="H608" s="44">
        <v>1848</v>
      </c>
      <c r="I608" s="198" t="s">
        <v>43</v>
      </c>
      <c r="J608" s="177" t="str">
        <f>IF(ISBLANK(INDEX('Policy Characteristics'!D:D,MATCH($C608,'Policy Characteristics'!$C:$C,0))),"",INDEX('Policy Characteristics'!D:D,MATCH($C608,'Policy Characteristics'!$C:$C,0)))</f>
        <v>Electrification</v>
      </c>
      <c r="K608" s="177" t="str">
        <f>IF(ISBLANK(INDEX('Policy Characteristics'!E:E,MATCH($C608,'Policy Characteristics'!$C:$C,0))),"",INDEX('Policy Characteristics'!E:E,MATCH($C608,'Policy Characteristics'!$C:$C,0)))</f>
        <v>indst shift to electricity</v>
      </c>
      <c r="L608" s="177">
        <f>IF(ISBLANK(INDEX('Policy Characteristics'!F:F,MATCH($C608,'Policy Characteristics'!$C:$C,0))),"",INDEX('Policy Characteristics'!F:F,MATCH($C608,'Policy Characteristics'!$C:$C,0)))</f>
        <v>0</v>
      </c>
      <c r="M608" s="177">
        <f>IF(ISBLANK(INDEX('Policy Characteristics'!G:G,MATCH($C608,'Policy Characteristics'!$C:$C,0))),"",INDEX('Policy Characteristics'!G:G,MATCH($C608,'Policy Characteristics'!$C:$C,0)))</f>
        <v>1</v>
      </c>
      <c r="N608" s="177">
        <f>IF(ISBLANK(INDEX('Policy Characteristics'!H:H,MATCH($C608,'Policy Characteristics'!$C:$C,0))),"",INDEX('Policy Characteristics'!H:H,MATCH($C608,'Policy Characteristics'!$C:$C,0)))</f>
        <v>0.01</v>
      </c>
      <c r="O608" s="177" t="str">
        <f>IF(ISBLANK(INDEX('Policy Characteristics'!I:I,MATCH($C608,'Policy Characteristics'!$C:$C,0))),"",INDEX('Policy Characteristics'!I:I,MATCH($C608,'Policy Characteristics'!$C:$C,0)))</f>
        <v>% of fuel shifted</v>
      </c>
      <c r="P608" s="177" t="str">
        <f>IF(ISBLANK(INDEX('Policy Characteristics'!J:J,MATCH($C608,'Policy Characteristics'!$C:$C,0))),"",INDEX('Policy Characteristics'!J:J,MATCH($C608,'Policy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8" s="177" t="str">
        <f>IF(ISBLANK(INDEX('Policy Characteristics'!K:K,MATCH($C608,'Policy Characteristics'!$C:$C,0))),"",INDEX('Policy Characteristics'!K:K,MATCH($C608,'Policy Characteristics'!$C:$C,0)))</f>
        <v>industry-ag-main.html#fuel-switching</v>
      </c>
      <c r="R608" s="177" t="str">
        <f>IF(ISBLANK(INDEX('Policy Characteristics'!L:L,MATCH($C608,'Policy Characteristics'!$C:$C,0))),"",INDEX('Policy Characteristics'!L:L,MATCH($C608,'Policy Characteristics'!$C:$C,0)))</f>
        <v>industry-elec-and-hydrogen.html</v>
      </c>
    </row>
    <row r="609" spans="1:18" x14ac:dyDescent="0.35">
      <c r="A609" s="176" t="str">
        <f>IF(ISBLANK(INDEX('Policy Characteristics'!A:A,MATCH($C609,'Policy Characteristics'!$C:$C,0))),"",INDEX('Policy Characteristics'!A:A,MATCH($C609,'Policy Characteristics'!$C:$C,0)))</f>
        <v>Industry</v>
      </c>
      <c r="B609" s="184" t="str">
        <f>IF(ISBLANK(INDEX('Policy Characteristics'!B:B,MATCH($C609,'Policy Characteristics'!$C:$C,0))),"",INDEX('Policy Characteristics'!B:B,MATCH($C609,'Policy Characteristics'!$C:$C,0)))</f>
        <v>Electrification</v>
      </c>
      <c r="C609" s="176" t="str">
        <f t="shared" si="32"/>
        <v>Fraction of Eligible Industrial Energy Use Shifted to Electricity</v>
      </c>
      <c r="D609" s="6" t="s">
        <v>1965</v>
      </c>
      <c r="E609" s="1" t="s">
        <v>2542</v>
      </c>
      <c r="F609" t="s">
        <v>1658</v>
      </c>
      <c r="G609" s="47" t="s">
        <v>2542</v>
      </c>
      <c r="H609" s="44">
        <v>1849</v>
      </c>
      <c r="I609" s="198" t="s">
        <v>43</v>
      </c>
      <c r="J609" s="177" t="str">
        <f>IF(ISBLANK(INDEX('Policy Characteristics'!D:D,MATCH($C609,'Policy Characteristics'!$C:$C,0))),"",INDEX('Policy Characteristics'!D:D,MATCH($C609,'Policy Characteristics'!$C:$C,0)))</f>
        <v>Electrification</v>
      </c>
      <c r="K609" s="177" t="str">
        <f>IF(ISBLANK(INDEX('Policy Characteristics'!E:E,MATCH($C609,'Policy Characteristics'!$C:$C,0))),"",INDEX('Policy Characteristics'!E:E,MATCH($C609,'Policy Characteristics'!$C:$C,0)))</f>
        <v>indst shift to electricity</v>
      </c>
      <c r="L609" s="177">
        <f>IF(ISBLANK(INDEX('Policy Characteristics'!F:F,MATCH($C609,'Policy Characteristics'!$C:$C,0))),"",INDEX('Policy Characteristics'!F:F,MATCH($C609,'Policy Characteristics'!$C:$C,0)))</f>
        <v>0</v>
      </c>
      <c r="M609" s="177">
        <f>IF(ISBLANK(INDEX('Policy Characteristics'!G:G,MATCH($C609,'Policy Characteristics'!$C:$C,0))),"",INDEX('Policy Characteristics'!G:G,MATCH($C609,'Policy Characteristics'!$C:$C,0)))</f>
        <v>1</v>
      </c>
      <c r="N609" s="177">
        <f>IF(ISBLANK(INDEX('Policy Characteristics'!H:H,MATCH($C609,'Policy Characteristics'!$C:$C,0))),"",INDEX('Policy Characteristics'!H:H,MATCH($C609,'Policy Characteristics'!$C:$C,0)))</f>
        <v>0.01</v>
      </c>
      <c r="O609" s="177" t="str">
        <f>IF(ISBLANK(INDEX('Policy Characteristics'!I:I,MATCH($C609,'Policy Characteristics'!$C:$C,0))),"",INDEX('Policy Characteristics'!I:I,MATCH($C609,'Policy Characteristics'!$C:$C,0)))</f>
        <v>% of fuel shifted</v>
      </c>
      <c r="P609" s="177" t="str">
        <f>IF(ISBLANK(INDEX('Policy Characteristics'!J:J,MATCH($C609,'Policy Characteristics'!$C:$C,0))),"",INDEX('Policy Characteristics'!J:J,MATCH($C609,'Policy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9" s="177" t="str">
        <f>IF(ISBLANK(INDEX('Policy Characteristics'!K:K,MATCH($C609,'Policy Characteristics'!$C:$C,0))),"",INDEX('Policy Characteristics'!K:K,MATCH($C609,'Policy Characteristics'!$C:$C,0)))</f>
        <v>industry-ag-main.html#fuel-switching</v>
      </c>
      <c r="R609" s="177" t="str">
        <f>IF(ISBLANK(INDEX('Policy Characteristics'!L:L,MATCH($C609,'Policy Characteristics'!$C:$C,0))),"",INDEX('Policy Characteristics'!L:L,MATCH($C609,'Policy Characteristics'!$C:$C,0)))</f>
        <v>industry-elec-and-hydrogen.html</v>
      </c>
    </row>
    <row r="610" spans="1:18" x14ac:dyDescent="0.35">
      <c r="A610" s="176" t="str">
        <f>IF(ISBLANK(INDEX('Policy Characteristics'!A:A,MATCH($C610,'Policy Characteristics'!$C:$C,0))),"",INDEX('Policy Characteristics'!A:A,MATCH($C610,'Policy Characteristics'!$C:$C,0)))</f>
        <v>Industry</v>
      </c>
      <c r="B610" s="184" t="str">
        <f>IF(ISBLANK(INDEX('Policy Characteristics'!B:B,MATCH($C610,'Policy Characteristics'!$C:$C,0))),"",INDEX('Policy Characteristics'!B:B,MATCH($C610,'Policy Characteristics'!$C:$C,0)))</f>
        <v>Electrification</v>
      </c>
      <c r="C610" s="176" t="str">
        <f t="shared" si="32"/>
        <v>Fraction of Eligible Industrial Energy Use Shifted to Electricity</v>
      </c>
      <c r="D610" s="6" t="s">
        <v>1966</v>
      </c>
      <c r="E610" s="1" t="s">
        <v>2379</v>
      </c>
      <c r="F610" t="s">
        <v>1930</v>
      </c>
      <c r="G610" s="47" t="s">
        <v>2386</v>
      </c>
      <c r="H610" s="44">
        <v>1850</v>
      </c>
      <c r="I610" s="198" t="s">
        <v>43</v>
      </c>
      <c r="J610" s="177" t="str">
        <f>IF(ISBLANK(INDEX('Policy Characteristics'!D:D,MATCH($C610,'Policy Characteristics'!$C:$C,0))),"",INDEX('Policy Characteristics'!D:D,MATCH($C610,'Policy Characteristics'!$C:$C,0)))</f>
        <v>Electrification</v>
      </c>
      <c r="K610" s="177" t="str">
        <f>IF(ISBLANK(INDEX('Policy Characteristics'!E:E,MATCH($C610,'Policy Characteristics'!$C:$C,0))),"",INDEX('Policy Characteristics'!E:E,MATCH($C610,'Policy Characteristics'!$C:$C,0)))</f>
        <v>indst shift to electricity</v>
      </c>
      <c r="L610" s="177">
        <f>IF(ISBLANK(INDEX('Policy Characteristics'!F:F,MATCH($C610,'Policy Characteristics'!$C:$C,0))),"",INDEX('Policy Characteristics'!F:F,MATCH($C610,'Policy Characteristics'!$C:$C,0)))</f>
        <v>0</v>
      </c>
      <c r="M610" s="177">
        <f>IF(ISBLANK(INDEX('Policy Characteristics'!G:G,MATCH($C610,'Policy Characteristics'!$C:$C,0))),"",INDEX('Policy Characteristics'!G:G,MATCH($C610,'Policy Characteristics'!$C:$C,0)))</f>
        <v>1</v>
      </c>
      <c r="N610" s="177">
        <f>IF(ISBLANK(INDEX('Policy Characteristics'!H:H,MATCH($C610,'Policy Characteristics'!$C:$C,0))),"",INDEX('Policy Characteristics'!H:H,MATCH($C610,'Policy Characteristics'!$C:$C,0)))</f>
        <v>0.01</v>
      </c>
      <c r="O610" s="177" t="str">
        <f>IF(ISBLANK(INDEX('Policy Characteristics'!I:I,MATCH($C610,'Policy Characteristics'!$C:$C,0))),"",INDEX('Policy Characteristics'!I:I,MATCH($C610,'Policy Characteristics'!$C:$C,0)))</f>
        <v>% of fuel shifted</v>
      </c>
      <c r="P610" s="177" t="str">
        <f>IF(ISBLANK(INDEX('Policy Characteristics'!J:J,MATCH($C610,'Policy Characteristics'!$C:$C,0))),"",INDEX('Policy Characteristics'!J:J,MATCH($C610,'Policy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0" s="177" t="str">
        <f>IF(ISBLANK(INDEX('Policy Characteristics'!K:K,MATCH($C610,'Policy Characteristics'!$C:$C,0))),"",INDEX('Policy Characteristics'!K:K,MATCH($C610,'Policy Characteristics'!$C:$C,0)))</f>
        <v>industry-ag-main.html#fuel-switching</v>
      </c>
      <c r="R610" s="177" t="str">
        <f>IF(ISBLANK(INDEX('Policy Characteristics'!L:L,MATCH($C610,'Policy Characteristics'!$C:$C,0))),"",INDEX('Policy Characteristics'!L:L,MATCH($C610,'Policy Characteristics'!$C:$C,0)))</f>
        <v>industry-elec-and-hydrogen.html</v>
      </c>
    </row>
    <row r="611" spans="1:18" x14ac:dyDescent="0.35">
      <c r="A611" s="176" t="str">
        <f>IF(ISBLANK(INDEX('Policy Characteristics'!A:A,MATCH($C611,'Policy Characteristics'!$C:$C,0))),"",INDEX('Policy Characteristics'!A:A,MATCH($C611,'Policy Characteristics'!$C:$C,0)))</f>
        <v>Industry</v>
      </c>
      <c r="B611" s="184" t="str">
        <f>IF(ISBLANK(INDEX('Policy Characteristics'!B:B,MATCH($C611,'Policy Characteristics'!$C:$C,0))),"",INDEX('Policy Characteristics'!B:B,MATCH($C611,'Policy Characteristics'!$C:$C,0)))</f>
        <v>Electrification</v>
      </c>
      <c r="C611" s="176" t="str">
        <f t="shared" si="32"/>
        <v>Fraction of Eligible Industrial Energy Use Shifted to Electricity</v>
      </c>
      <c r="D611" s="6" t="s">
        <v>1966</v>
      </c>
      <c r="E611" s="1" t="s">
        <v>2380</v>
      </c>
      <c r="F611" t="s">
        <v>1930</v>
      </c>
      <c r="G611" s="47" t="s">
        <v>2387</v>
      </c>
      <c r="H611" s="44">
        <v>1851</v>
      </c>
      <c r="I611" s="198" t="s">
        <v>43</v>
      </c>
      <c r="J611" s="177" t="str">
        <f>IF(ISBLANK(INDEX('Policy Characteristics'!D:D,MATCH($C611,'Policy Characteristics'!$C:$C,0))),"",INDEX('Policy Characteristics'!D:D,MATCH($C611,'Policy Characteristics'!$C:$C,0)))</f>
        <v>Electrification</v>
      </c>
      <c r="K611" s="177" t="str">
        <f>IF(ISBLANK(INDEX('Policy Characteristics'!E:E,MATCH($C611,'Policy Characteristics'!$C:$C,0))),"",INDEX('Policy Characteristics'!E:E,MATCH($C611,'Policy Characteristics'!$C:$C,0)))</f>
        <v>indst shift to electricity</v>
      </c>
      <c r="L611" s="177">
        <f>IF(ISBLANK(INDEX('Policy Characteristics'!F:F,MATCH($C611,'Policy Characteristics'!$C:$C,0))),"",INDEX('Policy Characteristics'!F:F,MATCH($C611,'Policy Characteristics'!$C:$C,0)))</f>
        <v>0</v>
      </c>
      <c r="M611" s="177">
        <f>IF(ISBLANK(INDEX('Policy Characteristics'!G:G,MATCH($C611,'Policy Characteristics'!$C:$C,0))),"",INDEX('Policy Characteristics'!G:G,MATCH($C611,'Policy Characteristics'!$C:$C,0)))</f>
        <v>1</v>
      </c>
      <c r="N611" s="177">
        <f>IF(ISBLANK(INDEX('Policy Characteristics'!H:H,MATCH($C611,'Policy Characteristics'!$C:$C,0))),"",INDEX('Policy Characteristics'!H:H,MATCH($C611,'Policy Characteristics'!$C:$C,0)))</f>
        <v>0.01</v>
      </c>
      <c r="O611" s="177" t="str">
        <f>IF(ISBLANK(INDEX('Policy Characteristics'!I:I,MATCH($C611,'Policy Characteristics'!$C:$C,0))),"",INDEX('Policy Characteristics'!I:I,MATCH($C611,'Policy Characteristics'!$C:$C,0)))</f>
        <v>% of fuel shifted</v>
      </c>
      <c r="P611" s="177" t="str">
        <f>IF(ISBLANK(INDEX('Policy Characteristics'!J:J,MATCH($C611,'Policy Characteristics'!$C:$C,0))),"",INDEX('Policy Characteristics'!J:J,MATCH($C611,'Policy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1" s="177" t="str">
        <f>IF(ISBLANK(INDEX('Policy Characteristics'!K:K,MATCH($C611,'Policy Characteristics'!$C:$C,0))),"",INDEX('Policy Characteristics'!K:K,MATCH($C611,'Policy Characteristics'!$C:$C,0)))</f>
        <v>industry-ag-main.html#fuel-switching</v>
      </c>
      <c r="R611" s="177" t="str">
        <f>IF(ISBLANK(INDEX('Policy Characteristics'!L:L,MATCH($C611,'Policy Characteristics'!$C:$C,0))),"",INDEX('Policy Characteristics'!L:L,MATCH($C611,'Policy Characteristics'!$C:$C,0)))</f>
        <v>industry-elec-and-hydrogen.html</v>
      </c>
    </row>
    <row r="612" spans="1:18" x14ac:dyDescent="0.35">
      <c r="A612" s="176" t="str">
        <f>IF(ISBLANK(INDEX('Policy Characteristics'!A:A,MATCH($C612,'Policy Characteristics'!$C:$C,0))),"",INDEX('Policy Characteristics'!A:A,MATCH($C612,'Policy Characteristics'!$C:$C,0)))</f>
        <v>Industry</v>
      </c>
      <c r="B612" s="184" t="str">
        <f>IF(ISBLANK(INDEX('Policy Characteristics'!B:B,MATCH($C612,'Policy Characteristics'!$C:$C,0))),"",INDEX('Policy Characteristics'!B:B,MATCH($C612,'Policy Characteristics'!$C:$C,0)))</f>
        <v>Electrification</v>
      </c>
      <c r="C612" s="176" t="str">
        <f t="shared" si="32"/>
        <v>Fraction of Eligible Industrial Energy Use Shifted to Electricity</v>
      </c>
      <c r="D612" s="6" t="s">
        <v>1966</v>
      </c>
      <c r="E612" s="1" t="s">
        <v>2381</v>
      </c>
      <c r="F612" t="s">
        <v>1930</v>
      </c>
      <c r="G612" s="47" t="s">
        <v>2388</v>
      </c>
      <c r="H612" s="44">
        <v>1852</v>
      </c>
      <c r="I612" s="198" t="s">
        <v>43</v>
      </c>
      <c r="J612" s="177" t="str">
        <f>IF(ISBLANK(INDEX('Policy Characteristics'!D:D,MATCH($C612,'Policy Characteristics'!$C:$C,0))),"",INDEX('Policy Characteristics'!D:D,MATCH($C612,'Policy Characteristics'!$C:$C,0)))</f>
        <v>Electrification</v>
      </c>
      <c r="K612" s="177" t="str">
        <f>IF(ISBLANK(INDEX('Policy Characteristics'!E:E,MATCH($C612,'Policy Characteristics'!$C:$C,0))),"",INDEX('Policy Characteristics'!E:E,MATCH($C612,'Policy Characteristics'!$C:$C,0)))</f>
        <v>indst shift to electricity</v>
      </c>
      <c r="L612" s="177">
        <f>IF(ISBLANK(INDEX('Policy Characteristics'!F:F,MATCH($C612,'Policy Characteristics'!$C:$C,0))),"",INDEX('Policy Characteristics'!F:F,MATCH($C612,'Policy Characteristics'!$C:$C,0)))</f>
        <v>0</v>
      </c>
      <c r="M612" s="177">
        <f>IF(ISBLANK(INDEX('Policy Characteristics'!G:G,MATCH($C612,'Policy Characteristics'!$C:$C,0))),"",INDEX('Policy Characteristics'!G:G,MATCH($C612,'Policy Characteristics'!$C:$C,0)))</f>
        <v>1</v>
      </c>
      <c r="N612" s="177">
        <f>IF(ISBLANK(INDEX('Policy Characteristics'!H:H,MATCH($C612,'Policy Characteristics'!$C:$C,0))),"",INDEX('Policy Characteristics'!H:H,MATCH($C612,'Policy Characteristics'!$C:$C,0)))</f>
        <v>0.01</v>
      </c>
      <c r="O612" s="177" t="str">
        <f>IF(ISBLANK(INDEX('Policy Characteristics'!I:I,MATCH($C612,'Policy Characteristics'!$C:$C,0))),"",INDEX('Policy Characteristics'!I:I,MATCH($C612,'Policy Characteristics'!$C:$C,0)))</f>
        <v>% of fuel shifted</v>
      </c>
      <c r="P612" s="177" t="str">
        <f>IF(ISBLANK(INDEX('Policy Characteristics'!J:J,MATCH($C612,'Policy Characteristics'!$C:$C,0))),"",INDEX('Policy Characteristics'!J:J,MATCH($C612,'Policy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2" s="177" t="str">
        <f>IF(ISBLANK(INDEX('Policy Characteristics'!K:K,MATCH($C612,'Policy Characteristics'!$C:$C,0))),"",INDEX('Policy Characteristics'!K:K,MATCH($C612,'Policy Characteristics'!$C:$C,0)))</f>
        <v>industry-ag-main.html#fuel-switching</v>
      </c>
      <c r="R612" s="177" t="str">
        <f>IF(ISBLANK(INDEX('Policy Characteristics'!L:L,MATCH($C612,'Policy Characteristics'!$C:$C,0))),"",INDEX('Policy Characteristics'!L:L,MATCH($C612,'Policy Characteristics'!$C:$C,0)))</f>
        <v>industry-elec-and-hydrogen.html</v>
      </c>
    </row>
    <row r="613" spans="1:18" x14ac:dyDescent="0.35">
      <c r="A613" s="176" t="str">
        <f>IF(ISBLANK(INDEX('Policy Characteristics'!A:A,MATCH($C613,'Policy Characteristics'!$C:$C,0))),"",INDEX('Policy Characteristics'!A:A,MATCH($C613,'Policy Characteristics'!$C:$C,0)))</f>
        <v>Industry</v>
      </c>
      <c r="B613" s="184" t="str">
        <f>IF(ISBLANK(INDEX('Policy Characteristics'!B:B,MATCH($C613,'Policy Characteristics'!$C:$C,0))),"",INDEX('Policy Characteristics'!B:B,MATCH($C613,'Policy Characteristics'!$C:$C,0)))</f>
        <v>Electrification</v>
      </c>
      <c r="C613" s="176" t="str">
        <f t="shared" si="32"/>
        <v>Fraction of Eligible Industrial Energy Use Shifted to Electricity</v>
      </c>
      <c r="D613" s="6" t="s">
        <v>1966</v>
      </c>
      <c r="E613" s="1" t="s">
        <v>2382</v>
      </c>
      <c r="F613" t="s">
        <v>1930</v>
      </c>
      <c r="G613" s="47" t="s">
        <v>2389</v>
      </c>
      <c r="H613" s="44">
        <v>1853</v>
      </c>
      <c r="I613" s="198" t="s">
        <v>43</v>
      </c>
      <c r="J613" s="177" t="str">
        <f>IF(ISBLANK(INDEX('Policy Characteristics'!D:D,MATCH($C613,'Policy Characteristics'!$C:$C,0))),"",INDEX('Policy Characteristics'!D:D,MATCH($C613,'Policy Characteristics'!$C:$C,0)))</f>
        <v>Electrification</v>
      </c>
      <c r="K613" s="177" t="str">
        <f>IF(ISBLANK(INDEX('Policy Characteristics'!E:E,MATCH($C613,'Policy Characteristics'!$C:$C,0))),"",INDEX('Policy Characteristics'!E:E,MATCH($C613,'Policy Characteristics'!$C:$C,0)))</f>
        <v>indst shift to electricity</v>
      </c>
      <c r="L613" s="177">
        <f>IF(ISBLANK(INDEX('Policy Characteristics'!F:F,MATCH($C613,'Policy Characteristics'!$C:$C,0))),"",INDEX('Policy Characteristics'!F:F,MATCH($C613,'Policy Characteristics'!$C:$C,0)))</f>
        <v>0</v>
      </c>
      <c r="M613" s="177">
        <f>IF(ISBLANK(INDEX('Policy Characteristics'!G:G,MATCH($C613,'Policy Characteristics'!$C:$C,0))),"",INDEX('Policy Characteristics'!G:G,MATCH($C613,'Policy Characteristics'!$C:$C,0)))</f>
        <v>1</v>
      </c>
      <c r="N613" s="177">
        <f>IF(ISBLANK(INDEX('Policy Characteristics'!H:H,MATCH($C613,'Policy Characteristics'!$C:$C,0))),"",INDEX('Policy Characteristics'!H:H,MATCH($C613,'Policy Characteristics'!$C:$C,0)))</f>
        <v>0.01</v>
      </c>
      <c r="O613" s="177" t="str">
        <f>IF(ISBLANK(INDEX('Policy Characteristics'!I:I,MATCH($C613,'Policy Characteristics'!$C:$C,0))),"",INDEX('Policy Characteristics'!I:I,MATCH($C613,'Policy Characteristics'!$C:$C,0)))</f>
        <v>% of fuel shifted</v>
      </c>
      <c r="P613" s="177" t="str">
        <f>IF(ISBLANK(INDEX('Policy Characteristics'!J:J,MATCH($C613,'Policy Characteristics'!$C:$C,0))),"",INDEX('Policy Characteristics'!J:J,MATCH($C613,'Policy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3" s="177" t="str">
        <f>IF(ISBLANK(INDEX('Policy Characteristics'!K:K,MATCH($C613,'Policy Characteristics'!$C:$C,0))),"",INDEX('Policy Characteristics'!K:K,MATCH($C613,'Policy Characteristics'!$C:$C,0)))</f>
        <v>industry-ag-main.html#fuel-switching</v>
      </c>
      <c r="R613" s="177" t="str">
        <f>IF(ISBLANK(INDEX('Policy Characteristics'!L:L,MATCH($C613,'Policy Characteristics'!$C:$C,0))),"",INDEX('Policy Characteristics'!L:L,MATCH($C613,'Policy Characteristics'!$C:$C,0)))</f>
        <v>industry-elec-and-hydrogen.html</v>
      </c>
    </row>
    <row r="614" spans="1:18" x14ac:dyDescent="0.35">
      <c r="A614" s="176" t="str">
        <f>IF(ISBLANK(INDEX('Policy Characteristics'!A:A,MATCH($C614,'Policy Characteristics'!$C:$C,0))),"",INDEX('Policy Characteristics'!A:A,MATCH($C614,'Policy Characteristics'!$C:$C,0)))</f>
        <v>Industry</v>
      </c>
      <c r="B614" s="184" t="str">
        <f>IF(ISBLANK(INDEX('Policy Characteristics'!B:B,MATCH($C614,'Policy Characteristics'!$C:$C,0))),"",INDEX('Policy Characteristics'!B:B,MATCH($C614,'Policy Characteristics'!$C:$C,0)))</f>
        <v>Electrification</v>
      </c>
      <c r="C614" s="176" t="str">
        <f t="shared" si="32"/>
        <v>Fraction of Eligible Industrial Energy Use Shifted to Electricity</v>
      </c>
      <c r="D614" s="6" t="s">
        <v>1966</v>
      </c>
      <c r="E614" s="1" t="s">
        <v>2383</v>
      </c>
      <c r="F614" t="s">
        <v>1930</v>
      </c>
      <c r="G614" s="47" t="s">
        <v>2390</v>
      </c>
      <c r="H614" s="44">
        <v>1854</v>
      </c>
      <c r="I614" s="198" t="s">
        <v>43</v>
      </c>
      <c r="J614" s="177" t="str">
        <f>IF(ISBLANK(INDEX('Policy Characteristics'!D:D,MATCH($C614,'Policy Characteristics'!$C:$C,0))),"",INDEX('Policy Characteristics'!D:D,MATCH($C614,'Policy Characteristics'!$C:$C,0)))</f>
        <v>Electrification</v>
      </c>
      <c r="K614" s="177" t="str">
        <f>IF(ISBLANK(INDEX('Policy Characteristics'!E:E,MATCH($C614,'Policy Characteristics'!$C:$C,0))),"",INDEX('Policy Characteristics'!E:E,MATCH($C614,'Policy Characteristics'!$C:$C,0)))</f>
        <v>indst shift to electricity</v>
      </c>
      <c r="L614" s="177">
        <f>IF(ISBLANK(INDEX('Policy Characteristics'!F:F,MATCH($C614,'Policy Characteristics'!$C:$C,0))),"",INDEX('Policy Characteristics'!F:F,MATCH($C614,'Policy Characteristics'!$C:$C,0)))</f>
        <v>0</v>
      </c>
      <c r="M614" s="177">
        <f>IF(ISBLANK(INDEX('Policy Characteristics'!G:G,MATCH($C614,'Policy Characteristics'!$C:$C,0))),"",INDEX('Policy Characteristics'!G:G,MATCH($C614,'Policy Characteristics'!$C:$C,0)))</f>
        <v>1</v>
      </c>
      <c r="N614" s="177">
        <f>IF(ISBLANK(INDEX('Policy Characteristics'!H:H,MATCH($C614,'Policy Characteristics'!$C:$C,0))),"",INDEX('Policy Characteristics'!H:H,MATCH($C614,'Policy Characteristics'!$C:$C,0)))</f>
        <v>0.01</v>
      </c>
      <c r="O614" s="177" t="str">
        <f>IF(ISBLANK(INDEX('Policy Characteristics'!I:I,MATCH($C614,'Policy Characteristics'!$C:$C,0))),"",INDEX('Policy Characteristics'!I:I,MATCH($C614,'Policy Characteristics'!$C:$C,0)))</f>
        <v>% of fuel shifted</v>
      </c>
      <c r="P614" s="177" t="str">
        <f>IF(ISBLANK(INDEX('Policy Characteristics'!J:J,MATCH($C614,'Policy Characteristics'!$C:$C,0))),"",INDEX('Policy Characteristics'!J:J,MATCH($C614,'Policy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4" s="177" t="str">
        <f>IF(ISBLANK(INDEX('Policy Characteristics'!K:K,MATCH($C614,'Policy Characteristics'!$C:$C,0))),"",INDEX('Policy Characteristics'!K:K,MATCH($C614,'Policy Characteristics'!$C:$C,0)))</f>
        <v>industry-ag-main.html#fuel-switching</v>
      </c>
      <c r="R614" s="177" t="str">
        <f>IF(ISBLANK(INDEX('Policy Characteristics'!L:L,MATCH($C614,'Policy Characteristics'!$C:$C,0))),"",INDEX('Policy Characteristics'!L:L,MATCH($C614,'Policy Characteristics'!$C:$C,0)))</f>
        <v>industry-elec-and-hydrogen.html</v>
      </c>
    </row>
    <row r="615" spans="1:18" x14ac:dyDescent="0.35">
      <c r="A615" s="176" t="str">
        <f>IF(ISBLANK(INDEX('Policy Characteristics'!A:A,MATCH($C615,'Policy Characteristics'!$C:$C,0))),"",INDEX('Policy Characteristics'!A:A,MATCH($C615,'Policy Characteristics'!$C:$C,0)))</f>
        <v>Industry</v>
      </c>
      <c r="B615" s="184" t="str">
        <f>IF(ISBLANK(INDEX('Policy Characteristics'!B:B,MATCH($C615,'Policy Characteristics'!$C:$C,0))),"",INDEX('Policy Characteristics'!B:B,MATCH($C615,'Policy Characteristics'!$C:$C,0)))</f>
        <v>Electrification</v>
      </c>
      <c r="C615" s="176" t="str">
        <f t="shared" si="32"/>
        <v>Fraction of Eligible Industrial Energy Use Shifted to Electricity</v>
      </c>
      <c r="D615" s="6" t="s">
        <v>1966</v>
      </c>
      <c r="E615" s="1" t="s">
        <v>2384</v>
      </c>
      <c r="F615" t="s">
        <v>1930</v>
      </c>
      <c r="G615" s="47" t="s">
        <v>2391</v>
      </c>
      <c r="H615" s="44">
        <v>1855</v>
      </c>
      <c r="I615" s="198" t="s">
        <v>43</v>
      </c>
      <c r="J615" s="177" t="str">
        <f>IF(ISBLANK(INDEX('Policy Characteristics'!D:D,MATCH($C615,'Policy Characteristics'!$C:$C,0))),"",INDEX('Policy Characteristics'!D:D,MATCH($C615,'Policy Characteristics'!$C:$C,0)))</f>
        <v>Electrification</v>
      </c>
      <c r="K615" s="177" t="str">
        <f>IF(ISBLANK(INDEX('Policy Characteristics'!E:E,MATCH($C615,'Policy Characteristics'!$C:$C,0))),"",INDEX('Policy Characteristics'!E:E,MATCH($C615,'Policy Characteristics'!$C:$C,0)))</f>
        <v>indst shift to electricity</v>
      </c>
      <c r="L615" s="177">
        <f>IF(ISBLANK(INDEX('Policy Characteristics'!F:F,MATCH($C615,'Policy Characteristics'!$C:$C,0))),"",INDEX('Policy Characteristics'!F:F,MATCH($C615,'Policy Characteristics'!$C:$C,0)))</f>
        <v>0</v>
      </c>
      <c r="M615" s="177">
        <f>IF(ISBLANK(INDEX('Policy Characteristics'!G:G,MATCH($C615,'Policy Characteristics'!$C:$C,0))),"",INDEX('Policy Characteristics'!G:G,MATCH($C615,'Policy Characteristics'!$C:$C,0)))</f>
        <v>1</v>
      </c>
      <c r="N615" s="177">
        <f>IF(ISBLANK(INDEX('Policy Characteristics'!H:H,MATCH($C615,'Policy Characteristics'!$C:$C,0))),"",INDEX('Policy Characteristics'!H:H,MATCH($C615,'Policy Characteristics'!$C:$C,0)))</f>
        <v>0.01</v>
      </c>
      <c r="O615" s="177" t="str">
        <f>IF(ISBLANK(INDEX('Policy Characteristics'!I:I,MATCH($C615,'Policy Characteristics'!$C:$C,0))),"",INDEX('Policy Characteristics'!I:I,MATCH($C615,'Policy Characteristics'!$C:$C,0)))</f>
        <v>% of fuel shifted</v>
      </c>
      <c r="P615" s="177" t="str">
        <f>IF(ISBLANK(INDEX('Policy Characteristics'!J:J,MATCH($C615,'Policy Characteristics'!$C:$C,0))),"",INDEX('Policy Characteristics'!J:J,MATCH($C615,'Policy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5" s="177" t="str">
        <f>IF(ISBLANK(INDEX('Policy Characteristics'!K:K,MATCH($C615,'Policy Characteristics'!$C:$C,0))),"",INDEX('Policy Characteristics'!K:K,MATCH($C615,'Policy Characteristics'!$C:$C,0)))</f>
        <v>industry-ag-main.html#fuel-switching</v>
      </c>
      <c r="R615" s="177" t="str">
        <f>IF(ISBLANK(INDEX('Policy Characteristics'!L:L,MATCH($C615,'Policy Characteristics'!$C:$C,0))),"",INDEX('Policy Characteristics'!L:L,MATCH($C615,'Policy Characteristics'!$C:$C,0)))</f>
        <v>industry-elec-and-hydrogen.html</v>
      </c>
    </row>
    <row r="616" spans="1:18" x14ac:dyDescent="0.35">
      <c r="A616" s="176" t="str">
        <f>IF(ISBLANK(INDEX('Policy Characteristics'!A:A,MATCH($C616,'Policy Characteristics'!$C:$C,0))),"",INDEX('Policy Characteristics'!A:A,MATCH($C616,'Policy Characteristics'!$C:$C,0)))</f>
        <v>Industry</v>
      </c>
      <c r="B616" s="184" t="str">
        <f>IF(ISBLANK(INDEX('Policy Characteristics'!B:B,MATCH($C616,'Policy Characteristics'!$C:$C,0))),"",INDEX('Policy Characteristics'!B:B,MATCH($C616,'Policy Characteristics'!$C:$C,0)))</f>
        <v>Electrification</v>
      </c>
      <c r="C616" s="176" t="str">
        <f t="shared" si="32"/>
        <v>Fraction of Eligible Industrial Energy Use Shifted to Electricity</v>
      </c>
      <c r="D616" s="6" t="s">
        <v>1966</v>
      </c>
      <c r="E616" s="1" t="s">
        <v>2385</v>
      </c>
      <c r="F616" t="s">
        <v>1930</v>
      </c>
      <c r="G616" s="47" t="s">
        <v>2392</v>
      </c>
      <c r="H616" s="44">
        <v>1856</v>
      </c>
      <c r="I616" s="198" t="s">
        <v>43</v>
      </c>
      <c r="J616" s="177" t="str">
        <f>IF(ISBLANK(INDEX('Policy Characteristics'!D:D,MATCH($C616,'Policy Characteristics'!$C:$C,0))),"",INDEX('Policy Characteristics'!D:D,MATCH($C616,'Policy Characteristics'!$C:$C,0)))</f>
        <v>Electrification</v>
      </c>
      <c r="K616" s="177" t="str">
        <f>IF(ISBLANK(INDEX('Policy Characteristics'!E:E,MATCH($C616,'Policy Characteristics'!$C:$C,0))),"",INDEX('Policy Characteristics'!E:E,MATCH($C616,'Policy Characteristics'!$C:$C,0)))</f>
        <v>indst shift to electricity</v>
      </c>
      <c r="L616" s="177">
        <f>IF(ISBLANK(INDEX('Policy Characteristics'!F:F,MATCH($C616,'Policy Characteristics'!$C:$C,0))),"",INDEX('Policy Characteristics'!F:F,MATCH($C616,'Policy Characteristics'!$C:$C,0)))</f>
        <v>0</v>
      </c>
      <c r="M616" s="177">
        <f>IF(ISBLANK(INDEX('Policy Characteristics'!G:G,MATCH($C616,'Policy Characteristics'!$C:$C,0))),"",INDEX('Policy Characteristics'!G:G,MATCH($C616,'Policy Characteristics'!$C:$C,0)))</f>
        <v>1</v>
      </c>
      <c r="N616" s="177">
        <f>IF(ISBLANK(INDEX('Policy Characteristics'!H:H,MATCH($C616,'Policy Characteristics'!$C:$C,0))),"",INDEX('Policy Characteristics'!H:H,MATCH($C616,'Policy Characteristics'!$C:$C,0)))</f>
        <v>0.01</v>
      </c>
      <c r="O616" s="177" t="str">
        <f>IF(ISBLANK(INDEX('Policy Characteristics'!I:I,MATCH($C616,'Policy Characteristics'!$C:$C,0))),"",INDEX('Policy Characteristics'!I:I,MATCH($C616,'Policy Characteristics'!$C:$C,0)))</f>
        <v>% of fuel shifted</v>
      </c>
      <c r="P616" s="177" t="str">
        <f>IF(ISBLANK(INDEX('Policy Characteristics'!J:J,MATCH($C616,'Policy Characteristics'!$C:$C,0))),"",INDEX('Policy Characteristics'!J:J,MATCH($C616,'Policy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6" s="177" t="str">
        <f>IF(ISBLANK(INDEX('Policy Characteristics'!K:K,MATCH($C616,'Policy Characteristics'!$C:$C,0))),"",INDEX('Policy Characteristics'!K:K,MATCH($C616,'Policy Characteristics'!$C:$C,0)))</f>
        <v>industry-ag-main.html#fuel-switching</v>
      </c>
      <c r="R616" s="177" t="str">
        <f>IF(ISBLANK(INDEX('Policy Characteristics'!L:L,MATCH($C616,'Policy Characteristics'!$C:$C,0))),"",INDEX('Policy Characteristics'!L:L,MATCH($C616,'Policy Characteristics'!$C:$C,0)))</f>
        <v>industry-elec-and-hydrogen.html</v>
      </c>
    </row>
    <row r="617" spans="1:18" x14ac:dyDescent="0.35">
      <c r="A617" s="176" t="str">
        <f>IF(ISBLANK(INDEX('Policy Characteristics'!A:A,MATCH($C617,'Policy Characteristics'!$C:$C,0))),"",INDEX('Policy Characteristics'!A:A,MATCH($C617,'Policy Characteristics'!$C:$C,0)))</f>
        <v>Industry</v>
      </c>
      <c r="B617" s="184" t="str">
        <f>IF(ISBLANK(INDEX('Policy Characteristics'!B:B,MATCH($C617,'Policy Characteristics'!$C:$C,0))),"",INDEX('Policy Characteristics'!B:B,MATCH($C617,'Policy Characteristics'!$C:$C,0)))</f>
        <v>Electrification</v>
      </c>
      <c r="C617" s="176" t="str">
        <f t="shared" si="32"/>
        <v>Fraction of Eligible Industrial Energy Use Shifted to Electricity</v>
      </c>
      <c r="D617" s="6" t="s">
        <v>1966</v>
      </c>
      <c r="E617" s="1" t="s">
        <v>2542</v>
      </c>
      <c r="F617" t="s">
        <v>1930</v>
      </c>
      <c r="G617" s="47" t="s">
        <v>2542</v>
      </c>
      <c r="H617" s="44">
        <v>1857</v>
      </c>
      <c r="I617" s="198" t="s">
        <v>43</v>
      </c>
      <c r="J617" s="177" t="str">
        <f>IF(ISBLANK(INDEX('Policy Characteristics'!D:D,MATCH($C617,'Policy Characteristics'!$C:$C,0))),"",INDEX('Policy Characteristics'!D:D,MATCH($C617,'Policy Characteristics'!$C:$C,0)))</f>
        <v>Electrification</v>
      </c>
      <c r="K617" s="177" t="str">
        <f>IF(ISBLANK(INDEX('Policy Characteristics'!E:E,MATCH($C617,'Policy Characteristics'!$C:$C,0))),"",INDEX('Policy Characteristics'!E:E,MATCH($C617,'Policy Characteristics'!$C:$C,0)))</f>
        <v>indst shift to electricity</v>
      </c>
      <c r="L617" s="177">
        <f>IF(ISBLANK(INDEX('Policy Characteristics'!F:F,MATCH($C617,'Policy Characteristics'!$C:$C,0))),"",INDEX('Policy Characteristics'!F:F,MATCH($C617,'Policy Characteristics'!$C:$C,0)))</f>
        <v>0</v>
      </c>
      <c r="M617" s="177">
        <f>IF(ISBLANK(INDEX('Policy Characteristics'!G:G,MATCH($C617,'Policy Characteristics'!$C:$C,0))),"",INDEX('Policy Characteristics'!G:G,MATCH($C617,'Policy Characteristics'!$C:$C,0)))</f>
        <v>1</v>
      </c>
      <c r="N617" s="177">
        <f>IF(ISBLANK(INDEX('Policy Characteristics'!H:H,MATCH($C617,'Policy Characteristics'!$C:$C,0))),"",INDEX('Policy Characteristics'!H:H,MATCH($C617,'Policy Characteristics'!$C:$C,0)))</f>
        <v>0.01</v>
      </c>
      <c r="O617" s="177" t="str">
        <f>IF(ISBLANK(INDEX('Policy Characteristics'!I:I,MATCH($C617,'Policy Characteristics'!$C:$C,0))),"",INDEX('Policy Characteristics'!I:I,MATCH($C617,'Policy Characteristics'!$C:$C,0)))</f>
        <v>% of fuel shifted</v>
      </c>
      <c r="P617" s="177" t="str">
        <f>IF(ISBLANK(INDEX('Policy Characteristics'!J:J,MATCH($C617,'Policy Characteristics'!$C:$C,0))),"",INDEX('Policy Characteristics'!J:J,MATCH($C617,'Policy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7" s="177" t="str">
        <f>IF(ISBLANK(INDEX('Policy Characteristics'!K:K,MATCH($C617,'Policy Characteristics'!$C:$C,0))),"",INDEX('Policy Characteristics'!K:K,MATCH($C617,'Policy Characteristics'!$C:$C,0)))</f>
        <v>industry-ag-main.html#fuel-switching</v>
      </c>
      <c r="R617" s="177" t="str">
        <f>IF(ISBLANK(INDEX('Policy Characteristics'!L:L,MATCH($C617,'Policy Characteristics'!$C:$C,0))),"",INDEX('Policy Characteristics'!L:L,MATCH($C617,'Policy Characteristics'!$C:$C,0)))</f>
        <v>industry-elec-and-hydrogen.html</v>
      </c>
    </row>
    <row r="618" spans="1:18" x14ac:dyDescent="0.35">
      <c r="A618" s="176" t="str">
        <f>IF(ISBLANK(INDEX('Policy Characteristics'!A:A,MATCH($C618,'Policy Characteristics'!$C:$C,0))),"",INDEX('Policy Characteristics'!A:A,MATCH($C618,'Policy Characteristics'!$C:$C,0)))</f>
        <v>Industry</v>
      </c>
      <c r="B618" s="184" t="str">
        <f>IF(ISBLANK(INDEX('Policy Characteristics'!B:B,MATCH($C618,'Policy Characteristics'!$C:$C,0))),"",INDEX('Policy Characteristics'!B:B,MATCH($C618,'Policy Characteristics'!$C:$C,0)))</f>
        <v>Electrification</v>
      </c>
      <c r="C618" s="176" t="str">
        <f t="shared" si="32"/>
        <v>Fraction of Eligible Industrial Energy Use Shifted to Electricity</v>
      </c>
      <c r="D618" s="6" t="s">
        <v>1967</v>
      </c>
      <c r="E618" s="1" t="s">
        <v>2379</v>
      </c>
      <c r="F618" t="s">
        <v>1931</v>
      </c>
      <c r="G618" s="47" t="s">
        <v>2386</v>
      </c>
      <c r="H618" s="44">
        <v>1858</v>
      </c>
      <c r="I618" s="198" t="s">
        <v>43</v>
      </c>
      <c r="J618" s="177" t="str">
        <f>IF(ISBLANK(INDEX('Policy Characteristics'!D:D,MATCH($C618,'Policy Characteristics'!$C:$C,0))),"",INDEX('Policy Characteristics'!D:D,MATCH($C618,'Policy Characteristics'!$C:$C,0)))</f>
        <v>Electrification</v>
      </c>
      <c r="K618" s="177" t="str">
        <f>IF(ISBLANK(INDEX('Policy Characteristics'!E:E,MATCH($C618,'Policy Characteristics'!$C:$C,0))),"",INDEX('Policy Characteristics'!E:E,MATCH($C618,'Policy Characteristics'!$C:$C,0)))</f>
        <v>indst shift to electricity</v>
      </c>
      <c r="L618" s="177">
        <f>IF(ISBLANK(INDEX('Policy Characteristics'!F:F,MATCH($C618,'Policy Characteristics'!$C:$C,0))),"",INDEX('Policy Characteristics'!F:F,MATCH($C618,'Policy Characteristics'!$C:$C,0)))</f>
        <v>0</v>
      </c>
      <c r="M618" s="177">
        <f>IF(ISBLANK(INDEX('Policy Characteristics'!G:G,MATCH($C618,'Policy Characteristics'!$C:$C,0))),"",INDEX('Policy Characteristics'!G:G,MATCH($C618,'Policy Characteristics'!$C:$C,0)))</f>
        <v>1</v>
      </c>
      <c r="N618" s="177">
        <f>IF(ISBLANK(INDEX('Policy Characteristics'!H:H,MATCH($C618,'Policy Characteristics'!$C:$C,0))),"",INDEX('Policy Characteristics'!H:H,MATCH($C618,'Policy Characteristics'!$C:$C,0)))</f>
        <v>0.01</v>
      </c>
      <c r="O618" s="177" t="str">
        <f>IF(ISBLANK(INDEX('Policy Characteristics'!I:I,MATCH($C618,'Policy Characteristics'!$C:$C,0))),"",INDEX('Policy Characteristics'!I:I,MATCH($C618,'Policy Characteristics'!$C:$C,0)))</f>
        <v>% of fuel shifted</v>
      </c>
      <c r="P618" s="177" t="str">
        <f>IF(ISBLANK(INDEX('Policy Characteristics'!J:J,MATCH($C618,'Policy Characteristics'!$C:$C,0))),"",INDEX('Policy Characteristics'!J:J,MATCH($C618,'Policy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8" s="177" t="str">
        <f>IF(ISBLANK(INDEX('Policy Characteristics'!K:K,MATCH($C618,'Policy Characteristics'!$C:$C,0))),"",INDEX('Policy Characteristics'!K:K,MATCH($C618,'Policy Characteristics'!$C:$C,0)))</f>
        <v>industry-ag-main.html#fuel-switching</v>
      </c>
      <c r="R618" s="177" t="str">
        <f>IF(ISBLANK(INDEX('Policy Characteristics'!L:L,MATCH($C618,'Policy Characteristics'!$C:$C,0))),"",INDEX('Policy Characteristics'!L:L,MATCH($C618,'Policy Characteristics'!$C:$C,0)))</f>
        <v>industry-elec-and-hydrogen.html</v>
      </c>
    </row>
    <row r="619" spans="1:18" x14ac:dyDescent="0.35">
      <c r="A619" s="176" t="str">
        <f>IF(ISBLANK(INDEX('Policy Characteristics'!A:A,MATCH($C619,'Policy Characteristics'!$C:$C,0))),"",INDEX('Policy Characteristics'!A:A,MATCH($C619,'Policy Characteristics'!$C:$C,0)))</f>
        <v>Industry</v>
      </c>
      <c r="B619" s="184" t="str">
        <f>IF(ISBLANK(INDEX('Policy Characteristics'!B:B,MATCH($C619,'Policy Characteristics'!$C:$C,0))),"",INDEX('Policy Characteristics'!B:B,MATCH($C619,'Policy Characteristics'!$C:$C,0)))</f>
        <v>Electrification</v>
      </c>
      <c r="C619" s="176" t="str">
        <f t="shared" si="32"/>
        <v>Fraction of Eligible Industrial Energy Use Shifted to Electricity</v>
      </c>
      <c r="D619" s="6" t="s">
        <v>1967</v>
      </c>
      <c r="E619" s="1" t="s">
        <v>2380</v>
      </c>
      <c r="F619" t="s">
        <v>1931</v>
      </c>
      <c r="G619" s="47" t="s">
        <v>2387</v>
      </c>
      <c r="H619" s="44">
        <v>1859</v>
      </c>
      <c r="I619" s="198" t="s">
        <v>43</v>
      </c>
      <c r="J619" s="177" t="str">
        <f>IF(ISBLANK(INDEX('Policy Characteristics'!D:D,MATCH($C619,'Policy Characteristics'!$C:$C,0))),"",INDEX('Policy Characteristics'!D:D,MATCH($C619,'Policy Characteristics'!$C:$C,0)))</f>
        <v>Electrification</v>
      </c>
      <c r="K619" s="177" t="str">
        <f>IF(ISBLANK(INDEX('Policy Characteristics'!E:E,MATCH($C619,'Policy Characteristics'!$C:$C,0))),"",INDEX('Policy Characteristics'!E:E,MATCH($C619,'Policy Characteristics'!$C:$C,0)))</f>
        <v>indst shift to electricity</v>
      </c>
      <c r="L619" s="177">
        <f>IF(ISBLANK(INDEX('Policy Characteristics'!F:F,MATCH($C619,'Policy Characteristics'!$C:$C,0))),"",INDEX('Policy Characteristics'!F:F,MATCH($C619,'Policy Characteristics'!$C:$C,0)))</f>
        <v>0</v>
      </c>
      <c r="M619" s="177">
        <f>IF(ISBLANK(INDEX('Policy Characteristics'!G:G,MATCH($C619,'Policy Characteristics'!$C:$C,0))),"",INDEX('Policy Characteristics'!G:G,MATCH($C619,'Policy Characteristics'!$C:$C,0)))</f>
        <v>1</v>
      </c>
      <c r="N619" s="177">
        <f>IF(ISBLANK(INDEX('Policy Characteristics'!H:H,MATCH($C619,'Policy Characteristics'!$C:$C,0))),"",INDEX('Policy Characteristics'!H:H,MATCH($C619,'Policy Characteristics'!$C:$C,0)))</f>
        <v>0.01</v>
      </c>
      <c r="O619" s="177" t="str">
        <f>IF(ISBLANK(INDEX('Policy Characteristics'!I:I,MATCH($C619,'Policy Characteristics'!$C:$C,0))),"",INDEX('Policy Characteristics'!I:I,MATCH($C619,'Policy Characteristics'!$C:$C,0)))</f>
        <v>% of fuel shifted</v>
      </c>
      <c r="P619" s="177" t="str">
        <f>IF(ISBLANK(INDEX('Policy Characteristics'!J:J,MATCH($C619,'Policy Characteristics'!$C:$C,0))),"",INDEX('Policy Characteristics'!J:J,MATCH($C619,'Policy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9" s="177" t="str">
        <f>IF(ISBLANK(INDEX('Policy Characteristics'!K:K,MATCH($C619,'Policy Characteristics'!$C:$C,0))),"",INDEX('Policy Characteristics'!K:K,MATCH($C619,'Policy Characteristics'!$C:$C,0)))</f>
        <v>industry-ag-main.html#fuel-switching</v>
      </c>
      <c r="R619" s="177" t="str">
        <f>IF(ISBLANK(INDEX('Policy Characteristics'!L:L,MATCH($C619,'Policy Characteristics'!$C:$C,0))),"",INDEX('Policy Characteristics'!L:L,MATCH($C619,'Policy Characteristics'!$C:$C,0)))</f>
        <v>industry-elec-and-hydrogen.html</v>
      </c>
    </row>
    <row r="620" spans="1:18" x14ac:dyDescent="0.35">
      <c r="A620" s="176" t="str">
        <f>IF(ISBLANK(INDEX('Policy Characteristics'!A:A,MATCH($C620,'Policy Characteristics'!$C:$C,0))),"",INDEX('Policy Characteristics'!A:A,MATCH($C620,'Policy Characteristics'!$C:$C,0)))</f>
        <v>Industry</v>
      </c>
      <c r="B620" s="184" t="str">
        <f>IF(ISBLANK(INDEX('Policy Characteristics'!B:B,MATCH($C620,'Policy Characteristics'!$C:$C,0))),"",INDEX('Policy Characteristics'!B:B,MATCH($C620,'Policy Characteristics'!$C:$C,0)))</f>
        <v>Electrification</v>
      </c>
      <c r="C620" s="176" t="str">
        <f t="shared" si="32"/>
        <v>Fraction of Eligible Industrial Energy Use Shifted to Electricity</v>
      </c>
      <c r="D620" s="6" t="s">
        <v>1967</v>
      </c>
      <c r="E620" s="1" t="s">
        <v>2381</v>
      </c>
      <c r="F620" t="s">
        <v>1931</v>
      </c>
      <c r="G620" s="47" t="s">
        <v>2388</v>
      </c>
      <c r="H620" s="44">
        <v>1860</v>
      </c>
      <c r="I620" s="198" t="s">
        <v>43</v>
      </c>
      <c r="J620" s="177" t="str">
        <f>IF(ISBLANK(INDEX('Policy Characteristics'!D:D,MATCH($C620,'Policy Characteristics'!$C:$C,0))),"",INDEX('Policy Characteristics'!D:D,MATCH($C620,'Policy Characteristics'!$C:$C,0)))</f>
        <v>Electrification</v>
      </c>
      <c r="K620" s="177" t="str">
        <f>IF(ISBLANK(INDEX('Policy Characteristics'!E:E,MATCH($C620,'Policy Characteristics'!$C:$C,0))),"",INDEX('Policy Characteristics'!E:E,MATCH($C620,'Policy Characteristics'!$C:$C,0)))</f>
        <v>indst shift to electricity</v>
      </c>
      <c r="L620" s="177">
        <f>IF(ISBLANK(INDEX('Policy Characteristics'!F:F,MATCH($C620,'Policy Characteristics'!$C:$C,0))),"",INDEX('Policy Characteristics'!F:F,MATCH($C620,'Policy Characteristics'!$C:$C,0)))</f>
        <v>0</v>
      </c>
      <c r="M620" s="177">
        <f>IF(ISBLANK(INDEX('Policy Characteristics'!G:G,MATCH($C620,'Policy Characteristics'!$C:$C,0))),"",INDEX('Policy Characteristics'!G:G,MATCH($C620,'Policy Characteristics'!$C:$C,0)))</f>
        <v>1</v>
      </c>
      <c r="N620" s="177">
        <f>IF(ISBLANK(INDEX('Policy Characteristics'!H:H,MATCH($C620,'Policy Characteristics'!$C:$C,0))),"",INDEX('Policy Characteristics'!H:H,MATCH($C620,'Policy Characteristics'!$C:$C,0)))</f>
        <v>0.01</v>
      </c>
      <c r="O620" s="177" t="str">
        <f>IF(ISBLANK(INDEX('Policy Characteristics'!I:I,MATCH($C620,'Policy Characteristics'!$C:$C,0))),"",INDEX('Policy Characteristics'!I:I,MATCH($C620,'Policy Characteristics'!$C:$C,0)))</f>
        <v>% of fuel shifted</v>
      </c>
      <c r="P620" s="177" t="str">
        <f>IF(ISBLANK(INDEX('Policy Characteristics'!J:J,MATCH($C620,'Policy Characteristics'!$C:$C,0))),"",INDEX('Policy Characteristics'!J:J,MATCH($C620,'Policy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0" s="177" t="str">
        <f>IF(ISBLANK(INDEX('Policy Characteristics'!K:K,MATCH($C620,'Policy Characteristics'!$C:$C,0))),"",INDEX('Policy Characteristics'!K:K,MATCH($C620,'Policy Characteristics'!$C:$C,0)))</f>
        <v>industry-ag-main.html#fuel-switching</v>
      </c>
      <c r="R620" s="177" t="str">
        <f>IF(ISBLANK(INDEX('Policy Characteristics'!L:L,MATCH($C620,'Policy Characteristics'!$C:$C,0))),"",INDEX('Policy Characteristics'!L:L,MATCH($C620,'Policy Characteristics'!$C:$C,0)))</f>
        <v>industry-elec-and-hydrogen.html</v>
      </c>
    </row>
    <row r="621" spans="1:18" x14ac:dyDescent="0.35">
      <c r="A621" s="176" t="str">
        <f>IF(ISBLANK(INDEX('Policy Characteristics'!A:A,MATCH($C621,'Policy Characteristics'!$C:$C,0))),"",INDEX('Policy Characteristics'!A:A,MATCH($C621,'Policy Characteristics'!$C:$C,0)))</f>
        <v>Industry</v>
      </c>
      <c r="B621" s="184" t="str">
        <f>IF(ISBLANK(INDEX('Policy Characteristics'!B:B,MATCH($C621,'Policy Characteristics'!$C:$C,0))),"",INDEX('Policy Characteristics'!B:B,MATCH($C621,'Policy Characteristics'!$C:$C,0)))</f>
        <v>Electrification</v>
      </c>
      <c r="C621" s="176" t="str">
        <f t="shared" ref="C621:C622" si="33">C$594</f>
        <v>Fraction of Eligible Industrial Energy Use Shifted to Electricity</v>
      </c>
      <c r="D621" s="6" t="s">
        <v>1967</v>
      </c>
      <c r="E621" s="1" t="s">
        <v>2382</v>
      </c>
      <c r="F621" t="s">
        <v>1931</v>
      </c>
      <c r="G621" s="47" t="s">
        <v>2389</v>
      </c>
      <c r="H621" s="44">
        <v>1861</v>
      </c>
      <c r="I621" s="198" t="s">
        <v>43</v>
      </c>
      <c r="J621" s="177" t="str">
        <f>IF(ISBLANK(INDEX('Policy Characteristics'!D:D,MATCH($C621,'Policy Characteristics'!$C:$C,0))),"",INDEX('Policy Characteristics'!D:D,MATCH($C621,'Policy Characteristics'!$C:$C,0)))</f>
        <v>Electrification</v>
      </c>
      <c r="K621" s="177" t="str">
        <f>IF(ISBLANK(INDEX('Policy Characteristics'!E:E,MATCH($C621,'Policy Characteristics'!$C:$C,0))),"",INDEX('Policy Characteristics'!E:E,MATCH($C621,'Policy Characteristics'!$C:$C,0)))</f>
        <v>indst shift to electricity</v>
      </c>
      <c r="L621" s="177">
        <f>IF(ISBLANK(INDEX('Policy Characteristics'!F:F,MATCH($C621,'Policy Characteristics'!$C:$C,0))),"",INDEX('Policy Characteristics'!F:F,MATCH($C621,'Policy Characteristics'!$C:$C,0)))</f>
        <v>0</v>
      </c>
      <c r="M621" s="177">
        <f>IF(ISBLANK(INDEX('Policy Characteristics'!G:G,MATCH($C621,'Policy Characteristics'!$C:$C,0))),"",INDEX('Policy Characteristics'!G:G,MATCH($C621,'Policy Characteristics'!$C:$C,0)))</f>
        <v>1</v>
      </c>
      <c r="N621" s="177">
        <f>IF(ISBLANK(INDEX('Policy Characteristics'!H:H,MATCH($C621,'Policy Characteristics'!$C:$C,0))),"",INDEX('Policy Characteristics'!H:H,MATCH($C621,'Policy Characteristics'!$C:$C,0)))</f>
        <v>0.01</v>
      </c>
      <c r="O621" s="177" t="str">
        <f>IF(ISBLANK(INDEX('Policy Characteristics'!I:I,MATCH($C621,'Policy Characteristics'!$C:$C,0))),"",INDEX('Policy Characteristics'!I:I,MATCH($C621,'Policy Characteristics'!$C:$C,0)))</f>
        <v>% of fuel shifted</v>
      </c>
      <c r="P621" s="177" t="str">
        <f>IF(ISBLANK(INDEX('Policy Characteristics'!J:J,MATCH($C621,'Policy Characteristics'!$C:$C,0))),"",INDEX('Policy Characteristics'!J:J,MATCH($C621,'Policy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1" s="177" t="str">
        <f>IF(ISBLANK(INDEX('Policy Characteristics'!K:K,MATCH($C621,'Policy Characteristics'!$C:$C,0))),"",INDEX('Policy Characteristics'!K:K,MATCH($C621,'Policy Characteristics'!$C:$C,0)))</f>
        <v>industry-ag-main.html#fuel-switching</v>
      </c>
      <c r="R621" s="177" t="str">
        <f>IF(ISBLANK(INDEX('Policy Characteristics'!L:L,MATCH($C621,'Policy Characteristics'!$C:$C,0))),"",INDEX('Policy Characteristics'!L:L,MATCH($C621,'Policy Characteristics'!$C:$C,0)))</f>
        <v>industry-elec-and-hydrogen.html</v>
      </c>
    </row>
    <row r="622" spans="1:18" x14ac:dyDescent="0.35">
      <c r="A622" s="176" t="str">
        <f>IF(ISBLANK(INDEX('Policy Characteristics'!A:A,MATCH($C622,'Policy Characteristics'!$C:$C,0))),"",INDEX('Policy Characteristics'!A:A,MATCH($C622,'Policy Characteristics'!$C:$C,0)))</f>
        <v>Industry</v>
      </c>
      <c r="B622" s="184" t="str">
        <f>IF(ISBLANK(INDEX('Policy Characteristics'!B:B,MATCH($C622,'Policy Characteristics'!$C:$C,0))),"",INDEX('Policy Characteristics'!B:B,MATCH($C622,'Policy Characteristics'!$C:$C,0)))</f>
        <v>Electrification</v>
      </c>
      <c r="C622" s="176" t="str">
        <f t="shared" si="33"/>
        <v>Fraction of Eligible Industrial Energy Use Shifted to Electricity</v>
      </c>
      <c r="D622" s="6" t="s">
        <v>1967</v>
      </c>
      <c r="E622" s="1" t="s">
        <v>2383</v>
      </c>
      <c r="F622" t="s">
        <v>1931</v>
      </c>
      <c r="G622" s="47" t="s">
        <v>2390</v>
      </c>
      <c r="H622" s="44">
        <v>1862</v>
      </c>
      <c r="I622" s="198" t="s">
        <v>43</v>
      </c>
      <c r="J622" s="177" t="str">
        <f>IF(ISBLANK(INDEX('Policy Characteristics'!D:D,MATCH($C622,'Policy Characteristics'!$C:$C,0))),"",INDEX('Policy Characteristics'!D:D,MATCH($C622,'Policy Characteristics'!$C:$C,0)))</f>
        <v>Electrification</v>
      </c>
      <c r="K622" s="177" t="str">
        <f>IF(ISBLANK(INDEX('Policy Characteristics'!E:E,MATCH($C622,'Policy Characteristics'!$C:$C,0))),"",INDEX('Policy Characteristics'!E:E,MATCH($C622,'Policy Characteristics'!$C:$C,0)))</f>
        <v>indst shift to electricity</v>
      </c>
      <c r="L622" s="177">
        <f>IF(ISBLANK(INDEX('Policy Characteristics'!F:F,MATCH($C622,'Policy Characteristics'!$C:$C,0))),"",INDEX('Policy Characteristics'!F:F,MATCH($C622,'Policy Characteristics'!$C:$C,0)))</f>
        <v>0</v>
      </c>
      <c r="M622" s="177">
        <f>IF(ISBLANK(INDEX('Policy Characteristics'!G:G,MATCH($C622,'Policy Characteristics'!$C:$C,0))),"",INDEX('Policy Characteristics'!G:G,MATCH($C622,'Policy Characteristics'!$C:$C,0)))</f>
        <v>1</v>
      </c>
      <c r="N622" s="177">
        <f>IF(ISBLANK(INDEX('Policy Characteristics'!H:H,MATCH($C622,'Policy Characteristics'!$C:$C,0))),"",INDEX('Policy Characteristics'!H:H,MATCH($C622,'Policy Characteristics'!$C:$C,0)))</f>
        <v>0.01</v>
      </c>
      <c r="O622" s="177" t="str">
        <f>IF(ISBLANK(INDEX('Policy Characteristics'!I:I,MATCH($C622,'Policy Characteristics'!$C:$C,0))),"",INDEX('Policy Characteristics'!I:I,MATCH($C622,'Policy Characteristics'!$C:$C,0)))</f>
        <v>% of fuel shifted</v>
      </c>
      <c r="P622" s="177" t="str">
        <f>IF(ISBLANK(INDEX('Policy Characteristics'!J:J,MATCH($C622,'Policy Characteristics'!$C:$C,0))),"",INDEX('Policy Characteristics'!J:J,MATCH($C622,'Policy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2" s="177" t="str">
        <f>IF(ISBLANK(INDEX('Policy Characteristics'!K:K,MATCH($C622,'Policy Characteristics'!$C:$C,0))),"",INDEX('Policy Characteristics'!K:K,MATCH($C622,'Policy Characteristics'!$C:$C,0)))</f>
        <v>industry-ag-main.html#fuel-switching</v>
      </c>
      <c r="R622" s="177" t="str">
        <f>IF(ISBLANK(INDEX('Policy Characteristics'!L:L,MATCH($C622,'Policy Characteristics'!$C:$C,0))),"",INDEX('Policy Characteristics'!L:L,MATCH($C622,'Policy Characteristics'!$C:$C,0)))</f>
        <v>industry-elec-and-hydrogen.html</v>
      </c>
    </row>
    <row r="623" spans="1:18" x14ac:dyDescent="0.35">
      <c r="A623" s="176" t="str">
        <f>IF(ISBLANK(INDEX('Policy Characteristics'!A:A,MATCH($C623,'Policy Characteristics'!$C:$C,0))),"",INDEX('Policy Characteristics'!A:A,MATCH($C623,'Policy Characteristics'!$C:$C,0)))</f>
        <v>Industry</v>
      </c>
      <c r="B623" s="184" t="str">
        <f>IF(ISBLANK(INDEX('Policy Characteristics'!B:B,MATCH($C623,'Policy Characteristics'!$C:$C,0))),"",INDEX('Policy Characteristics'!B:B,MATCH($C623,'Policy Characteristics'!$C:$C,0)))</f>
        <v>Electrification</v>
      </c>
      <c r="C623" s="176" t="str">
        <f t="shared" ref="C623:C658" si="34">C$594</f>
        <v>Fraction of Eligible Industrial Energy Use Shifted to Electricity</v>
      </c>
      <c r="D623" s="6" t="s">
        <v>1967</v>
      </c>
      <c r="E623" s="1" t="s">
        <v>2384</v>
      </c>
      <c r="F623" t="s">
        <v>1931</v>
      </c>
      <c r="G623" s="47" t="s">
        <v>2391</v>
      </c>
      <c r="H623" s="44">
        <v>1863</v>
      </c>
      <c r="I623" s="198" t="s">
        <v>43</v>
      </c>
      <c r="J623" s="177" t="str">
        <f>IF(ISBLANK(INDEX('Policy Characteristics'!D:D,MATCH($C623,'Policy Characteristics'!$C:$C,0))),"",INDEX('Policy Characteristics'!D:D,MATCH($C623,'Policy Characteristics'!$C:$C,0)))</f>
        <v>Electrification</v>
      </c>
      <c r="K623" s="177" t="str">
        <f>IF(ISBLANK(INDEX('Policy Characteristics'!E:E,MATCH($C623,'Policy Characteristics'!$C:$C,0))),"",INDEX('Policy Characteristics'!E:E,MATCH($C623,'Policy Characteristics'!$C:$C,0)))</f>
        <v>indst shift to electricity</v>
      </c>
      <c r="L623" s="177">
        <f>IF(ISBLANK(INDEX('Policy Characteristics'!F:F,MATCH($C623,'Policy Characteristics'!$C:$C,0))),"",INDEX('Policy Characteristics'!F:F,MATCH($C623,'Policy Characteristics'!$C:$C,0)))</f>
        <v>0</v>
      </c>
      <c r="M623" s="177">
        <f>IF(ISBLANK(INDEX('Policy Characteristics'!G:G,MATCH($C623,'Policy Characteristics'!$C:$C,0))),"",INDEX('Policy Characteristics'!G:G,MATCH($C623,'Policy Characteristics'!$C:$C,0)))</f>
        <v>1</v>
      </c>
      <c r="N623" s="177">
        <f>IF(ISBLANK(INDEX('Policy Characteristics'!H:H,MATCH($C623,'Policy Characteristics'!$C:$C,0))),"",INDEX('Policy Characteristics'!H:H,MATCH($C623,'Policy Characteristics'!$C:$C,0)))</f>
        <v>0.01</v>
      </c>
      <c r="O623" s="177" t="str">
        <f>IF(ISBLANK(INDEX('Policy Characteristics'!I:I,MATCH($C623,'Policy Characteristics'!$C:$C,0))),"",INDEX('Policy Characteristics'!I:I,MATCH($C623,'Policy Characteristics'!$C:$C,0)))</f>
        <v>% of fuel shifted</v>
      </c>
      <c r="P623" s="177" t="str">
        <f>IF(ISBLANK(INDEX('Policy Characteristics'!J:J,MATCH($C623,'Policy Characteristics'!$C:$C,0))),"",INDEX('Policy Characteristics'!J:J,MATCH($C623,'Policy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3" s="177" t="str">
        <f>IF(ISBLANK(INDEX('Policy Characteristics'!K:K,MATCH($C623,'Policy Characteristics'!$C:$C,0))),"",INDEX('Policy Characteristics'!K:K,MATCH($C623,'Policy Characteristics'!$C:$C,0)))</f>
        <v>industry-ag-main.html#fuel-switching</v>
      </c>
      <c r="R623" s="177" t="str">
        <f>IF(ISBLANK(INDEX('Policy Characteristics'!L:L,MATCH($C623,'Policy Characteristics'!$C:$C,0))),"",INDEX('Policy Characteristics'!L:L,MATCH($C623,'Policy Characteristics'!$C:$C,0)))</f>
        <v>industry-elec-and-hydrogen.html</v>
      </c>
    </row>
    <row r="624" spans="1:18" x14ac:dyDescent="0.35">
      <c r="A624" s="176" t="str">
        <f>IF(ISBLANK(INDEX('Policy Characteristics'!A:A,MATCH($C624,'Policy Characteristics'!$C:$C,0))),"",INDEX('Policy Characteristics'!A:A,MATCH($C624,'Policy Characteristics'!$C:$C,0)))</f>
        <v>Industry</v>
      </c>
      <c r="B624" s="184" t="str">
        <f>IF(ISBLANK(INDEX('Policy Characteristics'!B:B,MATCH($C624,'Policy Characteristics'!$C:$C,0))),"",INDEX('Policy Characteristics'!B:B,MATCH($C624,'Policy Characteristics'!$C:$C,0)))</f>
        <v>Electrification</v>
      </c>
      <c r="C624" s="176" t="str">
        <f t="shared" si="34"/>
        <v>Fraction of Eligible Industrial Energy Use Shifted to Electricity</v>
      </c>
      <c r="D624" s="6" t="s">
        <v>1967</v>
      </c>
      <c r="E624" s="1" t="s">
        <v>2385</v>
      </c>
      <c r="F624" t="s">
        <v>1931</v>
      </c>
      <c r="G624" s="47" t="s">
        <v>2392</v>
      </c>
      <c r="H624" s="44">
        <v>1864</v>
      </c>
      <c r="I624" s="198" t="s">
        <v>43</v>
      </c>
      <c r="J624" s="177" t="str">
        <f>IF(ISBLANK(INDEX('Policy Characteristics'!D:D,MATCH($C624,'Policy Characteristics'!$C:$C,0))),"",INDEX('Policy Characteristics'!D:D,MATCH($C624,'Policy Characteristics'!$C:$C,0)))</f>
        <v>Electrification</v>
      </c>
      <c r="K624" s="177" t="str">
        <f>IF(ISBLANK(INDEX('Policy Characteristics'!E:E,MATCH($C624,'Policy Characteristics'!$C:$C,0))),"",INDEX('Policy Characteristics'!E:E,MATCH($C624,'Policy Characteristics'!$C:$C,0)))</f>
        <v>indst shift to electricity</v>
      </c>
      <c r="L624" s="177">
        <f>IF(ISBLANK(INDEX('Policy Characteristics'!F:F,MATCH($C624,'Policy Characteristics'!$C:$C,0))),"",INDEX('Policy Characteristics'!F:F,MATCH($C624,'Policy Characteristics'!$C:$C,0)))</f>
        <v>0</v>
      </c>
      <c r="M624" s="177">
        <f>IF(ISBLANK(INDEX('Policy Characteristics'!G:G,MATCH($C624,'Policy Characteristics'!$C:$C,0))),"",INDEX('Policy Characteristics'!G:G,MATCH($C624,'Policy Characteristics'!$C:$C,0)))</f>
        <v>1</v>
      </c>
      <c r="N624" s="177">
        <f>IF(ISBLANK(INDEX('Policy Characteristics'!H:H,MATCH($C624,'Policy Characteristics'!$C:$C,0))),"",INDEX('Policy Characteristics'!H:H,MATCH($C624,'Policy Characteristics'!$C:$C,0)))</f>
        <v>0.01</v>
      </c>
      <c r="O624" s="177" t="str">
        <f>IF(ISBLANK(INDEX('Policy Characteristics'!I:I,MATCH($C624,'Policy Characteristics'!$C:$C,0))),"",INDEX('Policy Characteristics'!I:I,MATCH($C624,'Policy Characteristics'!$C:$C,0)))</f>
        <v>% of fuel shifted</v>
      </c>
      <c r="P624" s="177" t="str">
        <f>IF(ISBLANK(INDEX('Policy Characteristics'!J:J,MATCH($C624,'Policy Characteristics'!$C:$C,0))),"",INDEX('Policy Characteristics'!J:J,MATCH($C624,'Policy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4" s="177" t="str">
        <f>IF(ISBLANK(INDEX('Policy Characteristics'!K:K,MATCH($C624,'Policy Characteristics'!$C:$C,0))),"",INDEX('Policy Characteristics'!K:K,MATCH($C624,'Policy Characteristics'!$C:$C,0)))</f>
        <v>industry-ag-main.html#fuel-switching</v>
      </c>
      <c r="R624" s="177" t="str">
        <f>IF(ISBLANK(INDEX('Policy Characteristics'!L:L,MATCH($C624,'Policy Characteristics'!$C:$C,0))),"",INDEX('Policy Characteristics'!L:L,MATCH($C624,'Policy Characteristics'!$C:$C,0)))</f>
        <v>industry-elec-and-hydrogen.html</v>
      </c>
    </row>
    <row r="625" spans="1:18" x14ac:dyDescent="0.35">
      <c r="A625" s="176" t="str">
        <f>IF(ISBLANK(INDEX('Policy Characteristics'!A:A,MATCH($C625,'Policy Characteristics'!$C:$C,0))),"",INDEX('Policy Characteristics'!A:A,MATCH($C625,'Policy Characteristics'!$C:$C,0)))</f>
        <v>Industry</v>
      </c>
      <c r="B625" s="184" t="str">
        <f>IF(ISBLANK(INDEX('Policy Characteristics'!B:B,MATCH($C625,'Policy Characteristics'!$C:$C,0))),"",INDEX('Policy Characteristics'!B:B,MATCH($C625,'Policy Characteristics'!$C:$C,0)))</f>
        <v>Electrification</v>
      </c>
      <c r="C625" s="176" t="str">
        <f t="shared" si="34"/>
        <v>Fraction of Eligible Industrial Energy Use Shifted to Electricity</v>
      </c>
      <c r="D625" s="6" t="s">
        <v>1967</v>
      </c>
      <c r="E625" s="1" t="s">
        <v>2542</v>
      </c>
      <c r="F625" t="s">
        <v>1931</v>
      </c>
      <c r="G625" s="47" t="s">
        <v>2542</v>
      </c>
      <c r="H625" s="44">
        <v>1865</v>
      </c>
      <c r="I625" s="198" t="s">
        <v>43</v>
      </c>
      <c r="J625" s="177" t="str">
        <f>IF(ISBLANK(INDEX('Policy Characteristics'!D:D,MATCH($C625,'Policy Characteristics'!$C:$C,0))),"",INDEX('Policy Characteristics'!D:D,MATCH($C625,'Policy Characteristics'!$C:$C,0)))</f>
        <v>Electrification</v>
      </c>
      <c r="K625" s="177" t="str">
        <f>IF(ISBLANK(INDEX('Policy Characteristics'!E:E,MATCH($C625,'Policy Characteristics'!$C:$C,0))),"",INDEX('Policy Characteristics'!E:E,MATCH($C625,'Policy Characteristics'!$C:$C,0)))</f>
        <v>indst shift to electricity</v>
      </c>
      <c r="L625" s="177">
        <f>IF(ISBLANK(INDEX('Policy Characteristics'!F:F,MATCH($C625,'Policy Characteristics'!$C:$C,0))),"",INDEX('Policy Characteristics'!F:F,MATCH($C625,'Policy Characteristics'!$C:$C,0)))</f>
        <v>0</v>
      </c>
      <c r="M625" s="177">
        <f>IF(ISBLANK(INDEX('Policy Characteristics'!G:G,MATCH($C625,'Policy Characteristics'!$C:$C,0))),"",INDEX('Policy Characteristics'!G:G,MATCH($C625,'Policy Characteristics'!$C:$C,0)))</f>
        <v>1</v>
      </c>
      <c r="N625" s="177">
        <f>IF(ISBLANK(INDEX('Policy Characteristics'!H:H,MATCH($C625,'Policy Characteristics'!$C:$C,0))),"",INDEX('Policy Characteristics'!H:H,MATCH($C625,'Policy Characteristics'!$C:$C,0)))</f>
        <v>0.01</v>
      </c>
      <c r="O625" s="177" t="str">
        <f>IF(ISBLANK(INDEX('Policy Characteristics'!I:I,MATCH($C625,'Policy Characteristics'!$C:$C,0))),"",INDEX('Policy Characteristics'!I:I,MATCH($C625,'Policy Characteristics'!$C:$C,0)))</f>
        <v>% of fuel shifted</v>
      </c>
      <c r="P625" s="177" t="str">
        <f>IF(ISBLANK(INDEX('Policy Characteristics'!J:J,MATCH($C625,'Policy Characteristics'!$C:$C,0))),"",INDEX('Policy Characteristics'!J:J,MATCH($C625,'Policy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5" s="177" t="str">
        <f>IF(ISBLANK(INDEX('Policy Characteristics'!K:K,MATCH($C625,'Policy Characteristics'!$C:$C,0))),"",INDEX('Policy Characteristics'!K:K,MATCH($C625,'Policy Characteristics'!$C:$C,0)))</f>
        <v>industry-ag-main.html#fuel-switching</v>
      </c>
      <c r="R625" s="177" t="str">
        <f>IF(ISBLANK(INDEX('Policy Characteristics'!L:L,MATCH($C625,'Policy Characteristics'!$C:$C,0))),"",INDEX('Policy Characteristics'!L:L,MATCH($C625,'Policy Characteristics'!$C:$C,0)))</f>
        <v>industry-elec-and-hydrogen.html</v>
      </c>
    </row>
    <row r="626" spans="1:18" x14ac:dyDescent="0.35">
      <c r="A626" s="176" t="str">
        <f>IF(ISBLANK(INDEX('Policy Characteristics'!A:A,MATCH($C626,'Policy Characteristics'!$C:$C,0))),"",INDEX('Policy Characteristics'!A:A,MATCH($C626,'Policy Characteristics'!$C:$C,0)))</f>
        <v>Industry</v>
      </c>
      <c r="B626" s="184" t="str">
        <f>IF(ISBLANK(INDEX('Policy Characteristics'!B:B,MATCH($C626,'Policy Characteristics'!$C:$C,0))),"",INDEX('Policy Characteristics'!B:B,MATCH($C626,'Policy Characteristics'!$C:$C,0)))</f>
        <v>Electrification</v>
      </c>
      <c r="C626" s="176" t="str">
        <f t="shared" si="34"/>
        <v>Fraction of Eligible Industrial Energy Use Shifted to Electricity</v>
      </c>
      <c r="D626" s="6" t="s">
        <v>1968</v>
      </c>
      <c r="E626" s="1" t="s">
        <v>2379</v>
      </c>
      <c r="F626" t="s">
        <v>1932</v>
      </c>
      <c r="G626" s="47" t="s">
        <v>2386</v>
      </c>
      <c r="H626" s="44">
        <v>1866</v>
      </c>
      <c r="I626" s="198" t="s">
        <v>43</v>
      </c>
      <c r="J626" s="177" t="str">
        <f>IF(ISBLANK(INDEX('Policy Characteristics'!D:D,MATCH($C626,'Policy Characteristics'!$C:$C,0))),"",INDEX('Policy Characteristics'!D:D,MATCH($C626,'Policy Characteristics'!$C:$C,0)))</f>
        <v>Electrification</v>
      </c>
      <c r="K626" s="177" t="str">
        <f>IF(ISBLANK(INDEX('Policy Characteristics'!E:E,MATCH($C626,'Policy Characteristics'!$C:$C,0))),"",INDEX('Policy Characteristics'!E:E,MATCH($C626,'Policy Characteristics'!$C:$C,0)))</f>
        <v>indst shift to electricity</v>
      </c>
      <c r="L626" s="177">
        <f>IF(ISBLANK(INDEX('Policy Characteristics'!F:F,MATCH($C626,'Policy Characteristics'!$C:$C,0))),"",INDEX('Policy Characteristics'!F:F,MATCH($C626,'Policy Characteristics'!$C:$C,0)))</f>
        <v>0</v>
      </c>
      <c r="M626" s="177">
        <f>IF(ISBLANK(INDEX('Policy Characteristics'!G:G,MATCH($C626,'Policy Characteristics'!$C:$C,0))),"",INDEX('Policy Characteristics'!G:G,MATCH($C626,'Policy Characteristics'!$C:$C,0)))</f>
        <v>1</v>
      </c>
      <c r="N626" s="177">
        <f>IF(ISBLANK(INDEX('Policy Characteristics'!H:H,MATCH($C626,'Policy Characteristics'!$C:$C,0))),"",INDEX('Policy Characteristics'!H:H,MATCH($C626,'Policy Characteristics'!$C:$C,0)))</f>
        <v>0.01</v>
      </c>
      <c r="O626" s="177" t="str">
        <f>IF(ISBLANK(INDEX('Policy Characteristics'!I:I,MATCH($C626,'Policy Characteristics'!$C:$C,0))),"",INDEX('Policy Characteristics'!I:I,MATCH($C626,'Policy Characteristics'!$C:$C,0)))</f>
        <v>% of fuel shifted</v>
      </c>
      <c r="P626" s="177" t="str">
        <f>IF(ISBLANK(INDEX('Policy Characteristics'!J:J,MATCH($C626,'Policy Characteristics'!$C:$C,0))),"",INDEX('Policy Characteristics'!J:J,MATCH($C626,'Policy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6" s="177" t="str">
        <f>IF(ISBLANK(INDEX('Policy Characteristics'!K:K,MATCH($C626,'Policy Characteristics'!$C:$C,0))),"",INDEX('Policy Characteristics'!K:K,MATCH($C626,'Policy Characteristics'!$C:$C,0)))</f>
        <v>industry-ag-main.html#fuel-switching</v>
      </c>
      <c r="R626" s="177" t="str">
        <f>IF(ISBLANK(INDEX('Policy Characteristics'!L:L,MATCH($C626,'Policy Characteristics'!$C:$C,0))),"",INDEX('Policy Characteristics'!L:L,MATCH($C626,'Policy Characteristics'!$C:$C,0)))</f>
        <v>industry-elec-and-hydrogen.html</v>
      </c>
    </row>
    <row r="627" spans="1:18" x14ac:dyDescent="0.35">
      <c r="A627" s="176" t="str">
        <f>IF(ISBLANK(INDEX('Policy Characteristics'!A:A,MATCH($C627,'Policy Characteristics'!$C:$C,0))),"",INDEX('Policy Characteristics'!A:A,MATCH($C627,'Policy Characteristics'!$C:$C,0)))</f>
        <v>Industry</v>
      </c>
      <c r="B627" s="184" t="str">
        <f>IF(ISBLANK(INDEX('Policy Characteristics'!B:B,MATCH($C627,'Policy Characteristics'!$C:$C,0))),"",INDEX('Policy Characteristics'!B:B,MATCH($C627,'Policy Characteristics'!$C:$C,0)))</f>
        <v>Electrification</v>
      </c>
      <c r="C627" s="176" t="str">
        <f t="shared" si="34"/>
        <v>Fraction of Eligible Industrial Energy Use Shifted to Electricity</v>
      </c>
      <c r="D627" s="6" t="s">
        <v>1968</v>
      </c>
      <c r="E627" s="1" t="s">
        <v>2380</v>
      </c>
      <c r="F627" t="s">
        <v>1932</v>
      </c>
      <c r="G627" s="47" t="s">
        <v>2387</v>
      </c>
      <c r="H627" s="44">
        <v>1867</v>
      </c>
      <c r="I627" s="198" t="s">
        <v>43</v>
      </c>
      <c r="J627" s="177" t="str">
        <f>IF(ISBLANK(INDEX('Policy Characteristics'!D:D,MATCH($C627,'Policy Characteristics'!$C:$C,0))),"",INDEX('Policy Characteristics'!D:D,MATCH($C627,'Policy Characteristics'!$C:$C,0)))</f>
        <v>Electrification</v>
      </c>
      <c r="K627" s="177" t="str">
        <f>IF(ISBLANK(INDEX('Policy Characteristics'!E:E,MATCH($C627,'Policy Characteristics'!$C:$C,0))),"",INDEX('Policy Characteristics'!E:E,MATCH($C627,'Policy Characteristics'!$C:$C,0)))</f>
        <v>indst shift to electricity</v>
      </c>
      <c r="L627" s="177">
        <f>IF(ISBLANK(INDEX('Policy Characteristics'!F:F,MATCH($C627,'Policy Characteristics'!$C:$C,0))),"",INDEX('Policy Characteristics'!F:F,MATCH($C627,'Policy Characteristics'!$C:$C,0)))</f>
        <v>0</v>
      </c>
      <c r="M627" s="177">
        <f>IF(ISBLANK(INDEX('Policy Characteristics'!G:G,MATCH($C627,'Policy Characteristics'!$C:$C,0))),"",INDEX('Policy Characteristics'!G:G,MATCH($C627,'Policy Characteristics'!$C:$C,0)))</f>
        <v>1</v>
      </c>
      <c r="N627" s="177">
        <f>IF(ISBLANK(INDEX('Policy Characteristics'!H:H,MATCH($C627,'Policy Characteristics'!$C:$C,0))),"",INDEX('Policy Characteristics'!H:H,MATCH($C627,'Policy Characteristics'!$C:$C,0)))</f>
        <v>0.01</v>
      </c>
      <c r="O627" s="177" t="str">
        <f>IF(ISBLANK(INDEX('Policy Characteristics'!I:I,MATCH($C627,'Policy Characteristics'!$C:$C,0))),"",INDEX('Policy Characteristics'!I:I,MATCH($C627,'Policy Characteristics'!$C:$C,0)))</f>
        <v>% of fuel shifted</v>
      </c>
      <c r="P627" s="177" t="str">
        <f>IF(ISBLANK(INDEX('Policy Characteristics'!J:J,MATCH($C627,'Policy Characteristics'!$C:$C,0))),"",INDEX('Policy Characteristics'!J:J,MATCH($C627,'Policy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7" s="177" t="str">
        <f>IF(ISBLANK(INDEX('Policy Characteristics'!K:K,MATCH($C627,'Policy Characteristics'!$C:$C,0))),"",INDEX('Policy Characteristics'!K:K,MATCH($C627,'Policy Characteristics'!$C:$C,0)))</f>
        <v>industry-ag-main.html#fuel-switching</v>
      </c>
      <c r="R627" s="177" t="str">
        <f>IF(ISBLANK(INDEX('Policy Characteristics'!L:L,MATCH($C627,'Policy Characteristics'!$C:$C,0))),"",INDEX('Policy Characteristics'!L:L,MATCH($C627,'Policy Characteristics'!$C:$C,0)))</f>
        <v>industry-elec-and-hydrogen.html</v>
      </c>
    </row>
    <row r="628" spans="1:18" x14ac:dyDescent="0.35">
      <c r="A628" s="176" t="str">
        <f>IF(ISBLANK(INDEX('Policy Characteristics'!A:A,MATCH($C628,'Policy Characteristics'!$C:$C,0))),"",INDEX('Policy Characteristics'!A:A,MATCH($C628,'Policy Characteristics'!$C:$C,0)))</f>
        <v>Industry</v>
      </c>
      <c r="B628" s="184" t="str">
        <f>IF(ISBLANK(INDEX('Policy Characteristics'!B:B,MATCH($C628,'Policy Characteristics'!$C:$C,0))),"",INDEX('Policy Characteristics'!B:B,MATCH($C628,'Policy Characteristics'!$C:$C,0)))</f>
        <v>Electrification</v>
      </c>
      <c r="C628" s="176" t="str">
        <f t="shared" si="34"/>
        <v>Fraction of Eligible Industrial Energy Use Shifted to Electricity</v>
      </c>
      <c r="D628" s="6" t="s">
        <v>1968</v>
      </c>
      <c r="E628" s="1" t="s">
        <v>2381</v>
      </c>
      <c r="F628" t="s">
        <v>1932</v>
      </c>
      <c r="G628" s="47" t="s">
        <v>2388</v>
      </c>
      <c r="H628" s="44">
        <v>1868</v>
      </c>
      <c r="I628" s="198" t="s">
        <v>43</v>
      </c>
      <c r="J628" s="177" t="str">
        <f>IF(ISBLANK(INDEX('Policy Characteristics'!D:D,MATCH($C628,'Policy Characteristics'!$C:$C,0))),"",INDEX('Policy Characteristics'!D:D,MATCH($C628,'Policy Characteristics'!$C:$C,0)))</f>
        <v>Electrification</v>
      </c>
      <c r="K628" s="177" t="str">
        <f>IF(ISBLANK(INDEX('Policy Characteristics'!E:E,MATCH($C628,'Policy Characteristics'!$C:$C,0))),"",INDEX('Policy Characteristics'!E:E,MATCH($C628,'Policy Characteristics'!$C:$C,0)))</f>
        <v>indst shift to electricity</v>
      </c>
      <c r="L628" s="177">
        <f>IF(ISBLANK(INDEX('Policy Characteristics'!F:F,MATCH($C628,'Policy Characteristics'!$C:$C,0))),"",INDEX('Policy Characteristics'!F:F,MATCH($C628,'Policy Characteristics'!$C:$C,0)))</f>
        <v>0</v>
      </c>
      <c r="M628" s="177">
        <f>IF(ISBLANK(INDEX('Policy Characteristics'!G:G,MATCH($C628,'Policy Characteristics'!$C:$C,0))),"",INDEX('Policy Characteristics'!G:G,MATCH($C628,'Policy Characteristics'!$C:$C,0)))</f>
        <v>1</v>
      </c>
      <c r="N628" s="177">
        <f>IF(ISBLANK(INDEX('Policy Characteristics'!H:H,MATCH($C628,'Policy Characteristics'!$C:$C,0))),"",INDEX('Policy Characteristics'!H:H,MATCH($C628,'Policy Characteristics'!$C:$C,0)))</f>
        <v>0.01</v>
      </c>
      <c r="O628" s="177" t="str">
        <f>IF(ISBLANK(INDEX('Policy Characteristics'!I:I,MATCH($C628,'Policy Characteristics'!$C:$C,0))),"",INDEX('Policy Characteristics'!I:I,MATCH($C628,'Policy Characteristics'!$C:$C,0)))</f>
        <v>% of fuel shifted</v>
      </c>
      <c r="P628" s="177" t="str">
        <f>IF(ISBLANK(INDEX('Policy Characteristics'!J:J,MATCH($C628,'Policy Characteristics'!$C:$C,0))),"",INDEX('Policy Characteristics'!J:J,MATCH($C628,'Policy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8" s="177" t="str">
        <f>IF(ISBLANK(INDEX('Policy Characteristics'!K:K,MATCH($C628,'Policy Characteristics'!$C:$C,0))),"",INDEX('Policy Characteristics'!K:K,MATCH($C628,'Policy Characteristics'!$C:$C,0)))</f>
        <v>industry-ag-main.html#fuel-switching</v>
      </c>
      <c r="R628" s="177" t="str">
        <f>IF(ISBLANK(INDEX('Policy Characteristics'!L:L,MATCH($C628,'Policy Characteristics'!$C:$C,0))),"",INDEX('Policy Characteristics'!L:L,MATCH($C628,'Policy Characteristics'!$C:$C,0)))</f>
        <v>industry-elec-and-hydrogen.html</v>
      </c>
    </row>
    <row r="629" spans="1:18" x14ac:dyDescent="0.35">
      <c r="A629" s="176" t="str">
        <f>IF(ISBLANK(INDEX('Policy Characteristics'!A:A,MATCH($C629,'Policy Characteristics'!$C:$C,0))),"",INDEX('Policy Characteristics'!A:A,MATCH($C629,'Policy Characteristics'!$C:$C,0)))</f>
        <v>Industry</v>
      </c>
      <c r="B629" s="184" t="str">
        <f>IF(ISBLANK(INDEX('Policy Characteristics'!B:B,MATCH($C629,'Policy Characteristics'!$C:$C,0))),"",INDEX('Policy Characteristics'!B:B,MATCH($C629,'Policy Characteristics'!$C:$C,0)))</f>
        <v>Electrification</v>
      </c>
      <c r="C629" s="176" t="str">
        <f t="shared" si="34"/>
        <v>Fraction of Eligible Industrial Energy Use Shifted to Electricity</v>
      </c>
      <c r="D629" s="6" t="s">
        <v>1968</v>
      </c>
      <c r="E629" s="1" t="s">
        <v>2382</v>
      </c>
      <c r="F629" t="s">
        <v>1932</v>
      </c>
      <c r="G629" s="47" t="s">
        <v>2389</v>
      </c>
      <c r="H629" s="44">
        <v>1869</v>
      </c>
      <c r="I629" s="198" t="s">
        <v>43</v>
      </c>
      <c r="J629" s="177" t="str">
        <f>IF(ISBLANK(INDEX('Policy Characteristics'!D:D,MATCH($C629,'Policy Characteristics'!$C:$C,0))),"",INDEX('Policy Characteristics'!D:D,MATCH($C629,'Policy Characteristics'!$C:$C,0)))</f>
        <v>Electrification</v>
      </c>
      <c r="K629" s="177" t="str">
        <f>IF(ISBLANK(INDEX('Policy Characteristics'!E:E,MATCH($C629,'Policy Characteristics'!$C:$C,0))),"",INDEX('Policy Characteristics'!E:E,MATCH($C629,'Policy Characteristics'!$C:$C,0)))</f>
        <v>indst shift to electricity</v>
      </c>
      <c r="L629" s="177">
        <f>IF(ISBLANK(INDEX('Policy Characteristics'!F:F,MATCH($C629,'Policy Characteristics'!$C:$C,0))),"",INDEX('Policy Characteristics'!F:F,MATCH($C629,'Policy Characteristics'!$C:$C,0)))</f>
        <v>0</v>
      </c>
      <c r="M629" s="177">
        <f>IF(ISBLANK(INDEX('Policy Characteristics'!G:G,MATCH($C629,'Policy Characteristics'!$C:$C,0))),"",INDEX('Policy Characteristics'!G:G,MATCH($C629,'Policy Characteristics'!$C:$C,0)))</f>
        <v>1</v>
      </c>
      <c r="N629" s="177">
        <f>IF(ISBLANK(INDEX('Policy Characteristics'!H:H,MATCH($C629,'Policy Characteristics'!$C:$C,0))),"",INDEX('Policy Characteristics'!H:H,MATCH($C629,'Policy Characteristics'!$C:$C,0)))</f>
        <v>0.01</v>
      </c>
      <c r="O629" s="177" t="str">
        <f>IF(ISBLANK(INDEX('Policy Characteristics'!I:I,MATCH($C629,'Policy Characteristics'!$C:$C,0))),"",INDEX('Policy Characteristics'!I:I,MATCH($C629,'Policy Characteristics'!$C:$C,0)))</f>
        <v>% of fuel shifted</v>
      </c>
      <c r="P629" s="177" t="str">
        <f>IF(ISBLANK(INDEX('Policy Characteristics'!J:J,MATCH($C629,'Policy Characteristics'!$C:$C,0))),"",INDEX('Policy Characteristics'!J:J,MATCH($C629,'Policy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9" s="177" t="str">
        <f>IF(ISBLANK(INDEX('Policy Characteristics'!K:K,MATCH($C629,'Policy Characteristics'!$C:$C,0))),"",INDEX('Policy Characteristics'!K:K,MATCH($C629,'Policy Characteristics'!$C:$C,0)))</f>
        <v>industry-ag-main.html#fuel-switching</v>
      </c>
      <c r="R629" s="177" t="str">
        <f>IF(ISBLANK(INDEX('Policy Characteristics'!L:L,MATCH($C629,'Policy Characteristics'!$C:$C,0))),"",INDEX('Policy Characteristics'!L:L,MATCH($C629,'Policy Characteristics'!$C:$C,0)))</f>
        <v>industry-elec-and-hydrogen.html</v>
      </c>
    </row>
    <row r="630" spans="1:18" x14ac:dyDescent="0.35">
      <c r="A630" s="176" t="str">
        <f>IF(ISBLANK(INDEX('Policy Characteristics'!A:A,MATCH($C630,'Policy Characteristics'!$C:$C,0))),"",INDEX('Policy Characteristics'!A:A,MATCH($C630,'Policy Characteristics'!$C:$C,0)))</f>
        <v>Industry</v>
      </c>
      <c r="B630" s="184" t="str">
        <f>IF(ISBLANK(INDEX('Policy Characteristics'!B:B,MATCH($C630,'Policy Characteristics'!$C:$C,0))),"",INDEX('Policy Characteristics'!B:B,MATCH($C630,'Policy Characteristics'!$C:$C,0)))</f>
        <v>Electrification</v>
      </c>
      <c r="C630" s="176" t="str">
        <f t="shared" si="34"/>
        <v>Fraction of Eligible Industrial Energy Use Shifted to Electricity</v>
      </c>
      <c r="D630" s="6" t="s">
        <v>1968</v>
      </c>
      <c r="E630" s="1" t="s">
        <v>2383</v>
      </c>
      <c r="F630" t="s">
        <v>1932</v>
      </c>
      <c r="G630" s="47" t="s">
        <v>2390</v>
      </c>
      <c r="H630" s="44">
        <v>1870</v>
      </c>
      <c r="I630" s="198" t="s">
        <v>43</v>
      </c>
      <c r="J630" s="177" t="str">
        <f>IF(ISBLANK(INDEX('Policy Characteristics'!D:D,MATCH($C630,'Policy Characteristics'!$C:$C,0))),"",INDEX('Policy Characteristics'!D:D,MATCH($C630,'Policy Characteristics'!$C:$C,0)))</f>
        <v>Electrification</v>
      </c>
      <c r="K630" s="177" t="str">
        <f>IF(ISBLANK(INDEX('Policy Characteristics'!E:E,MATCH($C630,'Policy Characteristics'!$C:$C,0))),"",INDEX('Policy Characteristics'!E:E,MATCH($C630,'Policy Characteristics'!$C:$C,0)))</f>
        <v>indst shift to electricity</v>
      </c>
      <c r="L630" s="177">
        <f>IF(ISBLANK(INDEX('Policy Characteristics'!F:F,MATCH($C630,'Policy Characteristics'!$C:$C,0))),"",INDEX('Policy Characteristics'!F:F,MATCH($C630,'Policy Characteristics'!$C:$C,0)))</f>
        <v>0</v>
      </c>
      <c r="M630" s="177">
        <f>IF(ISBLANK(INDEX('Policy Characteristics'!G:G,MATCH($C630,'Policy Characteristics'!$C:$C,0))),"",INDEX('Policy Characteristics'!G:G,MATCH($C630,'Policy Characteristics'!$C:$C,0)))</f>
        <v>1</v>
      </c>
      <c r="N630" s="177">
        <f>IF(ISBLANK(INDEX('Policy Characteristics'!H:H,MATCH($C630,'Policy Characteristics'!$C:$C,0))),"",INDEX('Policy Characteristics'!H:H,MATCH($C630,'Policy Characteristics'!$C:$C,0)))</f>
        <v>0.01</v>
      </c>
      <c r="O630" s="177" t="str">
        <f>IF(ISBLANK(INDEX('Policy Characteristics'!I:I,MATCH($C630,'Policy Characteristics'!$C:$C,0))),"",INDEX('Policy Characteristics'!I:I,MATCH($C630,'Policy Characteristics'!$C:$C,0)))</f>
        <v>% of fuel shifted</v>
      </c>
      <c r="P630" s="177" t="str">
        <f>IF(ISBLANK(INDEX('Policy Characteristics'!J:J,MATCH($C630,'Policy Characteristics'!$C:$C,0))),"",INDEX('Policy Characteristics'!J:J,MATCH($C630,'Policy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0" s="177" t="str">
        <f>IF(ISBLANK(INDEX('Policy Characteristics'!K:K,MATCH($C630,'Policy Characteristics'!$C:$C,0))),"",INDEX('Policy Characteristics'!K:K,MATCH($C630,'Policy Characteristics'!$C:$C,0)))</f>
        <v>industry-ag-main.html#fuel-switching</v>
      </c>
      <c r="R630" s="177" t="str">
        <f>IF(ISBLANK(INDEX('Policy Characteristics'!L:L,MATCH($C630,'Policy Characteristics'!$C:$C,0))),"",INDEX('Policy Characteristics'!L:L,MATCH($C630,'Policy Characteristics'!$C:$C,0)))</f>
        <v>industry-elec-and-hydrogen.html</v>
      </c>
    </row>
    <row r="631" spans="1:18" x14ac:dyDescent="0.35">
      <c r="A631" s="176" t="str">
        <f>IF(ISBLANK(INDEX('Policy Characteristics'!A:A,MATCH($C631,'Policy Characteristics'!$C:$C,0))),"",INDEX('Policy Characteristics'!A:A,MATCH($C631,'Policy Characteristics'!$C:$C,0)))</f>
        <v>Industry</v>
      </c>
      <c r="B631" s="184" t="str">
        <f>IF(ISBLANK(INDEX('Policy Characteristics'!B:B,MATCH($C631,'Policy Characteristics'!$C:$C,0))),"",INDEX('Policy Characteristics'!B:B,MATCH($C631,'Policy Characteristics'!$C:$C,0)))</f>
        <v>Electrification</v>
      </c>
      <c r="C631" s="176" t="str">
        <f t="shared" si="34"/>
        <v>Fraction of Eligible Industrial Energy Use Shifted to Electricity</v>
      </c>
      <c r="D631" s="6" t="s">
        <v>1968</v>
      </c>
      <c r="E631" s="1" t="s">
        <v>2384</v>
      </c>
      <c r="F631" t="s">
        <v>1932</v>
      </c>
      <c r="G631" s="47" t="s">
        <v>2391</v>
      </c>
      <c r="H631" s="44">
        <v>1871</v>
      </c>
      <c r="I631" s="198" t="s">
        <v>43</v>
      </c>
      <c r="J631" s="177" t="str">
        <f>IF(ISBLANK(INDEX('Policy Characteristics'!D:D,MATCH($C631,'Policy Characteristics'!$C:$C,0))),"",INDEX('Policy Characteristics'!D:D,MATCH($C631,'Policy Characteristics'!$C:$C,0)))</f>
        <v>Electrification</v>
      </c>
      <c r="K631" s="177" t="str">
        <f>IF(ISBLANK(INDEX('Policy Characteristics'!E:E,MATCH($C631,'Policy Characteristics'!$C:$C,0))),"",INDEX('Policy Characteristics'!E:E,MATCH($C631,'Policy Characteristics'!$C:$C,0)))</f>
        <v>indst shift to electricity</v>
      </c>
      <c r="L631" s="177">
        <f>IF(ISBLANK(INDEX('Policy Characteristics'!F:F,MATCH($C631,'Policy Characteristics'!$C:$C,0))),"",INDEX('Policy Characteristics'!F:F,MATCH($C631,'Policy Characteristics'!$C:$C,0)))</f>
        <v>0</v>
      </c>
      <c r="M631" s="177">
        <f>IF(ISBLANK(INDEX('Policy Characteristics'!G:G,MATCH($C631,'Policy Characteristics'!$C:$C,0))),"",INDEX('Policy Characteristics'!G:G,MATCH($C631,'Policy Characteristics'!$C:$C,0)))</f>
        <v>1</v>
      </c>
      <c r="N631" s="177">
        <f>IF(ISBLANK(INDEX('Policy Characteristics'!H:H,MATCH($C631,'Policy Characteristics'!$C:$C,0))),"",INDEX('Policy Characteristics'!H:H,MATCH($C631,'Policy Characteristics'!$C:$C,0)))</f>
        <v>0.01</v>
      </c>
      <c r="O631" s="177" t="str">
        <f>IF(ISBLANK(INDEX('Policy Characteristics'!I:I,MATCH($C631,'Policy Characteristics'!$C:$C,0))),"",INDEX('Policy Characteristics'!I:I,MATCH($C631,'Policy Characteristics'!$C:$C,0)))</f>
        <v>% of fuel shifted</v>
      </c>
      <c r="P631" s="177" t="str">
        <f>IF(ISBLANK(INDEX('Policy Characteristics'!J:J,MATCH($C631,'Policy Characteristics'!$C:$C,0))),"",INDEX('Policy Characteristics'!J:J,MATCH($C631,'Policy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1" s="177" t="str">
        <f>IF(ISBLANK(INDEX('Policy Characteristics'!K:K,MATCH($C631,'Policy Characteristics'!$C:$C,0))),"",INDEX('Policy Characteristics'!K:K,MATCH($C631,'Policy Characteristics'!$C:$C,0)))</f>
        <v>industry-ag-main.html#fuel-switching</v>
      </c>
      <c r="R631" s="177" t="str">
        <f>IF(ISBLANK(INDEX('Policy Characteristics'!L:L,MATCH($C631,'Policy Characteristics'!$C:$C,0))),"",INDEX('Policy Characteristics'!L:L,MATCH($C631,'Policy Characteristics'!$C:$C,0)))</f>
        <v>industry-elec-and-hydrogen.html</v>
      </c>
    </row>
    <row r="632" spans="1:18" x14ac:dyDescent="0.35">
      <c r="A632" s="176" t="str">
        <f>IF(ISBLANK(INDEX('Policy Characteristics'!A:A,MATCH($C632,'Policy Characteristics'!$C:$C,0))),"",INDEX('Policy Characteristics'!A:A,MATCH($C632,'Policy Characteristics'!$C:$C,0)))</f>
        <v>Industry</v>
      </c>
      <c r="B632" s="184" t="str">
        <f>IF(ISBLANK(INDEX('Policy Characteristics'!B:B,MATCH($C632,'Policy Characteristics'!$C:$C,0))),"",INDEX('Policy Characteristics'!B:B,MATCH($C632,'Policy Characteristics'!$C:$C,0)))</f>
        <v>Electrification</v>
      </c>
      <c r="C632" s="176" t="str">
        <f t="shared" si="34"/>
        <v>Fraction of Eligible Industrial Energy Use Shifted to Electricity</v>
      </c>
      <c r="D632" s="6" t="s">
        <v>1968</v>
      </c>
      <c r="E632" s="1" t="s">
        <v>2385</v>
      </c>
      <c r="F632" t="s">
        <v>1932</v>
      </c>
      <c r="G632" s="47" t="s">
        <v>2392</v>
      </c>
      <c r="H632" s="44">
        <v>1872</v>
      </c>
      <c r="I632" s="198" t="s">
        <v>43</v>
      </c>
      <c r="J632" s="177" t="str">
        <f>IF(ISBLANK(INDEX('Policy Characteristics'!D:D,MATCH($C632,'Policy Characteristics'!$C:$C,0))),"",INDEX('Policy Characteristics'!D:D,MATCH($C632,'Policy Characteristics'!$C:$C,0)))</f>
        <v>Electrification</v>
      </c>
      <c r="K632" s="177" t="str">
        <f>IF(ISBLANK(INDEX('Policy Characteristics'!E:E,MATCH($C632,'Policy Characteristics'!$C:$C,0))),"",INDEX('Policy Characteristics'!E:E,MATCH($C632,'Policy Characteristics'!$C:$C,0)))</f>
        <v>indst shift to electricity</v>
      </c>
      <c r="L632" s="177">
        <f>IF(ISBLANK(INDEX('Policy Characteristics'!F:F,MATCH($C632,'Policy Characteristics'!$C:$C,0))),"",INDEX('Policy Characteristics'!F:F,MATCH($C632,'Policy Characteristics'!$C:$C,0)))</f>
        <v>0</v>
      </c>
      <c r="M632" s="177">
        <f>IF(ISBLANK(INDEX('Policy Characteristics'!G:G,MATCH($C632,'Policy Characteristics'!$C:$C,0))),"",INDEX('Policy Characteristics'!G:G,MATCH($C632,'Policy Characteristics'!$C:$C,0)))</f>
        <v>1</v>
      </c>
      <c r="N632" s="177">
        <f>IF(ISBLANK(INDEX('Policy Characteristics'!H:H,MATCH($C632,'Policy Characteristics'!$C:$C,0))),"",INDEX('Policy Characteristics'!H:H,MATCH($C632,'Policy Characteristics'!$C:$C,0)))</f>
        <v>0.01</v>
      </c>
      <c r="O632" s="177" t="str">
        <f>IF(ISBLANK(INDEX('Policy Characteristics'!I:I,MATCH($C632,'Policy Characteristics'!$C:$C,0))),"",INDEX('Policy Characteristics'!I:I,MATCH($C632,'Policy Characteristics'!$C:$C,0)))</f>
        <v>% of fuel shifted</v>
      </c>
      <c r="P632" s="177" t="str">
        <f>IF(ISBLANK(INDEX('Policy Characteristics'!J:J,MATCH($C632,'Policy Characteristics'!$C:$C,0))),"",INDEX('Policy Characteristics'!J:J,MATCH($C632,'Policy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2" s="177" t="str">
        <f>IF(ISBLANK(INDEX('Policy Characteristics'!K:K,MATCH($C632,'Policy Characteristics'!$C:$C,0))),"",INDEX('Policy Characteristics'!K:K,MATCH($C632,'Policy Characteristics'!$C:$C,0)))</f>
        <v>industry-ag-main.html#fuel-switching</v>
      </c>
      <c r="R632" s="177" t="str">
        <f>IF(ISBLANK(INDEX('Policy Characteristics'!L:L,MATCH($C632,'Policy Characteristics'!$C:$C,0))),"",INDEX('Policy Characteristics'!L:L,MATCH($C632,'Policy Characteristics'!$C:$C,0)))</f>
        <v>industry-elec-and-hydrogen.html</v>
      </c>
    </row>
    <row r="633" spans="1:18" x14ac:dyDescent="0.35">
      <c r="A633" s="176" t="str">
        <f>IF(ISBLANK(INDEX('Policy Characteristics'!A:A,MATCH($C633,'Policy Characteristics'!$C:$C,0))),"",INDEX('Policy Characteristics'!A:A,MATCH($C633,'Policy Characteristics'!$C:$C,0)))</f>
        <v>Industry</v>
      </c>
      <c r="B633" s="184" t="str">
        <f>IF(ISBLANK(INDEX('Policy Characteristics'!B:B,MATCH($C633,'Policy Characteristics'!$C:$C,0))),"",INDEX('Policy Characteristics'!B:B,MATCH($C633,'Policy Characteristics'!$C:$C,0)))</f>
        <v>Electrification</v>
      </c>
      <c r="C633" s="176" t="str">
        <f t="shared" si="34"/>
        <v>Fraction of Eligible Industrial Energy Use Shifted to Electricity</v>
      </c>
      <c r="D633" s="6" t="s">
        <v>1968</v>
      </c>
      <c r="E633" s="1" t="s">
        <v>2542</v>
      </c>
      <c r="F633" t="s">
        <v>1932</v>
      </c>
      <c r="G633" s="47" t="s">
        <v>2542</v>
      </c>
      <c r="H633" s="44">
        <v>1873</v>
      </c>
      <c r="I633" s="198" t="s">
        <v>43</v>
      </c>
      <c r="J633" s="177" t="str">
        <f>IF(ISBLANK(INDEX('Policy Characteristics'!D:D,MATCH($C633,'Policy Characteristics'!$C:$C,0))),"",INDEX('Policy Characteristics'!D:D,MATCH($C633,'Policy Characteristics'!$C:$C,0)))</f>
        <v>Electrification</v>
      </c>
      <c r="K633" s="177" t="str">
        <f>IF(ISBLANK(INDEX('Policy Characteristics'!E:E,MATCH($C633,'Policy Characteristics'!$C:$C,0))),"",INDEX('Policy Characteristics'!E:E,MATCH($C633,'Policy Characteristics'!$C:$C,0)))</f>
        <v>indst shift to electricity</v>
      </c>
      <c r="L633" s="177">
        <f>IF(ISBLANK(INDEX('Policy Characteristics'!F:F,MATCH($C633,'Policy Characteristics'!$C:$C,0))),"",INDEX('Policy Characteristics'!F:F,MATCH($C633,'Policy Characteristics'!$C:$C,0)))</f>
        <v>0</v>
      </c>
      <c r="M633" s="177">
        <f>IF(ISBLANK(INDEX('Policy Characteristics'!G:G,MATCH($C633,'Policy Characteristics'!$C:$C,0))),"",INDEX('Policy Characteristics'!G:G,MATCH($C633,'Policy Characteristics'!$C:$C,0)))</f>
        <v>1</v>
      </c>
      <c r="N633" s="177">
        <f>IF(ISBLANK(INDEX('Policy Characteristics'!H:H,MATCH($C633,'Policy Characteristics'!$C:$C,0))),"",INDEX('Policy Characteristics'!H:H,MATCH($C633,'Policy Characteristics'!$C:$C,0)))</f>
        <v>0.01</v>
      </c>
      <c r="O633" s="177" t="str">
        <f>IF(ISBLANK(INDEX('Policy Characteristics'!I:I,MATCH($C633,'Policy Characteristics'!$C:$C,0))),"",INDEX('Policy Characteristics'!I:I,MATCH($C633,'Policy Characteristics'!$C:$C,0)))</f>
        <v>% of fuel shifted</v>
      </c>
      <c r="P633" s="177" t="str">
        <f>IF(ISBLANK(INDEX('Policy Characteristics'!J:J,MATCH($C633,'Policy Characteristics'!$C:$C,0))),"",INDEX('Policy Characteristics'!J:J,MATCH($C633,'Policy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3" s="177" t="str">
        <f>IF(ISBLANK(INDEX('Policy Characteristics'!K:K,MATCH($C633,'Policy Characteristics'!$C:$C,0))),"",INDEX('Policy Characteristics'!K:K,MATCH($C633,'Policy Characteristics'!$C:$C,0)))</f>
        <v>industry-ag-main.html#fuel-switching</v>
      </c>
      <c r="R633" s="177" t="str">
        <f>IF(ISBLANK(INDEX('Policy Characteristics'!L:L,MATCH($C633,'Policy Characteristics'!$C:$C,0))),"",INDEX('Policy Characteristics'!L:L,MATCH($C633,'Policy Characteristics'!$C:$C,0)))</f>
        <v>industry-elec-and-hydrogen.html</v>
      </c>
    </row>
    <row r="634" spans="1:18" x14ac:dyDescent="0.35">
      <c r="A634" s="176" t="str">
        <f>IF(ISBLANK(INDEX('Policy Characteristics'!A:A,MATCH($C634,'Policy Characteristics'!$C:$C,0))),"",INDEX('Policy Characteristics'!A:A,MATCH($C634,'Policy Characteristics'!$C:$C,0)))</f>
        <v>Industry</v>
      </c>
      <c r="B634" s="184" t="str">
        <f>IF(ISBLANK(INDEX('Policy Characteristics'!B:B,MATCH($C634,'Policy Characteristics'!$C:$C,0))),"",INDEX('Policy Characteristics'!B:B,MATCH($C634,'Policy Characteristics'!$C:$C,0)))</f>
        <v>Electrification</v>
      </c>
      <c r="C634" s="176" t="str">
        <f t="shared" si="34"/>
        <v>Fraction of Eligible Industrial Energy Use Shifted to Electricity</v>
      </c>
      <c r="D634" s="6" t="s">
        <v>1969</v>
      </c>
      <c r="E634" s="1" t="s">
        <v>2379</v>
      </c>
      <c r="F634" t="s">
        <v>1933</v>
      </c>
      <c r="G634" s="47" t="s">
        <v>2386</v>
      </c>
      <c r="H634" s="44">
        <v>1874</v>
      </c>
      <c r="I634" s="198" t="s">
        <v>43</v>
      </c>
      <c r="J634" s="177" t="str">
        <f>IF(ISBLANK(INDEX('Policy Characteristics'!D:D,MATCH($C634,'Policy Characteristics'!$C:$C,0))),"",INDEX('Policy Characteristics'!D:D,MATCH($C634,'Policy Characteristics'!$C:$C,0)))</f>
        <v>Electrification</v>
      </c>
      <c r="K634" s="177" t="str">
        <f>IF(ISBLANK(INDEX('Policy Characteristics'!E:E,MATCH($C634,'Policy Characteristics'!$C:$C,0))),"",INDEX('Policy Characteristics'!E:E,MATCH($C634,'Policy Characteristics'!$C:$C,0)))</f>
        <v>indst shift to electricity</v>
      </c>
      <c r="L634" s="177">
        <f>IF(ISBLANK(INDEX('Policy Characteristics'!F:F,MATCH($C634,'Policy Characteristics'!$C:$C,0))),"",INDEX('Policy Characteristics'!F:F,MATCH($C634,'Policy Characteristics'!$C:$C,0)))</f>
        <v>0</v>
      </c>
      <c r="M634" s="177">
        <f>IF(ISBLANK(INDEX('Policy Characteristics'!G:G,MATCH($C634,'Policy Characteristics'!$C:$C,0))),"",INDEX('Policy Characteristics'!G:G,MATCH($C634,'Policy Characteristics'!$C:$C,0)))</f>
        <v>1</v>
      </c>
      <c r="N634" s="177">
        <f>IF(ISBLANK(INDEX('Policy Characteristics'!H:H,MATCH($C634,'Policy Characteristics'!$C:$C,0))),"",INDEX('Policy Characteristics'!H:H,MATCH($C634,'Policy Characteristics'!$C:$C,0)))</f>
        <v>0.01</v>
      </c>
      <c r="O634" s="177" t="str">
        <f>IF(ISBLANK(INDEX('Policy Characteristics'!I:I,MATCH($C634,'Policy Characteristics'!$C:$C,0))),"",INDEX('Policy Characteristics'!I:I,MATCH($C634,'Policy Characteristics'!$C:$C,0)))</f>
        <v>% of fuel shifted</v>
      </c>
      <c r="P634" s="177" t="str">
        <f>IF(ISBLANK(INDEX('Policy Characteristics'!J:J,MATCH($C634,'Policy Characteristics'!$C:$C,0))),"",INDEX('Policy Characteristics'!J:J,MATCH($C634,'Policy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4" s="177" t="str">
        <f>IF(ISBLANK(INDEX('Policy Characteristics'!K:K,MATCH($C634,'Policy Characteristics'!$C:$C,0))),"",INDEX('Policy Characteristics'!K:K,MATCH($C634,'Policy Characteristics'!$C:$C,0)))</f>
        <v>industry-ag-main.html#fuel-switching</v>
      </c>
      <c r="R634" s="177" t="str">
        <f>IF(ISBLANK(INDEX('Policy Characteristics'!L:L,MATCH($C634,'Policy Characteristics'!$C:$C,0))),"",INDEX('Policy Characteristics'!L:L,MATCH($C634,'Policy Characteristics'!$C:$C,0)))</f>
        <v>industry-elec-and-hydrogen.html</v>
      </c>
    </row>
    <row r="635" spans="1:18" x14ac:dyDescent="0.35">
      <c r="A635" s="176" t="str">
        <f>IF(ISBLANK(INDEX('Policy Characteristics'!A:A,MATCH($C635,'Policy Characteristics'!$C:$C,0))),"",INDEX('Policy Characteristics'!A:A,MATCH($C635,'Policy Characteristics'!$C:$C,0)))</f>
        <v>Industry</v>
      </c>
      <c r="B635" s="184" t="str">
        <f>IF(ISBLANK(INDEX('Policy Characteristics'!B:B,MATCH($C635,'Policy Characteristics'!$C:$C,0))),"",INDEX('Policy Characteristics'!B:B,MATCH($C635,'Policy Characteristics'!$C:$C,0)))</f>
        <v>Electrification</v>
      </c>
      <c r="C635" s="176" t="str">
        <f t="shared" si="34"/>
        <v>Fraction of Eligible Industrial Energy Use Shifted to Electricity</v>
      </c>
      <c r="D635" s="6" t="s">
        <v>1969</v>
      </c>
      <c r="E635" s="1" t="s">
        <v>2380</v>
      </c>
      <c r="F635" t="s">
        <v>1933</v>
      </c>
      <c r="G635" s="47" t="s">
        <v>2387</v>
      </c>
      <c r="H635" s="44">
        <v>1875</v>
      </c>
      <c r="I635" s="198" t="s">
        <v>43</v>
      </c>
      <c r="J635" s="177" t="str">
        <f>IF(ISBLANK(INDEX('Policy Characteristics'!D:D,MATCH($C635,'Policy Characteristics'!$C:$C,0))),"",INDEX('Policy Characteristics'!D:D,MATCH($C635,'Policy Characteristics'!$C:$C,0)))</f>
        <v>Electrification</v>
      </c>
      <c r="K635" s="177" t="str">
        <f>IF(ISBLANK(INDEX('Policy Characteristics'!E:E,MATCH($C635,'Policy Characteristics'!$C:$C,0))),"",INDEX('Policy Characteristics'!E:E,MATCH($C635,'Policy Characteristics'!$C:$C,0)))</f>
        <v>indst shift to electricity</v>
      </c>
      <c r="L635" s="177">
        <f>IF(ISBLANK(INDEX('Policy Characteristics'!F:F,MATCH($C635,'Policy Characteristics'!$C:$C,0))),"",INDEX('Policy Characteristics'!F:F,MATCH($C635,'Policy Characteristics'!$C:$C,0)))</f>
        <v>0</v>
      </c>
      <c r="M635" s="177">
        <f>IF(ISBLANK(INDEX('Policy Characteristics'!G:G,MATCH($C635,'Policy Characteristics'!$C:$C,0))),"",INDEX('Policy Characteristics'!G:G,MATCH($C635,'Policy Characteristics'!$C:$C,0)))</f>
        <v>1</v>
      </c>
      <c r="N635" s="177">
        <f>IF(ISBLANK(INDEX('Policy Characteristics'!H:H,MATCH($C635,'Policy Characteristics'!$C:$C,0))),"",INDEX('Policy Characteristics'!H:H,MATCH($C635,'Policy Characteristics'!$C:$C,0)))</f>
        <v>0.01</v>
      </c>
      <c r="O635" s="177" t="str">
        <f>IF(ISBLANK(INDEX('Policy Characteristics'!I:I,MATCH($C635,'Policy Characteristics'!$C:$C,0))),"",INDEX('Policy Characteristics'!I:I,MATCH($C635,'Policy Characteristics'!$C:$C,0)))</f>
        <v>% of fuel shifted</v>
      </c>
      <c r="P635" s="177" t="str">
        <f>IF(ISBLANK(INDEX('Policy Characteristics'!J:J,MATCH($C635,'Policy Characteristics'!$C:$C,0))),"",INDEX('Policy Characteristics'!J:J,MATCH($C635,'Policy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5" s="177" t="str">
        <f>IF(ISBLANK(INDEX('Policy Characteristics'!K:K,MATCH($C635,'Policy Characteristics'!$C:$C,0))),"",INDEX('Policy Characteristics'!K:K,MATCH($C635,'Policy Characteristics'!$C:$C,0)))</f>
        <v>industry-ag-main.html#fuel-switching</v>
      </c>
      <c r="R635" s="177" t="str">
        <f>IF(ISBLANK(INDEX('Policy Characteristics'!L:L,MATCH($C635,'Policy Characteristics'!$C:$C,0))),"",INDEX('Policy Characteristics'!L:L,MATCH($C635,'Policy Characteristics'!$C:$C,0)))</f>
        <v>industry-elec-and-hydrogen.html</v>
      </c>
    </row>
    <row r="636" spans="1:18" x14ac:dyDescent="0.35">
      <c r="A636" s="176" t="str">
        <f>IF(ISBLANK(INDEX('Policy Characteristics'!A:A,MATCH($C636,'Policy Characteristics'!$C:$C,0))),"",INDEX('Policy Characteristics'!A:A,MATCH($C636,'Policy Characteristics'!$C:$C,0)))</f>
        <v>Industry</v>
      </c>
      <c r="B636" s="184" t="str">
        <f>IF(ISBLANK(INDEX('Policy Characteristics'!B:B,MATCH($C636,'Policy Characteristics'!$C:$C,0))),"",INDEX('Policy Characteristics'!B:B,MATCH($C636,'Policy Characteristics'!$C:$C,0)))</f>
        <v>Electrification</v>
      </c>
      <c r="C636" s="176" t="str">
        <f t="shared" si="34"/>
        <v>Fraction of Eligible Industrial Energy Use Shifted to Electricity</v>
      </c>
      <c r="D636" s="6" t="s">
        <v>1969</v>
      </c>
      <c r="E636" s="1" t="s">
        <v>2381</v>
      </c>
      <c r="F636" t="s">
        <v>1933</v>
      </c>
      <c r="G636" s="47" t="s">
        <v>2388</v>
      </c>
      <c r="H636" s="44">
        <v>1876</v>
      </c>
      <c r="I636" s="198" t="s">
        <v>43</v>
      </c>
      <c r="J636" s="177" t="str">
        <f>IF(ISBLANK(INDEX('Policy Characteristics'!D:D,MATCH($C636,'Policy Characteristics'!$C:$C,0))),"",INDEX('Policy Characteristics'!D:D,MATCH($C636,'Policy Characteristics'!$C:$C,0)))</f>
        <v>Electrification</v>
      </c>
      <c r="K636" s="177" t="str">
        <f>IF(ISBLANK(INDEX('Policy Characteristics'!E:E,MATCH($C636,'Policy Characteristics'!$C:$C,0))),"",INDEX('Policy Characteristics'!E:E,MATCH($C636,'Policy Characteristics'!$C:$C,0)))</f>
        <v>indst shift to electricity</v>
      </c>
      <c r="L636" s="177">
        <f>IF(ISBLANK(INDEX('Policy Characteristics'!F:F,MATCH($C636,'Policy Characteristics'!$C:$C,0))),"",INDEX('Policy Characteristics'!F:F,MATCH($C636,'Policy Characteristics'!$C:$C,0)))</f>
        <v>0</v>
      </c>
      <c r="M636" s="177">
        <f>IF(ISBLANK(INDEX('Policy Characteristics'!G:G,MATCH($C636,'Policy Characteristics'!$C:$C,0))),"",INDEX('Policy Characteristics'!G:G,MATCH($C636,'Policy Characteristics'!$C:$C,0)))</f>
        <v>1</v>
      </c>
      <c r="N636" s="177">
        <f>IF(ISBLANK(INDEX('Policy Characteristics'!H:H,MATCH($C636,'Policy Characteristics'!$C:$C,0))),"",INDEX('Policy Characteristics'!H:H,MATCH($C636,'Policy Characteristics'!$C:$C,0)))</f>
        <v>0.01</v>
      </c>
      <c r="O636" s="177" t="str">
        <f>IF(ISBLANK(INDEX('Policy Characteristics'!I:I,MATCH($C636,'Policy Characteristics'!$C:$C,0))),"",INDEX('Policy Characteristics'!I:I,MATCH($C636,'Policy Characteristics'!$C:$C,0)))</f>
        <v>% of fuel shifted</v>
      </c>
      <c r="P636" s="177" t="str">
        <f>IF(ISBLANK(INDEX('Policy Characteristics'!J:J,MATCH($C636,'Policy Characteristics'!$C:$C,0))),"",INDEX('Policy Characteristics'!J:J,MATCH($C636,'Policy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6" s="177" t="str">
        <f>IF(ISBLANK(INDEX('Policy Characteristics'!K:K,MATCH($C636,'Policy Characteristics'!$C:$C,0))),"",INDEX('Policy Characteristics'!K:K,MATCH($C636,'Policy Characteristics'!$C:$C,0)))</f>
        <v>industry-ag-main.html#fuel-switching</v>
      </c>
      <c r="R636" s="177" t="str">
        <f>IF(ISBLANK(INDEX('Policy Characteristics'!L:L,MATCH($C636,'Policy Characteristics'!$C:$C,0))),"",INDEX('Policy Characteristics'!L:L,MATCH($C636,'Policy Characteristics'!$C:$C,0)))</f>
        <v>industry-elec-and-hydrogen.html</v>
      </c>
    </row>
    <row r="637" spans="1:18" x14ac:dyDescent="0.35">
      <c r="A637" s="176" t="str">
        <f>IF(ISBLANK(INDEX('Policy Characteristics'!A:A,MATCH($C637,'Policy Characteristics'!$C:$C,0))),"",INDEX('Policy Characteristics'!A:A,MATCH($C637,'Policy Characteristics'!$C:$C,0)))</f>
        <v>Industry</v>
      </c>
      <c r="B637" s="184" t="str">
        <f>IF(ISBLANK(INDEX('Policy Characteristics'!B:B,MATCH($C637,'Policy Characteristics'!$C:$C,0))),"",INDEX('Policy Characteristics'!B:B,MATCH($C637,'Policy Characteristics'!$C:$C,0)))</f>
        <v>Electrification</v>
      </c>
      <c r="C637" s="176" t="str">
        <f t="shared" si="34"/>
        <v>Fraction of Eligible Industrial Energy Use Shifted to Electricity</v>
      </c>
      <c r="D637" s="6" t="s">
        <v>1969</v>
      </c>
      <c r="E637" s="1" t="s">
        <v>2382</v>
      </c>
      <c r="F637" t="s">
        <v>1933</v>
      </c>
      <c r="G637" s="47" t="s">
        <v>2389</v>
      </c>
      <c r="H637" s="44">
        <v>1877</v>
      </c>
      <c r="I637" s="198" t="s">
        <v>43</v>
      </c>
      <c r="J637" s="177" t="str">
        <f>IF(ISBLANK(INDEX('Policy Characteristics'!D:D,MATCH($C637,'Policy Characteristics'!$C:$C,0))),"",INDEX('Policy Characteristics'!D:D,MATCH($C637,'Policy Characteristics'!$C:$C,0)))</f>
        <v>Electrification</v>
      </c>
      <c r="K637" s="177" t="str">
        <f>IF(ISBLANK(INDEX('Policy Characteristics'!E:E,MATCH($C637,'Policy Characteristics'!$C:$C,0))),"",INDEX('Policy Characteristics'!E:E,MATCH($C637,'Policy Characteristics'!$C:$C,0)))</f>
        <v>indst shift to electricity</v>
      </c>
      <c r="L637" s="177">
        <f>IF(ISBLANK(INDEX('Policy Characteristics'!F:F,MATCH($C637,'Policy Characteristics'!$C:$C,0))),"",INDEX('Policy Characteristics'!F:F,MATCH($C637,'Policy Characteristics'!$C:$C,0)))</f>
        <v>0</v>
      </c>
      <c r="M637" s="177">
        <f>IF(ISBLANK(INDEX('Policy Characteristics'!G:G,MATCH($C637,'Policy Characteristics'!$C:$C,0))),"",INDEX('Policy Characteristics'!G:G,MATCH($C637,'Policy Characteristics'!$C:$C,0)))</f>
        <v>1</v>
      </c>
      <c r="N637" s="177">
        <f>IF(ISBLANK(INDEX('Policy Characteristics'!H:H,MATCH($C637,'Policy Characteristics'!$C:$C,0))),"",INDEX('Policy Characteristics'!H:H,MATCH($C637,'Policy Characteristics'!$C:$C,0)))</f>
        <v>0.01</v>
      </c>
      <c r="O637" s="177" t="str">
        <f>IF(ISBLANK(INDEX('Policy Characteristics'!I:I,MATCH($C637,'Policy Characteristics'!$C:$C,0))),"",INDEX('Policy Characteristics'!I:I,MATCH($C637,'Policy Characteristics'!$C:$C,0)))</f>
        <v>% of fuel shifted</v>
      </c>
      <c r="P637" s="177" t="str">
        <f>IF(ISBLANK(INDEX('Policy Characteristics'!J:J,MATCH($C637,'Policy Characteristics'!$C:$C,0))),"",INDEX('Policy Characteristics'!J:J,MATCH($C637,'Policy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7" s="177" t="str">
        <f>IF(ISBLANK(INDEX('Policy Characteristics'!K:K,MATCH($C637,'Policy Characteristics'!$C:$C,0))),"",INDEX('Policy Characteristics'!K:K,MATCH($C637,'Policy Characteristics'!$C:$C,0)))</f>
        <v>industry-ag-main.html#fuel-switching</v>
      </c>
      <c r="R637" s="177" t="str">
        <f>IF(ISBLANK(INDEX('Policy Characteristics'!L:L,MATCH($C637,'Policy Characteristics'!$C:$C,0))),"",INDEX('Policy Characteristics'!L:L,MATCH($C637,'Policy Characteristics'!$C:$C,0)))</f>
        <v>industry-elec-and-hydrogen.html</v>
      </c>
    </row>
    <row r="638" spans="1:18" x14ac:dyDescent="0.35">
      <c r="A638" s="176" t="str">
        <f>IF(ISBLANK(INDEX('Policy Characteristics'!A:A,MATCH($C638,'Policy Characteristics'!$C:$C,0))),"",INDEX('Policy Characteristics'!A:A,MATCH($C638,'Policy Characteristics'!$C:$C,0)))</f>
        <v>Industry</v>
      </c>
      <c r="B638" s="184" t="str">
        <f>IF(ISBLANK(INDEX('Policy Characteristics'!B:B,MATCH($C638,'Policy Characteristics'!$C:$C,0))),"",INDEX('Policy Characteristics'!B:B,MATCH($C638,'Policy Characteristics'!$C:$C,0)))</f>
        <v>Electrification</v>
      </c>
      <c r="C638" s="176" t="str">
        <f t="shared" si="34"/>
        <v>Fraction of Eligible Industrial Energy Use Shifted to Electricity</v>
      </c>
      <c r="D638" s="6" t="s">
        <v>1969</v>
      </c>
      <c r="E638" s="1" t="s">
        <v>2383</v>
      </c>
      <c r="F638" t="s">
        <v>1933</v>
      </c>
      <c r="G638" s="47" t="s">
        <v>2390</v>
      </c>
      <c r="H638" s="44">
        <v>1878</v>
      </c>
      <c r="I638" s="198" t="s">
        <v>43</v>
      </c>
      <c r="J638" s="177" t="str">
        <f>IF(ISBLANK(INDEX('Policy Characteristics'!D:D,MATCH($C638,'Policy Characteristics'!$C:$C,0))),"",INDEX('Policy Characteristics'!D:D,MATCH($C638,'Policy Characteristics'!$C:$C,0)))</f>
        <v>Electrification</v>
      </c>
      <c r="K638" s="177" t="str">
        <f>IF(ISBLANK(INDEX('Policy Characteristics'!E:E,MATCH($C638,'Policy Characteristics'!$C:$C,0))),"",INDEX('Policy Characteristics'!E:E,MATCH($C638,'Policy Characteristics'!$C:$C,0)))</f>
        <v>indst shift to electricity</v>
      </c>
      <c r="L638" s="177">
        <f>IF(ISBLANK(INDEX('Policy Characteristics'!F:F,MATCH($C638,'Policy Characteristics'!$C:$C,0))),"",INDEX('Policy Characteristics'!F:F,MATCH($C638,'Policy Characteristics'!$C:$C,0)))</f>
        <v>0</v>
      </c>
      <c r="M638" s="177">
        <f>IF(ISBLANK(INDEX('Policy Characteristics'!G:G,MATCH($C638,'Policy Characteristics'!$C:$C,0))),"",INDEX('Policy Characteristics'!G:G,MATCH($C638,'Policy Characteristics'!$C:$C,0)))</f>
        <v>1</v>
      </c>
      <c r="N638" s="177">
        <f>IF(ISBLANK(INDEX('Policy Characteristics'!H:H,MATCH($C638,'Policy Characteristics'!$C:$C,0))),"",INDEX('Policy Characteristics'!H:H,MATCH($C638,'Policy Characteristics'!$C:$C,0)))</f>
        <v>0.01</v>
      </c>
      <c r="O638" s="177" t="str">
        <f>IF(ISBLANK(INDEX('Policy Characteristics'!I:I,MATCH($C638,'Policy Characteristics'!$C:$C,0))),"",INDEX('Policy Characteristics'!I:I,MATCH($C638,'Policy Characteristics'!$C:$C,0)))</f>
        <v>% of fuel shifted</v>
      </c>
      <c r="P638" s="177" t="str">
        <f>IF(ISBLANK(INDEX('Policy Characteristics'!J:J,MATCH($C638,'Policy Characteristics'!$C:$C,0))),"",INDEX('Policy Characteristics'!J:J,MATCH($C638,'Policy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8" s="177" t="str">
        <f>IF(ISBLANK(INDEX('Policy Characteristics'!K:K,MATCH($C638,'Policy Characteristics'!$C:$C,0))),"",INDEX('Policy Characteristics'!K:K,MATCH($C638,'Policy Characteristics'!$C:$C,0)))</f>
        <v>industry-ag-main.html#fuel-switching</v>
      </c>
      <c r="R638" s="177" t="str">
        <f>IF(ISBLANK(INDEX('Policy Characteristics'!L:L,MATCH($C638,'Policy Characteristics'!$C:$C,0))),"",INDEX('Policy Characteristics'!L:L,MATCH($C638,'Policy Characteristics'!$C:$C,0)))</f>
        <v>industry-elec-and-hydrogen.html</v>
      </c>
    </row>
    <row r="639" spans="1:18" x14ac:dyDescent="0.35">
      <c r="A639" s="176" t="str">
        <f>IF(ISBLANK(INDEX('Policy Characteristics'!A:A,MATCH($C639,'Policy Characteristics'!$C:$C,0))),"",INDEX('Policy Characteristics'!A:A,MATCH($C639,'Policy Characteristics'!$C:$C,0)))</f>
        <v>Industry</v>
      </c>
      <c r="B639" s="184" t="str">
        <f>IF(ISBLANK(INDEX('Policy Characteristics'!B:B,MATCH($C639,'Policy Characteristics'!$C:$C,0))),"",INDEX('Policy Characteristics'!B:B,MATCH($C639,'Policy Characteristics'!$C:$C,0)))</f>
        <v>Electrification</v>
      </c>
      <c r="C639" s="176" t="str">
        <f t="shared" si="34"/>
        <v>Fraction of Eligible Industrial Energy Use Shifted to Electricity</v>
      </c>
      <c r="D639" s="6" t="s">
        <v>1969</v>
      </c>
      <c r="E639" s="1" t="s">
        <v>2384</v>
      </c>
      <c r="F639" t="s">
        <v>1933</v>
      </c>
      <c r="G639" s="47" t="s">
        <v>2391</v>
      </c>
      <c r="H639" s="44">
        <v>1879</v>
      </c>
      <c r="I639" s="198" t="s">
        <v>43</v>
      </c>
      <c r="J639" s="177" t="str">
        <f>IF(ISBLANK(INDEX('Policy Characteristics'!D:D,MATCH($C639,'Policy Characteristics'!$C:$C,0))),"",INDEX('Policy Characteristics'!D:D,MATCH($C639,'Policy Characteristics'!$C:$C,0)))</f>
        <v>Electrification</v>
      </c>
      <c r="K639" s="177" t="str">
        <f>IF(ISBLANK(INDEX('Policy Characteristics'!E:E,MATCH($C639,'Policy Characteristics'!$C:$C,0))),"",INDEX('Policy Characteristics'!E:E,MATCH($C639,'Policy Characteristics'!$C:$C,0)))</f>
        <v>indst shift to electricity</v>
      </c>
      <c r="L639" s="177">
        <f>IF(ISBLANK(INDEX('Policy Characteristics'!F:F,MATCH($C639,'Policy Characteristics'!$C:$C,0))),"",INDEX('Policy Characteristics'!F:F,MATCH($C639,'Policy Characteristics'!$C:$C,0)))</f>
        <v>0</v>
      </c>
      <c r="M639" s="177">
        <f>IF(ISBLANK(INDEX('Policy Characteristics'!G:G,MATCH($C639,'Policy Characteristics'!$C:$C,0))),"",INDEX('Policy Characteristics'!G:G,MATCH($C639,'Policy Characteristics'!$C:$C,0)))</f>
        <v>1</v>
      </c>
      <c r="N639" s="177">
        <f>IF(ISBLANK(INDEX('Policy Characteristics'!H:H,MATCH($C639,'Policy Characteristics'!$C:$C,0))),"",INDEX('Policy Characteristics'!H:H,MATCH($C639,'Policy Characteristics'!$C:$C,0)))</f>
        <v>0.01</v>
      </c>
      <c r="O639" s="177" t="str">
        <f>IF(ISBLANK(INDEX('Policy Characteristics'!I:I,MATCH($C639,'Policy Characteristics'!$C:$C,0))),"",INDEX('Policy Characteristics'!I:I,MATCH($C639,'Policy Characteristics'!$C:$C,0)))</f>
        <v>% of fuel shifted</v>
      </c>
      <c r="P639" s="177" t="str">
        <f>IF(ISBLANK(INDEX('Policy Characteristics'!J:J,MATCH($C639,'Policy Characteristics'!$C:$C,0))),"",INDEX('Policy Characteristics'!J:J,MATCH($C639,'Policy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9" s="177" t="str">
        <f>IF(ISBLANK(INDEX('Policy Characteristics'!K:K,MATCH($C639,'Policy Characteristics'!$C:$C,0))),"",INDEX('Policy Characteristics'!K:K,MATCH($C639,'Policy Characteristics'!$C:$C,0)))</f>
        <v>industry-ag-main.html#fuel-switching</v>
      </c>
      <c r="R639" s="177" t="str">
        <f>IF(ISBLANK(INDEX('Policy Characteristics'!L:L,MATCH($C639,'Policy Characteristics'!$C:$C,0))),"",INDEX('Policy Characteristics'!L:L,MATCH($C639,'Policy Characteristics'!$C:$C,0)))</f>
        <v>industry-elec-and-hydrogen.html</v>
      </c>
    </row>
    <row r="640" spans="1:18" x14ac:dyDescent="0.35">
      <c r="A640" s="176" t="str">
        <f>IF(ISBLANK(INDEX('Policy Characteristics'!A:A,MATCH($C640,'Policy Characteristics'!$C:$C,0))),"",INDEX('Policy Characteristics'!A:A,MATCH($C640,'Policy Characteristics'!$C:$C,0)))</f>
        <v>Industry</v>
      </c>
      <c r="B640" s="184" t="str">
        <f>IF(ISBLANK(INDEX('Policy Characteristics'!B:B,MATCH($C640,'Policy Characteristics'!$C:$C,0))),"",INDEX('Policy Characteristics'!B:B,MATCH($C640,'Policy Characteristics'!$C:$C,0)))</f>
        <v>Electrification</v>
      </c>
      <c r="C640" s="176" t="str">
        <f t="shared" si="34"/>
        <v>Fraction of Eligible Industrial Energy Use Shifted to Electricity</v>
      </c>
      <c r="D640" s="6" t="s">
        <v>1969</v>
      </c>
      <c r="E640" s="1" t="s">
        <v>2385</v>
      </c>
      <c r="F640" t="s">
        <v>1933</v>
      </c>
      <c r="G640" s="47" t="s">
        <v>2392</v>
      </c>
      <c r="H640" s="44">
        <v>1880</v>
      </c>
      <c r="I640" s="198" t="s">
        <v>43</v>
      </c>
      <c r="J640" s="177" t="str">
        <f>IF(ISBLANK(INDEX('Policy Characteristics'!D:D,MATCH($C640,'Policy Characteristics'!$C:$C,0))),"",INDEX('Policy Characteristics'!D:D,MATCH($C640,'Policy Characteristics'!$C:$C,0)))</f>
        <v>Electrification</v>
      </c>
      <c r="K640" s="177" t="str">
        <f>IF(ISBLANK(INDEX('Policy Characteristics'!E:E,MATCH($C640,'Policy Characteristics'!$C:$C,0))),"",INDEX('Policy Characteristics'!E:E,MATCH($C640,'Policy Characteristics'!$C:$C,0)))</f>
        <v>indst shift to electricity</v>
      </c>
      <c r="L640" s="177">
        <f>IF(ISBLANK(INDEX('Policy Characteristics'!F:F,MATCH($C640,'Policy Characteristics'!$C:$C,0))),"",INDEX('Policy Characteristics'!F:F,MATCH($C640,'Policy Characteristics'!$C:$C,0)))</f>
        <v>0</v>
      </c>
      <c r="M640" s="177">
        <f>IF(ISBLANK(INDEX('Policy Characteristics'!G:G,MATCH($C640,'Policy Characteristics'!$C:$C,0))),"",INDEX('Policy Characteristics'!G:G,MATCH($C640,'Policy Characteristics'!$C:$C,0)))</f>
        <v>1</v>
      </c>
      <c r="N640" s="177">
        <f>IF(ISBLANK(INDEX('Policy Characteristics'!H:H,MATCH($C640,'Policy Characteristics'!$C:$C,0))),"",INDEX('Policy Characteristics'!H:H,MATCH($C640,'Policy Characteristics'!$C:$C,0)))</f>
        <v>0.01</v>
      </c>
      <c r="O640" s="177" t="str">
        <f>IF(ISBLANK(INDEX('Policy Characteristics'!I:I,MATCH($C640,'Policy Characteristics'!$C:$C,0))),"",INDEX('Policy Characteristics'!I:I,MATCH($C640,'Policy Characteristics'!$C:$C,0)))</f>
        <v>% of fuel shifted</v>
      </c>
      <c r="P640" s="177" t="str">
        <f>IF(ISBLANK(INDEX('Policy Characteristics'!J:J,MATCH($C640,'Policy Characteristics'!$C:$C,0))),"",INDEX('Policy Characteristics'!J:J,MATCH($C640,'Policy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0" s="177" t="str">
        <f>IF(ISBLANK(INDEX('Policy Characteristics'!K:K,MATCH($C640,'Policy Characteristics'!$C:$C,0))),"",INDEX('Policy Characteristics'!K:K,MATCH($C640,'Policy Characteristics'!$C:$C,0)))</f>
        <v>industry-ag-main.html#fuel-switching</v>
      </c>
      <c r="R640" s="177" t="str">
        <f>IF(ISBLANK(INDEX('Policy Characteristics'!L:L,MATCH($C640,'Policy Characteristics'!$C:$C,0))),"",INDEX('Policy Characteristics'!L:L,MATCH($C640,'Policy Characteristics'!$C:$C,0)))</f>
        <v>industry-elec-and-hydrogen.html</v>
      </c>
    </row>
    <row r="641" spans="1:18" x14ac:dyDescent="0.35">
      <c r="A641" s="176" t="str">
        <f>IF(ISBLANK(INDEX('Policy Characteristics'!A:A,MATCH($C641,'Policy Characteristics'!$C:$C,0))),"",INDEX('Policy Characteristics'!A:A,MATCH($C641,'Policy Characteristics'!$C:$C,0)))</f>
        <v>Industry</v>
      </c>
      <c r="B641" s="184" t="str">
        <f>IF(ISBLANK(INDEX('Policy Characteristics'!B:B,MATCH($C641,'Policy Characteristics'!$C:$C,0))),"",INDEX('Policy Characteristics'!B:B,MATCH($C641,'Policy Characteristics'!$C:$C,0)))</f>
        <v>Electrification</v>
      </c>
      <c r="C641" s="176" t="str">
        <f t="shared" si="34"/>
        <v>Fraction of Eligible Industrial Energy Use Shifted to Electricity</v>
      </c>
      <c r="D641" s="6" t="s">
        <v>1969</v>
      </c>
      <c r="E641" s="1" t="s">
        <v>2542</v>
      </c>
      <c r="F641" t="s">
        <v>1933</v>
      </c>
      <c r="G641" s="47" t="s">
        <v>2542</v>
      </c>
      <c r="H641" s="44">
        <v>1881</v>
      </c>
      <c r="I641" s="198" t="s">
        <v>43</v>
      </c>
      <c r="J641" s="177" t="str">
        <f>IF(ISBLANK(INDEX('Policy Characteristics'!D:D,MATCH($C641,'Policy Characteristics'!$C:$C,0))),"",INDEX('Policy Characteristics'!D:D,MATCH($C641,'Policy Characteristics'!$C:$C,0)))</f>
        <v>Electrification</v>
      </c>
      <c r="K641" s="177" t="str">
        <f>IF(ISBLANK(INDEX('Policy Characteristics'!E:E,MATCH($C641,'Policy Characteristics'!$C:$C,0))),"",INDEX('Policy Characteristics'!E:E,MATCH($C641,'Policy Characteristics'!$C:$C,0)))</f>
        <v>indst shift to electricity</v>
      </c>
      <c r="L641" s="177">
        <f>IF(ISBLANK(INDEX('Policy Characteristics'!F:F,MATCH($C641,'Policy Characteristics'!$C:$C,0))),"",INDEX('Policy Characteristics'!F:F,MATCH($C641,'Policy Characteristics'!$C:$C,0)))</f>
        <v>0</v>
      </c>
      <c r="M641" s="177">
        <f>IF(ISBLANK(INDEX('Policy Characteristics'!G:G,MATCH($C641,'Policy Characteristics'!$C:$C,0))),"",INDEX('Policy Characteristics'!G:G,MATCH($C641,'Policy Characteristics'!$C:$C,0)))</f>
        <v>1</v>
      </c>
      <c r="N641" s="177">
        <f>IF(ISBLANK(INDEX('Policy Characteristics'!H:H,MATCH($C641,'Policy Characteristics'!$C:$C,0))),"",INDEX('Policy Characteristics'!H:H,MATCH($C641,'Policy Characteristics'!$C:$C,0)))</f>
        <v>0.01</v>
      </c>
      <c r="O641" s="177" t="str">
        <f>IF(ISBLANK(INDEX('Policy Characteristics'!I:I,MATCH($C641,'Policy Characteristics'!$C:$C,0))),"",INDEX('Policy Characteristics'!I:I,MATCH($C641,'Policy Characteristics'!$C:$C,0)))</f>
        <v>% of fuel shifted</v>
      </c>
      <c r="P641" s="177" t="str">
        <f>IF(ISBLANK(INDEX('Policy Characteristics'!J:J,MATCH($C641,'Policy Characteristics'!$C:$C,0))),"",INDEX('Policy Characteristics'!J:J,MATCH($C641,'Policy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1" s="177" t="str">
        <f>IF(ISBLANK(INDEX('Policy Characteristics'!K:K,MATCH($C641,'Policy Characteristics'!$C:$C,0))),"",INDEX('Policy Characteristics'!K:K,MATCH($C641,'Policy Characteristics'!$C:$C,0)))</f>
        <v>industry-ag-main.html#fuel-switching</v>
      </c>
      <c r="R641" s="177" t="str">
        <f>IF(ISBLANK(INDEX('Policy Characteristics'!L:L,MATCH($C641,'Policy Characteristics'!$C:$C,0))),"",INDEX('Policy Characteristics'!L:L,MATCH($C641,'Policy Characteristics'!$C:$C,0)))</f>
        <v>industry-elec-and-hydrogen.html</v>
      </c>
    </row>
    <row r="642" spans="1:18" x14ac:dyDescent="0.35">
      <c r="A642" s="176" t="str">
        <f>IF(ISBLANK(INDEX('Policy Characteristics'!A:A,MATCH($C642,'Policy Characteristics'!$C:$C,0))),"",INDEX('Policy Characteristics'!A:A,MATCH($C642,'Policy Characteristics'!$C:$C,0)))</f>
        <v>Industry</v>
      </c>
      <c r="B642" s="184" t="str">
        <f>IF(ISBLANK(INDEX('Policy Characteristics'!B:B,MATCH($C642,'Policy Characteristics'!$C:$C,0))),"",INDEX('Policy Characteristics'!B:B,MATCH($C642,'Policy Characteristics'!$C:$C,0)))</f>
        <v>Electrification</v>
      </c>
      <c r="C642" s="176" t="str">
        <f t="shared" si="34"/>
        <v>Fraction of Eligible Industrial Energy Use Shifted to Electricity</v>
      </c>
      <c r="D642" s="6" t="s">
        <v>1970</v>
      </c>
      <c r="E642" s="1" t="s">
        <v>2379</v>
      </c>
      <c r="F642" t="s">
        <v>1934</v>
      </c>
      <c r="G642" s="47" t="s">
        <v>2386</v>
      </c>
      <c r="H642" s="44">
        <v>1882</v>
      </c>
      <c r="I642" s="198" t="s">
        <v>43</v>
      </c>
      <c r="J642" s="177" t="str">
        <f>IF(ISBLANK(INDEX('Policy Characteristics'!D:D,MATCH($C642,'Policy Characteristics'!$C:$C,0))),"",INDEX('Policy Characteristics'!D:D,MATCH($C642,'Policy Characteristics'!$C:$C,0)))</f>
        <v>Electrification</v>
      </c>
      <c r="K642" s="177" t="str">
        <f>IF(ISBLANK(INDEX('Policy Characteristics'!E:E,MATCH($C642,'Policy Characteristics'!$C:$C,0))),"",INDEX('Policy Characteristics'!E:E,MATCH($C642,'Policy Characteristics'!$C:$C,0)))</f>
        <v>indst shift to electricity</v>
      </c>
      <c r="L642" s="177">
        <f>IF(ISBLANK(INDEX('Policy Characteristics'!F:F,MATCH($C642,'Policy Characteristics'!$C:$C,0))),"",INDEX('Policy Characteristics'!F:F,MATCH($C642,'Policy Characteristics'!$C:$C,0)))</f>
        <v>0</v>
      </c>
      <c r="M642" s="177">
        <f>IF(ISBLANK(INDEX('Policy Characteristics'!G:G,MATCH($C642,'Policy Characteristics'!$C:$C,0))),"",INDEX('Policy Characteristics'!G:G,MATCH($C642,'Policy Characteristics'!$C:$C,0)))</f>
        <v>1</v>
      </c>
      <c r="N642" s="177">
        <f>IF(ISBLANK(INDEX('Policy Characteristics'!H:H,MATCH($C642,'Policy Characteristics'!$C:$C,0))),"",INDEX('Policy Characteristics'!H:H,MATCH($C642,'Policy Characteristics'!$C:$C,0)))</f>
        <v>0.01</v>
      </c>
      <c r="O642" s="177" t="str">
        <f>IF(ISBLANK(INDEX('Policy Characteristics'!I:I,MATCH($C642,'Policy Characteristics'!$C:$C,0))),"",INDEX('Policy Characteristics'!I:I,MATCH($C642,'Policy Characteristics'!$C:$C,0)))</f>
        <v>% of fuel shifted</v>
      </c>
      <c r="P642" s="177" t="str">
        <f>IF(ISBLANK(INDEX('Policy Characteristics'!J:J,MATCH($C642,'Policy Characteristics'!$C:$C,0))),"",INDEX('Policy Characteristics'!J:J,MATCH($C642,'Policy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2" s="177" t="str">
        <f>IF(ISBLANK(INDEX('Policy Characteristics'!K:K,MATCH($C642,'Policy Characteristics'!$C:$C,0))),"",INDEX('Policy Characteristics'!K:K,MATCH($C642,'Policy Characteristics'!$C:$C,0)))</f>
        <v>industry-ag-main.html#fuel-switching</v>
      </c>
      <c r="R642" s="177" t="str">
        <f>IF(ISBLANK(INDEX('Policy Characteristics'!L:L,MATCH($C642,'Policy Characteristics'!$C:$C,0))),"",INDEX('Policy Characteristics'!L:L,MATCH($C642,'Policy Characteristics'!$C:$C,0)))</f>
        <v>industry-elec-and-hydrogen.html</v>
      </c>
    </row>
    <row r="643" spans="1:18" x14ac:dyDescent="0.35">
      <c r="A643" s="176" t="str">
        <f>IF(ISBLANK(INDEX('Policy Characteristics'!A:A,MATCH($C643,'Policy Characteristics'!$C:$C,0))),"",INDEX('Policy Characteristics'!A:A,MATCH($C643,'Policy Characteristics'!$C:$C,0)))</f>
        <v>Industry</v>
      </c>
      <c r="B643" s="184" t="str">
        <f>IF(ISBLANK(INDEX('Policy Characteristics'!B:B,MATCH($C643,'Policy Characteristics'!$C:$C,0))),"",INDEX('Policy Characteristics'!B:B,MATCH($C643,'Policy Characteristics'!$C:$C,0)))</f>
        <v>Electrification</v>
      </c>
      <c r="C643" s="176" t="str">
        <f t="shared" si="34"/>
        <v>Fraction of Eligible Industrial Energy Use Shifted to Electricity</v>
      </c>
      <c r="D643" s="6" t="s">
        <v>1970</v>
      </c>
      <c r="E643" s="1" t="s">
        <v>2380</v>
      </c>
      <c r="F643" t="s">
        <v>1934</v>
      </c>
      <c r="G643" s="47" t="s">
        <v>2387</v>
      </c>
      <c r="H643" s="44">
        <v>1883</v>
      </c>
      <c r="I643" s="198" t="s">
        <v>43</v>
      </c>
      <c r="J643" s="177" t="str">
        <f>IF(ISBLANK(INDEX('Policy Characteristics'!D:D,MATCH($C643,'Policy Characteristics'!$C:$C,0))),"",INDEX('Policy Characteristics'!D:D,MATCH($C643,'Policy Characteristics'!$C:$C,0)))</f>
        <v>Electrification</v>
      </c>
      <c r="K643" s="177" t="str">
        <f>IF(ISBLANK(INDEX('Policy Characteristics'!E:E,MATCH($C643,'Policy Characteristics'!$C:$C,0))),"",INDEX('Policy Characteristics'!E:E,MATCH($C643,'Policy Characteristics'!$C:$C,0)))</f>
        <v>indst shift to electricity</v>
      </c>
      <c r="L643" s="177">
        <f>IF(ISBLANK(INDEX('Policy Characteristics'!F:F,MATCH($C643,'Policy Characteristics'!$C:$C,0))),"",INDEX('Policy Characteristics'!F:F,MATCH($C643,'Policy Characteristics'!$C:$C,0)))</f>
        <v>0</v>
      </c>
      <c r="M643" s="177">
        <f>IF(ISBLANK(INDEX('Policy Characteristics'!G:G,MATCH($C643,'Policy Characteristics'!$C:$C,0))),"",INDEX('Policy Characteristics'!G:G,MATCH($C643,'Policy Characteristics'!$C:$C,0)))</f>
        <v>1</v>
      </c>
      <c r="N643" s="177">
        <f>IF(ISBLANK(INDEX('Policy Characteristics'!H:H,MATCH($C643,'Policy Characteristics'!$C:$C,0))),"",INDEX('Policy Characteristics'!H:H,MATCH($C643,'Policy Characteristics'!$C:$C,0)))</f>
        <v>0.01</v>
      </c>
      <c r="O643" s="177" t="str">
        <f>IF(ISBLANK(INDEX('Policy Characteristics'!I:I,MATCH($C643,'Policy Characteristics'!$C:$C,0))),"",INDEX('Policy Characteristics'!I:I,MATCH($C643,'Policy Characteristics'!$C:$C,0)))</f>
        <v>% of fuel shifted</v>
      </c>
      <c r="P643" s="177" t="str">
        <f>IF(ISBLANK(INDEX('Policy Characteristics'!J:J,MATCH($C643,'Policy Characteristics'!$C:$C,0))),"",INDEX('Policy Characteristics'!J:J,MATCH($C643,'Policy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3" s="177" t="str">
        <f>IF(ISBLANK(INDEX('Policy Characteristics'!K:K,MATCH($C643,'Policy Characteristics'!$C:$C,0))),"",INDEX('Policy Characteristics'!K:K,MATCH($C643,'Policy Characteristics'!$C:$C,0)))</f>
        <v>industry-ag-main.html#fuel-switching</v>
      </c>
      <c r="R643" s="177" t="str">
        <f>IF(ISBLANK(INDEX('Policy Characteristics'!L:L,MATCH($C643,'Policy Characteristics'!$C:$C,0))),"",INDEX('Policy Characteristics'!L:L,MATCH($C643,'Policy Characteristics'!$C:$C,0)))</f>
        <v>industry-elec-and-hydrogen.html</v>
      </c>
    </row>
    <row r="644" spans="1:18" x14ac:dyDescent="0.35">
      <c r="A644" s="176" t="str">
        <f>IF(ISBLANK(INDEX('Policy Characteristics'!A:A,MATCH($C644,'Policy Characteristics'!$C:$C,0))),"",INDEX('Policy Characteristics'!A:A,MATCH($C644,'Policy Characteristics'!$C:$C,0)))</f>
        <v>Industry</v>
      </c>
      <c r="B644" s="184" t="str">
        <f>IF(ISBLANK(INDEX('Policy Characteristics'!B:B,MATCH($C644,'Policy Characteristics'!$C:$C,0))),"",INDEX('Policy Characteristics'!B:B,MATCH($C644,'Policy Characteristics'!$C:$C,0)))</f>
        <v>Electrification</v>
      </c>
      <c r="C644" s="176" t="str">
        <f t="shared" si="34"/>
        <v>Fraction of Eligible Industrial Energy Use Shifted to Electricity</v>
      </c>
      <c r="D644" s="6" t="s">
        <v>1970</v>
      </c>
      <c r="E644" s="1" t="s">
        <v>2381</v>
      </c>
      <c r="F644" t="s">
        <v>1934</v>
      </c>
      <c r="G644" s="47" t="s">
        <v>2388</v>
      </c>
      <c r="H644" s="44">
        <v>1884</v>
      </c>
      <c r="I644" s="198" t="s">
        <v>43</v>
      </c>
      <c r="J644" s="177" t="str">
        <f>IF(ISBLANK(INDEX('Policy Characteristics'!D:D,MATCH($C644,'Policy Characteristics'!$C:$C,0))),"",INDEX('Policy Characteristics'!D:D,MATCH($C644,'Policy Characteristics'!$C:$C,0)))</f>
        <v>Electrification</v>
      </c>
      <c r="K644" s="177" t="str">
        <f>IF(ISBLANK(INDEX('Policy Characteristics'!E:E,MATCH($C644,'Policy Characteristics'!$C:$C,0))),"",INDEX('Policy Characteristics'!E:E,MATCH($C644,'Policy Characteristics'!$C:$C,0)))</f>
        <v>indst shift to electricity</v>
      </c>
      <c r="L644" s="177">
        <f>IF(ISBLANK(INDEX('Policy Characteristics'!F:F,MATCH($C644,'Policy Characteristics'!$C:$C,0))),"",INDEX('Policy Characteristics'!F:F,MATCH($C644,'Policy Characteristics'!$C:$C,0)))</f>
        <v>0</v>
      </c>
      <c r="M644" s="177">
        <f>IF(ISBLANK(INDEX('Policy Characteristics'!G:G,MATCH($C644,'Policy Characteristics'!$C:$C,0))),"",INDEX('Policy Characteristics'!G:G,MATCH($C644,'Policy Characteristics'!$C:$C,0)))</f>
        <v>1</v>
      </c>
      <c r="N644" s="177">
        <f>IF(ISBLANK(INDEX('Policy Characteristics'!H:H,MATCH($C644,'Policy Characteristics'!$C:$C,0))),"",INDEX('Policy Characteristics'!H:H,MATCH($C644,'Policy Characteristics'!$C:$C,0)))</f>
        <v>0.01</v>
      </c>
      <c r="O644" s="177" t="str">
        <f>IF(ISBLANK(INDEX('Policy Characteristics'!I:I,MATCH($C644,'Policy Characteristics'!$C:$C,0))),"",INDEX('Policy Characteristics'!I:I,MATCH($C644,'Policy Characteristics'!$C:$C,0)))</f>
        <v>% of fuel shifted</v>
      </c>
      <c r="P644" s="177" t="str">
        <f>IF(ISBLANK(INDEX('Policy Characteristics'!J:J,MATCH($C644,'Policy Characteristics'!$C:$C,0))),"",INDEX('Policy Characteristics'!J:J,MATCH($C644,'Policy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4" s="177" t="str">
        <f>IF(ISBLANK(INDEX('Policy Characteristics'!K:K,MATCH($C644,'Policy Characteristics'!$C:$C,0))),"",INDEX('Policy Characteristics'!K:K,MATCH($C644,'Policy Characteristics'!$C:$C,0)))</f>
        <v>industry-ag-main.html#fuel-switching</v>
      </c>
      <c r="R644" s="177" t="str">
        <f>IF(ISBLANK(INDEX('Policy Characteristics'!L:L,MATCH($C644,'Policy Characteristics'!$C:$C,0))),"",INDEX('Policy Characteristics'!L:L,MATCH($C644,'Policy Characteristics'!$C:$C,0)))</f>
        <v>industry-elec-and-hydrogen.html</v>
      </c>
    </row>
    <row r="645" spans="1:18" x14ac:dyDescent="0.35">
      <c r="A645" s="176" t="str">
        <f>IF(ISBLANK(INDEX('Policy Characteristics'!A:A,MATCH($C645,'Policy Characteristics'!$C:$C,0))),"",INDEX('Policy Characteristics'!A:A,MATCH($C645,'Policy Characteristics'!$C:$C,0)))</f>
        <v>Industry</v>
      </c>
      <c r="B645" s="184" t="str">
        <f>IF(ISBLANK(INDEX('Policy Characteristics'!B:B,MATCH($C645,'Policy Characteristics'!$C:$C,0))),"",INDEX('Policy Characteristics'!B:B,MATCH($C645,'Policy Characteristics'!$C:$C,0)))</f>
        <v>Electrification</v>
      </c>
      <c r="C645" s="176" t="str">
        <f t="shared" si="34"/>
        <v>Fraction of Eligible Industrial Energy Use Shifted to Electricity</v>
      </c>
      <c r="D645" s="6" t="s">
        <v>1970</v>
      </c>
      <c r="E645" s="1" t="s">
        <v>2382</v>
      </c>
      <c r="F645" t="s">
        <v>1934</v>
      </c>
      <c r="G645" s="47" t="s">
        <v>2389</v>
      </c>
      <c r="H645" s="44">
        <v>1885</v>
      </c>
      <c r="I645" s="198" t="s">
        <v>43</v>
      </c>
      <c r="J645" s="177" t="str">
        <f>IF(ISBLANK(INDEX('Policy Characteristics'!D:D,MATCH($C645,'Policy Characteristics'!$C:$C,0))),"",INDEX('Policy Characteristics'!D:D,MATCH($C645,'Policy Characteristics'!$C:$C,0)))</f>
        <v>Electrification</v>
      </c>
      <c r="K645" s="177" t="str">
        <f>IF(ISBLANK(INDEX('Policy Characteristics'!E:E,MATCH($C645,'Policy Characteristics'!$C:$C,0))),"",INDEX('Policy Characteristics'!E:E,MATCH($C645,'Policy Characteristics'!$C:$C,0)))</f>
        <v>indst shift to electricity</v>
      </c>
      <c r="L645" s="177">
        <f>IF(ISBLANK(INDEX('Policy Characteristics'!F:F,MATCH($C645,'Policy Characteristics'!$C:$C,0))),"",INDEX('Policy Characteristics'!F:F,MATCH($C645,'Policy Characteristics'!$C:$C,0)))</f>
        <v>0</v>
      </c>
      <c r="M645" s="177">
        <f>IF(ISBLANK(INDEX('Policy Characteristics'!G:G,MATCH($C645,'Policy Characteristics'!$C:$C,0))),"",INDEX('Policy Characteristics'!G:G,MATCH($C645,'Policy Characteristics'!$C:$C,0)))</f>
        <v>1</v>
      </c>
      <c r="N645" s="177">
        <f>IF(ISBLANK(INDEX('Policy Characteristics'!H:H,MATCH($C645,'Policy Characteristics'!$C:$C,0))),"",INDEX('Policy Characteristics'!H:H,MATCH($C645,'Policy Characteristics'!$C:$C,0)))</f>
        <v>0.01</v>
      </c>
      <c r="O645" s="177" t="str">
        <f>IF(ISBLANK(INDEX('Policy Characteristics'!I:I,MATCH($C645,'Policy Characteristics'!$C:$C,0))),"",INDEX('Policy Characteristics'!I:I,MATCH($C645,'Policy Characteristics'!$C:$C,0)))</f>
        <v>% of fuel shifted</v>
      </c>
      <c r="P645" s="177" t="str">
        <f>IF(ISBLANK(INDEX('Policy Characteristics'!J:J,MATCH($C645,'Policy Characteristics'!$C:$C,0))),"",INDEX('Policy Characteristics'!J:J,MATCH($C645,'Policy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5" s="177" t="str">
        <f>IF(ISBLANK(INDEX('Policy Characteristics'!K:K,MATCH($C645,'Policy Characteristics'!$C:$C,0))),"",INDEX('Policy Characteristics'!K:K,MATCH($C645,'Policy Characteristics'!$C:$C,0)))</f>
        <v>industry-ag-main.html#fuel-switching</v>
      </c>
      <c r="R645" s="177" t="str">
        <f>IF(ISBLANK(INDEX('Policy Characteristics'!L:L,MATCH($C645,'Policy Characteristics'!$C:$C,0))),"",INDEX('Policy Characteristics'!L:L,MATCH($C645,'Policy Characteristics'!$C:$C,0)))</f>
        <v>industry-elec-and-hydrogen.html</v>
      </c>
    </row>
    <row r="646" spans="1:18" x14ac:dyDescent="0.35">
      <c r="A646" s="176" t="str">
        <f>IF(ISBLANK(INDEX('Policy Characteristics'!A:A,MATCH($C646,'Policy Characteristics'!$C:$C,0))),"",INDEX('Policy Characteristics'!A:A,MATCH($C646,'Policy Characteristics'!$C:$C,0)))</f>
        <v>Industry</v>
      </c>
      <c r="B646" s="184" t="str">
        <f>IF(ISBLANK(INDEX('Policy Characteristics'!B:B,MATCH($C646,'Policy Characteristics'!$C:$C,0))),"",INDEX('Policy Characteristics'!B:B,MATCH($C646,'Policy Characteristics'!$C:$C,0)))</f>
        <v>Electrification</v>
      </c>
      <c r="C646" s="176" t="str">
        <f t="shared" si="34"/>
        <v>Fraction of Eligible Industrial Energy Use Shifted to Electricity</v>
      </c>
      <c r="D646" s="6" t="s">
        <v>1970</v>
      </c>
      <c r="E646" s="1" t="s">
        <v>2383</v>
      </c>
      <c r="F646" t="s">
        <v>1934</v>
      </c>
      <c r="G646" s="47" t="s">
        <v>2390</v>
      </c>
      <c r="H646" s="44">
        <v>1886</v>
      </c>
      <c r="I646" s="198" t="s">
        <v>43</v>
      </c>
      <c r="J646" s="177" t="str">
        <f>IF(ISBLANK(INDEX('Policy Characteristics'!D:D,MATCH($C646,'Policy Characteristics'!$C:$C,0))),"",INDEX('Policy Characteristics'!D:D,MATCH($C646,'Policy Characteristics'!$C:$C,0)))</f>
        <v>Electrification</v>
      </c>
      <c r="K646" s="177" t="str">
        <f>IF(ISBLANK(INDEX('Policy Characteristics'!E:E,MATCH($C646,'Policy Characteristics'!$C:$C,0))),"",INDEX('Policy Characteristics'!E:E,MATCH($C646,'Policy Characteristics'!$C:$C,0)))</f>
        <v>indst shift to electricity</v>
      </c>
      <c r="L646" s="177">
        <f>IF(ISBLANK(INDEX('Policy Characteristics'!F:F,MATCH($C646,'Policy Characteristics'!$C:$C,0))),"",INDEX('Policy Characteristics'!F:F,MATCH($C646,'Policy Characteristics'!$C:$C,0)))</f>
        <v>0</v>
      </c>
      <c r="M646" s="177">
        <f>IF(ISBLANK(INDEX('Policy Characteristics'!G:G,MATCH($C646,'Policy Characteristics'!$C:$C,0))),"",INDEX('Policy Characteristics'!G:G,MATCH($C646,'Policy Characteristics'!$C:$C,0)))</f>
        <v>1</v>
      </c>
      <c r="N646" s="177">
        <f>IF(ISBLANK(INDEX('Policy Characteristics'!H:H,MATCH($C646,'Policy Characteristics'!$C:$C,0))),"",INDEX('Policy Characteristics'!H:H,MATCH($C646,'Policy Characteristics'!$C:$C,0)))</f>
        <v>0.01</v>
      </c>
      <c r="O646" s="177" t="str">
        <f>IF(ISBLANK(INDEX('Policy Characteristics'!I:I,MATCH($C646,'Policy Characteristics'!$C:$C,0))),"",INDEX('Policy Characteristics'!I:I,MATCH($C646,'Policy Characteristics'!$C:$C,0)))</f>
        <v>% of fuel shifted</v>
      </c>
      <c r="P646" s="177" t="str">
        <f>IF(ISBLANK(INDEX('Policy Characteristics'!J:J,MATCH($C646,'Policy Characteristics'!$C:$C,0))),"",INDEX('Policy Characteristics'!J:J,MATCH($C646,'Policy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6" s="177" t="str">
        <f>IF(ISBLANK(INDEX('Policy Characteristics'!K:K,MATCH($C646,'Policy Characteristics'!$C:$C,0))),"",INDEX('Policy Characteristics'!K:K,MATCH($C646,'Policy Characteristics'!$C:$C,0)))</f>
        <v>industry-ag-main.html#fuel-switching</v>
      </c>
      <c r="R646" s="177" t="str">
        <f>IF(ISBLANK(INDEX('Policy Characteristics'!L:L,MATCH($C646,'Policy Characteristics'!$C:$C,0))),"",INDEX('Policy Characteristics'!L:L,MATCH($C646,'Policy Characteristics'!$C:$C,0)))</f>
        <v>industry-elec-and-hydrogen.html</v>
      </c>
    </row>
    <row r="647" spans="1:18" x14ac:dyDescent="0.35">
      <c r="A647" s="176" t="str">
        <f>IF(ISBLANK(INDEX('Policy Characteristics'!A:A,MATCH($C647,'Policy Characteristics'!$C:$C,0))),"",INDEX('Policy Characteristics'!A:A,MATCH($C647,'Policy Characteristics'!$C:$C,0)))</f>
        <v>Industry</v>
      </c>
      <c r="B647" s="184" t="str">
        <f>IF(ISBLANK(INDEX('Policy Characteristics'!B:B,MATCH($C647,'Policy Characteristics'!$C:$C,0))),"",INDEX('Policy Characteristics'!B:B,MATCH($C647,'Policy Characteristics'!$C:$C,0)))</f>
        <v>Electrification</v>
      </c>
      <c r="C647" s="176" t="str">
        <f t="shared" si="34"/>
        <v>Fraction of Eligible Industrial Energy Use Shifted to Electricity</v>
      </c>
      <c r="D647" s="6" t="s">
        <v>1970</v>
      </c>
      <c r="E647" s="1" t="s">
        <v>2384</v>
      </c>
      <c r="F647" t="s">
        <v>1934</v>
      </c>
      <c r="G647" s="47" t="s">
        <v>2391</v>
      </c>
      <c r="H647" s="44">
        <v>1887</v>
      </c>
      <c r="I647" s="198" t="s">
        <v>43</v>
      </c>
      <c r="J647" s="177" t="str">
        <f>IF(ISBLANK(INDEX('Policy Characteristics'!D:D,MATCH($C647,'Policy Characteristics'!$C:$C,0))),"",INDEX('Policy Characteristics'!D:D,MATCH($C647,'Policy Characteristics'!$C:$C,0)))</f>
        <v>Electrification</v>
      </c>
      <c r="K647" s="177" t="str">
        <f>IF(ISBLANK(INDEX('Policy Characteristics'!E:E,MATCH($C647,'Policy Characteristics'!$C:$C,0))),"",INDEX('Policy Characteristics'!E:E,MATCH($C647,'Policy Characteristics'!$C:$C,0)))</f>
        <v>indst shift to electricity</v>
      </c>
      <c r="L647" s="177">
        <f>IF(ISBLANK(INDEX('Policy Characteristics'!F:F,MATCH($C647,'Policy Characteristics'!$C:$C,0))),"",INDEX('Policy Characteristics'!F:F,MATCH($C647,'Policy Characteristics'!$C:$C,0)))</f>
        <v>0</v>
      </c>
      <c r="M647" s="177">
        <f>IF(ISBLANK(INDEX('Policy Characteristics'!G:G,MATCH($C647,'Policy Characteristics'!$C:$C,0))),"",INDEX('Policy Characteristics'!G:G,MATCH($C647,'Policy Characteristics'!$C:$C,0)))</f>
        <v>1</v>
      </c>
      <c r="N647" s="177">
        <f>IF(ISBLANK(INDEX('Policy Characteristics'!H:H,MATCH($C647,'Policy Characteristics'!$C:$C,0))),"",INDEX('Policy Characteristics'!H:H,MATCH($C647,'Policy Characteristics'!$C:$C,0)))</f>
        <v>0.01</v>
      </c>
      <c r="O647" s="177" t="str">
        <f>IF(ISBLANK(INDEX('Policy Characteristics'!I:I,MATCH($C647,'Policy Characteristics'!$C:$C,0))),"",INDEX('Policy Characteristics'!I:I,MATCH($C647,'Policy Characteristics'!$C:$C,0)))</f>
        <v>% of fuel shifted</v>
      </c>
      <c r="P647" s="177" t="str">
        <f>IF(ISBLANK(INDEX('Policy Characteristics'!J:J,MATCH($C647,'Policy Characteristics'!$C:$C,0))),"",INDEX('Policy Characteristics'!J:J,MATCH($C647,'Policy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7" s="177" t="str">
        <f>IF(ISBLANK(INDEX('Policy Characteristics'!K:K,MATCH($C647,'Policy Characteristics'!$C:$C,0))),"",INDEX('Policy Characteristics'!K:K,MATCH($C647,'Policy Characteristics'!$C:$C,0)))</f>
        <v>industry-ag-main.html#fuel-switching</v>
      </c>
      <c r="R647" s="177" t="str">
        <f>IF(ISBLANK(INDEX('Policy Characteristics'!L:L,MATCH($C647,'Policy Characteristics'!$C:$C,0))),"",INDEX('Policy Characteristics'!L:L,MATCH($C647,'Policy Characteristics'!$C:$C,0)))</f>
        <v>industry-elec-and-hydrogen.html</v>
      </c>
    </row>
    <row r="648" spans="1:18" x14ac:dyDescent="0.35">
      <c r="A648" s="176" t="str">
        <f>IF(ISBLANK(INDEX('Policy Characteristics'!A:A,MATCH($C648,'Policy Characteristics'!$C:$C,0))),"",INDEX('Policy Characteristics'!A:A,MATCH($C648,'Policy Characteristics'!$C:$C,0)))</f>
        <v>Industry</v>
      </c>
      <c r="B648" s="184" t="str">
        <f>IF(ISBLANK(INDEX('Policy Characteristics'!B:B,MATCH($C648,'Policy Characteristics'!$C:$C,0))),"",INDEX('Policy Characteristics'!B:B,MATCH($C648,'Policy Characteristics'!$C:$C,0)))</f>
        <v>Electrification</v>
      </c>
      <c r="C648" s="176" t="str">
        <f t="shared" si="34"/>
        <v>Fraction of Eligible Industrial Energy Use Shifted to Electricity</v>
      </c>
      <c r="D648" s="6" t="s">
        <v>1970</v>
      </c>
      <c r="E648" s="1" t="s">
        <v>2385</v>
      </c>
      <c r="F648" t="s">
        <v>1934</v>
      </c>
      <c r="G648" s="47" t="s">
        <v>2392</v>
      </c>
      <c r="H648" s="44">
        <v>1888</v>
      </c>
      <c r="I648" s="198" t="s">
        <v>43</v>
      </c>
      <c r="J648" s="177" t="str">
        <f>IF(ISBLANK(INDEX('Policy Characteristics'!D:D,MATCH($C648,'Policy Characteristics'!$C:$C,0))),"",INDEX('Policy Characteristics'!D:D,MATCH($C648,'Policy Characteristics'!$C:$C,0)))</f>
        <v>Electrification</v>
      </c>
      <c r="K648" s="177" t="str">
        <f>IF(ISBLANK(INDEX('Policy Characteristics'!E:E,MATCH($C648,'Policy Characteristics'!$C:$C,0))),"",INDEX('Policy Characteristics'!E:E,MATCH($C648,'Policy Characteristics'!$C:$C,0)))</f>
        <v>indst shift to electricity</v>
      </c>
      <c r="L648" s="177">
        <f>IF(ISBLANK(INDEX('Policy Characteristics'!F:F,MATCH($C648,'Policy Characteristics'!$C:$C,0))),"",INDEX('Policy Characteristics'!F:F,MATCH($C648,'Policy Characteristics'!$C:$C,0)))</f>
        <v>0</v>
      </c>
      <c r="M648" s="177">
        <f>IF(ISBLANK(INDEX('Policy Characteristics'!G:G,MATCH($C648,'Policy Characteristics'!$C:$C,0))),"",INDEX('Policy Characteristics'!G:G,MATCH($C648,'Policy Characteristics'!$C:$C,0)))</f>
        <v>1</v>
      </c>
      <c r="N648" s="177">
        <f>IF(ISBLANK(INDEX('Policy Characteristics'!H:H,MATCH($C648,'Policy Characteristics'!$C:$C,0))),"",INDEX('Policy Characteristics'!H:H,MATCH($C648,'Policy Characteristics'!$C:$C,0)))</f>
        <v>0.01</v>
      </c>
      <c r="O648" s="177" t="str">
        <f>IF(ISBLANK(INDEX('Policy Characteristics'!I:I,MATCH($C648,'Policy Characteristics'!$C:$C,0))),"",INDEX('Policy Characteristics'!I:I,MATCH($C648,'Policy Characteristics'!$C:$C,0)))</f>
        <v>% of fuel shifted</v>
      </c>
      <c r="P648" s="177" t="str">
        <f>IF(ISBLANK(INDEX('Policy Characteristics'!J:J,MATCH($C648,'Policy Characteristics'!$C:$C,0))),"",INDEX('Policy Characteristics'!J:J,MATCH($C648,'Policy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8" s="177" t="str">
        <f>IF(ISBLANK(INDEX('Policy Characteristics'!K:K,MATCH($C648,'Policy Characteristics'!$C:$C,0))),"",INDEX('Policy Characteristics'!K:K,MATCH($C648,'Policy Characteristics'!$C:$C,0)))</f>
        <v>industry-ag-main.html#fuel-switching</v>
      </c>
      <c r="R648" s="177" t="str">
        <f>IF(ISBLANK(INDEX('Policy Characteristics'!L:L,MATCH($C648,'Policy Characteristics'!$C:$C,0))),"",INDEX('Policy Characteristics'!L:L,MATCH($C648,'Policy Characteristics'!$C:$C,0)))</f>
        <v>industry-elec-and-hydrogen.html</v>
      </c>
    </row>
    <row r="649" spans="1:18" x14ac:dyDescent="0.35">
      <c r="A649" s="176" t="str">
        <f>IF(ISBLANK(INDEX('Policy Characteristics'!A:A,MATCH($C649,'Policy Characteristics'!$C:$C,0))),"",INDEX('Policy Characteristics'!A:A,MATCH($C649,'Policy Characteristics'!$C:$C,0)))</f>
        <v>Industry</v>
      </c>
      <c r="B649" s="184" t="str">
        <f>IF(ISBLANK(INDEX('Policy Characteristics'!B:B,MATCH($C649,'Policy Characteristics'!$C:$C,0))),"",INDEX('Policy Characteristics'!B:B,MATCH($C649,'Policy Characteristics'!$C:$C,0)))</f>
        <v>Electrification</v>
      </c>
      <c r="C649" s="176" t="str">
        <f t="shared" si="34"/>
        <v>Fraction of Eligible Industrial Energy Use Shifted to Electricity</v>
      </c>
      <c r="D649" s="6" t="s">
        <v>1970</v>
      </c>
      <c r="E649" s="1" t="s">
        <v>2542</v>
      </c>
      <c r="F649" t="s">
        <v>1934</v>
      </c>
      <c r="G649" s="47" t="s">
        <v>2542</v>
      </c>
      <c r="H649" s="44">
        <v>1889</v>
      </c>
      <c r="I649" s="198" t="s">
        <v>43</v>
      </c>
      <c r="J649" s="177" t="str">
        <f>IF(ISBLANK(INDEX('Policy Characteristics'!D:D,MATCH($C649,'Policy Characteristics'!$C:$C,0))),"",INDEX('Policy Characteristics'!D:D,MATCH($C649,'Policy Characteristics'!$C:$C,0)))</f>
        <v>Electrification</v>
      </c>
      <c r="K649" s="177" t="str">
        <f>IF(ISBLANK(INDEX('Policy Characteristics'!E:E,MATCH($C649,'Policy Characteristics'!$C:$C,0))),"",INDEX('Policy Characteristics'!E:E,MATCH($C649,'Policy Characteristics'!$C:$C,0)))</f>
        <v>indst shift to electricity</v>
      </c>
      <c r="L649" s="177">
        <f>IF(ISBLANK(INDEX('Policy Characteristics'!F:F,MATCH($C649,'Policy Characteristics'!$C:$C,0))),"",INDEX('Policy Characteristics'!F:F,MATCH($C649,'Policy Characteristics'!$C:$C,0)))</f>
        <v>0</v>
      </c>
      <c r="M649" s="177">
        <f>IF(ISBLANK(INDEX('Policy Characteristics'!G:G,MATCH($C649,'Policy Characteristics'!$C:$C,0))),"",INDEX('Policy Characteristics'!G:G,MATCH($C649,'Policy Characteristics'!$C:$C,0)))</f>
        <v>1</v>
      </c>
      <c r="N649" s="177">
        <f>IF(ISBLANK(INDEX('Policy Characteristics'!H:H,MATCH($C649,'Policy Characteristics'!$C:$C,0))),"",INDEX('Policy Characteristics'!H:H,MATCH($C649,'Policy Characteristics'!$C:$C,0)))</f>
        <v>0.01</v>
      </c>
      <c r="O649" s="177" t="str">
        <f>IF(ISBLANK(INDEX('Policy Characteristics'!I:I,MATCH($C649,'Policy Characteristics'!$C:$C,0))),"",INDEX('Policy Characteristics'!I:I,MATCH($C649,'Policy Characteristics'!$C:$C,0)))</f>
        <v>% of fuel shifted</v>
      </c>
      <c r="P649" s="177" t="str">
        <f>IF(ISBLANK(INDEX('Policy Characteristics'!J:J,MATCH($C649,'Policy Characteristics'!$C:$C,0))),"",INDEX('Policy Characteristics'!J:J,MATCH($C649,'Policy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9" s="177" t="str">
        <f>IF(ISBLANK(INDEX('Policy Characteristics'!K:K,MATCH($C649,'Policy Characteristics'!$C:$C,0))),"",INDEX('Policy Characteristics'!K:K,MATCH($C649,'Policy Characteristics'!$C:$C,0)))</f>
        <v>industry-ag-main.html#fuel-switching</v>
      </c>
      <c r="R649" s="177" t="str">
        <f>IF(ISBLANK(INDEX('Policy Characteristics'!L:L,MATCH($C649,'Policy Characteristics'!$C:$C,0))),"",INDEX('Policy Characteristics'!L:L,MATCH($C649,'Policy Characteristics'!$C:$C,0)))</f>
        <v>industry-elec-and-hydrogen.html</v>
      </c>
    </row>
    <row r="650" spans="1:18" x14ac:dyDescent="0.35">
      <c r="A650" s="176" t="str">
        <f>IF(ISBLANK(INDEX('Policy Characteristics'!A:A,MATCH($C650,'Policy Characteristics'!$C:$C,0))),"",INDEX('Policy Characteristics'!A:A,MATCH($C650,'Policy Characteristics'!$C:$C,0)))</f>
        <v>Industry</v>
      </c>
      <c r="B650" s="184" t="str">
        <f>IF(ISBLANK(INDEX('Policy Characteristics'!B:B,MATCH($C650,'Policy Characteristics'!$C:$C,0))),"",INDEX('Policy Characteristics'!B:B,MATCH($C650,'Policy Characteristics'!$C:$C,0)))</f>
        <v>Electrification</v>
      </c>
      <c r="C650" s="176" t="str">
        <f t="shared" si="34"/>
        <v>Fraction of Eligible Industrial Energy Use Shifted to Electricity</v>
      </c>
      <c r="D650" s="6" t="s">
        <v>1971</v>
      </c>
      <c r="E650" s="1" t="s">
        <v>2379</v>
      </c>
      <c r="F650" t="s">
        <v>1935</v>
      </c>
      <c r="G650" s="47" t="s">
        <v>2386</v>
      </c>
      <c r="H650" s="44">
        <v>1890</v>
      </c>
      <c r="I650" s="198" t="s">
        <v>43</v>
      </c>
      <c r="J650" s="177" t="str">
        <f>IF(ISBLANK(INDEX('Policy Characteristics'!D:D,MATCH($C650,'Policy Characteristics'!$C:$C,0))),"",INDEX('Policy Characteristics'!D:D,MATCH($C650,'Policy Characteristics'!$C:$C,0)))</f>
        <v>Electrification</v>
      </c>
      <c r="K650" s="177" t="str">
        <f>IF(ISBLANK(INDEX('Policy Characteristics'!E:E,MATCH($C650,'Policy Characteristics'!$C:$C,0))),"",INDEX('Policy Characteristics'!E:E,MATCH($C650,'Policy Characteristics'!$C:$C,0)))</f>
        <v>indst shift to electricity</v>
      </c>
      <c r="L650" s="177">
        <f>IF(ISBLANK(INDEX('Policy Characteristics'!F:F,MATCH($C650,'Policy Characteristics'!$C:$C,0))),"",INDEX('Policy Characteristics'!F:F,MATCH($C650,'Policy Characteristics'!$C:$C,0)))</f>
        <v>0</v>
      </c>
      <c r="M650" s="177">
        <f>IF(ISBLANK(INDEX('Policy Characteristics'!G:G,MATCH($C650,'Policy Characteristics'!$C:$C,0))),"",INDEX('Policy Characteristics'!G:G,MATCH($C650,'Policy Characteristics'!$C:$C,0)))</f>
        <v>1</v>
      </c>
      <c r="N650" s="177">
        <f>IF(ISBLANK(INDEX('Policy Characteristics'!H:H,MATCH($C650,'Policy Characteristics'!$C:$C,0))),"",INDEX('Policy Characteristics'!H:H,MATCH($C650,'Policy Characteristics'!$C:$C,0)))</f>
        <v>0.01</v>
      </c>
      <c r="O650" s="177" t="str">
        <f>IF(ISBLANK(INDEX('Policy Characteristics'!I:I,MATCH($C650,'Policy Characteristics'!$C:$C,0))),"",INDEX('Policy Characteristics'!I:I,MATCH($C650,'Policy Characteristics'!$C:$C,0)))</f>
        <v>% of fuel shifted</v>
      </c>
      <c r="P650" s="177" t="str">
        <f>IF(ISBLANK(INDEX('Policy Characteristics'!J:J,MATCH($C650,'Policy Characteristics'!$C:$C,0))),"",INDEX('Policy Characteristics'!J:J,MATCH($C650,'Policy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0" s="177" t="str">
        <f>IF(ISBLANK(INDEX('Policy Characteristics'!K:K,MATCH($C650,'Policy Characteristics'!$C:$C,0))),"",INDEX('Policy Characteristics'!K:K,MATCH($C650,'Policy Characteristics'!$C:$C,0)))</f>
        <v>industry-ag-main.html#fuel-switching</v>
      </c>
      <c r="R650" s="177" t="str">
        <f>IF(ISBLANK(INDEX('Policy Characteristics'!L:L,MATCH($C650,'Policy Characteristics'!$C:$C,0))),"",INDEX('Policy Characteristics'!L:L,MATCH($C650,'Policy Characteristics'!$C:$C,0)))</f>
        <v>industry-elec-and-hydrogen.html</v>
      </c>
    </row>
    <row r="651" spans="1:18" x14ac:dyDescent="0.35">
      <c r="A651" s="176" t="str">
        <f>IF(ISBLANK(INDEX('Policy Characteristics'!A:A,MATCH($C651,'Policy Characteristics'!$C:$C,0))),"",INDEX('Policy Characteristics'!A:A,MATCH($C651,'Policy Characteristics'!$C:$C,0)))</f>
        <v>Industry</v>
      </c>
      <c r="B651" s="184" t="str">
        <f>IF(ISBLANK(INDEX('Policy Characteristics'!B:B,MATCH($C651,'Policy Characteristics'!$C:$C,0))),"",INDEX('Policy Characteristics'!B:B,MATCH($C651,'Policy Characteristics'!$C:$C,0)))</f>
        <v>Electrification</v>
      </c>
      <c r="C651" s="176" t="str">
        <f t="shared" si="34"/>
        <v>Fraction of Eligible Industrial Energy Use Shifted to Electricity</v>
      </c>
      <c r="D651" s="6" t="s">
        <v>1971</v>
      </c>
      <c r="E651" s="1" t="s">
        <v>2380</v>
      </c>
      <c r="F651" t="s">
        <v>1935</v>
      </c>
      <c r="G651" s="47" t="s">
        <v>2387</v>
      </c>
      <c r="H651" s="44">
        <v>1891</v>
      </c>
      <c r="I651" s="198" t="s">
        <v>43</v>
      </c>
      <c r="J651" s="177" t="str">
        <f>IF(ISBLANK(INDEX('Policy Characteristics'!D:D,MATCH($C651,'Policy Characteristics'!$C:$C,0))),"",INDEX('Policy Characteristics'!D:D,MATCH($C651,'Policy Characteristics'!$C:$C,0)))</f>
        <v>Electrification</v>
      </c>
      <c r="K651" s="177" t="str">
        <f>IF(ISBLANK(INDEX('Policy Characteristics'!E:E,MATCH($C651,'Policy Characteristics'!$C:$C,0))),"",INDEX('Policy Characteristics'!E:E,MATCH($C651,'Policy Characteristics'!$C:$C,0)))</f>
        <v>indst shift to electricity</v>
      </c>
      <c r="L651" s="177">
        <f>IF(ISBLANK(INDEX('Policy Characteristics'!F:F,MATCH($C651,'Policy Characteristics'!$C:$C,0))),"",INDEX('Policy Characteristics'!F:F,MATCH($C651,'Policy Characteristics'!$C:$C,0)))</f>
        <v>0</v>
      </c>
      <c r="M651" s="177">
        <f>IF(ISBLANK(INDEX('Policy Characteristics'!G:G,MATCH($C651,'Policy Characteristics'!$C:$C,0))),"",INDEX('Policy Characteristics'!G:G,MATCH($C651,'Policy Characteristics'!$C:$C,0)))</f>
        <v>1</v>
      </c>
      <c r="N651" s="177">
        <f>IF(ISBLANK(INDEX('Policy Characteristics'!H:H,MATCH($C651,'Policy Characteristics'!$C:$C,0))),"",INDEX('Policy Characteristics'!H:H,MATCH($C651,'Policy Characteristics'!$C:$C,0)))</f>
        <v>0.01</v>
      </c>
      <c r="O651" s="177" t="str">
        <f>IF(ISBLANK(INDEX('Policy Characteristics'!I:I,MATCH($C651,'Policy Characteristics'!$C:$C,0))),"",INDEX('Policy Characteristics'!I:I,MATCH($C651,'Policy Characteristics'!$C:$C,0)))</f>
        <v>% of fuel shifted</v>
      </c>
      <c r="P651" s="177" t="str">
        <f>IF(ISBLANK(INDEX('Policy Characteristics'!J:J,MATCH($C651,'Policy Characteristics'!$C:$C,0))),"",INDEX('Policy Characteristics'!J:J,MATCH($C651,'Policy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1" s="177" t="str">
        <f>IF(ISBLANK(INDEX('Policy Characteristics'!K:K,MATCH($C651,'Policy Characteristics'!$C:$C,0))),"",INDEX('Policy Characteristics'!K:K,MATCH($C651,'Policy Characteristics'!$C:$C,0)))</f>
        <v>industry-ag-main.html#fuel-switching</v>
      </c>
      <c r="R651" s="177" t="str">
        <f>IF(ISBLANK(INDEX('Policy Characteristics'!L:L,MATCH($C651,'Policy Characteristics'!$C:$C,0))),"",INDEX('Policy Characteristics'!L:L,MATCH($C651,'Policy Characteristics'!$C:$C,0)))</f>
        <v>industry-elec-and-hydrogen.html</v>
      </c>
    </row>
    <row r="652" spans="1:18" x14ac:dyDescent="0.35">
      <c r="A652" s="176" t="str">
        <f>IF(ISBLANK(INDEX('Policy Characteristics'!A:A,MATCH($C652,'Policy Characteristics'!$C:$C,0))),"",INDEX('Policy Characteristics'!A:A,MATCH($C652,'Policy Characteristics'!$C:$C,0)))</f>
        <v>Industry</v>
      </c>
      <c r="B652" s="184" t="str">
        <f>IF(ISBLANK(INDEX('Policy Characteristics'!B:B,MATCH($C652,'Policy Characteristics'!$C:$C,0))),"",INDEX('Policy Characteristics'!B:B,MATCH($C652,'Policy Characteristics'!$C:$C,0)))</f>
        <v>Electrification</v>
      </c>
      <c r="C652" s="176" t="str">
        <f t="shared" si="34"/>
        <v>Fraction of Eligible Industrial Energy Use Shifted to Electricity</v>
      </c>
      <c r="D652" s="6" t="s">
        <v>1971</v>
      </c>
      <c r="E652" s="1" t="s">
        <v>2381</v>
      </c>
      <c r="F652" t="s">
        <v>1935</v>
      </c>
      <c r="G652" s="47" t="s">
        <v>2388</v>
      </c>
      <c r="H652" s="44">
        <v>1892</v>
      </c>
      <c r="I652" s="198" t="s">
        <v>43</v>
      </c>
      <c r="J652" s="177" t="str">
        <f>IF(ISBLANK(INDEX('Policy Characteristics'!D:D,MATCH($C652,'Policy Characteristics'!$C:$C,0))),"",INDEX('Policy Characteristics'!D:D,MATCH($C652,'Policy Characteristics'!$C:$C,0)))</f>
        <v>Electrification</v>
      </c>
      <c r="K652" s="177" t="str">
        <f>IF(ISBLANK(INDEX('Policy Characteristics'!E:E,MATCH($C652,'Policy Characteristics'!$C:$C,0))),"",INDEX('Policy Characteristics'!E:E,MATCH($C652,'Policy Characteristics'!$C:$C,0)))</f>
        <v>indst shift to electricity</v>
      </c>
      <c r="L652" s="177">
        <f>IF(ISBLANK(INDEX('Policy Characteristics'!F:F,MATCH($C652,'Policy Characteristics'!$C:$C,0))),"",INDEX('Policy Characteristics'!F:F,MATCH($C652,'Policy Characteristics'!$C:$C,0)))</f>
        <v>0</v>
      </c>
      <c r="M652" s="177">
        <f>IF(ISBLANK(INDEX('Policy Characteristics'!G:G,MATCH($C652,'Policy Characteristics'!$C:$C,0))),"",INDEX('Policy Characteristics'!G:G,MATCH($C652,'Policy Characteristics'!$C:$C,0)))</f>
        <v>1</v>
      </c>
      <c r="N652" s="177">
        <f>IF(ISBLANK(INDEX('Policy Characteristics'!H:H,MATCH($C652,'Policy Characteristics'!$C:$C,0))),"",INDEX('Policy Characteristics'!H:H,MATCH($C652,'Policy Characteristics'!$C:$C,0)))</f>
        <v>0.01</v>
      </c>
      <c r="O652" s="177" t="str">
        <f>IF(ISBLANK(INDEX('Policy Characteristics'!I:I,MATCH($C652,'Policy Characteristics'!$C:$C,0))),"",INDEX('Policy Characteristics'!I:I,MATCH($C652,'Policy Characteristics'!$C:$C,0)))</f>
        <v>% of fuel shifted</v>
      </c>
      <c r="P652" s="177" t="str">
        <f>IF(ISBLANK(INDEX('Policy Characteristics'!J:J,MATCH($C652,'Policy Characteristics'!$C:$C,0))),"",INDEX('Policy Characteristics'!J:J,MATCH($C652,'Policy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2" s="177" t="str">
        <f>IF(ISBLANK(INDEX('Policy Characteristics'!K:K,MATCH($C652,'Policy Characteristics'!$C:$C,0))),"",INDEX('Policy Characteristics'!K:K,MATCH($C652,'Policy Characteristics'!$C:$C,0)))</f>
        <v>industry-ag-main.html#fuel-switching</v>
      </c>
      <c r="R652" s="177" t="str">
        <f>IF(ISBLANK(INDEX('Policy Characteristics'!L:L,MATCH($C652,'Policy Characteristics'!$C:$C,0))),"",INDEX('Policy Characteristics'!L:L,MATCH($C652,'Policy Characteristics'!$C:$C,0)))</f>
        <v>industry-elec-and-hydrogen.html</v>
      </c>
    </row>
    <row r="653" spans="1:18" x14ac:dyDescent="0.35">
      <c r="A653" s="176" t="str">
        <f>IF(ISBLANK(INDEX('Policy Characteristics'!A:A,MATCH($C653,'Policy Characteristics'!$C:$C,0))),"",INDEX('Policy Characteristics'!A:A,MATCH($C653,'Policy Characteristics'!$C:$C,0)))</f>
        <v>Industry</v>
      </c>
      <c r="B653" s="184" t="str">
        <f>IF(ISBLANK(INDEX('Policy Characteristics'!B:B,MATCH($C653,'Policy Characteristics'!$C:$C,0))),"",INDEX('Policy Characteristics'!B:B,MATCH($C653,'Policy Characteristics'!$C:$C,0)))</f>
        <v>Electrification</v>
      </c>
      <c r="C653" s="176" t="str">
        <f t="shared" si="34"/>
        <v>Fraction of Eligible Industrial Energy Use Shifted to Electricity</v>
      </c>
      <c r="D653" s="6" t="s">
        <v>1971</v>
      </c>
      <c r="E653" s="1" t="s">
        <v>2382</v>
      </c>
      <c r="F653" t="s">
        <v>1935</v>
      </c>
      <c r="G653" s="47" t="s">
        <v>2389</v>
      </c>
      <c r="H653" s="44">
        <v>1893</v>
      </c>
      <c r="I653" s="198" t="s">
        <v>43</v>
      </c>
      <c r="J653" s="177" t="str">
        <f>IF(ISBLANK(INDEX('Policy Characteristics'!D:D,MATCH($C653,'Policy Characteristics'!$C:$C,0))),"",INDEX('Policy Characteristics'!D:D,MATCH($C653,'Policy Characteristics'!$C:$C,0)))</f>
        <v>Electrification</v>
      </c>
      <c r="K653" s="177" t="str">
        <f>IF(ISBLANK(INDEX('Policy Characteristics'!E:E,MATCH($C653,'Policy Characteristics'!$C:$C,0))),"",INDEX('Policy Characteristics'!E:E,MATCH($C653,'Policy Characteristics'!$C:$C,0)))</f>
        <v>indst shift to electricity</v>
      </c>
      <c r="L653" s="177">
        <f>IF(ISBLANK(INDEX('Policy Characteristics'!F:F,MATCH($C653,'Policy Characteristics'!$C:$C,0))),"",INDEX('Policy Characteristics'!F:F,MATCH($C653,'Policy Characteristics'!$C:$C,0)))</f>
        <v>0</v>
      </c>
      <c r="M653" s="177">
        <f>IF(ISBLANK(INDEX('Policy Characteristics'!G:G,MATCH($C653,'Policy Characteristics'!$C:$C,0))),"",INDEX('Policy Characteristics'!G:G,MATCH($C653,'Policy Characteristics'!$C:$C,0)))</f>
        <v>1</v>
      </c>
      <c r="N653" s="177">
        <f>IF(ISBLANK(INDEX('Policy Characteristics'!H:H,MATCH($C653,'Policy Characteristics'!$C:$C,0))),"",INDEX('Policy Characteristics'!H:H,MATCH($C653,'Policy Characteristics'!$C:$C,0)))</f>
        <v>0.01</v>
      </c>
      <c r="O653" s="177" t="str">
        <f>IF(ISBLANK(INDEX('Policy Characteristics'!I:I,MATCH($C653,'Policy Characteristics'!$C:$C,0))),"",INDEX('Policy Characteristics'!I:I,MATCH($C653,'Policy Characteristics'!$C:$C,0)))</f>
        <v>% of fuel shifted</v>
      </c>
      <c r="P653" s="177" t="str">
        <f>IF(ISBLANK(INDEX('Policy Characteristics'!J:J,MATCH($C653,'Policy Characteristics'!$C:$C,0))),"",INDEX('Policy Characteristics'!J:J,MATCH($C653,'Policy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3" s="177" t="str">
        <f>IF(ISBLANK(INDEX('Policy Characteristics'!K:K,MATCH($C653,'Policy Characteristics'!$C:$C,0))),"",INDEX('Policy Characteristics'!K:K,MATCH($C653,'Policy Characteristics'!$C:$C,0)))</f>
        <v>industry-ag-main.html#fuel-switching</v>
      </c>
      <c r="R653" s="177" t="str">
        <f>IF(ISBLANK(INDEX('Policy Characteristics'!L:L,MATCH($C653,'Policy Characteristics'!$C:$C,0))),"",INDEX('Policy Characteristics'!L:L,MATCH($C653,'Policy Characteristics'!$C:$C,0)))</f>
        <v>industry-elec-and-hydrogen.html</v>
      </c>
    </row>
    <row r="654" spans="1:18" x14ac:dyDescent="0.35">
      <c r="A654" s="176" t="str">
        <f>IF(ISBLANK(INDEX('Policy Characteristics'!A:A,MATCH($C654,'Policy Characteristics'!$C:$C,0))),"",INDEX('Policy Characteristics'!A:A,MATCH($C654,'Policy Characteristics'!$C:$C,0)))</f>
        <v>Industry</v>
      </c>
      <c r="B654" s="184" t="str">
        <f>IF(ISBLANK(INDEX('Policy Characteristics'!B:B,MATCH($C654,'Policy Characteristics'!$C:$C,0))),"",INDEX('Policy Characteristics'!B:B,MATCH($C654,'Policy Characteristics'!$C:$C,0)))</f>
        <v>Electrification</v>
      </c>
      <c r="C654" s="176" t="str">
        <f t="shared" si="34"/>
        <v>Fraction of Eligible Industrial Energy Use Shifted to Electricity</v>
      </c>
      <c r="D654" s="6" t="s">
        <v>1971</v>
      </c>
      <c r="E654" s="1" t="s">
        <v>2383</v>
      </c>
      <c r="F654" t="s">
        <v>1935</v>
      </c>
      <c r="G654" s="47" t="s">
        <v>2390</v>
      </c>
      <c r="H654" s="44">
        <v>1894</v>
      </c>
      <c r="I654" s="198" t="s">
        <v>43</v>
      </c>
      <c r="J654" s="177" t="str">
        <f>IF(ISBLANK(INDEX('Policy Characteristics'!D:D,MATCH($C654,'Policy Characteristics'!$C:$C,0))),"",INDEX('Policy Characteristics'!D:D,MATCH($C654,'Policy Characteristics'!$C:$C,0)))</f>
        <v>Electrification</v>
      </c>
      <c r="K654" s="177" t="str">
        <f>IF(ISBLANK(INDEX('Policy Characteristics'!E:E,MATCH($C654,'Policy Characteristics'!$C:$C,0))),"",INDEX('Policy Characteristics'!E:E,MATCH($C654,'Policy Characteristics'!$C:$C,0)))</f>
        <v>indst shift to electricity</v>
      </c>
      <c r="L654" s="177">
        <f>IF(ISBLANK(INDEX('Policy Characteristics'!F:F,MATCH($C654,'Policy Characteristics'!$C:$C,0))),"",INDEX('Policy Characteristics'!F:F,MATCH($C654,'Policy Characteristics'!$C:$C,0)))</f>
        <v>0</v>
      </c>
      <c r="M654" s="177">
        <f>IF(ISBLANK(INDEX('Policy Characteristics'!G:G,MATCH($C654,'Policy Characteristics'!$C:$C,0))),"",INDEX('Policy Characteristics'!G:G,MATCH($C654,'Policy Characteristics'!$C:$C,0)))</f>
        <v>1</v>
      </c>
      <c r="N654" s="177">
        <f>IF(ISBLANK(INDEX('Policy Characteristics'!H:H,MATCH($C654,'Policy Characteristics'!$C:$C,0))),"",INDEX('Policy Characteristics'!H:H,MATCH($C654,'Policy Characteristics'!$C:$C,0)))</f>
        <v>0.01</v>
      </c>
      <c r="O654" s="177" t="str">
        <f>IF(ISBLANK(INDEX('Policy Characteristics'!I:I,MATCH($C654,'Policy Characteristics'!$C:$C,0))),"",INDEX('Policy Characteristics'!I:I,MATCH($C654,'Policy Characteristics'!$C:$C,0)))</f>
        <v>% of fuel shifted</v>
      </c>
      <c r="P654" s="177" t="str">
        <f>IF(ISBLANK(INDEX('Policy Characteristics'!J:J,MATCH($C654,'Policy Characteristics'!$C:$C,0))),"",INDEX('Policy Characteristics'!J:J,MATCH($C654,'Policy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4" s="177" t="str">
        <f>IF(ISBLANK(INDEX('Policy Characteristics'!K:K,MATCH($C654,'Policy Characteristics'!$C:$C,0))),"",INDEX('Policy Characteristics'!K:K,MATCH($C654,'Policy Characteristics'!$C:$C,0)))</f>
        <v>industry-ag-main.html#fuel-switching</v>
      </c>
      <c r="R654" s="177" t="str">
        <f>IF(ISBLANK(INDEX('Policy Characteristics'!L:L,MATCH($C654,'Policy Characteristics'!$C:$C,0))),"",INDEX('Policy Characteristics'!L:L,MATCH($C654,'Policy Characteristics'!$C:$C,0)))</f>
        <v>industry-elec-and-hydrogen.html</v>
      </c>
    </row>
    <row r="655" spans="1:18" x14ac:dyDescent="0.35">
      <c r="A655" s="176" t="str">
        <f>IF(ISBLANK(INDEX('Policy Characteristics'!A:A,MATCH($C655,'Policy Characteristics'!$C:$C,0))),"",INDEX('Policy Characteristics'!A:A,MATCH($C655,'Policy Characteristics'!$C:$C,0)))</f>
        <v>Industry</v>
      </c>
      <c r="B655" s="184" t="str">
        <f>IF(ISBLANK(INDEX('Policy Characteristics'!B:B,MATCH($C655,'Policy Characteristics'!$C:$C,0))),"",INDEX('Policy Characteristics'!B:B,MATCH($C655,'Policy Characteristics'!$C:$C,0)))</f>
        <v>Electrification</v>
      </c>
      <c r="C655" s="176" t="str">
        <f t="shared" si="34"/>
        <v>Fraction of Eligible Industrial Energy Use Shifted to Electricity</v>
      </c>
      <c r="D655" s="6" t="s">
        <v>1971</v>
      </c>
      <c r="E655" s="1" t="s">
        <v>2384</v>
      </c>
      <c r="F655" t="s">
        <v>1935</v>
      </c>
      <c r="G655" s="47" t="s">
        <v>2391</v>
      </c>
      <c r="H655" s="44">
        <v>1895</v>
      </c>
      <c r="I655" s="198" t="s">
        <v>43</v>
      </c>
      <c r="J655" s="177" t="str">
        <f>IF(ISBLANK(INDEX('Policy Characteristics'!D:D,MATCH($C655,'Policy Characteristics'!$C:$C,0))),"",INDEX('Policy Characteristics'!D:D,MATCH($C655,'Policy Characteristics'!$C:$C,0)))</f>
        <v>Electrification</v>
      </c>
      <c r="K655" s="177" t="str">
        <f>IF(ISBLANK(INDEX('Policy Characteristics'!E:E,MATCH($C655,'Policy Characteristics'!$C:$C,0))),"",INDEX('Policy Characteristics'!E:E,MATCH($C655,'Policy Characteristics'!$C:$C,0)))</f>
        <v>indst shift to electricity</v>
      </c>
      <c r="L655" s="177">
        <f>IF(ISBLANK(INDEX('Policy Characteristics'!F:F,MATCH($C655,'Policy Characteristics'!$C:$C,0))),"",INDEX('Policy Characteristics'!F:F,MATCH($C655,'Policy Characteristics'!$C:$C,0)))</f>
        <v>0</v>
      </c>
      <c r="M655" s="177">
        <f>IF(ISBLANK(INDEX('Policy Characteristics'!G:G,MATCH($C655,'Policy Characteristics'!$C:$C,0))),"",INDEX('Policy Characteristics'!G:G,MATCH($C655,'Policy Characteristics'!$C:$C,0)))</f>
        <v>1</v>
      </c>
      <c r="N655" s="177">
        <f>IF(ISBLANK(INDEX('Policy Characteristics'!H:H,MATCH($C655,'Policy Characteristics'!$C:$C,0))),"",INDEX('Policy Characteristics'!H:H,MATCH($C655,'Policy Characteristics'!$C:$C,0)))</f>
        <v>0.01</v>
      </c>
      <c r="O655" s="177" t="str">
        <f>IF(ISBLANK(INDEX('Policy Characteristics'!I:I,MATCH($C655,'Policy Characteristics'!$C:$C,0))),"",INDEX('Policy Characteristics'!I:I,MATCH($C655,'Policy Characteristics'!$C:$C,0)))</f>
        <v>% of fuel shifted</v>
      </c>
      <c r="P655" s="177" t="str">
        <f>IF(ISBLANK(INDEX('Policy Characteristics'!J:J,MATCH($C655,'Policy Characteristics'!$C:$C,0))),"",INDEX('Policy Characteristics'!J:J,MATCH($C655,'Policy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5" s="177" t="str">
        <f>IF(ISBLANK(INDEX('Policy Characteristics'!K:K,MATCH($C655,'Policy Characteristics'!$C:$C,0))),"",INDEX('Policy Characteristics'!K:K,MATCH($C655,'Policy Characteristics'!$C:$C,0)))</f>
        <v>industry-ag-main.html#fuel-switching</v>
      </c>
      <c r="R655" s="177" t="str">
        <f>IF(ISBLANK(INDEX('Policy Characteristics'!L:L,MATCH($C655,'Policy Characteristics'!$C:$C,0))),"",INDEX('Policy Characteristics'!L:L,MATCH($C655,'Policy Characteristics'!$C:$C,0)))</f>
        <v>industry-elec-and-hydrogen.html</v>
      </c>
    </row>
    <row r="656" spans="1:18" x14ac:dyDescent="0.35">
      <c r="A656" s="176" t="str">
        <f>IF(ISBLANK(INDEX('Policy Characteristics'!A:A,MATCH($C656,'Policy Characteristics'!$C:$C,0))),"",INDEX('Policy Characteristics'!A:A,MATCH($C656,'Policy Characteristics'!$C:$C,0)))</f>
        <v>Industry</v>
      </c>
      <c r="B656" s="184" t="str">
        <f>IF(ISBLANK(INDEX('Policy Characteristics'!B:B,MATCH($C656,'Policy Characteristics'!$C:$C,0))),"",INDEX('Policy Characteristics'!B:B,MATCH($C656,'Policy Characteristics'!$C:$C,0)))</f>
        <v>Electrification</v>
      </c>
      <c r="C656" s="176" t="str">
        <f t="shared" si="34"/>
        <v>Fraction of Eligible Industrial Energy Use Shifted to Electricity</v>
      </c>
      <c r="D656" s="6" t="s">
        <v>1971</v>
      </c>
      <c r="E656" s="1" t="s">
        <v>2385</v>
      </c>
      <c r="F656" t="s">
        <v>1935</v>
      </c>
      <c r="G656" s="47" t="s">
        <v>2392</v>
      </c>
      <c r="H656" s="44">
        <v>1896</v>
      </c>
      <c r="I656" s="198" t="s">
        <v>43</v>
      </c>
      <c r="J656" s="177" t="str">
        <f>IF(ISBLANK(INDEX('Policy Characteristics'!D:D,MATCH($C656,'Policy Characteristics'!$C:$C,0))),"",INDEX('Policy Characteristics'!D:D,MATCH($C656,'Policy Characteristics'!$C:$C,0)))</f>
        <v>Electrification</v>
      </c>
      <c r="K656" s="177" t="str">
        <f>IF(ISBLANK(INDEX('Policy Characteristics'!E:E,MATCH($C656,'Policy Characteristics'!$C:$C,0))),"",INDEX('Policy Characteristics'!E:E,MATCH($C656,'Policy Characteristics'!$C:$C,0)))</f>
        <v>indst shift to electricity</v>
      </c>
      <c r="L656" s="177">
        <f>IF(ISBLANK(INDEX('Policy Characteristics'!F:F,MATCH($C656,'Policy Characteristics'!$C:$C,0))),"",INDEX('Policy Characteristics'!F:F,MATCH($C656,'Policy Characteristics'!$C:$C,0)))</f>
        <v>0</v>
      </c>
      <c r="M656" s="177">
        <f>IF(ISBLANK(INDEX('Policy Characteristics'!G:G,MATCH($C656,'Policy Characteristics'!$C:$C,0))),"",INDEX('Policy Characteristics'!G:G,MATCH($C656,'Policy Characteristics'!$C:$C,0)))</f>
        <v>1</v>
      </c>
      <c r="N656" s="177">
        <f>IF(ISBLANK(INDEX('Policy Characteristics'!H:H,MATCH($C656,'Policy Characteristics'!$C:$C,0))),"",INDEX('Policy Characteristics'!H:H,MATCH($C656,'Policy Characteristics'!$C:$C,0)))</f>
        <v>0.01</v>
      </c>
      <c r="O656" s="177" t="str">
        <f>IF(ISBLANK(INDEX('Policy Characteristics'!I:I,MATCH($C656,'Policy Characteristics'!$C:$C,0))),"",INDEX('Policy Characteristics'!I:I,MATCH($C656,'Policy Characteristics'!$C:$C,0)))</f>
        <v>% of fuel shifted</v>
      </c>
      <c r="P656" s="177" t="str">
        <f>IF(ISBLANK(INDEX('Policy Characteristics'!J:J,MATCH($C656,'Policy Characteristics'!$C:$C,0))),"",INDEX('Policy Characteristics'!J:J,MATCH($C656,'Policy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6" s="177" t="str">
        <f>IF(ISBLANK(INDEX('Policy Characteristics'!K:K,MATCH($C656,'Policy Characteristics'!$C:$C,0))),"",INDEX('Policy Characteristics'!K:K,MATCH($C656,'Policy Characteristics'!$C:$C,0)))</f>
        <v>industry-ag-main.html#fuel-switching</v>
      </c>
      <c r="R656" s="177" t="str">
        <f>IF(ISBLANK(INDEX('Policy Characteristics'!L:L,MATCH($C656,'Policy Characteristics'!$C:$C,0))),"",INDEX('Policy Characteristics'!L:L,MATCH($C656,'Policy Characteristics'!$C:$C,0)))</f>
        <v>industry-elec-and-hydrogen.html</v>
      </c>
    </row>
    <row r="657" spans="1:18" x14ac:dyDescent="0.35">
      <c r="A657" s="176" t="str">
        <f>IF(ISBLANK(INDEX('Policy Characteristics'!A:A,MATCH($C657,'Policy Characteristics'!$C:$C,0))),"",INDEX('Policy Characteristics'!A:A,MATCH($C657,'Policy Characteristics'!$C:$C,0)))</f>
        <v>Industry</v>
      </c>
      <c r="B657" s="184" t="str">
        <f>IF(ISBLANK(INDEX('Policy Characteristics'!B:B,MATCH($C657,'Policy Characteristics'!$C:$C,0))),"",INDEX('Policy Characteristics'!B:B,MATCH($C657,'Policy Characteristics'!$C:$C,0)))</f>
        <v>Electrification</v>
      </c>
      <c r="C657" s="176" t="str">
        <f t="shared" si="34"/>
        <v>Fraction of Eligible Industrial Energy Use Shifted to Electricity</v>
      </c>
      <c r="D657" s="6" t="s">
        <v>1971</v>
      </c>
      <c r="E657" s="1" t="s">
        <v>2542</v>
      </c>
      <c r="F657" t="s">
        <v>1935</v>
      </c>
      <c r="G657" s="47" t="s">
        <v>2542</v>
      </c>
      <c r="H657" s="44">
        <v>1897</v>
      </c>
      <c r="I657" s="198" t="s">
        <v>43</v>
      </c>
      <c r="J657" s="177" t="str">
        <f>IF(ISBLANK(INDEX('Policy Characteristics'!D:D,MATCH($C657,'Policy Characteristics'!$C:$C,0))),"",INDEX('Policy Characteristics'!D:D,MATCH($C657,'Policy Characteristics'!$C:$C,0)))</f>
        <v>Electrification</v>
      </c>
      <c r="K657" s="177" t="str">
        <f>IF(ISBLANK(INDEX('Policy Characteristics'!E:E,MATCH($C657,'Policy Characteristics'!$C:$C,0))),"",INDEX('Policy Characteristics'!E:E,MATCH($C657,'Policy Characteristics'!$C:$C,0)))</f>
        <v>indst shift to electricity</v>
      </c>
      <c r="L657" s="177">
        <f>IF(ISBLANK(INDEX('Policy Characteristics'!F:F,MATCH($C657,'Policy Characteristics'!$C:$C,0))),"",INDEX('Policy Characteristics'!F:F,MATCH($C657,'Policy Characteristics'!$C:$C,0)))</f>
        <v>0</v>
      </c>
      <c r="M657" s="177">
        <f>IF(ISBLANK(INDEX('Policy Characteristics'!G:G,MATCH($C657,'Policy Characteristics'!$C:$C,0))),"",INDEX('Policy Characteristics'!G:G,MATCH($C657,'Policy Characteristics'!$C:$C,0)))</f>
        <v>1</v>
      </c>
      <c r="N657" s="177">
        <f>IF(ISBLANK(INDEX('Policy Characteristics'!H:H,MATCH($C657,'Policy Characteristics'!$C:$C,0))),"",INDEX('Policy Characteristics'!H:H,MATCH($C657,'Policy Characteristics'!$C:$C,0)))</f>
        <v>0.01</v>
      </c>
      <c r="O657" s="177" t="str">
        <f>IF(ISBLANK(INDEX('Policy Characteristics'!I:I,MATCH($C657,'Policy Characteristics'!$C:$C,0))),"",INDEX('Policy Characteristics'!I:I,MATCH($C657,'Policy Characteristics'!$C:$C,0)))</f>
        <v>% of fuel shifted</v>
      </c>
      <c r="P657" s="177" t="str">
        <f>IF(ISBLANK(INDEX('Policy Characteristics'!J:J,MATCH($C657,'Policy Characteristics'!$C:$C,0))),"",INDEX('Policy Characteristics'!J:J,MATCH($C657,'Policy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7" s="177" t="str">
        <f>IF(ISBLANK(INDEX('Policy Characteristics'!K:K,MATCH($C657,'Policy Characteristics'!$C:$C,0))),"",INDEX('Policy Characteristics'!K:K,MATCH($C657,'Policy Characteristics'!$C:$C,0)))</f>
        <v>industry-ag-main.html#fuel-switching</v>
      </c>
      <c r="R657" s="177" t="str">
        <f>IF(ISBLANK(INDEX('Policy Characteristics'!L:L,MATCH($C657,'Policy Characteristics'!$C:$C,0))),"",INDEX('Policy Characteristics'!L:L,MATCH($C657,'Policy Characteristics'!$C:$C,0)))</f>
        <v>industry-elec-and-hydrogen.html</v>
      </c>
    </row>
    <row r="658" spans="1:18" x14ac:dyDescent="0.35">
      <c r="A658" s="176" t="str">
        <f>IF(ISBLANK(INDEX('Policy Characteristics'!A:A,MATCH($C658,'Policy Characteristics'!$C:$C,0))),"",INDEX('Policy Characteristics'!A:A,MATCH($C658,'Policy Characteristics'!$C:$C,0)))</f>
        <v>Industry</v>
      </c>
      <c r="B658" s="184" t="str">
        <f>IF(ISBLANK(INDEX('Policy Characteristics'!B:B,MATCH($C658,'Policy Characteristics'!$C:$C,0))),"",INDEX('Policy Characteristics'!B:B,MATCH($C658,'Policy Characteristics'!$C:$C,0)))</f>
        <v>Electrification</v>
      </c>
      <c r="C658" s="176" t="str">
        <f t="shared" si="34"/>
        <v>Fraction of Eligible Industrial Energy Use Shifted to Electricity</v>
      </c>
      <c r="D658" s="6" t="s">
        <v>1972</v>
      </c>
      <c r="E658" s="1" t="s">
        <v>2379</v>
      </c>
      <c r="F658" t="s">
        <v>1936</v>
      </c>
      <c r="G658" s="47" t="s">
        <v>2386</v>
      </c>
      <c r="H658" s="44">
        <v>1898</v>
      </c>
      <c r="I658" s="198" t="s">
        <v>43</v>
      </c>
      <c r="J658" s="177" t="str">
        <f>IF(ISBLANK(INDEX('Policy Characteristics'!D:D,MATCH($C658,'Policy Characteristics'!$C:$C,0))),"",INDEX('Policy Characteristics'!D:D,MATCH($C658,'Policy Characteristics'!$C:$C,0)))</f>
        <v>Electrification</v>
      </c>
      <c r="K658" s="177" t="str">
        <f>IF(ISBLANK(INDEX('Policy Characteristics'!E:E,MATCH($C658,'Policy Characteristics'!$C:$C,0))),"",INDEX('Policy Characteristics'!E:E,MATCH($C658,'Policy Characteristics'!$C:$C,0)))</f>
        <v>indst shift to electricity</v>
      </c>
      <c r="L658" s="177">
        <f>IF(ISBLANK(INDEX('Policy Characteristics'!F:F,MATCH($C658,'Policy Characteristics'!$C:$C,0))),"",INDEX('Policy Characteristics'!F:F,MATCH($C658,'Policy Characteristics'!$C:$C,0)))</f>
        <v>0</v>
      </c>
      <c r="M658" s="177">
        <f>IF(ISBLANK(INDEX('Policy Characteristics'!G:G,MATCH($C658,'Policy Characteristics'!$C:$C,0))),"",INDEX('Policy Characteristics'!G:G,MATCH($C658,'Policy Characteristics'!$C:$C,0)))</f>
        <v>1</v>
      </c>
      <c r="N658" s="177">
        <f>IF(ISBLANK(INDEX('Policy Characteristics'!H:H,MATCH($C658,'Policy Characteristics'!$C:$C,0))),"",INDEX('Policy Characteristics'!H:H,MATCH($C658,'Policy Characteristics'!$C:$C,0)))</f>
        <v>0.01</v>
      </c>
      <c r="O658" s="177" t="str">
        <f>IF(ISBLANK(INDEX('Policy Characteristics'!I:I,MATCH($C658,'Policy Characteristics'!$C:$C,0))),"",INDEX('Policy Characteristics'!I:I,MATCH($C658,'Policy Characteristics'!$C:$C,0)))</f>
        <v>% of fuel shifted</v>
      </c>
      <c r="P658" s="177" t="str">
        <f>IF(ISBLANK(INDEX('Policy Characteristics'!J:J,MATCH($C658,'Policy Characteristics'!$C:$C,0))),"",INDEX('Policy Characteristics'!J:J,MATCH($C658,'Policy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8" s="177" t="str">
        <f>IF(ISBLANK(INDEX('Policy Characteristics'!K:K,MATCH($C658,'Policy Characteristics'!$C:$C,0))),"",INDEX('Policy Characteristics'!K:K,MATCH($C658,'Policy Characteristics'!$C:$C,0)))</f>
        <v>industry-ag-main.html#fuel-switching</v>
      </c>
      <c r="R658" s="177" t="str">
        <f>IF(ISBLANK(INDEX('Policy Characteristics'!L:L,MATCH($C658,'Policy Characteristics'!$C:$C,0))),"",INDEX('Policy Characteristics'!L:L,MATCH($C658,'Policy Characteristics'!$C:$C,0)))</f>
        <v>industry-elec-and-hydrogen.html</v>
      </c>
    </row>
    <row r="659" spans="1:18" x14ac:dyDescent="0.35">
      <c r="A659" s="176" t="str">
        <f>IF(ISBLANK(INDEX('Policy Characteristics'!A:A,MATCH($C659,'Policy Characteristics'!$C:$C,0))),"",INDEX('Policy Characteristics'!A:A,MATCH($C659,'Policy Characteristics'!$C:$C,0)))</f>
        <v>Industry</v>
      </c>
      <c r="B659" s="184" t="str">
        <f>IF(ISBLANK(INDEX('Policy Characteristics'!B:B,MATCH($C659,'Policy Characteristics'!$C:$C,0))),"",INDEX('Policy Characteristics'!B:B,MATCH($C659,'Policy Characteristics'!$C:$C,0)))</f>
        <v>Electrification</v>
      </c>
      <c r="C659" s="176" t="str">
        <f t="shared" ref="C659:C710" si="35">C$594</f>
        <v>Fraction of Eligible Industrial Energy Use Shifted to Electricity</v>
      </c>
      <c r="D659" s="6" t="s">
        <v>1972</v>
      </c>
      <c r="E659" s="1" t="s">
        <v>2380</v>
      </c>
      <c r="F659" t="s">
        <v>1936</v>
      </c>
      <c r="G659" s="47" t="s">
        <v>2387</v>
      </c>
      <c r="H659" s="44">
        <v>1899</v>
      </c>
      <c r="I659" s="198" t="s">
        <v>43</v>
      </c>
      <c r="J659" s="177" t="str">
        <f>IF(ISBLANK(INDEX('Policy Characteristics'!D:D,MATCH($C659,'Policy Characteristics'!$C:$C,0))),"",INDEX('Policy Characteristics'!D:D,MATCH($C659,'Policy Characteristics'!$C:$C,0)))</f>
        <v>Electrification</v>
      </c>
      <c r="K659" s="177" t="str">
        <f>IF(ISBLANK(INDEX('Policy Characteristics'!E:E,MATCH($C659,'Policy Characteristics'!$C:$C,0))),"",INDEX('Policy Characteristics'!E:E,MATCH($C659,'Policy Characteristics'!$C:$C,0)))</f>
        <v>indst shift to electricity</v>
      </c>
      <c r="L659" s="177">
        <f>IF(ISBLANK(INDEX('Policy Characteristics'!F:F,MATCH($C659,'Policy Characteristics'!$C:$C,0))),"",INDEX('Policy Characteristics'!F:F,MATCH($C659,'Policy Characteristics'!$C:$C,0)))</f>
        <v>0</v>
      </c>
      <c r="M659" s="177">
        <f>IF(ISBLANK(INDEX('Policy Characteristics'!G:G,MATCH($C659,'Policy Characteristics'!$C:$C,0))),"",INDEX('Policy Characteristics'!G:G,MATCH($C659,'Policy Characteristics'!$C:$C,0)))</f>
        <v>1</v>
      </c>
      <c r="N659" s="177">
        <f>IF(ISBLANK(INDEX('Policy Characteristics'!H:H,MATCH($C659,'Policy Characteristics'!$C:$C,0))),"",INDEX('Policy Characteristics'!H:H,MATCH($C659,'Policy Characteristics'!$C:$C,0)))</f>
        <v>0.01</v>
      </c>
      <c r="O659" s="177" t="str">
        <f>IF(ISBLANK(INDEX('Policy Characteristics'!I:I,MATCH($C659,'Policy Characteristics'!$C:$C,0))),"",INDEX('Policy Characteristics'!I:I,MATCH($C659,'Policy Characteristics'!$C:$C,0)))</f>
        <v>% of fuel shifted</v>
      </c>
      <c r="P659" s="177" t="str">
        <f>IF(ISBLANK(INDEX('Policy Characteristics'!J:J,MATCH($C659,'Policy Characteristics'!$C:$C,0))),"",INDEX('Policy Characteristics'!J:J,MATCH($C659,'Policy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9" s="177" t="str">
        <f>IF(ISBLANK(INDEX('Policy Characteristics'!K:K,MATCH($C659,'Policy Characteristics'!$C:$C,0))),"",INDEX('Policy Characteristics'!K:K,MATCH($C659,'Policy Characteristics'!$C:$C,0)))</f>
        <v>industry-ag-main.html#fuel-switching</v>
      </c>
      <c r="R659" s="177" t="str">
        <f>IF(ISBLANK(INDEX('Policy Characteristics'!L:L,MATCH($C659,'Policy Characteristics'!$C:$C,0))),"",INDEX('Policy Characteristics'!L:L,MATCH($C659,'Policy Characteristics'!$C:$C,0)))</f>
        <v>industry-elec-and-hydrogen.html</v>
      </c>
    </row>
    <row r="660" spans="1:18" x14ac:dyDescent="0.35">
      <c r="A660" s="176" t="str">
        <f>IF(ISBLANK(INDEX('Policy Characteristics'!A:A,MATCH($C660,'Policy Characteristics'!$C:$C,0))),"",INDEX('Policy Characteristics'!A:A,MATCH($C660,'Policy Characteristics'!$C:$C,0)))</f>
        <v>Industry</v>
      </c>
      <c r="B660" s="184" t="str">
        <f>IF(ISBLANK(INDEX('Policy Characteristics'!B:B,MATCH($C660,'Policy Characteristics'!$C:$C,0))),"",INDEX('Policy Characteristics'!B:B,MATCH($C660,'Policy Characteristics'!$C:$C,0)))</f>
        <v>Electrification</v>
      </c>
      <c r="C660" s="176" t="str">
        <f t="shared" si="35"/>
        <v>Fraction of Eligible Industrial Energy Use Shifted to Electricity</v>
      </c>
      <c r="D660" s="6" t="s">
        <v>1972</v>
      </c>
      <c r="E660" s="1" t="s">
        <v>2381</v>
      </c>
      <c r="F660" t="s">
        <v>1936</v>
      </c>
      <c r="G660" s="47" t="s">
        <v>2388</v>
      </c>
      <c r="H660" s="44">
        <v>1900</v>
      </c>
      <c r="I660" s="198" t="s">
        <v>43</v>
      </c>
      <c r="J660" s="177" t="str">
        <f>IF(ISBLANK(INDEX('Policy Characteristics'!D:D,MATCH($C660,'Policy Characteristics'!$C:$C,0))),"",INDEX('Policy Characteristics'!D:D,MATCH($C660,'Policy Characteristics'!$C:$C,0)))</f>
        <v>Electrification</v>
      </c>
      <c r="K660" s="177" t="str">
        <f>IF(ISBLANK(INDEX('Policy Characteristics'!E:E,MATCH($C660,'Policy Characteristics'!$C:$C,0))),"",INDEX('Policy Characteristics'!E:E,MATCH($C660,'Policy Characteristics'!$C:$C,0)))</f>
        <v>indst shift to electricity</v>
      </c>
      <c r="L660" s="177">
        <f>IF(ISBLANK(INDEX('Policy Characteristics'!F:F,MATCH($C660,'Policy Characteristics'!$C:$C,0))),"",INDEX('Policy Characteristics'!F:F,MATCH($C660,'Policy Characteristics'!$C:$C,0)))</f>
        <v>0</v>
      </c>
      <c r="M660" s="177">
        <f>IF(ISBLANK(INDEX('Policy Characteristics'!G:G,MATCH($C660,'Policy Characteristics'!$C:$C,0))),"",INDEX('Policy Characteristics'!G:G,MATCH($C660,'Policy Characteristics'!$C:$C,0)))</f>
        <v>1</v>
      </c>
      <c r="N660" s="177">
        <f>IF(ISBLANK(INDEX('Policy Characteristics'!H:H,MATCH($C660,'Policy Characteristics'!$C:$C,0))),"",INDEX('Policy Characteristics'!H:H,MATCH($C660,'Policy Characteristics'!$C:$C,0)))</f>
        <v>0.01</v>
      </c>
      <c r="O660" s="177" t="str">
        <f>IF(ISBLANK(INDEX('Policy Characteristics'!I:I,MATCH($C660,'Policy Characteristics'!$C:$C,0))),"",INDEX('Policy Characteristics'!I:I,MATCH($C660,'Policy Characteristics'!$C:$C,0)))</f>
        <v>% of fuel shifted</v>
      </c>
      <c r="P660" s="177" t="str">
        <f>IF(ISBLANK(INDEX('Policy Characteristics'!J:J,MATCH($C660,'Policy Characteristics'!$C:$C,0))),"",INDEX('Policy Characteristics'!J:J,MATCH($C660,'Policy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0" s="177" t="str">
        <f>IF(ISBLANK(INDEX('Policy Characteristics'!K:K,MATCH($C660,'Policy Characteristics'!$C:$C,0))),"",INDEX('Policy Characteristics'!K:K,MATCH($C660,'Policy Characteristics'!$C:$C,0)))</f>
        <v>industry-ag-main.html#fuel-switching</v>
      </c>
      <c r="R660" s="177" t="str">
        <f>IF(ISBLANK(INDEX('Policy Characteristics'!L:L,MATCH($C660,'Policy Characteristics'!$C:$C,0))),"",INDEX('Policy Characteristics'!L:L,MATCH($C660,'Policy Characteristics'!$C:$C,0)))</f>
        <v>industry-elec-and-hydrogen.html</v>
      </c>
    </row>
    <row r="661" spans="1:18" x14ac:dyDescent="0.35">
      <c r="A661" s="176" t="str">
        <f>IF(ISBLANK(INDEX('Policy Characteristics'!A:A,MATCH($C661,'Policy Characteristics'!$C:$C,0))),"",INDEX('Policy Characteristics'!A:A,MATCH($C661,'Policy Characteristics'!$C:$C,0)))</f>
        <v>Industry</v>
      </c>
      <c r="B661" s="184" t="str">
        <f>IF(ISBLANK(INDEX('Policy Characteristics'!B:B,MATCH($C661,'Policy Characteristics'!$C:$C,0))),"",INDEX('Policy Characteristics'!B:B,MATCH($C661,'Policy Characteristics'!$C:$C,0)))</f>
        <v>Electrification</v>
      </c>
      <c r="C661" s="176" t="str">
        <f t="shared" si="35"/>
        <v>Fraction of Eligible Industrial Energy Use Shifted to Electricity</v>
      </c>
      <c r="D661" s="6" t="s">
        <v>1972</v>
      </c>
      <c r="E661" s="1" t="s">
        <v>2382</v>
      </c>
      <c r="F661" t="s">
        <v>1936</v>
      </c>
      <c r="G661" s="47" t="s">
        <v>2389</v>
      </c>
      <c r="H661" s="44">
        <v>1901</v>
      </c>
      <c r="I661" s="198" t="s">
        <v>43</v>
      </c>
      <c r="J661" s="177" t="str">
        <f>IF(ISBLANK(INDEX('Policy Characteristics'!D:D,MATCH($C661,'Policy Characteristics'!$C:$C,0))),"",INDEX('Policy Characteristics'!D:D,MATCH($C661,'Policy Characteristics'!$C:$C,0)))</f>
        <v>Electrification</v>
      </c>
      <c r="K661" s="177" t="str">
        <f>IF(ISBLANK(INDEX('Policy Characteristics'!E:E,MATCH($C661,'Policy Characteristics'!$C:$C,0))),"",INDEX('Policy Characteristics'!E:E,MATCH($C661,'Policy Characteristics'!$C:$C,0)))</f>
        <v>indst shift to electricity</v>
      </c>
      <c r="L661" s="177">
        <f>IF(ISBLANK(INDEX('Policy Characteristics'!F:F,MATCH($C661,'Policy Characteristics'!$C:$C,0))),"",INDEX('Policy Characteristics'!F:F,MATCH($C661,'Policy Characteristics'!$C:$C,0)))</f>
        <v>0</v>
      </c>
      <c r="M661" s="177">
        <f>IF(ISBLANK(INDEX('Policy Characteristics'!G:G,MATCH($C661,'Policy Characteristics'!$C:$C,0))),"",INDEX('Policy Characteristics'!G:G,MATCH($C661,'Policy Characteristics'!$C:$C,0)))</f>
        <v>1</v>
      </c>
      <c r="N661" s="177">
        <f>IF(ISBLANK(INDEX('Policy Characteristics'!H:H,MATCH($C661,'Policy Characteristics'!$C:$C,0))),"",INDEX('Policy Characteristics'!H:H,MATCH($C661,'Policy Characteristics'!$C:$C,0)))</f>
        <v>0.01</v>
      </c>
      <c r="O661" s="177" t="str">
        <f>IF(ISBLANK(INDEX('Policy Characteristics'!I:I,MATCH($C661,'Policy Characteristics'!$C:$C,0))),"",INDEX('Policy Characteristics'!I:I,MATCH($C661,'Policy Characteristics'!$C:$C,0)))</f>
        <v>% of fuel shifted</v>
      </c>
      <c r="P661" s="177" t="str">
        <f>IF(ISBLANK(INDEX('Policy Characteristics'!J:J,MATCH($C661,'Policy Characteristics'!$C:$C,0))),"",INDEX('Policy Characteristics'!J:J,MATCH($C661,'Policy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1" s="177" t="str">
        <f>IF(ISBLANK(INDEX('Policy Characteristics'!K:K,MATCH($C661,'Policy Characteristics'!$C:$C,0))),"",INDEX('Policy Characteristics'!K:K,MATCH($C661,'Policy Characteristics'!$C:$C,0)))</f>
        <v>industry-ag-main.html#fuel-switching</v>
      </c>
      <c r="R661" s="177" t="str">
        <f>IF(ISBLANK(INDEX('Policy Characteristics'!L:L,MATCH($C661,'Policy Characteristics'!$C:$C,0))),"",INDEX('Policy Characteristics'!L:L,MATCH($C661,'Policy Characteristics'!$C:$C,0)))</f>
        <v>industry-elec-and-hydrogen.html</v>
      </c>
    </row>
    <row r="662" spans="1:18" x14ac:dyDescent="0.35">
      <c r="A662" s="176" t="str">
        <f>IF(ISBLANK(INDEX('Policy Characteristics'!A:A,MATCH($C662,'Policy Characteristics'!$C:$C,0))),"",INDEX('Policy Characteristics'!A:A,MATCH($C662,'Policy Characteristics'!$C:$C,0)))</f>
        <v>Industry</v>
      </c>
      <c r="B662" s="184" t="str">
        <f>IF(ISBLANK(INDEX('Policy Characteristics'!B:B,MATCH($C662,'Policy Characteristics'!$C:$C,0))),"",INDEX('Policy Characteristics'!B:B,MATCH($C662,'Policy Characteristics'!$C:$C,0)))</f>
        <v>Electrification</v>
      </c>
      <c r="C662" s="176" t="str">
        <f t="shared" si="35"/>
        <v>Fraction of Eligible Industrial Energy Use Shifted to Electricity</v>
      </c>
      <c r="D662" s="6" t="s">
        <v>1972</v>
      </c>
      <c r="E662" s="1" t="s">
        <v>2383</v>
      </c>
      <c r="F662" t="s">
        <v>1936</v>
      </c>
      <c r="G662" s="47" t="s">
        <v>2390</v>
      </c>
      <c r="H662" s="44">
        <v>1902</v>
      </c>
      <c r="I662" s="198" t="s">
        <v>43</v>
      </c>
      <c r="J662" s="177" t="str">
        <f>IF(ISBLANK(INDEX('Policy Characteristics'!D:D,MATCH($C662,'Policy Characteristics'!$C:$C,0))),"",INDEX('Policy Characteristics'!D:D,MATCH($C662,'Policy Characteristics'!$C:$C,0)))</f>
        <v>Electrification</v>
      </c>
      <c r="K662" s="177" t="str">
        <f>IF(ISBLANK(INDEX('Policy Characteristics'!E:E,MATCH($C662,'Policy Characteristics'!$C:$C,0))),"",INDEX('Policy Characteristics'!E:E,MATCH($C662,'Policy Characteristics'!$C:$C,0)))</f>
        <v>indst shift to electricity</v>
      </c>
      <c r="L662" s="177">
        <f>IF(ISBLANK(INDEX('Policy Characteristics'!F:F,MATCH($C662,'Policy Characteristics'!$C:$C,0))),"",INDEX('Policy Characteristics'!F:F,MATCH($C662,'Policy Characteristics'!$C:$C,0)))</f>
        <v>0</v>
      </c>
      <c r="M662" s="177">
        <f>IF(ISBLANK(INDEX('Policy Characteristics'!G:G,MATCH($C662,'Policy Characteristics'!$C:$C,0))),"",INDEX('Policy Characteristics'!G:G,MATCH($C662,'Policy Characteristics'!$C:$C,0)))</f>
        <v>1</v>
      </c>
      <c r="N662" s="177">
        <f>IF(ISBLANK(INDEX('Policy Characteristics'!H:H,MATCH($C662,'Policy Characteristics'!$C:$C,0))),"",INDEX('Policy Characteristics'!H:H,MATCH($C662,'Policy Characteristics'!$C:$C,0)))</f>
        <v>0.01</v>
      </c>
      <c r="O662" s="177" t="str">
        <f>IF(ISBLANK(INDEX('Policy Characteristics'!I:I,MATCH($C662,'Policy Characteristics'!$C:$C,0))),"",INDEX('Policy Characteristics'!I:I,MATCH($C662,'Policy Characteristics'!$C:$C,0)))</f>
        <v>% of fuel shifted</v>
      </c>
      <c r="P662" s="177" t="str">
        <f>IF(ISBLANK(INDEX('Policy Characteristics'!J:J,MATCH($C662,'Policy Characteristics'!$C:$C,0))),"",INDEX('Policy Characteristics'!J:J,MATCH($C662,'Policy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2" s="177" t="str">
        <f>IF(ISBLANK(INDEX('Policy Characteristics'!K:K,MATCH($C662,'Policy Characteristics'!$C:$C,0))),"",INDEX('Policy Characteristics'!K:K,MATCH($C662,'Policy Characteristics'!$C:$C,0)))</f>
        <v>industry-ag-main.html#fuel-switching</v>
      </c>
      <c r="R662" s="177" t="str">
        <f>IF(ISBLANK(INDEX('Policy Characteristics'!L:L,MATCH($C662,'Policy Characteristics'!$C:$C,0))),"",INDEX('Policy Characteristics'!L:L,MATCH($C662,'Policy Characteristics'!$C:$C,0)))</f>
        <v>industry-elec-and-hydrogen.html</v>
      </c>
    </row>
    <row r="663" spans="1:18" x14ac:dyDescent="0.35">
      <c r="A663" s="176" t="str">
        <f>IF(ISBLANK(INDEX('Policy Characteristics'!A:A,MATCH($C663,'Policy Characteristics'!$C:$C,0))),"",INDEX('Policy Characteristics'!A:A,MATCH($C663,'Policy Characteristics'!$C:$C,0)))</f>
        <v>Industry</v>
      </c>
      <c r="B663" s="184" t="str">
        <f>IF(ISBLANK(INDEX('Policy Characteristics'!B:B,MATCH($C663,'Policy Characteristics'!$C:$C,0))),"",INDEX('Policy Characteristics'!B:B,MATCH($C663,'Policy Characteristics'!$C:$C,0)))</f>
        <v>Electrification</v>
      </c>
      <c r="C663" s="176" t="str">
        <f t="shared" si="35"/>
        <v>Fraction of Eligible Industrial Energy Use Shifted to Electricity</v>
      </c>
      <c r="D663" s="6" t="s">
        <v>1972</v>
      </c>
      <c r="E663" s="1" t="s">
        <v>2384</v>
      </c>
      <c r="F663" t="s">
        <v>1936</v>
      </c>
      <c r="G663" s="47" t="s">
        <v>2391</v>
      </c>
      <c r="H663" s="44">
        <v>1903</v>
      </c>
      <c r="I663" s="198" t="s">
        <v>43</v>
      </c>
      <c r="J663" s="177" t="str">
        <f>IF(ISBLANK(INDEX('Policy Characteristics'!D:D,MATCH($C663,'Policy Characteristics'!$C:$C,0))),"",INDEX('Policy Characteristics'!D:D,MATCH($C663,'Policy Characteristics'!$C:$C,0)))</f>
        <v>Electrification</v>
      </c>
      <c r="K663" s="177" t="str">
        <f>IF(ISBLANK(INDEX('Policy Characteristics'!E:E,MATCH($C663,'Policy Characteristics'!$C:$C,0))),"",INDEX('Policy Characteristics'!E:E,MATCH($C663,'Policy Characteristics'!$C:$C,0)))</f>
        <v>indst shift to electricity</v>
      </c>
      <c r="L663" s="177">
        <f>IF(ISBLANK(INDEX('Policy Characteristics'!F:F,MATCH($C663,'Policy Characteristics'!$C:$C,0))),"",INDEX('Policy Characteristics'!F:F,MATCH($C663,'Policy Characteristics'!$C:$C,0)))</f>
        <v>0</v>
      </c>
      <c r="M663" s="177">
        <f>IF(ISBLANK(INDEX('Policy Characteristics'!G:G,MATCH($C663,'Policy Characteristics'!$C:$C,0))),"",INDEX('Policy Characteristics'!G:G,MATCH($C663,'Policy Characteristics'!$C:$C,0)))</f>
        <v>1</v>
      </c>
      <c r="N663" s="177">
        <f>IF(ISBLANK(INDEX('Policy Characteristics'!H:H,MATCH($C663,'Policy Characteristics'!$C:$C,0))),"",INDEX('Policy Characteristics'!H:H,MATCH($C663,'Policy Characteristics'!$C:$C,0)))</f>
        <v>0.01</v>
      </c>
      <c r="O663" s="177" t="str">
        <f>IF(ISBLANK(INDEX('Policy Characteristics'!I:I,MATCH($C663,'Policy Characteristics'!$C:$C,0))),"",INDEX('Policy Characteristics'!I:I,MATCH($C663,'Policy Characteristics'!$C:$C,0)))</f>
        <v>% of fuel shifted</v>
      </c>
      <c r="P663" s="177" t="str">
        <f>IF(ISBLANK(INDEX('Policy Characteristics'!J:J,MATCH($C663,'Policy Characteristics'!$C:$C,0))),"",INDEX('Policy Characteristics'!J:J,MATCH($C663,'Policy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3" s="177" t="str">
        <f>IF(ISBLANK(INDEX('Policy Characteristics'!K:K,MATCH($C663,'Policy Characteristics'!$C:$C,0))),"",INDEX('Policy Characteristics'!K:K,MATCH($C663,'Policy Characteristics'!$C:$C,0)))</f>
        <v>industry-ag-main.html#fuel-switching</v>
      </c>
      <c r="R663" s="177" t="str">
        <f>IF(ISBLANK(INDEX('Policy Characteristics'!L:L,MATCH($C663,'Policy Characteristics'!$C:$C,0))),"",INDEX('Policy Characteristics'!L:L,MATCH($C663,'Policy Characteristics'!$C:$C,0)))</f>
        <v>industry-elec-and-hydrogen.html</v>
      </c>
    </row>
    <row r="664" spans="1:18" x14ac:dyDescent="0.35">
      <c r="A664" s="176" t="str">
        <f>IF(ISBLANK(INDEX('Policy Characteristics'!A:A,MATCH($C664,'Policy Characteristics'!$C:$C,0))),"",INDEX('Policy Characteristics'!A:A,MATCH($C664,'Policy Characteristics'!$C:$C,0)))</f>
        <v>Industry</v>
      </c>
      <c r="B664" s="184" t="str">
        <f>IF(ISBLANK(INDEX('Policy Characteristics'!B:B,MATCH($C664,'Policy Characteristics'!$C:$C,0))),"",INDEX('Policy Characteristics'!B:B,MATCH($C664,'Policy Characteristics'!$C:$C,0)))</f>
        <v>Electrification</v>
      </c>
      <c r="C664" s="176" t="str">
        <f t="shared" si="35"/>
        <v>Fraction of Eligible Industrial Energy Use Shifted to Electricity</v>
      </c>
      <c r="D664" s="6" t="s">
        <v>1972</v>
      </c>
      <c r="E664" s="1" t="s">
        <v>2385</v>
      </c>
      <c r="F664" t="s">
        <v>1936</v>
      </c>
      <c r="G664" s="47" t="s">
        <v>2392</v>
      </c>
      <c r="H664" s="44">
        <v>1904</v>
      </c>
      <c r="I664" s="198" t="s">
        <v>43</v>
      </c>
      <c r="J664" s="177" t="str">
        <f>IF(ISBLANK(INDEX('Policy Characteristics'!D:D,MATCH($C664,'Policy Characteristics'!$C:$C,0))),"",INDEX('Policy Characteristics'!D:D,MATCH($C664,'Policy Characteristics'!$C:$C,0)))</f>
        <v>Electrification</v>
      </c>
      <c r="K664" s="177" t="str">
        <f>IF(ISBLANK(INDEX('Policy Characteristics'!E:E,MATCH($C664,'Policy Characteristics'!$C:$C,0))),"",INDEX('Policy Characteristics'!E:E,MATCH($C664,'Policy Characteristics'!$C:$C,0)))</f>
        <v>indst shift to electricity</v>
      </c>
      <c r="L664" s="177">
        <f>IF(ISBLANK(INDEX('Policy Characteristics'!F:F,MATCH($C664,'Policy Characteristics'!$C:$C,0))),"",INDEX('Policy Characteristics'!F:F,MATCH($C664,'Policy Characteristics'!$C:$C,0)))</f>
        <v>0</v>
      </c>
      <c r="M664" s="177">
        <f>IF(ISBLANK(INDEX('Policy Characteristics'!G:G,MATCH($C664,'Policy Characteristics'!$C:$C,0))),"",INDEX('Policy Characteristics'!G:G,MATCH($C664,'Policy Characteristics'!$C:$C,0)))</f>
        <v>1</v>
      </c>
      <c r="N664" s="177">
        <f>IF(ISBLANK(INDEX('Policy Characteristics'!H:H,MATCH($C664,'Policy Characteristics'!$C:$C,0))),"",INDEX('Policy Characteristics'!H:H,MATCH($C664,'Policy Characteristics'!$C:$C,0)))</f>
        <v>0.01</v>
      </c>
      <c r="O664" s="177" t="str">
        <f>IF(ISBLANK(INDEX('Policy Characteristics'!I:I,MATCH($C664,'Policy Characteristics'!$C:$C,0))),"",INDEX('Policy Characteristics'!I:I,MATCH($C664,'Policy Characteristics'!$C:$C,0)))</f>
        <v>% of fuel shifted</v>
      </c>
      <c r="P664" s="177" t="str">
        <f>IF(ISBLANK(INDEX('Policy Characteristics'!J:J,MATCH($C664,'Policy Characteristics'!$C:$C,0))),"",INDEX('Policy Characteristics'!J:J,MATCH($C664,'Policy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4" s="177" t="str">
        <f>IF(ISBLANK(INDEX('Policy Characteristics'!K:K,MATCH($C664,'Policy Characteristics'!$C:$C,0))),"",INDEX('Policy Characteristics'!K:K,MATCH($C664,'Policy Characteristics'!$C:$C,0)))</f>
        <v>industry-ag-main.html#fuel-switching</v>
      </c>
      <c r="R664" s="177" t="str">
        <f>IF(ISBLANK(INDEX('Policy Characteristics'!L:L,MATCH($C664,'Policy Characteristics'!$C:$C,0))),"",INDEX('Policy Characteristics'!L:L,MATCH($C664,'Policy Characteristics'!$C:$C,0)))</f>
        <v>industry-elec-and-hydrogen.html</v>
      </c>
    </row>
    <row r="665" spans="1:18" x14ac:dyDescent="0.35">
      <c r="A665" s="176" t="str">
        <f>IF(ISBLANK(INDEX('Policy Characteristics'!A:A,MATCH($C665,'Policy Characteristics'!$C:$C,0))),"",INDEX('Policy Characteristics'!A:A,MATCH($C665,'Policy Characteristics'!$C:$C,0)))</f>
        <v>Industry</v>
      </c>
      <c r="B665" s="184" t="str">
        <f>IF(ISBLANK(INDEX('Policy Characteristics'!B:B,MATCH($C665,'Policy Characteristics'!$C:$C,0))),"",INDEX('Policy Characteristics'!B:B,MATCH($C665,'Policy Characteristics'!$C:$C,0)))</f>
        <v>Electrification</v>
      </c>
      <c r="C665" s="176" t="str">
        <f t="shared" si="35"/>
        <v>Fraction of Eligible Industrial Energy Use Shifted to Electricity</v>
      </c>
      <c r="D665" s="6" t="s">
        <v>1972</v>
      </c>
      <c r="E665" s="1" t="s">
        <v>2542</v>
      </c>
      <c r="F665" t="s">
        <v>1936</v>
      </c>
      <c r="G665" s="47" t="s">
        <v>2542</v>
      </c>
      <c r="H665" s="44">
        <v>1905</v>
      </c>
      <c r="I665" s="198" t="s">
        <v>43</v>
      </c>
      <c r="J665" s="177" t="str">
        <f>IF(ISBLANK(INDEX('Policy Characteristics'!D:D,MATCH($C665,'Policy Characteristics'!$C:$C,0))),"",INDEX('Policy Characteristics'!D:D,MATCH($C665,'Policy Characteristics'!$C:$C,0)))</f>
        <v>Electrification</v>
      </c>
      <c r="K665" s="177" t="str">
        <f>IF(ISBLANK(INDEX('Policy Characteristics'!E:E,MATCH($C665,'Policy Characteristics'!$C:$C,0))),"",INDEX('Policy Characteristics'!E:E,MATCH($C665,'Policy Characteristics'!$C:$C,0)))</f>
        <v>indst shift to electricity</v>
      </c>
      <c r="L665" s="177">
        <f>IF(ISBLANK(INDEX('Policy Characteristics'!F:F,MATCH($C665,'Policy Characteristics'!$C:$C,0))),"",INDEX('Policy Characteristics'!F:F,MATCH($C665,'Policy Characteristics'!$C:$C,0)))</f>
        <v>0</v>
      </c>
      <c r="M665" s="177">
        <f>IF(ISBLANK(INDEX('Policy Characteristics'!G:G,MATCH($C665,'Policy Characteristics'!$C:$C,0))),"",INDEX('Policy Characteristics'!G:G,MATCH($C665,'Policy Characteristics'!$C:$C,0)))</f>
        <v>1</v>
      </c>
      <c r="N665" s="177">
        <f>IF(ISBLANK(INDEX('Policy Characteristics'!H:H,MATCH($C665,'Policy Characteristics'!$C:$C,0))),"",INDEX('Policy Characteristics'!H:H,MATCH($C665,'Policy Characteristics'!$C:$C,0)))</f>
        <v>0.01</v>
      </c>
      <c r="O665" s="177" t="str">
        <f>IF(ISBLANK(INDEX('Policy Characteristics'!I:I,MATCH($C665,'Policy Characteristics'!$C:$C,0))),"",INDEX('Policy Characteristics'!I:I,MATCH($C665,'Policy Characteristics'!$C:$C,0)))</f>
        <v>% of fuel shifted</v>
      </c>
      <c r="P665" s="177" t="str">
        <f>IF(ISBLANK(INDEX('Policy Characteristics'!J:J,MATCH($C665,'Policy Characteristics'!$C:$C,0))),"",INDEX('Policy Characteristics'!J:J,MATCH($C665,'Policy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5" s="177" t="str">
        <f>IF(ISBLANK(INDEX('Policy Characteristics'!K:K,MATCH($C665,'Policy Characteristics'!$C:$C,0))),"",INDEX('Policy Characteristics'!K:K,MATCH($C665,'Policy Characteristics'!$C:$C,0)))</f>
        <v>industry-ag-main.html#fuel-switching</v>
      </c>
      <c r="R665" s="177" t="str">
        <f>IF(ISBLANK(INDEX('Policy Characteristics'!L:L,MATCH($C665,'Policy Characteristics'!$C:$C,0))),"",INDEX('Policy Characteristics'!L:L,MATCH($C665,'Policy Characteristics'!$C:$C,0)))</f>
        <v>industry-elec-and-hydrogen.html</v>
      </c>
    </row>
    <row r="666" spans="1:18" x14ac:dyDescent="0.35">
      <c r="A666" s="176" t="str">
        <f>IF(ISBLANK(INDEX('Policy Characteristics'!A:A,MATCH($C666,'Policy Characteristics'!$C:$C,0))),"",INDEX('Policy Characteristics'!A:A,MATCH($C666,'Policy Characteristics'!$C:$C,0)))</f>
        <v>Industry</v>
      </c>
      <c r="B666" s="184" t="str">
        <f>IF(ISBLANK(INDEX('Policy Characteristics'!B:B,MATCH($C666,'Policy Characteristics'!$C:$C,0))),"",INDEX('Policy Characteristics'!B:B,MATCH($C666,'Policy Characteristics'!$C:$C,0)))</f>
        <v>Electrification</v>
      </c>
      <c r="C666" s="176" t="str">
        <f t="shared" si="35"/>
        <v>Fraction of Eligible Industrial Energy Use Shifted to Electricity</v>
      </c>
      <c r="D666" s="6" t="s">
        <v>1973</v>
      </c>
      <c r="E666" s="1" t="s">
        <v>2379</v>
      </c>
      <c r="F666" t="s">
        <v>1478</v>
      </c>
      <c r="G666" s="47" t="s">
        <v>2386</v>
      </c>
      <c r="H666" s="44">
        <v>1906</v>
      </c>
      <c r="I666" s="198" t="s">
        <v>43</v>
      </c>
      <c r="J666" s="177" t="str">
        <f>IF(ISBLANK(INDEX('Policy Characteristics'!D:D,MATCH($C666,'Policy Characteristics'!$C:$C,0))),"",INDEX('Policy Characteristics'!D:D,MATCH($C666,'Policy Characteristics'!$C:$C,0)))</f>
        <v>Electrification</v>
      </c>
      <c r="K666" s="177" t="str">
        <f>IF(ISBLANK(INDEX('Policy Characteristics'!E:E,MATCH($C666,'Policy Characteristics'!$C:$C,0))),"",INDEX('Policy Characteristics'!E:E,MATCH($C666,'Policy Characteristics'!$C:$C,0)))</f>
        <v>indst shift to electricity</v>
      </c>
      <c r="L666" s="177">
        <f>IF(ISBLANK(INDEX('Policy Characteristics'!F:F,MATCH($C666,'Policy Characteristics'!$C:$C,0))),"",INDEX('Policy Characteristics'!F:F,MATCH($C666,'Policy Characteristics'!$C:$C,0)))</f>
        <v>0</v>
      </c>
      <c r="M666" s="177">
        <f>IF(ISBLANK(INDEX('Policy Characteristics'!G:G,MATCH($C666,'Policy Characteristics'!$C:$C,0))),"",INDEX('Policy Characteristics'!G:G,MATCH($C666,'Policy Characteristics'!$C:$C,0)))</f>
        <v>1</v>
      </c>
      <c r="N666" s="177">
        <f>IF(ISBLANK(INDEX('Policy Characteristics'!H:H,MATCH($C666,'Policy Characteristics'!$C:$C,0))),"",INDEX('Policy Characteristics'!H:H,MATCH($C666,'Policy Characteristics'!$C:$C,0)))</f>
        <v>0.01</v>
      </c>
      <c r="O666" s="177" t="str">
        <f>IF(ISBLANK(INDEX('Policy Characteristics'!I:I,MATCH($C666,'Policy Characteristics'!$C:$C,0))),"",INDEX('Policy Characteristics'!I:I,MATCH($C666,'Policy Characteristics'!$C:$C,0)))</f>
        <v>% of fuel shifted</v>
      </c>
      <c r="P666" s="177" t="str">
        <f>IF(ISBLANK(INDEX('Policy Characteristics'!J:J,MATCH($C666,'Policy Characteristics'!$C:$C,0))),"",INDEX('Policy Characteristics'!J:J,MATCH($C666,'Policy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6" s="177" t="str">
        <f>IF(ISBLANK(INDEX('Policy Characteristics'!K:K,MATCH($C666,'Policy Characteristics'!$C:$C,0))),"",INDEX('Policy Characteristics'!K:K,MATCH($C666,'Policy Characteristics'!$C:$C,0)))</f>
        <v>industry-ag-main.html#fuel-switching</v>
      </c>
      <c r="R666" s="177" t="str">
        <f>IF(ISBLANK(INDEX('Policy Characteristics'!L:L,MATCH($C666,'Policy Characteristics'!$C:$C,0))),"",INDEX('Policy Characteristics'!L:L,MATCH($C666,'Policy Characteristics'!$C:$C,0)))</f>
        <v>industry-elec-and-hydrogen.html</v>
      </c>
    </row>
    <row r="667" spans="1:18" x14ac:dyDescent="0.35">
      <c r="A667" s="176" t="str">
        <f>IF(ISBLANK(INDEX('Policy Characteristics'!A:A,MATCH($C667,'Policy Characteristics'!$C:$C,0))),"",INDEX('Policy Characteristics'!A:A,MATCH($C667,'Policy Characteristics'!$C:$C,0)))</f>
        <v>Industry</v>
      </c>
      <c r="B667" s="184" t="str">
        <f>IF(ISBLANK(INDEX('Policy Characteristics'!B:B,MATCH($C667,'Policy Characteristics'!$C:$C,0))),"",INDEX('Policy Characteristics'!B:B,MATCH($C667,'Policy Characteristics'!$C:$C,0)))</f>
        <v>Electrification</v>
      </c>
      <c r="C667" s="176" t="str">
        <f t="shared" si="35"/>
        <v>Fraction of Eligible Industrial Energy Use Shifted to Electricity</v>
      </c>
      <c r="D667" s="6" t="s">
        <v>1973</v>
      </c>
      <c r="E667" s="1" t="s">
        <v>2380</v>
      </c>
      <c r="F667" t="s">
        <v>1478</v>
      </c>
      <c r="G667" s="47" t="s">
        <v>2387</v>
      </c>
      <c r="H667" s="44">
        <v>1907</v>
      </c>
      <c r="I667" s="198" t="s">
        <v>43</v>
      </c>
      <c r="J667" s="177" t="str">
        <f>IF(ISBLANK(INDEX('Policy Characteristics'!D:D,MATCH($C667,'Policy Characteristics'!$C:$C,0))),"",INDEX('Policy Characteristics'!D:D,MATCH($C667,'Policy Characteristics'!$C:$C,0)))</f>
        <v>Electrification</v>
      </c>
      <c r="K667" s="177" t="str">
        <f>IF(ISBLANK(INDEX('Policy Characteristics'!E:E,MATCH($C667,'Policy Characteristics'!$C:$C,0))),"",INDEX('Policy Characteristics'!E:E,MATCH($C667,'Policy Characteristics'!$C:$C,0)))</f>
        <v>indst shift to electricity</v>
      </c>
      <c r="L667" s="177">
        <f>IF(ISBLANK(INDEX('Policy Characteristics'!F:F,MATCH($C667,'Policy Characteristics'!$C:$C,0))),"",INDEX('Policy Characteristics'!F:F,MATCH($C667,'Policy Characteristics'!$C:$C,0)))</f>
        <v>0</v>
      </c>
      <c r="M667" s="177">
        <f>IF(ISBLANK(INDEX('Policy Characteristics'!G:G,MATCH($C667,'Policy Characteristics'!$C:$C,0))),"",INDEX('Policy Characteristics'!G:G,MATCH($C667,'Policy Characteristics'!$C:$C,0)))</f>
        <v>1</v>
      </c>
      <c r="N667" s="177">
        <f>IF(ISBLANK(INDEX('Policy Characteristics'!H:H,MATCH($C667,'Policy Characteristics'!$C:$C,0))),"",INDEX('Policy Characteristics'!H:H,MATCH($C667,'Policy Characteristics'!$C:$C,0)))</f>
        <v>0.01</v>
      </c>
      <c r="O667" s="177" t="str">
        <f>IF(ISBLANK(INDEX('Policy Characteristics'!I:I,MATCH($C667,'Policy Characteristics'!$C:$C,0))),"",INDEX('Policy Characteristics'!I:I,MATCH($C667,'Policy Characteristics'!$C:$C,0)))</f>
        <v>% of fuel shifted</v>
      </c>
      <c r="P667" s="177" t="str">
        <f>IF(ISBLANK(INDEX('Policy Characteristics'!J:J,MATCH($C667,'Policy Characteristics'!$C:$C,0))),"",INDEX('Policy Characteristics'!J:J,MATCH($C667,'Policy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7" s="177" t="str">
        <f>IF(ISBLANK(INDEX('Policy Characteristics'!K:K,MATCH($C667,'Policy Characteristics'!$C:$C,0))),"",INDEX('Policy Characteristics'!K:K,MATCH($C667,'Policy Characteristics'!$C:$C,0)))</f>
        <v>industry-ag-main.html#fuel-switching</v>
      </c>
      <c r="R667" s="177" t="str">
        <f>IF(ISBLANK(INDEX('Policy Characteristics'!L:L,MATCH($C667,'Policy Characteristics'!$C:$C,0))),"",INDEX('Policy Characteristics'!L:L,MATCH($C667,'Policy Characteristics'!$C:$C,0)))</f>
        <v>industry-elec-and-hydrogen.html</v>
      </c>
    </row>
    <row r="668" spans="1:18" x14ac:dyDescent="0.35">
      <c r="A668" s="176" t="str">
        <f>IF(ISBLANK(INDEX('Policy Characteristics'!A:A,MATCH($C668,'Policy Characteristics'!$C:$C,0))),"",INDEX('Policy Characteristics'!A:A,MATCH($C668,'Policy Characteristics'!$C:$C,0)))</f>
        <v>Industry</v>
      </c>
      <c r="B668" s="184" t="str">
        <f>IF(ISBLANK(INDEX('Policy Characteristics'!B:B,MATCH($C668,'Policy Characteristics'!$C:$C,0))),"",INDEX('Policy Characteristics'!B:B,MATCH($C668,'Policy Characteristics'!$C:$C,0)))</f>
        <v>Electrification</v>
      </c>
      <c r="C668" s="176" t="str">
        <f t="shared" si="35"/>
        <v>Fraction of Eligible Industrial Energy Use Shifted to Electricity</v>
      </c>
      <c r="D668" s="6" t="s">
        <v>1973</v>
      </c>
      <c r="E668" s="1" t="s">
        <v>2381</v>
      </c>
      <c r="F668" t="s">
        <v>1478</v>
      </c>
      <c r="G668" s="47" t="s">
        <v>2388</v>
      </c>
      <c r="H668" s="44">
        <v>1908</v>
      </c>
      <c r="I668" s="198" t="s">
        <v>43</v>
      </c>
      <c r="J668" s="177" t="str">
        <f>IF(ISBLANK(INDEX('Policy Characteristics'!D:D,MATCH($C668,'Policy Characteristics'!$C:$C,0))),"",INDEX('Policy Characteristics'!D:D,MATCH($C668,'Policy Characteristics'!$C:$C,0)))</f>
        <v>Electrification</v>
      </c>
      <c r="K668" s="177" t="str">
        <f>IF(ISBLANK(INDEX('Policy Characteristics'!E:E,MATCH($C668,'Policy Characteristics'!$C:$C,0))),"",INDEX('Policy Characteristics'!E:E,MATCH($C668,'Policy Characteristics'!$C:$C,0)))</f>
        <v>indst shift to electricity</v>
      </c>
      <c r="L668" s="177">
        <f>IF(ISBLANK(INDEX('Policy Characteristics'!F:F,MATCH($C668,'Policy Characteristics'!$C:$C,0))),"",INDEX('Policy Characteristics'!F:F,MATCH($C668,'Policy Characteristics'!$C:$C,0)))</f>
        <v>0</v>
      </c>
      <c r="M668" s="177">
        <f>IF(ISBLANK(INDEX('Policy Characteristics'!G:G,MATCH($C668,'Policy Characteristics'!$C:$C,0))),"",INDEX('Policy Characteristics'!G:G,MATCH($C668,'Policy Characteristics'!$C:$C,0)))</f>
        <v>1</v>
      </c>
      <c r="N668" s="177">
        <f>IF(ISBLANK(INDEX('Policy Characteristics'!H:H,MATCH($C668,'Policy Characteristics'!$C:$C,0))),"",INDEX('Policy Characteristics'!H:H,MATCH($C668,'Policy Characteristics'!$C:$C,0)))</f>
        <v>0.01</v>
      </c>
      <c r="O668" s="177" t="str">
        <f>IF(ISBLANK(INDEX('Policy Characteristics'!I:I,MATCH($C668,'Policy Characteristics'!$C:$C,0))),"",INDEX('Policy Characteristics'!I:I,MATCH($C668,'Policy Characteristics'!$C:$C,0)))</f>
        <v>% of fuel shifted</v>
      </c>
      <c r="P668" s="177" t="str">
        <f>IF(ISBLANK(INDEX('Policy Characteristics'!J:J,MATCH($C668,'Policy Characteristics'!$C:$C,0))),"",INDEX('Policy Characteristics'!J:J,MATCH($C668,'Policy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8" s="177" t="str">
        <f>IF(ISBLANK(INDEX('Policy Characteristics'!K:K,MATCH($C668,'Policy Characteristics'!$C:$C,0))),"",INDEX('Policy Characteristics'!K:K,MATCH($C668,'Policy Characteristics'!$C:$C,0)))</f>
        <v>industry-ag-main.html#fuel-switching</v>
      </c>
      <c r="R668" s="177" t="str">
        <f>IF(ISBLANK(INDEX('Policy Characteristics'!L:L,MATCH($C668,'Policy Characteristics'!$C:$C,0))),"",INDEX('Policy Characteristics'!L:L,MATCH($C668,'Policy Characteristics'!$C:$C,0)))</f>
        <v>industry-elec-and-hydrogen.html</v>
      </c>
    </row>
    <row r="669" spans="1:18" x14ac:dyDescent="0.35">
      <c r="A669" s="176" t="str">
        <f>IF(ISBLANK(INDEX('Policy Characteristics'!A:A,MATCH($C669,'Policy Characteristics'!$C:$C,0))),"",INDEX('Policy Characteristics'!A:A,MATCH($C669,'Policy Characteristics'!$C:$C,0)))</f>
        <v>Industry</v>
      </c>
      <c r="B669" s="184" t="str">
        <f>IF(ISBLANK(INDEX('Policy Characteristics'!B:B,MATCH($C669,'Policy Characteristics'!$C:$C,0))),"",INDEX('Policy Characteristics'!B:B,MATCH($C669,'Policy Characteristics'!$C:$C,0)))</f>
        <v>Electrification</v>
      </c>
      <c r="C669" s="176" t="str">
        <f t="shared" si="35"/>
        <v>Fraction of Eligible Industrial Energy Use Shifted to Electricity</v>
      </c>
      <c r="D669" s="6" t="s">
        <v>1973</v>
      </c>
      <c r="E669" s="1" t="s">
        <v>2382</v>
      </c>
      <c r="F669" t="s">
        <v>1478</v>
      </c>
      <c r="G669" s="47" t="s">
        <v>2389</v>
      </c>
      <c r="H669" s="44">
        <v>1909</v>
      </c>
      <c r="I669" s="198" t="s">
        <v>43</v>
      </c>
      <c r="J669" s="177" t="str">
        <f>IF(ISBLANK(INDEX('Policy Characteristics'!D:D,MATCH($C669,'Policy Characteristics'!$C:$C,0))),"",INDEX('Policy Characteristics'!D:D,MATCH($C669,'Policy Characteristics'!$C:$C,0)))</f>
        <v>Electrification</v>
      </c>
      <c r="K669" s="177" t="str">
        <f>IF(ISBLANK(INDEX('Policy Characteristics'!E:E,MATCH($C669,'Policy Characteristics'!$C:$C,0))),"",INDEX('Policy Characteristics'!E:E,MATCH($C669,'Policy Characteristics'!$C:$C,0)))</f>
        <v>indst shift to electricity</v>
      </c>
      <c r="L669" s="177">
        <f>IF(ISBLANK(INDEX('Policy Characteristics'!F:F,MATCH($C669,'Policy Characteristics'!$C:$C,0))),"",INDEX('Policy Characteristics'!F:F,MATCH($C669,'Policy Characteristics'!$C:$C,0)))</f>
        <v>0</v>
      </c>
      <c r="M669" s="177">
        <f>IF(ISBLANK(INDEX('Policy Characteristics'!G:G,MATCH($C669,'Policy Characteristics'!$C:$C,0))),"",INDEX('Policy Characteristics'!G:G,MATCH($C669,'Policy Characteristics'!$C:$C,0)))</f>
        <v>1</v>
      </c>
      <c r="N669" s="177">
        <f>IF(ISBLANK(INDEX('Policy Characteristics'!H:H,MATCH($C669,'Policy Characteristics'!$C:$C,0))),"",INDEX('Policy Characteristics'!H:H,MATCH($C669,'Policy Characteristics'!$C:$C,0)))</f>
        <v>0.01</v>
      </c>
      <c r="O669" s="177" t="str">
        <f>IF(ISBLANK(INDEX('Policy Characteristics'!I:I,MATCH($C669,'Policy Characteristics'!$C:$C,0))),"",INDEX('Policy Characteristics'!I:I,MATCH($C669,'Policy Characteristics'!$C:$C,0)))</f>
        <v>% of fuel shifted</v>
      </c>
      <c r="P669" s="177" t="str">
        <f>IF(ISBLANK(INDEX('Policy Characteristics'!J:J,MATCH($C669,'Policy Characteristics'!$C:$C,0))),"",INDEX('Policy Characteristics'!J:J,MATCH($C669,'Policy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9" s="177" t="str">
        <f>IF(ISBLANK(INDEX('Policy Characteristics'!K:K,MATCH($C669,'Policy Characteristics'!$C:$C,0))),"",INDEX('Policy Characteristics'!K:K,MATCH($C669,'Policy Characteristics'!$C:$C,0)))</f>
        <v>industry-ag-main.html#fuel-switching</v>
      </c>
      <c r="R669" s="177" t="str">
        <f>IF(ISBLANK(INDEX('Policy Characteristics'!L:L,MATCH($C669,'Policy Characteristics'!$C:$C,0))),"",INDEX('Policy Characteristics'!L:L,MATCH($C669,'Policy Characteristics'!$C:$C,0)))</f>
        <v>industry-elec-and-hydrogen.html</v>
      </c>
    </row>
    <row r="670" spans="1:18" x14ac:dyDescent="0.35">
      <c r="A670" s="176" t="str">
        <f>IF(ISBLANK(INDEX('Policy Characteristics'!A:A,MATCH($C670,'Policy Characteristics'!$C:$C,0))),"",INDEX('Policy Characteristics'!A:A,MATCH($C670,'Policy Characteristics'!$C:$C,0)))</f>
        <v>Industry</v>
      </c>
      <c r="B670" s="184" t="str">
        <f>IF(ISBLANK(INDEX('Policy Characteristics'!B:B,MATCH($C670,'Policy Characteristics'!$C:$C,0))),"",INDEX('Policy Characteristics'!B:B,MATCH($C670,'Policy Characteristics'!$C:$C,0)))</f>
        <v>Electrification</v>
      </c>
      <c r="C670" s="176" t="str">
        <f t="shared" si="35"/>
        <v>Fraction of Eligible Industrial Energy Use Shifted to Electricity</v>
      </c>
      <c r="D670" s="6" t="s">
        <v>1973</v>
      </c>
      <c r="E670" s="1" t="s">
        <v>2383</v>
      </c>
      <c r="F670" t="s">
        <v>1478</v>
      </c>
      <c r="G670" s="47" t="s">
        <v>2390</v>
      </c>
      <c r="H670" s="44">
        <v>1910</v>
      </c>
      <c r="I670" s="198" t="s">
        <v>43</v>
      </c>
      <c r="J670" s="177" t="str">
        <f>IF(ISBLANK(INDEX('Policy Characteristics'!D:D,MATCH($C670,'Policy Characteristics'!$C:$C,0))),"",INDEX('Policy Characteristics'!D:D,MATCH($C670,'Policy Characteristics'!$C:$C,0)))</f>
        <v>Electrification</v>
      </c>
      <c r="K670" s="177" t="str">
        <f>IF(ISBLANK(INDEX('Policy Characteristics'!E:E,MATCH($C670,'Policy Characteristics'!$C:$C,0))),"",INDEX('Policy Characteristics'!E:E,MATCH($C670,'Policy Characteristics'!$C:$C,0)))</f>
        <v>indst shift to electricity</v>
      </c>
      <c r="L670" s="177">
        <f>IF(ISBLANK(INDEX('Policy Characteristics'!F:F,MATCH($C670,'Policy Characteristics'!$C:$C,0))),"",INDEX('Policy Characteristics'!F:F,MATCH($C670,'Policy Characteristics'!$C:$C,0)))</f>
        <v>0</v>
      </c>
      <c r="M670" s="177">
        <f>IF(ISBLANK(INDEX('Policy Characteristics'!G:G,MATCH($C670,'Policy Characteristics'!$C:$C,0))),"",INDEX('Policy Characteristics'!G:G,MATCH($C670,'Policy Characteristics'!$C:$C,0)))</f>
        <v>1</v>
      </c>
      <c r="N670" s="177">
        <f>IF(ISBLANK(INDEX('Policy Characteristics'!H:H,MATCH($C670,'Policy Characteristics'!$C:$C,0))),"",INDEX('Policy Characteristics'!H:H,MATCH($C670,'Policy Characteristics'!$C:$C,0)))</f>
        <v>0.01</v>
      </c>
      <c r="O670" s="177" t="str">
        <f>IF(ISBLANK(INDEX('Policy Characteristics'!I:I,MATCH($C670,'Policy Characteristics'!$C:$C,0))),"",INDEX('Policy Characteristics'!I:I,MATCH($C670,'Policy Characteristics'!$C:$C,0)))</f>
        <v>% of fuel shifted</v>
      </c>
      <c r="P670" s="177" t="str">
        <f>IF(ISBLANK(INDEX('Policy Characteristics'!J:J,MATCH($C670,'Policy Characteristics'!$C:$C,0))),"",INDEX('Policy Characteristics'!J:J,MATCH($C670,'Policy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0" s="177" t="str">
        <f>IF(ISBLANK(INDEX('Policy Characteristics'!K:K,MATCH($C670,'Policy Characteristics'!$C:$C,0))),"",INDEX('Policy Characteristics'!K:K,MATCH($C670,'Policy Characteristics'!$C:$C,0)))</f>
        <v>industry-ag-main.html#fuel-switching</v>
      </c>
      <c r="R670" s="177" t="str">
        <f>IF(ISBLANK(INDEX('Policy Characteristics'!L:L,MATCH($C670,'Policy Characteristics'!$C:$C,0))),"",INDEX('Policy Characteristics'!L:L,MATCH($C670,'Policy Characteristics'!$C:$C,0)))</f>
        <v>industry-elec-and-hydrogen.html</v>
      </c>
    </row>
    <row r="671" spans="1:18" x14ac:dyDescent="0.35">
      <c r="A671" s="176" t="str">
        <f>IF(ISBLANK(INDEX('Policy Characteristics'!A:A,MATCH($C671,'Policy Characteristics'!$C:$C,0))),"",INDEX('Policy Characteristics'!A:A,MATCH($C671,'Policy Characteristics'!$C:$C,0)))</f>
        <v>Industry</v>
      </c>
      <c r="B671" s="184" t="str">
        <f>IF(ISBLANK(INDEX('Policy Characteristics'!B:B,MATCH($C671,'Policy Characteristics'!$C:$C,0))),"",INDEX('Policy Characteristics'!B:B,MATCH($C671,'Policy Characteristics'!$C:$C,0)))</f>
        <v>Electrification</v>
      </c>
      <c r="C671" s="176" t="str">
        <f t="shared" si="35"/>
        <v>Fraction of Eligible Industrial Energy Use Shifted to Electricity</v>
      </c>
      <c r="D671" s="6" t="s">
        <v>1973</v>
      </c>
      <c r="E671" s="1" t="s">
        <v>2384</v>
      </c>
      <c r="F671" t="s">
        <v>1478</v>
      </c>
      <c r="G671" s="47" t="s">
        <v>2391</v>
      </c>
      <c r="H671" s="44">
        <v>1911</v>
      </c>
      <c r="I671" s="198" t="s">
        <v>43</v>
      </c>
      <c r="J671" s="177" t="str">
        <f>IF(ISBLANK(INDEX('Policy Characteristics'!D:D,MATCH($C671,'Policy Characteristics'!$C:$C,0))),"",INDEX('Policy Characteristics'!D:D,MATCH($C671,'Policy Characteristics'!$C:$C,0)))</f>
        <v>Electrification</v>
      </c>
      <c r="K671" s="177" t="str">
        <f>IF(ISBLANK(INDEX('Policy Characteristics'!E:E,MATCH($C671,'Policy Characteristics'!$C:$C,0))),"",INDEX('Policy Characteristics'!E:E,MATCH($C671,'Policy Characteristics'!$C:$C,0)))</f>
        <v>indst shift to electricity</v>
      </c>
      <c r="L671" s="177">
        <f>IF(ISBLANK(INDEX('Policy Characteristics'!F:F,MATCH($C671,'Policy Characteristics'!$C:$C,0))),"",INDEX('Policy Characteristics'!F:F,MATCH($C671,'Policy Characteristics'!$C:$C,0)))</f>
        <v>0</v>
      </c>
      <c r="M671" s="177">
        <f>IF(ISBLANK(INDEX('Policy Characteristics'!G:G,MATCH($C671,'Policy Characteristics'!$C:$C,0))),"",INDEX('Policy Characteristics'!G:G,MATCH($C671,'Policy Characteristics'!$C:$C,0)))</f>
        <v>1</v>
      </c>
      <c r="N671" s="177">
        <f>IF(ISBLANK(INDEX('Policy Characteristics'!H:H,MATCH($C671,'Policy Characteristics'!$C:$C,0))),"",INDEX('Policy Characteristics'!H:H,MATCH($C671,'Policy Characteristics'!$C:$C,0)))</f>
        <v>0.01</v>
      </c>
      <c r="O671" s="177" t="str">
        <f>IF(ISBLANK(INDEX('Policy Characteristics'!I:I,MATCH($C671,'Policy Characteristics'!$C:$C,0))),"",INDEX('Policy Characteristics'!I:I,MATCH($C671,'Policy Characteristics'!$C:$C,0)))</f>
        <v>% of fuel shifted</v>
      </c>
      <c r="P671" s="177" t="str">
        <f>IF(ISBLANK(INDEX('Policy Characteristics'!J:J,MATCH($C671,'Policy Characteristics'!$C:$C,0))),"",INDEX('Policy Characteristics'!J:J,MATCH($C671,'Policy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1" s="177" t="str">
        <f>IF(ISBLANK(INDEX('Policy Characteristics'!K:K,MATCH($C671,'Policy Characteristics'!$C:$C,0))),"",INDEX('Policy Characteristics'!K:K,MATCH($C671,'Policy Characteristics'!$C:$C,0)))</f>
        <v>industry-ag-main.html#fuel-switching</v>
      </c>
      <c r="R671" s="177" t="str">
        <f>IF(ISBLANK(INDEX('Policy Characteristics'!L:L,MATCH($C671,'Policy Characteristics'!$C:$C,0))),"",INDEX('Policy Characteristics'!L:L,MATCH($C671,'Policy Characteristics'!$C:$C,0)))</f>
        <v>industry-elec-and-hydrogen.html</v>
      </c>
    </row>
    <row r="672" spans="1:18" x14ac:dyDescent="0.35">
      <c r="A672" s="176" t="str">
        <f>IF(ISBLANK(INDEX('Policy Characteristics'!A:A,MATCH($C672,'Policy Characteristics'!$C:$C,0))),"",INDEX('Policy Characteristics'!A:A,MATCH($C672,'Policy Characteristics'!$C:$C,0)))</f>
        <v>Industry</v>
      </c>
      <c r="B672" s="184" t="str">
        <f>IF(ISBLANK(INDEX('Policy Characteristics'!B:B,MATCH($C672,'Policy Characteristics'!$C:$C,0))),"",INDEX('Policy Characteristics'!B:B,MATCH($C672,'Policy Characteristics'!$C:$C,0)))</f>
        <v>Electrification</v>
      </c>
      <c r="C672" s="176" t="str">
        <f t="shared" si="35"/>
        <v>Fraction of Eligible Industrial Energy Use Shifted to Electricity</v>
      </c>
      <c r="D672" s="6" t="s">
        <v>1973</v>
      </c>
      <c r="E672" s="1" t="s">
        <v>2385</v>
      </c>
      <c r="F672" t="s">
        <v>1478</v>
      </c>
      <c r="G672" s="47" t="s">
        <v>2392</v>
      </c>
      <c r="H672" s="44">
        <v>1912</v>
      </c>
      <c r="I672" s="198" t="s">
        <v>43</v>
      </c>
      <c r="J672" s="177" t="str">
        <f>IF(ISBLANK(INDEX('Policy Characteristics'!D:D,MATCH($C672,'Policy Characteristics'!$C:$C,0))),"",INDEX('Policy Characteristics'!D:D,MATCH($C672,'Policy Characteristics'!$C:$C,0)))</f>
        <v>Electrification</v>
      </c>
      <c r="K672" s="177" t="str">
        <f>IF(ISBLANK(INDEX('Policy Characteristics'!E:E,MATCH($C672,'Policy Characteristics'!$C:$C,0))),"",INDEX('Policy Characteristics'!E:E,MATCH($C672,'Policy Characteristics'!$C:$C,0)))</f>
        <v>indst shift to electricity</v>
      </c>
      <c r="L672" s="177">
        <f>IF(ISBLANK(INDEX('Policy Characteristics'!F:F,MATCH($C672,'Policy Characteristics'!$C:$C,0))),"",INDEX('Policy Characteristics'!F:F,MATCH($C672,'Policy Characteristics'!$C:$C,0)))</f>
        <v>0</v>
      </c>
      <c r="M672" s="177">
        <f>IF(ISBLANK(INDEX('Policy Characteristics'!G:G,MATCH($C672,'Policy Characteristics'!$C:$C,0))),"",INDEX('Policy Characteristics'!G:G,MATCH($C672,'Policy Characteristics'!$C:$C,0)))</f>
        <v>1</v>
      </c>
      <c r="N672" s="177">
        <f>IF(ISBLANK(INDEX('Policy Characteristics'!H:H,MATCH($C672,'Policy Characteristics'!$C:$C,0))),"",INDEX('Policy Characteristics'!H:H,MATCH($C672,'Policy Characteristics'!$C:$C,0)))</f>
        <v>0.01</v>
      </c>
      <c r="O672" s="177" t="str">
        <f>IF(ISBLANK(INDEX('Policy Characteristics'!I:I,MATCH($C672,'Policy Characteristics'!$C:$C,0))),"",INDEX('Policy Characteristics'!I:I,MATCH($C672,'Policy Characteristics'!$C:$C,0)))</f>
        <v>% of fuel shifted</v>
      </c>
      <c r="P672" s="177" t="str">
        <f>IF(ISBLANK(INDEX('Policy Characteristics'!J:J,MATCH($C672,'Policy Characteristics'!$C:$C,0))),"",INDEX('Policy Characteristics'!J:J,MATCH($C672,'Policy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2" s="177" t="str">
        <f>IF(ISBLANK(INDEX('Policy Characteristics'!K:K,MATCH($C672,'Policy Characteristics'!$C:$C,0))),"",INDEX('Policy Characteristics'!K:K,MATCH($C672,'Policy Characteristics'!$C:$C,0)))</f>
        <v>industry-ag-main.html#fuel-switching</v>
      </c>
      <c r="R672" s="177" t="str">
        <f>IF(ISBLANK(INDEX('Policy Characteristics'!L:L,MATCH($C672,'Policy Characteristics'!$C:$C,0))),"",INDEX('Policy Characteristics'!L:L,MATCH($C672,'Policy Characteristics'!$C:$C,0)))</f>
        <v>industry-elec-and-hydrogen.html</v>
      </c>
    </row>
    <row r="673" spans="1:18" x14ac:dyDescent="0.35">
      <c r="A673" s="176" t="str">
        <f>IF(ISBLANK(INDEX('Policy Characteristics'!A:A,MATCH($C673,'Policy Characteristics'!$C:$C,0))),"",INDEX('Policy Characteristics'!A:A,MATCH($C673,'Policy Characteristics'!$C:$C,0)))</f>
        <v>Industry</v>
      </c>
      <c r="B673" s="184" t="str">
        <f>IF(ISBLANK(INDEX('Policy Characteristics'!B:B,MATCH($C673,'Policy Characteristics'!$C:$C,0))),"",INDEX('Policy Characteristics'!B:B,MATCH($C673,'Policy Characteristics'!$C:$C,0)))</f>
        <v>Electrification</v>
      </c>
      <c r="C673" s="176" t="str">
        <f t="shared" si="35"/>
        <v>Fraction of Eligible Industrial Energy Use Shifted to Electricity</v>
      </c>
      <c r="D673" s="6" t="s">
        <v>1973</v>
      </c>
      <c r="E673" s="1" t="s">
        <v>2542</v>
      </c>
      <c r="F673" t="s">
        <v>1478</v>
      </c>
      <c r="G673" s="47" t="s">
        <v>2542</v>
      </c>
      <c r="H673" s="44">
        <v>1913</v>
      </c>
      <c r="I673" s="198" t="s">
        <v>43</v>
      </c>
      <c r="J673" s="177" t="str">
        <f>IF(ISBLANK(INDEX('Policy Characteristics'!D:D,MATCH($C673,'Policy Characteristics'!$C:$C,0))),"",INDEX('Policy Characteristics'!D:D,MATCH($C673,'Policy Characteristics'!$C:$C,0)))</f>
        <v>Electrification</v>
      </c>
      <c r="K673" s="177" t="str">
        <f>IF(ISBLANK(INDEX('Policy Characteristics'!E:E,MATCH($C673,'Policy Characteristics'!$C:$C,0))),"",INDEX('Policy Characteristics'!E:E,MATCH($C673,'Policy Characteristics'!$C:$C,0)))</f>
        <v>indst shift to electricity</v>
      </c>
      <c r="L673" s="177">
        <f>IF(ISBLANK(INDEX('Policy Characteristics'!F:F,MATCH($C673,'Policy Characteristics'!$C:$C,0))),"",INDEX('Policy Characteristics'!F:F,MATCH($C673,'Policy Characteristics'!$C:$C,0)))</f>
        <v>0</v>
      </c>
      <c r="M673" s="177">
        <f>IF(ISBLANK(INDEX('Policy Characteristics'!G:G,MATCH($C673,'Policy Characteristics'!$C:$C,0))),"",INDEX('Policy Characteristics'!G:G,MATCH($C673,'Policy Characteristics'!$C:$C,0)))</f>
        <v>1</v>
      </c>
      <c r="N673" s="177">
        <f>IF(ISBLANK(INDEX('Policy Characteristics'!H:H,MATCH($C673,'Policy Characteristics'!$C:$C,0))),"",INDEX('Policy Characteristics'!H:H,MATCH($C673,'Policy Characteristics'!$C:$C,0)))</f>
        <v>0.01</v>
      </c>
      <c r="O673" s="177" t="str">
        <f>IF(ISBLANK(INDEX('Policy Characteristics'!I:I,MATCH($C673,'Policy Characteristics'!$C:$C,0))),"",INDEX('Policy Characteristics'!I:I,MATCH($C673,'Policy Characteristics'!$C:$C,0)))</f>
        <v>% of fuel shifted</v>
      </c>
      <c r="P673" s="177" t="str">
        <f>IF(ISBLANK(INDEX('Policy Characteristics'!J:J,MATCH($C673,'Policy Characteristics'!$C:$C,0))),"",INDEX('Policy Characteristics'!J:J,MATCH($C673,'Policy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3" s="177" t="str">
        <f>IF(ISBLANK(INDEX('Policy Characteristics'!K:K,MATCH($C673,'Policy Characteristics'!$C:$C,0))),"",INDEX('Policy Characteristics'!K:K,MATCH($C673,'Policy Characteristics'!$C:$C,0)))</f>
        <v>industry-ag-main.html#fuel-switching</v>
      </c>
      <c r="R673" s="177" t="str">
        <f>IF(ISBLANK(INDEX('Policy Characteristics'!L:L,MATCH($C673,'Policy Characteristics'!$C:$C,0))),"",INDEX('Policy Characteristics'!L:L,MATCH($C673,'Policy Characteristics'!$C:$C,0)))</f>
        <v>industry-elec-and-hydrogen.html</v>
      </c>
    </row>
    <row r="674" spans="1:18" x14ac:dyDescent="0.35">
      <c r="A674" s="176" t="str">
        <f>IF(ISBLANK(INDEX('Policy Characteristics'!A:A,MATCH($C674,'Policy Characteristics'!$C:$C,0))),"",INDEX('Policy Characteristics'!A:A,MATCH($C674,'Policy Characteristics'!$C:$C,0)))</f>
        <v>Industry</v>
      </c>
      <c r="B674" s="184" t="str">
        <f>IF(ISBLANK(INDEX('Policy Characteristics'!B:B,MATCH($C674,'Policy Characteristics'!$C:$C,0))),"",INDEX('Policy Characteristics'!B:B,MATCH($C674,'Policy Characteristics'!$C:$C,0)))</f>
        <v>Electrification</v>
      </c>
      <c r="C674" s="176" t="str">
        <f t="shared" si="35"/>
        <v>Fraction of Eligible Industrial Energy Use Shifted to Electricity</v>
      </c>
      <c r="D674" s="6" t="s">
        <v>1974</v>
      </c>
      <c r="E674" s="1" t="s">
        <v>2379</v>
      </c>
      <c r="F674" t="s">
        <v>1937</v>
      </c>
      <c r="G674" s="47" t="s">
        <v>2386</v>
      </c>
      <c r="H674" s="44">
        <v>1914</v>
      </c>
      <c r="I674" s="198" t="s">
        <v>43</v>
      </c>
      <c r="J674" s="177" t="str">
        <f>IF(ISBLANK(INDEX('Policy Characteristics'!D:D,MATCH($C674,'Policy Characteristics'!$C:$C,0))),"",INDEX('Policy Characteristics'!D:D,MATCH($C674,'Policy Characteristics'!$C:$C,0)))</f>
        <v>Electrification</v>
      </c>
      <c r="K674" s="177" t="str">
        <f>IF(ISBLANK(INDEX('Policy Characteristics'!E:E,MATCH($C674,'Policy Characteristics'!$C:$C,0))),"",INDEX('Policy Characteristics'!E:E,MATCH($C674,'Policy Characteristics'!$C:$C,0)))</f>
        <v>indst shift to electricity</v>
      </c>
      <c r="L674" s="177">
        <f>IF(ISBLANK(INDEX('Policy Characteristics'!F:F,MATCH($C674,'Policy Characteristics'!$C:$C,0))),"",INDEX('Policy Characteristics'!F:F,MATCH($C674,'Policy Characteristics'!$C:$C,0)))</f>
        <v>0</v>
      </c>
      <c r="M674" s="177">
        <f>IF(ISBLANK(INDEX('Policy Characteristics'!G:G,MATCH($C674,'Policy Characteristics'!$C:$C,0))),"",INDEX('Policy Characteristics'!G:G,MATCH($C674,'Policy Characteristics'!$C:$C,0)))</f>
        <v>1</v>
      </c>
      <c r="N674" s="177">
        <f>IF(ISBLANK(INDEX('Policy Characteristics'!H:H,MATCH($C674,'Policy Characteristics'!$C:$C,0))),"",INDEX('Policy Characteristics'!H:H,MATCH($C674,'Policy Characteristics'!$C:$C,0)))</f>
        <v>0.01</v>
      </c>
      <c r="O674" s="177" t="str">
        <f>IF(ISBLANK(INDEX('Policy Characteristics'!I:I,MATCH($C674,'Policy Characteristics'!$C:$C,0))),"",INDEX('Policy Characteristics'!I:I,MATCH($C674,'Policy Characteristics'!$C:$C,0)))</f>
        <v>% of fuel shifted</v>
      </c>
      <c r="P674" s="177" t="str">
        <f>IF(ISBLANK(INDEX('Policy Characteristics'!J:J,MATCH($C674,'Policy Characteristics'!$C:$C,0))),"",INDEX('Policy Characteristics'!J:J,MATCH($C674,'Policy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4" s="177" t="str">
        <f>IF(ISBLANK(INDEX('Policy Characteristics'!K:K,MATCH($C674,'Policy Characteristics'!$C:$C,0))),"",INDEX('Policy Characteristics'!K:K,MATCH($C674,'Policy Characteristics'!$C:$C,0)))</f>
        <v>industry-ag-main.html#fuel-switching</v>
      </c>
      <c r="R674" s="177" t="str">
        <f>IF(ISBLANK(INDEX('Policy Characteristics'!L:L,MATCH($C674,'Policy Characteristics'!$C:$C,0))),"",INDEX('Policy Characteristics'!L:L,MATCH($C674,'Policy Characteristics'!$C:$C,0)))</f>
        <v>industry-elec-and-hydrogen.html</v>
      </c>
    </row>
    <row r="675" spans="1:18" x14ac:dyDescent="0.35">
      <c r="A675" s="176" t="str">
        <f>IF(ISBLANK(INDEX('Policy Characteristics'!A:A,MATCH($C675,'Policy Characteristics'!$C:$C,0))),"",INDEX('Policy Characteristics'!A:A,MATCH($C675,'Policy Characteristics'!$C:$C,0)))</f>
        <v>Industry</v>
      </c>
      <c r="B675" s="184" t="str">
        <f>IF(ISBLANK(INDEX('Policy Characteristics'!B:B,MATCH($C675,'Policy Characteristics'!$C:$C,0))),"",INDEX('Policy Characteristics'!B:B,MATCH($C675,'Policy Characteristics'!$C:$C,0)))</f>
        <v>Electrification</v>
      </c>
      <c r="C675" s="176" t="str">
        <f t="shared" si="35"/>
        <v>Fraction of Eligible Industrial Energy Use Shifted to Electricity</v>
      </c>
      <c r="D675" s="6" t="s">
        <v>1974</v>
      </c>
      <c r="E675" s="1" t="s">
        <v>2380</v>
      </c>
      <c r="F675" t="s">
        <v>1937</v>
      </c>
      <c r="G675" s="47" t="s">
        <v>2387</v>
      </c>
      <c r="H675" s="44">
        <v>1915</v>
      </c>
      <c r="I675" s="198" t="s">
        <v>43</v>
      </c>
      <c r="J675" s="177" t="str">
        <f>IF(ISBLANK(INDEX('Policy Characteristics'!D:D,MATCH($C675,'Policy Characteristics'!$C:$C,0))),"",INDEX('Policy Characteristics'!D:D,MATCH($C675,'Policy Characteristics'!$C:$C,0)))</f>
        <v>Electrification</v>
      </c>
      <c r="K675" s="177" t="str">
        <f>IF(ISBLANK(INDEX('Policy Characteristics'!E:E,MATCH($C675,'Policy Characteristics'!$C:$C,0))),"",INDEX('Policy Characteristics'!E:E,MATCH($C675,'Policy Characteristics'!$C:$C,0)))</f>
        <v>indst shift to electricity</v>
      </c>
      <c r="L675" s="177">
        <f>IF(ISBLANK(INDEX('Policy Characteristics'!F:F,MATCH($C675,'Policy Characteristics'!$C:$C,0))),"",INDEX('Policy Characteristics'!F:F,MATCH($C675,'Policy Characteristics'!$C:$C,0)))</f>
        <v>0</v>
      </c>
      <c r="M675" s="177">
        <f>IF(ISBLANK(INDEX('Policy Characteristics'!G:G,MATCH($C675,'Policy Characteristics'!$C:$C,0))),"",INDEX('Policy Characteristics'!G:G,MATCH($C675,'Policy Characteristics'!$C:$C,0)))</f>
        <v>1</v>
      </c>
      <c r="N675" s="177">
        <f>IF(ISBLANK(INDEX('Policy Characteristics'!H:H,MATCH($C675,'Policy Characteristics'!$C:$C,0))),"",INDEX('Policy Characteristics'!H:H,MATCH($C675,'Policy Characteristics'!$C:$C,0)))</f>
        <v>0.01</v>
      </c>
      <c r="O675" s="177" t="str">
        <f>IF(ISBLANK(INDEX('Policy Characteristics'!I:I,MATCH($C675,'Policy Characteristics'!$C:$C,0))),"",INDEX('Policy Characteristics'!I:I,MATCH($C675,'Policy Characteristics'!$C:$C,0)))</f>
        <v>% of fuel shifted</v>
      </c>
      <c r="P675" s="177" t="str">
        <f>IF(ISBLANK(INDEX('Policy Characteristics'!J:J,MATCH($C675,'Policy Characteristics'!$C:$C,0))),"",INDEX('Policy Characteristics'!J:J,MATCH($C675,'Policy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5" s="177" t="str">
        <f>IF(ISBLANK(INDEX('Policy Characteristics'!K:K,MATCH($C675,'Policy Characteristics'!$C:$C,0))),"",INDEX('Policy Characteristics'!K:K,MATCH($C675,'Policy Characteristics'!$C:$C,0)))</f>
        <v>industry-ag-main.html#fuel-switching</v>
      </c>
      <c r="R675" s="177" t="str">
        <f>IF(ISBLANK(INDEX('Policy Characteristics'!L:L,MATCH($C675,'Policy Characteristics'!$C:$C,0))),"",INDEX('Policy Characteristics'!L:L,MATCH($C675,'Policy Characteristics'!$C:$C,0)))</f>
        <v>industry-elec-and-hydrogen.html</v>
      </c>
    </row>
    <row r="676" spans="1:18" x14ac:dyDescent="0.35">
      <c r="A676" s="176" t="str">
        <f>IF(ISBLANK(INDEX('Policy Characteristics'!A:A,MATCH($C676,'Policy Characteristics'!$C:$C,0))),"",INDEX('Policy Characteristics'!A:A,MATCH($C676,'Policy Characteristics'!$C:$C,0)))</f>
        <v>Industry</v>
      </c>
      <c r="B676" s="184" t="str">
        <f>IF(ISBLANK(INDEX('Policy Characteristics'!B:B,MATCH($C676,'Policy Characteristics'!$C:$C,0))),"",INDEX('Policy Characteristics'!B:B,MATCH($C676,'Policy Characteristics'!$C:$C,0)))</f>
        <v>Electrification</v>
      </c>
      <c r="C676" s="176" t="str">
        <f t="shared" si="35"/>
        <v>Fraction of Eligible Industrial Energy Use Shifted to Electricity</v>
      </c>
      <c r="D676" s="6" t="s">
        <v>1974</v>
      </c>
      <c r="E676" s="1" t="s">
        <v>2381</v>
      </c>
      <c r="F676" t="s">
        <v>1937</v>
      </c>
      <c r="G676" s="47" t="s">
        <v>2388</v>
      </c>
      <c r="H676" s="44">
        <v>1916</v>
      </c>
      <c r="I676" s="198" t="s">
        <v>43</v>
      </c>
      <c r="J676" s="177" t="str">
        <f>IF(ISBLANK(INDEX('Policy Characteristics'!D:D,MATCH($C676,'Policy Characteristics'!$C:$C,0))),"",INDEX('Policy Characteristics'!D:D,MATCH($C676,'Policy Characteristics'!$C:$C,0)))</f>
        <v>Electrification</v>
      </c>
      <c r="K676" s="177" t="str">
        <f>IF(ISBLANK(INDEX('Policy Characteristics'!E:E,MATCH($C676,'Policy Characteristics'!$C:$C,0))),"",INDEX('Policy Characteristics'!E:E,MATCH($C676,'Policy Characteristics'!$C:$C,0)))</f>
        <v>indst shift to electricity</v>
      </c>
      <c r="L676" s="177">
        <f>IF(ISBLANK(INDEX('Policy Characteristics'!F:F,MATCH($C676,'Policy Characteristics'!$C:$C,0))),"",INDEX('Policy Characteristics'!F:F,MATCH($C676,'Policy Characteristics'!$C:$C,0)))</f>
        <v>0</v>
      </c>
      <c r="M676" s="177">
        <f>IF(ISBLANK(INDEX('Policy Characteristics'!G:G,MATCH($C676,'Policy Characteristics'!$C:$C,0))),"",INDEX('Policy Characteristics'!G:G,MATCH($C676,'Policy Characteristics'!$C:$C,0)))</f>
        <v>1</v>
      </c>
      <c r="N676" s="177">
        <f>IF(ISBLANK(INDEX('Policy Characteristics'!H:H,MATCH($C676,'Policy Characteristics'!$C:$C,0))),"",INDEX('Policy Characteristics'!H:H,MATCH($C676,'Policy Characteristics'!$C:$C,0)))</f>
        <v>0.01</v>
      </c>
      <c r="O676" s="177" t="str">
        <f>IF(ISBLANK(INDEX('Policy Characteristics'!I:I,MATCH($C676,'Policy Characteristics'!$C:$C,0))),"",INDEX('Policy Characteristics'!I:I,MATCH($C676,'Policy Characteristics'!$C:$C,0)))</f>
        <v>% of fuel shifted</v>
      </c>
      <c r="P676" s="177" t="str">
        <f>IF(ISBLANK(INDEX('Policy Characteristics'!J:J,MATCH($C676,'Policy Characteristics'!$C:$C,0))),"",INDEX('Policy Characteristics'!J:J,MATCH($C676,'Policy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6" s="177" t="str">
        <f>IF(ISBLANK(INDEX('Policy Characteristics'!K:K,MATCH($C676,'Policy Characteristics'!$C:$C,0))),"",INDEX('Policy Characteristics'!K:K,MATCH($C676,'Policy Characteristics'!$C:$C,0)))</f>
        <v>industry-ag-main.html#fuel-switching</v>
      </c>
      <c r="R676" s="177" t="str">
        <f>IF(ISBLANK(INDEX('Policy Characteristics'!L:L,MATCH($C676,'Policy Characteristics'!$C:$C,0))),"",INDEX('Policy Characteristics'!L:L,MATCH($C676,'Policy Characteristics'!$C:$C,0)))</f>
        <v>industry-elec-and-hydrogen.html</v>
      </c>
    </row>
    <row r="677" spans="1:18" x14ac:dyDescent="0.35">
      <c r="A677" s="176" t="str">
        <f>IF(ISBLANK(INDEX('Policy Characteristics'!A:A,MATCH($C677,'Policy Characteristics'!$C:$C,0))),"",INDEX('Policy Characteristics'!A:A,MATCH($C677,'Policy Characteristics'!$C:$C,0)))</f>
        <v>Industry</v>
      </c>
      <c r="B677" s="184" t="str">
        <f>IF(ISBLANK(INDEX('Policy Characteristics'!B:B,MATCH($C677,'Policy Characteristics'!$C:$C,0))),"",INDEX('Policy Characteristics'!B:B,MATCH($C677,'Policy Characteristics'!$C:$C,0)))</f>
        <v>Electrification</v>
      </c>
      <c r="C677" s="176" t="str">
        <f t="shared" si="35"/>
        <v>Fraction of Eligible Industrial Energy Use Shifted to Electricity</v>
      </c>
      <c r="D677" s="6" t="s">
        <v>1974</v>
      </c>
      <c r="E677" s="1" t="s">
        <v>2382</v>
      </c>
      <c r="F677" t="s">
        <v>1937</v>
      </c>
      <c r="G677" s="47" t="s">
        <v>2389</v>
      </c>
      <c r="H677" s="44">
        <v>1917</v>
      </c>
      <c r="I677" s="198" t="s">
        <v>43</v>
      </c>
      <c r="J677" s="177" t="str">
        <f>IF(ISBLANK(INDEX('Policy Characteristics'!D:D,MATCH($C677,'Policy Characteristics'!$C:$C,0))),"",INDEX('Policy Characteristics'!D:D,MATCH($C677,'Policy Characteristics'!$C:$C,0)))</f>
        <v>Electrification</v>
      </c>
      <c r="K677" s="177" t="str">
        <f>IF(ISBLANK(INDEX('Policy Characteristics'!E:E,MATCH($C677,'Policy Characteristics'!$C:$C,0))),"",INDEX('Policy Characteristics'!E:E,MATCH($C677,'Policy Characteristics'!$C:$C,0)))</f>
        <v>indst shift to electricity</v>
      </c>
      <c r="L677" s="177">
        <f>IF(ISBLANK(INDEX('Policy Characteristics'!F:F,MATCH($C677,'Policy Characteristics'!$C:$C,0))),"",INDEX('Policy Characteristics'!F:F,MATCH($C677,'Policy Characteristics'!$C:$C,0)))</f>
        <v>0</v>
      </c>
      <c r="M677" s="177">
        <f>IF(ISBLANK(INDEX('Policy Characteristics'!G:G,MATCH($C677,'Policy Characteristics'!$C:$C,0))),"",INDEX('Policy Characteristics'!G:G,MATCH($C677,'Policy Characteristics'!$C:$C,0)))</f>
        <v>1</v>
      </c>
      <c r="N677" s="177">
        <f>IF(ISBLANK(INDEX('Policy Characteristics'!H:H,MATCH($C677,'Policy Characteristics'!$C:$C,0))),"",INDEX('Policy Characteristics'!H:H,MATCH($C677,'Policy Characteristics'!$C:$C,0)))</f>
        <v>0.01</v>
      </c>
      <c r="O677" s="177" t="str">
        <f>IF(ISBLANK(INDEX('Policy Characteristics'!I:I,MATCH($C677,'Policy Characteristics'!$C:$C,0))),"",INDEX('Policy Characteristics'!I:I,MATCH($C677,'Policy Characteristics'!$C:$C,0)))</f>
        <v>% of fuel shifted</v>
      </c>
      <c r="P677" s="177" t="str">
        <f>IF(ISBLANK(INDEX('Policy Characteristics'!J:J,MATCH($C677,'Policy Characteristics'!$C:$C,0))),"",INDEX('Policy Characteristics'!J:J,MATCH($C677,'Policy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7" s="177" t="str">
        <f>IF(ISBLANK(INDEX('Policy Characteristics'!K:K,MATCH($C677,'Policy Characteristics'!$C:$C,0))),"",INDEX('Policy Characteristics'!K:K,MATCH($C677,'Policy Characteristics'!$C:$C,0)))</f>
        <v>industry-ag-main.html#fuel-switching</v>
      </c>
      <c r="R677" s="177" t="str">
        <f>IF(ISBLANK(INDEX('Policy Characteristics'!L:L,MATCH($C677,'Policy Characteristics'!$C:$C,0))),"",INDEX('Policy Characteristics'!L:L,MATCH($C677,'Policy Characteristics'!$C:$C,0)))</f>
        <v>industry-elec-and-hydrogen.html</v>
      </c>
    </row>
    <row r="678" spans="1:18" x14ac:dyDescent="0.35">
      <c r="A678" s="176" t="str">
        <f>IF(ISBLANK(INDEX('Policy Characteristics'!A:A,MATCH($C678,'Policy Characteristics'!$C:$C,0))),"",INDEX('Policy Characteristics'!A:A,MATCH($C678,'Policy Characteristics'!$C:$C,0)))</f>
        <v>Industry</v>
      </c>
      <c r="B678" s="184" t="str">
        <f>IF(ISBLANK(INDEX('Policy Characteristics'!B:B,MATCH($C678,'Policy Characteristics'!$C:$C,0))),"",INDEX('Policy Characteristics'!B:B,MATCH($C678,'Policy Characteristics'!$C:$C,0)))</f>
        <v>Electrification</v>
      </c>
      <c r="C678" s="176" t="str">
        <f t="shared" si="35"/>
        <v>Fraction of Eligible Industrial Energy Use Shifted to Electricity</v>
      </c>
      <c r="D678" s="6" t="s">
        <v>1974</v>
      </c>
      <c r="E678" s="1" t="s">
        <v>2383</v>
      </c>
      <c r="F678" t="s">
        <v>1937</v>
      </c>
      <c r="G678" s="47" t="s">
        <v>2390</v>
      </c>
      <c r="H678" s="44">
        <v>1918</v>
      </c>
      <c r="I678" s="198" t="s">
        <v>43</v>
      </c>
      <c r="J678" s="177" t="str">
        <f>IF(ISBLANK(INDEX('Policy Characteristics'!D:D,MATCH($C678,'Policy Characteristics'!$C:$C,0))),"",INDEX('Policy Characteristics'!D:D,MATCH($C678,'Policy Characteristics'!$C:$C,0)))</f>
        <v>Electrification</v>
      </c>
      <c r="K678" s="177" t="str">
        <f>IF(ISBLANK(INDEX('Policy Characteristics'!E:E,MATCH($C678,'Policy Characteristics'!$C:$C,0))),"",INDEX('Policy Characteristics'!E:E,MATCH($C678,'Policy Characteristics'!$C:$C,0)))</f>
        <v>indst shift to electricity</v>
      </c>
      <c r="L678" s="177">
        <f>IF(ISBLANK(INDEX('Policy Characteristics'!F:F,MATCH($C678,'Policy Characteristics'!$C:$C,0))),"",INDEX('Policy Characteristics'!F:F,MATCH($C678,'Policy Characteristics'!$C:$C,0)))</f>
        <v>0</v>
      </c>
      <c r="M678" s="177">
        <f>IF(ISBLANK(INDEX('Policy Characteristics'!G:G,MATCH($C678,'Policy Characteristics'!$C:$C,0))),"",INDEX('Policy Characteristics'!G:G,MATCH($C678,'Policy Characteristics'!$C:$C,0)))</f>
        <v>1</v>
      </c>
      <c r="N678" s="177">
        <f>IF(ISBLANK(INDEX('Policy Characteristics'!H:H,MATCH($C678,'Policy Characteristics'!$C:$C,0))),"",INDEX('Policy Characteristics'!H:H,MATCH($C678,'Policy Characteristics'!$C:$C,0)))</f>
        <v>0.01</v>
      </c>
      <c r="O678" s="177" t="str">
        <f>IF(ISBLANK(INDEX('Policy Characteristics'!I:I,MATCH($C678,'Policy Characteristics'!$C:$C,0))),"",INDEX('Policy Characteristics'!I:I,MATCH($C678,'Policy Characteristics'!$C:$C,0)))</f>
        <v>% of fuel shifted</v>
      </c>
      <c r="P678" s="177" t="str">
        <f>IF(ISBLANK(INDEX('Policy Characteristics'!J:J,MATCH($C678,'Policy Characteristics'!$C:$C,0))),"",INDEX('Policy Characteristics'!J:J,MATCH($C678,'Policy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8" s="177" t="str">
        <f>IF(ISBLANK(INDEX('Policy Characteristics'!K:K,MATCH($C678,'Policy Characteristics'!$C:$C,0))),"",INDEX('Policy Characteristics'!K:K,MATCH($C678,'Policy Characteristics'!$C:$C,0)))</f>
        <v>industry-ag-main.html#fuel-switching</v>
      </c>
      <c r="R678" s="177" t="str">
        <f>IF(ISBLANK(INDEX('Policy Characteristics'!L:L,MATCH($C678,'Policy Characteristics'!$C:$C,0))),"",INDEX('Policy Characteristics'!L:L,MATCH($C678,'Policy Characteristics'!$C:$C,0)))</f>
        <v>industry-elec-and-hydrogen.html</v>
      </c>
    </row>
    <row r="679" spans="1:18" x14ac:dyDescent="0.35">
      <c r="A679" s="176" t="str">
        <f>IF(ISBLANK(INDEX('Policy Characteristics'!A:A,MATCH($C679,'Policy Characteristics'!$C:$C,0))),"",INDEX('Policy Characteristics'!A:A,MATCH($C679,'Policy Characteristics'!$C:$C,0)))</f>
        <v>Industry</v>
      </c>
      <c r="B679" s="184" t="str">
        <f>IF(ISBLANK(INDEX('Policy Characteristics'!B:B,MATCH($C679,'Policy Characteristics'!$C:$C,0))),"",INDEX('Policy Characteristics'!B:B,MATCH($C679,'Policy Characteristics'!$C:$C,0)))</f>
        <v>Electrification</v>
      </c>
      <c r="C679" s="176" t="str">
        <f t="shared" si="35"/>
        <v>Fraction of Eligible Industrial Energy Use Shifted to Electricity</v>
      </c>
      <c r="D679" s="6" t="s">
        <v>1974</v>
      </c>
      <c r="E679" s="1" t="s">
        <v>2384</v>
      </c>
      <c r="F679" t="s">
        <v>1937</v>
      </c>
      <c r="G679" s="47" t="s">
        <v>2391</v>
      </c>
      <c r="H679" s="44">
        <v>1919</v>
      </c>
      <c r="I679" s="198" t="s">
        <v>43</v>
      </c>
      <c r="J679" s="177" t="str">
        <f>IF(ISBLANK(INDEX('Policy Characteristics'!D:D,MATCH($C679,'Policy Characteristics'!$C:$C,0))),"",INDEX('Policy Characteristics'!D:D,MATCH($C679,'Policy Characteristics'!$C:$C,0)))</f>
        <v>Electrification</v>
      </c>
      <c r="K679" s="177" t="str">
        <f>IF(ISBLANK(INDEX('Policy Characteristics'!E:E,MATCH($C679,'Policy Characteristics'!$C:$C,0))),"",INDEX('Policy Characteristics'!E:E,MATCH($C679,'Policy Characteristics'!$C:$C,0)))</f>
        <v>indst shift to electricity</v>
      </c>
      <c r="L679" s="177">
        <f>IF(ISBLANK(INDEX('Policy Characteristics'!F:F,MATCH($C679,'Policy Characteristics'!$C:$C,0))),"",INDEX('Policy Characteristics'!F:F,MATCH($C679,'Policy Characteristics'!$C:$C,0)))</f>
        <v>0</v>
      </c>
      <c r="M679" s="177">
        <f>IF(ISBLANK(INDEX('Policy Characteristics'!G:G,MATCH($C679,'Policy Characteristics'!$C:$C,0))),"",INDEX('Policy Characteristics'!G:G,MATCH($C679,'Policy Characteristics'!$C:$C,0)))</f>
        <v>1</v>
      </c>
      <c r="N679" s="177">
        <f>IF(ISBLANK(INDEX('Policy Characteristics'!H:H,MATCH($C679,'Policy Characteristics'!$C:$C,0))),"",INDEX('Policy Characteristics'!H:H,MATCH($C679,'Policy Characteristics'!$C:$C,0)))</f>
        <v>0.01</v>
      </c>
      <c r="O679" s="177" t="str">
        <f>IF(ISBLANK(INDEX('Policy Characteristics'!I:I,MATCH($C679,'Policy Characteristics'!$C:$C,0))),"",INDEX('Policy Characteristics'!I:I,MATCH($C679,'Policy Characteristics'!$C:$C,0)))</f>
        <v>% of fuel shifted</v>
      </c>
      <c r="P679" s="177" t="str">
        <f>IF(ISBLANK(INDEX('Policy Characteristics'!J:J,MATCH($C679,'Policy Characteristics'!$C:$C,0))),"",INDEX('Policy Characteristics'!J:J,MATCH($C679,'Policy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9" s="177" t="str">
        <f>IF(ISBLANK(INDEX('Policy Characteristics'!K:K,MATCH($C679,'Policy Characteristics'!$C:$C,0))),"",INDEX('Policy Characteristics'!K:K,MATCH($C679,'Policy Characteristics'!$C:$C,0)))</f>
        <v>industry-ag-main.html#fuel-switching</v>
      </c>
      <c r="R679" s="177" t="str">
        <f>IF(ISBLANK(INDEX('Policy Characteristics'!L:L,MATCH($C679,'Policy Characteristics'!$C:$C,0))),"",INDEX('Policy Characteristics'!L:L,MATCH($C679,'Policy Characteristics'!$C:$C,0)))</f>
        <v>industry-elec-and-hydrogen.html</v>
      </c>
    </row>
    <row r="680" spans="1:18" x14ac:dyDescent="0.35">
      <c r="A680" s="176" t="str">
        <f>IF(ISBLANK(INDEX('Policy Characteristics'!A:A,MATCH($C680,'Policy Characteristics'!$C:$C,0))),"",INDEX('Policy Characteristics'!A:A,MATCH($C680,'Policy Characteristics'!$C:$C,0)))</f>
        <v>Industry</v>
      </c>
      <c r="B680" s="184" t="str">
        <f>IF(ISBLANK(INDEX('Policy Characteristics'!B:B,MATCH($C680,'Policy Characteristics'!$C:$C,0))),"",INDEX('Policy Characteristics'!B:B,MATCH($C680,'Policy Characteristics'!$C:$C,0)))</f>
        <v>Electrification</v>
      </c>
      <c r="C680" s="176" t="str">
        <f t="shared" si="35"/>
        <v>Fraction of Eligible Industrial Energy Use Shifted to Electricity</v>
      </c>
      <c r="D680" s="6" t="s">
        <v>1974</v>
      </c>
      <c r="E680" s="1" t="s">
        <v>2385</v>
      </c>
      <c r="F680" t="s">
        <v>1937</v>
      </c>
      <c r="G680" s="47" t="s">
        <v>2392</v>
      </c>
      <c r="H680" s="44">
        <v>1920</v>
      </c>
      <c r="I680" s="198" t="s">
        <v>43</v>
      </c>
      <c r="J680" s="177" t="str">
        <f>IF(ISBLANK(INDEX('Policy Characteristics'!D:D,MATCH($C680,'Policy Characteristics'!$C:$C,0))),"",INDEX('Policy Characteristics'!D:D,MATCH($C680,'Policy Characteristics'!$C:$C,0)))</f>
        <v>Electrification</v>
      </c>
      <c r="K680" s="177" t="str">
        <f>IF(ISBLANK(INDEX('Policy Characteristics'!E:E,MATCH($C680,'Policy Characteristics'!$C:$C,0))),"",INDEX('Policy Characteristics'!E:E,MATCH($C680,'Policy Characteristics'!$C:$C,0)))</f>
        <v>indst shift to electricity</v>
      </c>
      <c r="L680" s="177">
        <f>IF(ISBLANK(INDEX('Policy Characteristics'!F:F,MATCH($C680,'Policy Characteristics'!$C:$C,0))),"",INDEX('Policy Characteristics'!F:F,MATCH($C680,'Policy Characteristics'!$C:$C,0)))</f>
        <v>0</v>
      </c>
      <c r="M680" s="177">
        <f>IF(ISBLANK(INDEX('Policy Characteristics'!G:G,MATCH($C680,'Policy Characteristics'!$C:$C,0))),"",INDEX('Policy Characteristics'!G:G,MATCH($C680,'Policy Characteristics'!$C:$C,0)))</f>
        <v>1</v>
      </c>
      <c r="N680" s="177">
        <f>IF(ISBLANK(INDEX('Policy Characteristics'!H:H,MATCH($C680,'Policy Characteristics'!$C:$C,0))),"",INDEX('Policy Characteristics'!H:H,MATCH($C680,'Policy Characteristics'!$C:$C,0)))</f>
        <v>0.01</v>
      </c>
      <c r="O680" s="177" t="str">
        <f>IF(ISBLANK(INDEX('Policy Characteristics'!I:I,MATCH($C680,'Policy Characteristics'!$C:$C,0))),"",INDEX('Policy Characteristics'!I:I,MATCH($C680,'Policy Characteristics'!$C:$C,0)))</f>
        <v>% of fuel shifted</v>
      </c>
      <c r="P680" s="177" t="str">
        <f>IF(ISBLANK(INDEX('Policy Characteristics'!J:J,MATCH($C680,'Policy Characteristics'!$C:$C,0))),"",INDEX('Policy Characteristics'!J:J,MATCH($C680,'Policy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0" s="177" t="str">
        <f>IF(ISBLANK(INDEX('Policy Characteristics'!K:K,MATCH($C680,'Policy Characteristics'!$C:$C,0))),"",INDEX('Policy Characteristics'!K:K,MATCH($C680,'Policy Characteristics'!$C:$C,0)))</f>
        <v>industry-ag-main.html#fuel-switching</v>
      </c>
      <c r="R680" s="177" t="str">
        <f>IF(ISBLANK(INDEX('Policy Characteristics'!L:L,MATCH($C680,'Policy Characteristics'!$C:$C,0))),"",INDEX('Policy Characteristics'!L:L,MATCH($C680,'Policy Characteristics'!$C:$C,0)))</f>
        <v>industry-elec-and-hydrogen.html</v>
      </c>
    </row>
    <row r="681" spans="1:18" x14ac:dyDescent="0.35">
      <c r="A681" s="176" t="str">
        <f>IF(ISBLANK(INDEX('Policy Characteristics'!A:A,MATCH($C681,'Policy Characteristics'!$C:$C,0))),"",INDEX('Policy Characteristics'!A:A,MATCH($C681,'Policy Characteristics'!$C:$C,0)))</f>
        <v>Industry</v>
      </c>
      <c r="B681" s="184" t="str">
        <f>IF(ISBLANK(INDEX('Policy Characteristics'!B:B,MATCH($C681,'Policy Characteristics'!$C:$C,0))),"",INDEX('Policy Characteristics'!B:B,MATCH($C681,'Policy Characteristics'!$C:$C,0)))</f>
        <v>Electrification</v>
      </c>
      <c r="C681" s="176" t="str">
        <f t="shared" si="35"/>
        <v>Fraction of Eligible Industrial Energy Use Shifted to Electricity</v>
      </c>
      <c r="D681" s="6" t="s">
        <v>1974</v>
      </c>
      <c r="E681" s="1" t="s">
        <v>2542</v>
      </c>
      <c r="F681" t="s">
        <v>1937</v>
      </c>
      <c r="G681" s="47" t="s">
        <v>2542</v>
      </c>
      <c r="H681" s="44">
        <v>1921</v>
      </c>
      <c r="I681" s="198" t="s">
        <v>43</v>
      </c>
      <c r="J681" s="177" t="str">
        <f>IF(ISBLANK(INDEX('Policy Characteristics'!D:D,MATCH($C681,'Policy Characteristics'!$C:$C,0))),"",INDEX('Policy Characteristics'!D:D,MATCH($C681,'Policy Characteristics'!$C:$C,0)))</f>
        <v>Electrification</v>
      </c>
      <c r="K681" s="177" t="str">
        <f>IF(ISBLANK(INDEX('Policy Characteristics'!E:E,MATCH($C681,'Policy Characteristics'!$C:$C,0))),"",INDEX('Policy Characteristics'!E:E,MATCH($C681,'Policy Characteristics'!$C:$C,0)))</f>
        <v>indst shift to electricity</v>
      </c>
      <c r="L681" s="177">
        <f>IF(ISBLANK(INDEX('Policy Characteristics'!F:F,MATCH($C681,'Policy Characteristics'!$C:$C,0))),"",INDEX('Policy Characteristics'!F:F,MATCH($C681,'Policy Characteristics'!$C:$C,0)))</f>
        <v>0</v>
      </c>
      <c r="M681" s="177">
        <f>IF(ISBLANK(INDEX('Policy Characteristics'!G:G,MATCH($C681,'Policy Characteristics'!$C:$C,0))),"",INDEX('Policy Characteristics'!G:G,MATCH($C681,'Policy Characteristics'!$C:$C,0)))</f>
        <v>1</v>
      </c>
      <c r="N681" s="177">
        <f>IF(ISBLANK(INDEX('Policy Characteristics'!H:H,MATCH($C681,'Policy Characteristics'!$C:$C,0))),"",INDEX('Policy Characteristics'!H:H,MATCH($C681,'Policy Characteristics'!$C:$C,0)))</f>
        <v>0.01</v>
      </c>
      <c r="O681" s="177" t="str">
        <f>IF(ISBLANK(INDEX('Policy Characteristics'!I:I,MATCH($C681,'Policy Characteristics'!$C:$C,0))),"",INDEX('Policy Characteristics'!I:I,MATCH($C681,'Policy Characteristics'!$C:$C,0)))</f>
        <v>% of fuel shifted</v>
      </c>
      <c r="P681" s="177" t="str">
        <f>IF(ISBLANK(INDEX('Policy Characteristics'!J:J,MATCH($C681,'Policy Characteristics'!$C:$C,0))),"",INDEX('Policy Characteristics'!J:J,MATCH($C681,'Policy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1" s="177" t="str">
        <f>IF(ISBLANK(INDEX('Policy Characteristics'!K:K,MATCH($C681,'Policy Characteristics'!$C:$C,0))),"",INDEX('Policy Characteristics'!K:K,MATCH($C681,'Policy Characteristics'!$C:$C,0)))</f>
        <v>industry-ag-main.html#fuel-switching</v>
      </c>
      <c r="R681" s="177" t="str">
        <f>IF(ISBLANK(INDEX('Policy Characteristics'!L:L,MATCH($C681,'Policy Characteristics'!$C:$C,0))),"",INDEX('Policy Characteristics'!L:L,MATCH($C681,'Policy Characteristics'!$C:$C,0)))</f>
        <v>industry-elec-and-hydrogen.html</v>
      </c>
    </row>
    <row r="682" spans="1:18" x14ac:dyDescent="0.35">
      <c r="A682" s="176" t="str">
        <f>IF(ISBLANK(INDEX('Policy Characteristics'!A:A,MATCH($C682,'Policy Characteristics'!$C:$C,0))),"",INDEX('Policy Characteristics'!A:A,MATCH($C682,'Policy Characteristics'!$C:$C,0)))</f>
        <v>Industry</v>
      </c>
      <c r="B682" s="184" t="str">
        <f>IF(ISBLANK(INDEX('Policy Characteristics'!B:B,MATCH($C682,'Policy Characteristics'!$C:$C,0))),"",INDEX('Policy Characteristics'!B:B,MATCH($C682,'Policy Characteristics'!$C:$C,0)))</f>
        <v>Electrification</v>
      </c>
      <c r="C682" s="176" t="str">
        <f t="shared" si="35"/>
        <v>Fraction of Eligible Industrial Energy Use Shifted to Electricity</v>
      </c>
      <c r="D682" s="6" t="s">
        <v>1975</v>
      </c>
      <c r="E682" s="1" t="s">
        <v>2379</v>
      </c>
      <c r="F682" t="s">
        <v>1938</v>
      </c>
      <c r="G682" s="47" t="s">
        <v>2386</v>
      </c>
      <c r="H682" s="44">
        <v>1922</v>
      </c>
      <c r="I682" s="198" t="s">
        <v>43</v>
      </c>
      <c r="J682" s="177" t="str">
        <f>IF(ISBLANK(INDEX('Policy Characteristics'!D:D,MATCH($C682,'Policy Characteristics'!$C:$C,0))),"",INDEX('Policy Characteristics'!D:D,MATCH($C682,'Policy Characteristics'!$C:$C,0)))</f>
        <v>Electrification</v>
      </c>
      <c r="K682" s="177" t="str">
        <f>IF(ISBLANK(INDEX('Policy Characteristics'!E:E,MATCH($C682,'Policy Characteristics'!$C:$C,0))),"",INDEX('Policy Characteristics'!E:E,MATCH($C682,'Policy Characteristics'!$C:$C,0)))</f>
        <v>indst shift to electricity</v>
      </c>
      <c r="L682" s="177">
        <f>IF(ISBLANK(INDEX('Policy Characteristics'!F:F,MATCH($C682,'Policy Characteristics'!$C:$C,0))),"",INDEX('Policy Characteristics'!F:F,MATCH($C682,'Policy Characteristics'!$C:$C,0)))</f>
        <v>0</v>
      </c>
      <c r="M682" s="177">
        <f>IF(ISBLANK(INDEX('Policy Characteristics'!G:G,MATCH($C682,'Policy Characteristics'!$C:$C,0))),"",INDEX('Policy Characteristics'!G:G,MATCH($C682,'Policy Characteristics'!$C:$C,0)))</f>
        <v>1</v>
      </c>
      <c r="N682" s="177">
        <f>IF(ISBLANK(INDEX('Policy Characteristics'!H:H,MATCH($C682,'Policy Characteristics'!$C:$C,0))),"",INDEX('Policy Characteristics'!H:H,MATCH($C682,'Policy Characteristics'!$C:$C,0)))</f>
        <v>0.01</v>
      </c>
      <c r="O682" s="177" t="str">
        <f>IF(ISBLANK(INDEX('Policy Characteristics'!I:I,MATCH($C682,'Policy Characteristics'!$C:$C,0))),"",INDEX('Policy Characteristics'!I:I,MATCH($C682,'Policy Characteristics'!$C:$C,0)))</f>
        <v>% of fuel shifted</v>
      </c>
      <c r="P682" s="177" t="str">
        <f>IF(ISBLANK(INDEX('Policy Characteristics'!J:J,MATCH($C682,'Policy Characteristics'!$C:$C,0))),"",INDEX('Policy Characteristics'!J:J,MATCH($C682,'Policy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2" s="177" t="str">
        <f>IF(ISBLANK(INDEX('Policy Characteristics'!K:K,MATCH($C682,'Policy Characteristics'!$C:$C,0))),"",INDEX('Policy Characteristics'!K:K,MATCH($C682,'Policy Characteristics'!$C:$C,0)))</f>
        <v>industry-ag-main.html#fuel-switching</v>
      </c>
      <c r="R682" s="177" t="str">
        <f>IF(ISBLANK(INDEX('Policy Characteristics'!L:L,MATCH($C682,'Policy Characteristics'!$C:$C,0))),"",INDEX('Policy Characteristics'!L:L,MATCH($C682,'Policy Characteristics'!$C:$C,0)))</f>
        <v>industry-elec-and-hydrogen.html</v>
      </c>
    </row>
    <row r="683" spans="1:18" x14ac:dyDescent="0.35">
      <c r="A683" s="176" t="str">
        <f>IF(ISBLANK(INDEX('Policy Characteristics'!A:A,MATCH($C683,'Policy Characteristics'!$C:$C,0))),"",INDEX('Policy Characteristics'!A:A,MATCH($C683,'Policy Characteristics'!$C:$C,0)))</f>
        <v>Industry</v>
      </c>
      <c r="B683" s="184" t="str">
        <f>IF(ISBLANK(INDEX('Policy Characteristics'!B:B,MATCH($C683,'Policy Characteristics'!$C:$C,0))),"",INDEX('Policy Characteristics'!B:B,MATCH($C683,'Policy Characteristics'!$C:$C,0)))</f>
        <v>Electrification</v>
      </c>
      <c r="C683" s="176" t="str">
        <f t="shared" si="35"/>
        <v>Fraction of Eligible Industrial Energy Use Shifted to Electricity</v>
      </c>
      <c r="D683" s="6" t="s">
        <v>1975</v>
      </c>
      <c r="E683" s="1" t="s">
        <v>2380</v>
      </c>
      <c r="F683" t="s">
        <v>1938</v>
      </c>
      <c r="G683" s="47" t="s">
        <v>2387</v>
      </c>
      <c r="H683" s="44">
        <v>1923</v>
      </c>
      <c r="I683" s="198" t="s">
        <v>43</v>
      </c>
      <c r="J683" s="177" t="str">
        <f>IF(ISBLANK(INDEX('Policy Characteristics'!D:D,MATCH($C683,'Policy Characteristics'!$C:$C,0))),"",INDEX('Policy Characteristics'!D:D,MATCH($C683,'Policy Characteristics'!$C:$C,0)))</f>
        <v>Electrification</v>
      </c>
      <c r="K683" s="177" t="str">
        <f>IF(ISBLANK(INDEX('Policy Characteristics'!E:E,MATCH($C683,'Policy Characteristics'!$C:$C,0))),"",INDEX('Policy Characteristics'!E:E,MATCH($C683,'Policy Characteristics'!$C:$C,0)))</f>
        <v>indst shift to electricity</v>
      </c>
      <c r="L683" s="177">
        <f>IF(ISBLANK(INDEX('Policy Characteristics'!F:F,MATCH($C683,'Policy Characteristics'!$C:$C,0))),"",INDEX('Policy Characteristics'!F:F,MATCH($C683,'Policy Characteristics'!$C:$C,0)))</f>
        <v>0</v>
      </c>
      <c r="M683" s="177">
        <f>IF(ISBLANK(INDEX('Policy Characteristics'!G:G,MATCH($C683,'Policy Characteristics'!$C:$C,0))),"",INDEX('Policy Characteristics'!G:G,MATCH($C683,'Policy Characteristics'!$C:$C,0)))</f>
        <v>1</v>
      </c>
      <c r="N683" s="177">
        <f>IF(ISBLANK(INDEX('Policy Characteristics'!H:H,MATCH($C683,'Policy Characteristics'!$C:$C,0))),"",INDEX('Policy Characteristics'!H:H,MATCH($C683,'Policy Characteristics'!$C:$C,0)))</f>
        <v>0.01</v>
      </c>
      <c r="O683" s="177" t="str">
        <f>IF(ISBLANK(INDEX('Policy Characteristics'!I:I,MATCH($C683,'Policy Characteristics'!$C:$C,0))),"",INDEX('Policy Characteristics'!I:I,MATCH($C683,'Policy Characteristics'!$C:$C,0)))</f>
        <v>% of fuel shifted</v>
      </c>
      <c r="P683" s="177" t="str">
        <f>IF(ISBLANK(INDEX('Policy Characteristics'!J:J,MATCH($C683,'Policy Characteristics'!$C:$C,0))),"",INDEX('Policy Characteristics'!J:J,MATCH($C683,'Policy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3" s="177" t="str">
        <f>IF(ISBLANK(INDEX('Policy Characteristics'!K:K,MATCH($C683,'Policy Characteristics'!$C:$C,0))),"",INDEX('Policy Characteristics'!K:K,MATCH($C683,'Policy Characteristics'!$C:$C,0)))</f>
        <v>industry-ag-main.html#fuel-switching</v>
      </c>
      <c r="R683" s="177" t="str">
        <f>IF(ISBLANK(INDEX('Policy Characteristics'!L:L,MATCH($C683,'Policy Characteristics'!$C:$C,0))),"",INDEX('Policy Characteristics'!L:L,MATCH($C683,'Policy Characteristics'!$C:$C,0)))</f>
        <v>industry-elec-and-hydrogen.html</v>
      </c>
    </row>
    <row r="684" spans="1:18" x14ac:dyDescent="0.35">
      <c r="A684" s="176" t="str">
        <f>IF(ISBLANK(INDEX('Policy Characteristics'!A:A,MATCH($C684,'Policy Characteristics'!$C:$C,0))),"",INDEX('Policy Characteristics'!A:A,MATCH($C684,'Policy Characteristics'!$C:$C,0)))</f>
        <v>Industry</v>
      </c>
      <c r="B684" s="184" t="str">
        <f>IF(ISBLANK(INDEX('Policy Characteristics'!B:B,MATCH($C684,'Policy Characteristics'!$C:$C,0))),"",INDEX('Policy Characteristics'!B:B,MATCH($C684,'Policy Characteristics'!$C:$C,0)))</f>
        <v>Electrification</v>
      </c>
      <c r="C684" s="176" t="str">
        <f t="shared" si="35"/>
        <v>Fraction of Eligible Industrial Energy Use Shifted to Electricity</v>
      </c>
      <c r="D684" s="6" t="s">
        <v>1975</v>
      </c>
      <c r="E684" s="1" t="s">
        <v>2381</v>
      </c>
      <c r="F684" t="s">
        <v>1938</v>
      </c>
      <c r="G684" s="47" t="s">
        <v>2388</v>
      </c>
      <c r="H684" s="44">
        <v>1924</v>
      </c>
      <c r="I684" s="198" t="s">
        <v>43</v>
      </c>
      <c r="J684" s="177" t="str">
        <f>IF(ISBLANK(INDEX('Policy Characteristics'!D:D,MATCH($C684,'Policy Characteristics'!$C:$C,0))),"",INDEX('Policy Characteristics'!D:D,MATCH($C684,'Policy Characteristics'!$C:$C,0)))</f>
        <v>Electrification</v>
      </c>
      <c r="K684" s="177" t="str">
        <f>IF(ISBLANK(INDEX('Policy Characteristics'!E:E,MATCH($C684,'Policy Characteristics'!$C:$C,0))),"",INDEX('Policy Characteristics'!E:E,MATCH($C684,'Policy Characteristics'!$C:$C,0)))</f>
        <v>indst shift to electricity</v>
      </c>
      <c r="L684" s="177">
        <f>IF(ISBLANK(INDEX('Policy Characteristics'!F:F,MATCH($C684,'Policy Characteristics'!$C:$C,0))),"",INDEX('Policy Characteristics'!F:F,MATCH($C684,'Policy Characteristics'!$C:$C,0)))</f>
        <v>0</v>
      </c>
      <c r="M684" s="177">
        <f>IF(ISBLANK(INDEX('Policy Characteristics'!G:G,MATCH($C684,'Policy Characteristics'!$C:$C,0))),"",INDEX('Policy Characteristics'!G:G,MATCH($C684,'Policy Characteristics'!$C:$C,0)))</f>
        <v>1</v>
      </c>
      <c r="N684" s="177">
        <f>IF(ISBLANK(INDEX('Policy Characteristics'!H:H,MATCH($C684,'Policy Characteristics'!$C:$C,0))),"",INDEX('Policy Characteristics'!H:H,MATCH($C684,'Policy Characteristics'!$C:$C,0)))</f>
        <v>0.01</v>
      </c>
      <c r="O684" s="177" t="str">
        <f>IF(ISBLANK(INDEX('Policy Characteristics'!I:I,MATCH($C684,'Policy Characteristics'!$C:$C,0))),"",INDEX('Policy Characteristics'!I:I,MATCH($C684,'Policy Characteristics'!$C:$C,0)))</f>
        <v>% of fuel shifted</v>
      </c>
      <c r="P684" s="177" t="str">
        <f>IF(ISBLANK(INDEX('Policy Characteristics'!J:J,MATCH($C684,'Policy Characteristics'!$C:$C,0))),"",INDEX('Policy Characteristics'!J:J,MATCH($C684,'Policy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4" s="177" t="str">
        <f>IF(ISBLANK(INDEX('Policy Characteristics'!K:K,MATCH($C684,'Policy Characteristics'!$C:$C,0))),"",INDEX('Policy Characteristics'!K:K,MATCH($C684,'Policy Characteristics'!$C:$C,0)))</f>
        <v>industry-ag-main.html#fuel-switching</v>
      </c>
      <c r="R684" s="177" t="str">
        <f>IF(ISBLANK(INDEX('Policy Characteristics'!L:L,MATCH($C684,'Policy Characteristics'!$C:$C,0))),"",INDEX('Policy Characteristics'!L:L,MATCH($C684,'Policy Characteristics'!$C:$C,0)))</f>
        <v>industry-elec-and-hydrogen.html</v>
      </c>
    </row>
    <row r="685" spans="1:18" x14ac:dyDescent="0.35">
      <c r="A685" s="176" t="str">
        <f>IF(ISBLANK(INDEX('Policy Characteristics'!A:A,MATCH($C685,'Policy Characteristics'!$C:$C,0))),"",INDEX('Policy Characteristics'!A:A,MATCH($C685,'Policy Characteristics'!$C:$C,0)))</f>
        <v>Industry</v>
      </c>
      <c r="B685" s="184" t="str">
        <f>IF(ISBLANK(INDEX('Policy Characteristics'!B:B,MATCH($C685,'Policy Characteristics'!$C:$C,0))),"",INDEX('Policy Characteristics'!B:B,MATCH($C685,'Policy Characteristics'!$C:$C,0)))</f>
        <v>Electrification</v>
      </c>
      <c r="C685" s="176" t="str">
        <f t="shared" si="35"/>
        <v>Fraction of Eligible Industrial Energy Use Shifted to Electricity</v>
      </c>
      <c r="D685" s="6" t="s">
        <v>1975</v>
      </c>
      <c r="E685" s="1" t="s">
        <v>2382</v>
      </c>
      <c r="F685" t="s">
        <v>1938</v>
      </c>
      <c r="G685" s="47" t="s">
        <v>2389</v>
      </c>
      <c r="H685" s="44">
        <v>1925</v>
      </c>
      <c r="I685" s="198" t="s">
        <v>43</v>
      </c>
      <c r="J685" s="177" t="str">
        <f>IF(ISBLANK(INDEX('Policy Characteristics'!D:D,MATCH($C685,'Policy Characteristics'!$C:$C,0))),"",INDEX('Policy Characteristics'!D:D,MATCH($C685,'Policy Characteristics'!$C:$C,0)))</f>
        <v>Electrification</v>
      </c>
      <c r="K685" s="177" t="str">
        <f>IF(ISBLANK(INDEX('Policy Characteristics'!E:E,MATCH($C685,'Policy Characteristics'!$C:$C,0))),"",INDEX('Policy Characteristics'!E:E,MATCH($C685,'Policy Characteristics'!$C:$C,0)))</f>
        <v>indst shift to electricity</v>
      </c>
      <c r="L685" s="177">
        <f>IF(ISBLANK(INDEX('Policy Characteristics'!F:F,MATCH($C685,'Policy Characteristics'!$C:$C,0))),"",INDEX('Policy Characteristics'!F:F,MATCH($C685,'Policy Characteristics'!$C:$C,0)))</f>
        <v>0</v>
      </c>
      <c r="M685" s="177">
        <f>IF(ISBLANK(INDEX('Policy Characteristics'!G:G,MATCH($C685,'Policy Characteristics'!$C:$C,0))),"",INDEX('Policy Characteristics'!G:G,MATCH($C685,'Policy Characteristics'!$C:$C,0)))</f>
        <v>1</v>
      </c>
      <c r="N685" s="177">
        <f>IF(ISBLANK(INDEX('Policy Characteristics'!H:H,MATCH($C685,'Policy Characteristics'!$C:$C,0))),"",INDEX('Policy Characteristics'!H:H,MATCH($C685,'Policy Characteristics'!$C:$C,0)))</f>
        <v>0.01</v>
      </c>
      <c r="O685" s="177" t="str">
        <f>IF(ISBLANK(INDEX('Policy Characteristics'!I:I,MATCH($C685,'Policy Characteristics'!$C:$C,0))),"",INDEX('Policy Characteristics'!I:I,MATCH($C685,'Policy Characteristics'!$C:$C,0)))</f>
        <v>% of fuel shifted</v>
      </c>
      <c r="P685" s="177" t="str">
        <f>IF(ISBLANK(INDEX('Policy Characteristics'!J:J,MATCH($C685,'Policy Characteristics'!$C:$C,0))),"",INDEX('Policy Characteristics'!J:J,MATCH($C685,'Policy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5" s="177" t="str">
        <f>IF(ISBLANK(INDEX('Policy Characteristics'!K:K,MATCH($C685,'Policy Characteristics'!$C:$C,0))),"",INDEX('Policy Characteristics'!K:K,MATCH($C685,'Policy Characteristics'!$C:$C,0)))</f>
        <v>industry-ag-main.html#fuel-switching</v>
      </c>
      <c r="R685" s="177" t="str">
        <f>IF(ISBLANK(INDEX('Policy Characteristics'!L:L,MATCH($C685,'Policy Characteristics'!$C:$C,0))),"",INDEX('Policy Characteristics'!L:L,MATCH($C685,'Policy Characteristics'!$C:$C,0)))</f>
        <v>industry-elec-and-hydrogen.html</v>
      </c>
    </row>
    <row r="686" spans="1:18" x14ac:dyDescent="0.35">
      <c r="A686" s="176" t="str">
        <f>IF(ISBLANK(INDEX('Policy Characteristics'!A:A,MATCH($C686,'Policy Characteristics'!$C:$C,0))),"",INDEX('Policy Characteristics'!A:A,MATCH($C686,'Policy Characteristics'!$C:$C,0)))</f>
        <v>Industry</v>
      </c>
      <c r="B686" s="184" t="str">
        <f>IF(ISBLANK(INDEX('Policy Characteristics'!B:B,MATCH($C686,'Policy Characteristics'!$C:$C,0))),"",INDEX('Policy Characteristics'!B:B,MATCH($C686,'Policy Characteristics'!$C:$C,0)))</f>
        <v>Electrification</v>
      </c>
      <c r="C686" s="176" t="str">
        <f t="shared" si="35"/>
        <v>Fraction of Eligible Industrial Energy Use Shifted to Electricity</v>
      </c>
      <c r="D686" s="6" t="s">
        <v>1975</v>
      </c>
      <c r="E686" s="1" t="s">
        <v>2383</v>
      </c>
      <c r="F686" t="s">
        <v>1938</v>
      </c>
      <c r="G686" s="47" t="s">
        <v>2390</v>
      </c>
      <c r="H686" s="44">
        <v>1926</v>
      </c>
      <c r="I686" s="198" t="s">
        <v>43</v>
      </c>
      <c r="J686" s="177" t="str">
        <f>IF(ISBLANK(INDEX('Policy Characteristics'!D:D,MATCH($C686,'Policy Characteristics'!$C:$C,0))),"",INDEX('Policy Characteristics'!D:D,MATCH($C686,'Policy Characteristics'!$C:$C,0)))</f>
        <v>Electrification</v>
      </c>
      <c r="K686" s="177" t="str">
        <f>IF(ISBLANK(INDEX('Policy Characteristics'!E:E,MATCH($C686,'Policy Characteristics'!$C:$C,0))),"",INDEX('Policy Characteristics'!E:E,MATCH($C686,'Policy Characteristics'!$C:$C,0)))</f>
        <v>indst shift to electricity</v>
      </c>
      <c r="L686" s="177">
        <f>IF(ISBLANK(INDEX('Policy Characteristics'!F:F,MATCH($C686,'Policy Characteristics'!$C:$C,0))),"",INDEX('Policy Characteristics'!F:F,MATCH($C686,'Policy Characteristics'!$C:$C,0)))</f>
        <v>0</v>
      </c>
      <c r="M686" s="177">
        <f>IF(ISBLANK(INDEX('Policy Characteristics'!G:G,MATCH($C686,'Policy Characteristics'!$C:$C,0))),"",INDEX('Policy Characteristics'!G:G,MATCH($C686,'Policy Characteristics'!$C:$C,0)))</f>
        <v>1</v>
      </c>
      <c r="N686" s="177">
        <f>IF(ISBLANK(INDEX('Policy Characteristics'!H:H,MATCH($C686,'Policy Characteristics'!$C:$C,0))),"",INDEX('Policy Characteristics'!H:H,MATCH($C686,'Policy Characteristics'!$C:$C,0)))</f>
        <v>0.01</v>
      </c>
      <c r="O686" s="177" t="str">
        <f>IF(ISBLANK(INDEX('Policy Characteristics'!I:I,MATCH($C686,'Policy Characteristics'!$C:$C,0))),"",INDEX('Policy Characteristics'!I:I,MATCH($C686,'Policy Characteristics'!$C:$C,0)))</f>
        <v>% of fuel shifted</v>
      </c>
      <c r="P686" s="177" t="str">
        <f>IF(ISBLANK(INDEX('Policy Characteristics'!J:J,MATCH($C686,'Policy Characteristics'!$C:$C,0))),"",INDEX('Policy Characteristics'!J:J,MATCH($C686,'Policy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6" s="177" t="str">
        <f>IF(ISBLANK(INDEX('Policy Characteristics'!K:K,MATCH($C686,'Policy Characteristics'!$C:$C,0))),"",INDEX('Policy Characteristics'!K:K,MATCH($C686,'Policy Characteristics'!$C:$C,0)))</f>
        <v>industry-ag-main.html#fuel-switching</v>
      </c>
      <c r="R686" s="177" t="str">
        <f>IF(ISBLANK(INDEX('Policy Characteristics'!L:L,MATCH($C686,'Policy Characteristics'!$C:$C,0))),"",INDEX('Policy Characteristics'!L:L,MATCH($C686,'Policy Characteristics'!$C:$C,0)))</f>
        <v>industry-elec-and-hydrogen.html</v>
      </c>
    </row>
    <row r="687" spans="1:18" x14ac:dyDescent="0.35">
      <c r="A687" s="176" t="str">
        <f>IF(ISBLANK(INDEX('Policy Characteristics'!A:A,MATCH($C687,'Policy Characteristics'!$C:$C,0))),"",INDEX('Policy Characteristics'!A:A,MATCH($C687,'Policy Characteristics'!$C:$C,0)))</f>
        <v>Industry</v>
      </c>
      <c r="B687" s="184" t="str">
        <f>IF(ISBLANK(INDEX('Policy Characteristics'!B:B,MATCH($C687,'Policy Characteristics'!$C:$C,0))),"",INDEX('Policy Characteristics'!B:B,MATCH($C687,'Policy Characteristics'!$C:$C,0)))</f>
        <v>Electrification</v>
      </c>
      <c r="C687" s="176" t="str">
        <f t="shared" si="35"/>
        <v>Fraction of Eligible Industrial Energy Use Shifted to Electricity</v>
      </c>
      <c r="D687" s="6" t="s">
        <v>1975</v>
      </c>
      <c r="E687" s="1" t="s">
        <v>2384</v>
      </c>
      <c r="F687" t="s">
        <v>1938</v>
      </c>
      <c r="G687" s="47" t="s">
        <v>2391</v>
      </c>
      <c r="H687" s="44">
        <v>1927</v>
      </c>
      <c r="I687" s="198" t="s">
        <v>43</v>
      </c>
      <c r="J687" s="177" t="str">
        <f>IF(ISBLANK(INDEX('Policy Characteristics'!D:D,MATCH($C687,'Policy Characteristics'!$C:$C,0))),"",INDEX('Policy Characteristics'!D:D,MATCH($C687,'Policy Characteristics'!$C:$C,0)))</f>
        <v>Electrification</v>
      </c>
      <c r="K687" s="177" t="str">
        <f>IF(ISBLANK(INDEX('Policy Characteristics'!E:E,MATCH($C687,'Policy Characteristics'!$C:$C,0))),"",INDEX('Policy Characteristics'!E:E,MATCH($C687,'Policy Characteristics'!$C:$C,0)))</f>
        <v>indst shift to electricity</v>
      </c>
      <c r="L687" s="177">
        <f>IF(ISBLANK(INDEX('Policy Characteristics'!F:F,MATCH($C687,'Policy Characteristics'!$C:$C,0))),"",INDEX('Policy Characteristics'!F:F,MATCH($C687,'Policy Characteristics'!$C:$C,0)))</f>
        <v>0</v>
      </c>
      <c r="M687" s="177">
        <f>IF(ISBLANK(INDEX('Policy Characteristics'!G:G,MATCH($C687,'Policy Characteristics'!$C:$C,0))),"",INDEX('Policy Characteristics'!G:G,MATCH($C687,'Policy Characteristics'!$C:$C,0)))</f>
        <v>1</v>
      </c>
      <c r="N687" s="177">
        <f>IF(ISBLANK(INDEX('Policy Characteristics'!H:H,MATCH($C687,'Policy Characteristics'!$C:$C,0))),"",INDEX('Policy Characteristics'!H:H,MATCH($C687,'Policy Characteristics'!$C:$C,0)))</f>
        <v>0.01</v>
      </c>
      <c r="O687" s="177" t="str">
        <f>IF(ISBLANK(INDEX('Policy Characteristics'!I:I,MATCH($C687,'Policy Characteristics'!$C:$C,0))),"",INDEX('Policy Characteristics'!I:I,MATCH($C687,'Policy Characteristics'!$C:$C,0)))</f>
        <v>% of fuel shifted</v>
      </c>
      <c r="P687" s="177" t="str">
        <f>IF(ISBLANK(INDEX('Policy Characteristics'!J:J,MATCH($C687,'Policy Characteristics'!$C:$C,0))),"",INDEX('Policy Characteristics'!J:J,MATCH($C687,'Policy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7" s="177" t="str">
        <f>IF(ISBLANK(INDEX('Policy Characteristics'!K:K,MATCH($C687,'Policy Characteristics'!$C:$C,0))),"",INDEX('Policy Characteristics'!K:K,MATCH($C687,'Policy Characteristics'!$C:$C,0)))</f>
        <v>industry-ag-main.html#fuel-switching</v>
      </c>
      <c r="R687" s="177" t="str">
        <f>IF(ISBLANK(INDEX('Policy Characteristics'!L:L,MATCH($C687,'Policy Characteristics'!$C:$C,0))),"",INDEX('Policy Characteristics'!L:L,MATCH($C687,'Policy Characteristics'!$C:$C,0)))</f>
        <v>industry-elec-and-hydrogen.html</v>
      </c>
    </row>
    <row r="688" spans="1:18" x14ac:dyDescent="0.35">
      <c r="A688" s="176" t="str">
        <f>IF(ISBLANK(INDEX('Policy Characteristics'!A:A,MATCH($C688,'Policy Characteristics'!$C:$C,0))),"",INDEX('Policy Characteristics'!A:A,MATCH($C688,'Policy Characteristics'!$C:$C,0)))</f>
        <v>Industry</v>
      </c>
      <c r="B688" s="184" t="str">
        <f>IF(ISBLANK(INDEX('Policy Characteristics'!B:B,MATCH($C688,'Policy Characteristics'!$C:$C,0))),"",INDEX('Policy Characteristics'!B:B,MATCH($C688,'Policy Characteristics'!$C:$C,0)))</f>
        <v>Electrification</v>
      </c>
      <c r="C688" s="176" t="str">
        <f t="shared" si="35"/>
        <v>Fraction of Eligible Industrial Energy Use Shifted to Electricity</v>
      </c>
      <c r="D688" s="6" t="s">
        <v>1975</v>
      </c>
      <c r="E688" s="1" t="s">
        <v>2385</v>
      </c>
      <c r="F688" t="s">
        <v>1938</v>
      </c>
      <c r="G688" s="47" t="s">
        <v>2392</v>
      </c>
      <c r="H688" s="44">
        <v>1928</v>
      </c>
      <c r="I688" s="198" t="s">
        <v>43</v>
      </c>
      <c r="J688" s="177" t="str">
        <f>IF(ISBLANK(INDEX('Policy Characteristics'!D:D,MATCH($C688,'Policy Characteristics'!$C:$C,0))),"",INDEX('Policy Characteristics'!D:D,MATCH($C688,'Policy Characteristics'!$C:$C,0)))</f>
        <v>Electrification</v>
      </c>
      <c r="K688" s="177" t="str">
        <f>IF(ISBLANK(INDEX('Policy Characteristics'!E:E,MATCH($C688,'Policy Characteristics'!$C:$C,0))),"",INDEX('Policy Characteristics'!E:E,MATCH($C688,'Policy Characteristics'!$C:$C,0)))</f>
        <v>indst shift to electricity</v>
      </c>
      <c r="L688" s="177">
        <f>IF(ISBLANK(INDEX('Policy Characteristics'!F:F,MATCH($C688,'Policy Characteristics'!$C:$C,0))),"",INDEX('Policy Characteristics'!F:F,MATCH($C688,'Policy Characteristics'!$C:$C,0)))</f>
        <v>0</v>
      </c>
      <c r="M688" s="177">
        <f>IF(ISBLANK(INDEX('Policy Characteristics'!G:G,MATCH($C688,'Policy Characteristics'!$C:$C,0))),"",INDEX('Policy Characteristics'!G:G,MATCH($C688,'Policy Characteristics'!$C:$C,0)))</f>
        <v>1</v>
      </c>
      <c r="N688" s="177">
        <f>IF(ISBLANK(INDEX('Policy Characteristics'!H:H,MATCH($C688,'Policy Characteristics'!$C:$C,0))),"",INDEX('Policy Characteristics'!H:H,MATCH($C688,'Policy Characteristics'!$C:$C,0)))</f>
        <v>0.01</v>
      </c>
      <c r="O688" s="177" t="str">
        <f>IF(ISBLANK(INDEX('Policy Characteristics'!I:I,MATCH($C688,'Policy Characteristics'!$C:$C,0))),"",INDEX('Policy Characteristics'!I:I,MATCH($C688,'Policy Characteristics'!$C:$C,0)))</f>
        <v>% of fuel shifted</v>
      </c>
      <c r="P688" s="177" t="str">
        <f>IF(ISBLANK(INDEX('Policy Characteristics'!J:J,MATCH($C688,'Policy Characteristics'!$C:$C,0))),"",INDEX('Policy Characteristics'!J:J,MATCH($C688,'Policy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8" s="177" t="str">
        <f>IF(ISBLANK(INDEX('Policy Characteristics'!K:K,MATCH($C688,'Policy Characteristics'!$C:$C,0))),"",INDEX('Policy Characteristics'!K:K,MATCH($C688,'Policy Characteristics'!$C:$C,0)))</f>
        <v>industry-ag-main.html#fuel-switching</v>
      </c>
      <c r="R688" s="177" t="str">
        <f>IF(ISBLANK(INDEX('Policy Characteristics'!L:L,MATCH($C688,'Policy Characteristics'!$C:$C,0))),"",INDEX('Policy Characteristics'!L:L,MATCH($C688,'Policy Characteristics'!$C:$C,0)))</f>
        <v>industry-elec-and-hydrogen.html</v>
      </c>
    </row>
    <row r="689" spans="1:18" x14ac:dyDescent="0.35">
      <c r="A689" s="176" t="str">
        <f>IF(ISBLANK(INDEX('Policy Characteristics'!A:A,MATCH($C689,'Policy Characteristics'!$C:$C,0))),"",INDEX('Policy Characteristics'!A:A,MATCH($C689,'Policy Characteristics'!$C:$C,0)))</f>
        <v>Industry</v>
      </c>
      <c r="B689" s="184" t="str">
        <f>IF(ISBLANK(INDEX('Policy Characteristics'!B:B,MATCH($C689,'Policy Characteristics'!$C:$C,0))),"",INDEX('Policy Characteristics'!B:B,MATCH($C689,'Policy Characteristics'!$C:$C,0)))</f>
        <v>Electrification</v>
      </c>
      <c r="C689" s="176" t="str">
        <f t="shared" si="35"/>
        <v>Fraction of Eligible Industrial Energy Use Shifted to Electricity</v>
      </c>
      <c r="D689" s="6" t="s">
        <v>1975</v>
      </c>
      <c r="E689" s="1" t="s">
        <v>2542</v>
      </c>
      <c r="F689" t="s">
        <v>1938</v>
      </c>
      <c r="G689" s="47" t="s">
        <v>2542</v>
      </c>
      <c r="H689" s="44">
        <v>1929</v>
      </c>
      <c r="I689" s="198" t="s">
        <v>43</v>
      </c>
      <c r="J689" s="177" t="str">
        <f>IF(ISBLANK(INDEX('Policy Characteristics'!D:D,MATCH($C689,'Policy Characteristics'!$C:$C,0))),"",INDEX('Policy Characteristics'!D:D,MATCH($C689,'Policy Characteristics'!$C:$C,0)))</f>
        <v>Electrification</v>
      </c>
      <c r="K689" s="177" t="str">
        <f>IF(ISBLANK(INDEX('Policy Characteristics'!E:E,MATCH($C689,'Policy Characteristics'!$C:$C,0))),"",INDEX('Policy Characteristics'!E:E,MATCH($C689,'Policy Characteristics'!$C:$C,0)))</f>
        <v>indst shift to electricity</v>
      </c>
      <c r="L689" s="177">
        <f>IF(ISBLANK(INDEX('Policy Characteristics'!F:F,MATCH($C689,'Policy Characteristics'!$C:$C,0))),"",INDEX('Policy Characteristics'!F:F,MATCH($C689,'Policy Characteristics'!$C:$C,0)))</f>
        <v>0</v>
      </c>
      <c r="M689" s="177">
        <f>IF(ISBLANK(INDEX('Policy Characteristics'!G:G,MATCH($C689,'Policy Characteristics'!$C:$C,0))),"",INDEX('Policy Characteristics'!G:G,MATCH($C689,'Policy Characteristics'!$C:$C,0)))</f>
        <v>1</v>
      </c>
      <c r="N689" s="177">
        <f>IF(ISBLANK(INDEX('Policy Characteristics'!H:H,MATCH($C689,'Policy Characteristics'!$C:$C,0))),"",INDEX('Policy Characteristics'!H:H,MATCH($C689,'Policy Characteristics'!$C:$C,0)))</f>
        <v>0.01</v>
      </c>
      <c r="O689" s="177" t="str">
        <f>IF(ISBLANK(INDEX('Policy Characteristics'!I:I,MATCH($C689,'Policy Characteristics'!$C:$C,0))),"",INDEX('Policy Characteristics'!I:I,MATCH($C689,'Policy Characteristics'!$C:$C,0)))</f>
        <v>% of fuel shifted</v>
      </c>
      <c r="P689" s="177" t="str">
        <f>IF(ISBLANK(INDEX('Policy Characteristics'!J:J,MATCH($C689,'Policy Characteristics'!$C:$C,0))),"",INDEX('Policy Characteristics'!J:J,MATCH($C689,'Policy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9" s="177" t="str">
        <f>IF(ISBLANK(INDEX('Policy Characteristics'!K:K,MATCH($C689,'Policy Characteristics'!$C:$C,0))),"",INDEX('Policy Characteristics'!K:K,MATCH($C689,'Policy Characteristics'!$C:$C,0)))</f>
        <v>industry-ag-main.html#fuel-switching</v>
      </c>
      <c r="R689" s="177" t="str">
        <f>IF(ISBLANK(INDEX('Policy Characteristics'!L:L,MATCH($C689,'Policy Characteristics'!$C:$C,0))),"",INDEX('Policy Characteristics'!L:L,MATCH($C689,'Policy Characteristics'!$C:$C,0)))</f>
        <v>industry-elec-and-hydrogen.html</v>
      </c>
    </row>
    <row r="690" spans="1:18" x14ac:dyDescent="0.35">
      <c r="A690" s="176" t="str">
        <f>IF(ISBLANK(INDEX('Policy Characteristics'!A:A,MATCH($C690,'Policy Characteristics'!$C:$C,0))),"",INDEX('Policy Characteristics'!A:A,MATCH($C690,'Policy Characteristics'!$C:$C,0)))</f>
        <v>Industry</v>
      </c>
      <c r="B690" s="184" t="str">
        <f>IF(ISBLANK(INDEX('Policy Characteristics'!B:B,MATCH($C690,'Policy Characteristics'!$C:$C,0))),"",INDEX('Policy Characteristics'!B:B,MATCH($C690,'Policy Characteristics'!$C:$C,0)))</f>
        <v>Electrification</v>
      </c>
      <c r="C690" s="176" t="str">
        <f t="shared" si="35"/>
        <v>Fraction of Eligible Industrial Energy Use Shifted to Electricity</v>
      </c>
      <c r="D690" s="6" t="s">
        <v>1976</v>
      </c>
      <c r="E690" s="1" t="s">
        <v>2379</v>
      </c>
      <c r="F690" t="s">
        <v>1939</v>
      </c>
      <c r="G690" s="47" t="s">
        <v>2386</v>
      </c>
      <c r="H690" s="44">
        <v>1930</v>
      </c>
      <c r="I690" s="198" t="s">
        <v>43</v>
      </c>
      <c r="J690" s="177" t="str">
        <f>IF(ISBLANK(INDEX('Policy Characteristics'!D:D,MATCH($C690,'Policy Characteristics'!$C:$C,0))),"",INDEX('Policy Characteristics'!D:D,MATCH($C690,'Policy Characteristics'!$C:$C,0)))</f>
        <v>Electrification</v>
      </c>
      <c r="K690" s="177" t="str">
        <f>IF(ISBLANK(INDEX('Policy Characteristics'!E:E,MATCH($C690,'Policy Characteristics'!$C:$C,0))),"",INDEX('Policy Characteristics'!E:E,MATCH($C690,'Policy Characteristics'!$C:$C,0)))</f>
        <v>indst shift to electricity</v>
      </c>
      <c r="L690" s="177">
        <f>IF(ISBLANK(INDEX('Policy Characteristics'!F:F,MATCH($C690,'Policy Characteristics'!$C:$C,0))),"",INDEX('Policy Characteristics'!F:F,MATCH($C690,'Policy Characteristics'!$C:$C,0)))</f>
        <v>0</v>
      </c>
      <c r="M690" s="177">
        <f>IF(ISBLANK(INDEX('Policy Characteristics'!G:G,MATCH($C690,'Policy Characteristics'!$C:$C,0))),"",INDEX('Policy Characteristics'!G:G,MATCH($C690,'Policy Characteristics'!$C:$C,0)))</f>
        <v>1</v>
      </c>
      <c r="N690" s="177">
        <f>IF(ISBLANK(INDEX('Policy Characteristics'!H:H,MATCH($C690,'Policy Characteristics'!$C:$C,0))),"",INDEX('Policy Characteristics'!H:H,MATCH($C690,'Policy Characteristics'!$C:$C,0)))</f>
        <v>0.01</v>
      </c>
      <c r="O690" s="177" t="str">
        <f>IF(ISBLANK(INDEX('Policy Characteristics'!I:I,MATCH($C690,'Policy Characteristics'!$C:$C,0))),"",INDEX('Policy Characteristics'!I:I,MATCH($C690,'Policy Characteristics'!$C:$C,0)))</f>
        <v>% of fuel shifted</v>
      </c>
      <c r="P690" s="177" t="str">
        <f>IF(ISBLANK(INDEX('Policy Characteristics'!J:J,MATCH($C690,'Policy Characteristics'!$C:$C,0))),"",INDEX('Policy Characteristics'!J:J,MATCH($C690,'Policy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0" s="177" t="str">
        <f>IF(ISBLANK(INDEX('Policy Characteristics'!K:K,MATCH($C690,'Policy Characteristics'!$C:$C,0))),"",INDEX('Policy Characteristics'!K:K,MATCH($C690,'Policy Characteristics'!$C:$C,0)))</f>
        <v>industry-ag-main.html#fuel-switching</v>
      </c>
      <c r="R690" s="177" t="str">
        <f>IF(ISBLANK(INDEX('Policy Characteristics'!L:L,MATCH($C690,'Policy Characteristics'!$C:$C,0))),"",INDEX('Policy Characteristics'!L:L,MATCH($C690,'Policy Characteristics'!$C:$C,0)))</f>
        <v>industry-elec-and-hydrogen.html</v>
      </c>
    </row>
    <row r="691" spans="1:18" x14ac:dyDescent="0.35">
      <c r="A691" s="176" t="str">
        <f>IF(ISBLANK(INDEX('Policy Characteristics'!A:A,MATCH($C691,'Policy Characteristics'!$C:$C,0))),"",INDEX('Policy Characteristics'!A:A,MATCH($C691,'Policy Characteristics'!$C:$C,0)))</f>
        <v>Industry</v>
      </c>
      <c r="B691" s="184" t="str">
        <f>IF(ISBLANK(INDEX('Policy Characteristics'!B:B,MATCH($C691,'Policy Characteristics'!$C:$C,0))),"",INDEX('Policy Characteristics'!B:B,MATCH($C691,'Policy Characteristics'!$C:$C,0)))</f>
        <v>Electrification</v>
      </c>
      <c r="C691" s="176" t="str">
        <f t="shared" si="35"/>
        <v>Fraction of Eligible Industrial Energy Use Shifted to Electricity</v>
      </c>
      <c r="D691" s="6" t="s">
        <v>1976</v>
      </c>
      <c r="E691" s="1" t="s">
        <v>2380</v>
      </c>
      <c r="F691" t="s">
        <v>1939</v>
      </c>
      <c r="G691" s="47" t="s">
        <v>2387</v>
      </c>
      <c r="H691" s="44">
        <v>1931</v>
      </c>
      <c r="I691" s="198" t="s">
        <v>43</v>
      </c>
      <c r="J691" s="177" t="str">
        <f>IF(ISBLANK(INDEX('Policy Characteristics'!D:D,MATCH($C691,'Policy Characteristics'!$C:$C,0))),"",INDEX('Policy Characteristics'!D:D,MATCH($C691,'Policy Characteristics'!$C:$C,0)))</f>
        <v>Electrification</v>
      </c>
      <c r="K691" s="177" t="str">
        <f>IF(ISBLANK(INDEX('Policy Characteristics'!E:E,MATCH($C691,'Policy Characteristics'!$C:$C,0))),"",INDEX('Policy Characteristics'!E:E,MATCH($C691,'Policy Characteristics'!$C:$C,0)))</f>
        <v>indst shift to electricity</v>
      </c>
      <c r="L691" s="177">
        <f>IF(ISBLANK(INDEX('Policy Characteristics'!F:F,MATCH($C691,'Policy Characteristics'!$C:$C,0))),"",INDEX('Policy Characteristics'!F:F,MATCH($C691,'Policy Characteristics'!$C:$C,0)))</f>
        <v>0</v>
      </c>
      <c r="M691" s="177">
        <f>IF(ISBLANK(INDEX('Policy Characteristics'!G:G,MATCH($C691,'Policy Characteristics'!$C:$C,0))),"",INDEX('Policy Characteristics'!G:G,MATCH($C691,'Policy Characteristics'!$C:$C,0)))</f>
        <v>1</v>
      </c>
      <c r="N691" s="177">
        <f>IF(ISBLANK(INDEX('Policy Characteristics'!H:H,MATCH($C691,'Policy Characteristics'!$C:$C,0))),"",INDEX('Policy Characteristics'!H:H,MATCH($C691,'Policy Characteristics'!$C:$C,0)))</f>
        <v>0.01</v>
      </c>
      <c r="O691" s="177" t="str">
        <f>IF(ISBLANK(INDEX('Policy Characteristics'!I:I,MATCH($C691,'Policy Characteristics'!$C:$C,0))),"",INDEX('Policy Characteristics'!I:I,MATCH($C691,'Policy Characteristics'!$C:$C,0)))</f>
        <v>% of fuel shifted</v>
      </c>
      <c r="P691" s="177" t="str">
        <f>IF(ISBLANK(INDEX('Policy Characteristics'!J:J,MATCH($C691,'Policy Characteristics'!$C:$C,0))),"",INDEX('Policy Characteristics'!J:J,MATCH($C691,'Policy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1" s="177" t="str">
        <f>IF(ISBLANK(INDEX('Policy Characteristics'!K:K,MATCH($C691,'Policy Characteristics'!$C:$C,0))),"",INDEX('Policy Characteristics'!K:K,MATCH($C691,'Policy Characteristics'!$C:$C,0)))</f>
        <v>industry-ag-main.html#fuel-switching</v>
      </c>
      <c r="R691" s="177" t="str">
        <f>IF(ISBLANK(INDEX('Policy Characteristics'!L:L,MATCH($C691,'Policy Characteristics'!$C:$C,0))),"",INDEX('Policy Characteristics'!L:L,MATCH($C691,'Policy Characteristics'!$C:$C,0)))</f>
        <v>industry-elec-and-hydrogen.html</v>
      </c>
    </row>
    <row r="692" spans="1:18" x14ac:dyDescent="0.35">
      <c r="A692" s="176" t="str">
        <f>IF(ISBLANK(INDEX('Policy Characteristics'!A:A,MATCH($C692,'Policy Characteristics'!$C:$C,0))),"",INDEX('Policy Characteristics'!A:A,MATCH($C692,'Policy Characteristics'!$C:$C,0)))</f>
        <v>Industry</v>
      </c>
      <c r="B692" s="184" t="str">
        <f>IF(ISBLANK(INDEX('Policy Characteristics'!B:B,MATCH($C692,'Policy Characteristics'!$C:$C,0))),"",INDEX('Policy Characteristics'!B:B,MATCH($C692,'Policy Characteristics'!$C:$C,0)))</f>
        <v>Electrification</v>
      </c>
      <c r="C692" s="176" t="str">
        <f t="shared" si="35"/>
        <v>Fraction of Eligible Industrial Energy Use Shifted to Electricity</v>
      </c>
      <c r="D692" s="6" t="s">
        <v>1976</v>
      </c>
      <c r="E692" s="1" t="s">
        <v>2381</v>
      </c>
      <c r="F692" t="s">
        <v>1939</v>
      </c>
      <c r="G692" s="47" t="s">
        <v>2388</v>
      </c>
      <c r="H692" s="44">
        <v>1932</v>
      </c>
      <c r="I692" s="198" t="s">
        <v>43</v>
      </c>
      <c r="J692" s="177" t="str">
        <f>IF(ISBLANK(INDEX('Policy Characteristics'!D:D,MATCH($C692,'Policy Characteristics'!$C:$C,0))),"",INDEX('Policy Characteristics'!D:D,MATCH($C692,'Policy Characteristics'!$C:$C,0)))</f>
        <v>Electrification</v>
      </c>
      <c r="K692" s="177" t="str">
        <f>IF(ISBLANK(INDEX('Policy Characteristics'!E:E,MATCH($C692,'Policy Characteristics'!$C:$C,0))),"",INDEX('Policy Characteristics'!E:E,MATCH($C692,'Policy Characteristics'!$C:$C,0)))</f>
        <v>indst shift to electricity</v>
      </c>
      <c r="L692" s="177">
        <f>IF(ISBLANK(INDEX('Policy Characteristics'!F:F,MATCH($C692,'Policy Characteristics'!$C:$C,0))),"",INDEX('Policy Characteristics'!F:F,MATCH($C692,'Policy Characteristics'!$C:$C,0)))</f>
        <v>0</v>
      </c>
      <c r="M692" s="177">
        <f>IF(ISBLANK(INDEX('Policy Characteristics'!G:G,MATCH($C692,'Policy Characteristics'!$C:$C,0))),"",INDEX('Policy Characteristics'!G:G,MATCH($C692,'Policy Characteristics'!$C:$C,0)))</f>
        <v>1</v>
      </c>
      <c r="N692" s="177">
        <f>IF(ISBLANK(INDEX('Policy Characteristics'!H:H,MATCH($C692,'Policy Characteristics'!$C:$C,0))),"",INDEX('Policy Characteristics'!H:H,MATCH($C692,'Policy Characteristics'!$C:$C,0)))</f>
        <v>0.01</v>
      </c>
      <c r="O692" s="177" t="str">
        <f>IF(ISBLANK(INDEX('Policy Characteristics'!I:I,MATCH($C692,'Policy Characteristics'!$C:$C,0))),"",INDEX('Policy Characteristics'!I:I,MATCH($C692,'Policy Characteristics'!$C:$C,0)))</f>
        <v>% of fuel shifted</v>
      </c>
      <c r="P692" s="177" t="str">
        <f>IF(ISBLANK(INDEX('Policy Characteristics'!J:J,MATCH($C692,'Policy Characteristics'!$C:$C,0))),"",INDEX('Policy Characteristics'!J:J,MATCH($C692,'Policy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2" s="177" t="str">
        <f>IF(ISBLANK(INDEX('Policy Characteristics'!K:K,MATCH($C692,'Policy Characteristics'!$C:$C,0))),"",INDEX('Policy Characteristics'!K:K,MATCH($C692,'Policy Characteristics'!$C:$C,0)))</f>
        <v>industry-ag-main.html#fuel-switching</v>
      </c>
      <c r="R692" s="177" t="str">
        <f>IF(ISBLANK(INDEX('Policy Characteristics'!L:L,MATCH($C692,'Policy Characteristics'!$C:$C,0))),"",INDEX('Policy Characteristics'!L:L,MATCH($C692,'Policy Characteristics'!$C:$C,0)))</f>
        <v>industry-elec-and-hydrogen.html</v>
      </c>
    </row>
    <row r="693" spans="1:18" x14ac:dyDescent="0.35">
      <c r="A693" s="176" t="str">
        <f>IF(ISBLANK(INDEX('Policy Characteristics'!A:A,MATCH($C693,'Policy Characteristics'!$C:$C,0))),"",INDEX('Policy Characteristics'!A:A,MATCH($C693,'Policy Characteristics'!$C:$C,0)))</f>
        <v>Industry</v>
      </c>
      <c r="B693" s="184" t="str">
        <f>IF(ISBLANK(INDEX('Policy Characteristics'!B:B,MATCH($C693,'Policy Characteristics'!$C:$C,0))),"",INDEX('Policy Characteristics'!B:B,MATCH($C693,'Policy Characteristics'!$C:$C,0)))</f>
        <v>Electrification</v>
      </c>
      <c r="C693" s="176" t="str">
        <f t="shared" si="35"/>
        <v>Fraction of Eligible Industrial Energy Use Shifted to Electricity</v>
      </c>
      <c r="D693" s="6" t="s">
        <v>1976</v>
      </c>
      <c r="E693" s="1" t="s">
        <v>2382</v>
      </c>
      <c r="F693" t="s">
        <v>1939</v>
      </c>
      <c r="G693" s="47" t="s">
        <v>2389</v>
      </c>
      <c r="H693" s="44">
        <v>1933</v>
      </c>
      <c r="I693" s="198" t="s">
        <v>43</v>
      </c>
      <c r="J693" s="177" t="str">
        <f>IF(ISBLANK(INDEX('Policy Characteristics'!D:D,MATCH($C693,'Policy Characteristics'!$C:$C,0))),"",INDEX('Policy Characteristics'!D:D,MATCH($C693,'Policy Characteristics'!$C:$C,0)))</f>
        <v>Electrification</v>
      </c>
      <c r="K693" s="177" t="str">
        <f>IF(ISBLANK(INDEX('Policy Characteristics'!E:E,MATCH($C693,'Policy Characteristics'!$C:$C,0))),"",INDEX('Policy Characteristics'!E:E,MATCH($C693,'Policy Characteristics'!$C:$C,0)))</f>
        <v>indst shift to electricity</v>
      </c>
      <c r="L693" s="177">
        <f>IF(ISBLANK(INDEX('Policy Characteristics'!F:F,MATCH($C693,'Policy Characteristics'!$C:$C,0))),"",INDEX('Policy Characteristics'!F:F,MATCH($C693,'Policy Characteristics'!$C:$C,0)))</f>
        <v>0</v>
      </c>
      <c r="M693" s="177">
        <f>IF(ISBLANK(INDEX('Policy Characteristics'!G:G,MATCH($C693,'Policy Characteristics'!$C:$C,0))),"",INDEX('Policy Characteristics'!G:G,MATCH($C693,'Policy Characteristics'!$C:$C,0)))</f>
        <v>1</v>
      </c>
      <c r="N693" s="177">
        <f>IF(ISBLANK(INDEX('Policy Characteristics'!H:H,MATCH($C693,'Policy Characteristics'!$C:$C,0))),"",INDEX('Policy Characteristics'!H:H,MATCH($C693,'Policy Characteristics'!$C:$C,0)))</f>
        <v>0.01</v>
      </c>
      <c r="O693" s="177" t="str">
        <f>IF(ISBLANK(INDEX('Policy Characteristics'!I:I,MATCH($C693,'Policy Characteristics'!$C:$C,0))),"",INDEX('Policy Characteristics'!I:I,MATCH($C693,'Policy Characteristics'!$C:$C,0)))</f>
        <v>% of fuel shifted</v>
      </c>
      <c r="P693" s="177" t="str">
        <f>IF(ISBLANK(INDEX('Policy Characteristics'!J:J,MATCH($C693,'Policy Characteristics'!$C:$C,0))),"",INDEX('Policy Characteristics'!J:J,MATCH($C693,'Policy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3" s="177" t="str">
        <f>IF(ISBLANK(INDEX('Policy Characteristics'!K:K,MATCH($C693,'Policy Characteristics'!$C:$C,0))),"",INDEX('Policy Characteristics'!K:K,MATCH($C693,'Policy Characteristics'!$C:$C,0)))</f>
        <v>industry-ag-main.html#fuel-switching</v>
      </c>
      <c r="R693" s="177" t="str">
        <f>IF(ISBLANK(INDEX('Policy Characteristics'!L:L,MATCH($C693,'Policy Characteristics'!$C:$C,0))),"",INDEX('Policy Characteristics'!L:L,MATCH($C693,'Policy Characteristics'!$C:$C,0)))</f>
        <v>industry-elec-and-hydrogen.html</v>
      </c>
    </row>
    <row r="694" spans="1:18" x14ac:dyDescent="0.35">
      <c r="A694" s="176" t="str">
        <f>IF(ISBLANK(INDEX('Policy Characteristics'!A:A,MATCH($C694,'Policy Characteristics'!$C:$C,0))),"",INDEX('Policy Characteristics'!A:A,MATCH($C694,'Policy Characteristics'!$C:$C,0)))</f>
        <v>Industry</v>
      </c>
      <c r="B694" s="184" t="str">
        <f>IF(ISBLANK(INDEX('Policy Characteristics'!B:B,MATCH($C694,'Policy Characteristics'!$C:$C,0))),"",INDEX('Policy Characteristics'!B:B,MATCH($C694,'Policy Characteristics'!$C:$C,0)))</f>
        <v>Electrification</v>
      </c>
      <c r="C694" s="176" t="str">
        <f t="shared" si="35"/>
        <v>Fraction of Eligible Industrial Energy Use Shifted to Electricity</v>
      </c>
      <c r="D694" s="6" t="s">
        <v>1976</v>
      </c>
      <c r="E694" s="1" t="s">
        <v>2383</v>
      </c>
      <c r="F694" t="s">
        <v>1939</v>
      </c>
      <c r="G694" s="47" t="s">
        <v>2390</v>
      </c>
      <c r="H694" s="44">
        <v>1934</v>
      </c>
      <c r="I694" s="198" t="s">
        <v>43</v>
      </c>
      <c r="J694" s="177" t="str">
        <f>IF(ISBLANK(INDEX('Policy Characteristics'!D:D,MATCH($C694,'Policy Characteristics'!$C:$C,0))),"",INDEX('Policy Characteristics'!D:D,MATCH($C694,'Policy Characteristics'!$C:$C,0)))</f>
        <v>Electrification</v>
      </c>
      <c r="K694" s="177" t="str">
        <f>IF(ISBLANK(INDEX('Policy Characteristics'!E:E,MATCH($C694,'Policy Characteristics'!$C:$C,0))),"",INDEX('Policy Characteristics'!E:E,MATCH($C694,'Policy Characteristics'!$C:$C,0)))</f>
        <v>indst shift to electricity</v>
      </c>
      <c r="L694" s="177">
        <f>IF(ISBLANK(INDEX('Policy Characteristics'!F:F,MATCH($C694,'Policy Characteristics'!$C:$C,0))),"",INDEX('Policy Characteristics'!F:F,MATCH($C694,'Policy Characteristics'!$C:$C,0)))</f>
        <v>0</v>
      </c>
      <c r="M694" s="177">
        <f>IF(ISBLANK(INDEX('Policy Characteristics'!G:G,MATCH($C694,'Policy Characteristics'!$C:$C,0))),"",INDEX('Policy Characteristics'!G:G,MATCH($C694,'Policy Characteristics'!$C:$C,0)))</f>
        <v>1</v>
      </c>
      <c r="N694" s="177">
        <f>IF(ISBLANK(INDEX('Policy Characteristics'!H:H,MATCH($C694,'Policy Characteristics'!$C:$C,0))),"",INDEX('Policy Characteristics'!H:H,MATCH($C694,'Policy Characteristics'!$C:$C,0)))</f>
        <v>0.01</v>
      </c>
      <c r="O694" s="177" t="str">
        <f>IF(ISBLANK(INDEX('Policy Characteristics'!I:I,MATCH($C694,'Policy Characteristics'!$C:$C,0))),"",INDEX('Policy Characteristics'!I:I,MATCH($C694,'Policy Characteristics'!$C:$C,0)))</f>
        <v>% of fuel shifted</v>
      </c>
      <c r="P694" s="177" t="str">
        <f>IF(ISBLANK(INDEX('Policy Characteristics'!J:J,MATCH($C694,'Policy Characteristics'!$C:$C,0))),"",INDEX('Policy Characteristics'!J:J,MATCH($C694,'Policy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4" s="177" t="str">
        <f>IF(ISBLANK(INDEX('Policy Characteristics'!K:K,MATCH($C694,'Policy Characteristics'!$C:$C,0))),"",INDEX('Policy Characteristics'!K:K,MATCH($C694,'Policy Characteristics'!$C:$C,0)))</f>
        <v>industry-ag-main.html#fuel-switching</v>
      </c>
      <c r="R694" s="177" t="str">
        <f>IF(ISBLANK(INDEX('Policy Characteristics'!L:L,MATCH($C694,'Policy Characteristics'!$C:$C,0))),"",INDEX('Policy Characteristics'!L:L,MATCH($C694,'Policy Characteristics'!$C:$C,0)))</f>
        <v>industry-elec-and-hydrogen.html</v>
      </c>
    </row>
    <row r="695" spans="1:18" x14ac:dyDescent="0.35">
      <c r="A695" s="176" t="str">
        <f>IF(ISBLANK(INDEX('Policy Characteristics'!A:A,MATCH($C695,'Policy Characteristics'!$C:$C,0))),"",INDEX('Policy Characteristics'!A:A,MATCH($C695,'Policy Characteristics'!$C:$C,0)))</f>
        <v>Industry</v>
      </c>
      <c r="B695" s="184" t="str">
        <f>IF(ISBLANK(INDEX('Policy Characteristics'!B:B,MATCH($C695,'Policy Characteristics'!$C:$C,0))),"",INDEX('Policy Characteristics'!B:B,MATCH($C695,'Policy Characteristics'!$C:$C,0)))</f>
        <v>Electrification</v>
      </c>
      <c r="C695" s="176" t="str">
        <f t="shared" si="35"/>
        <v>Fraction of Eligible Industrial Energy Use Shifted to Electricity</v>
      </c>
      <c r="D695" s="6" t="s">
        <v>1976</v>
      </c>
      <c r="E695" s="1" t="s">
        <v>2384</v>
      </c>
      <c r="F695" t="s">
        <v>1939</v>
      </c>
      <c r="G695" s="47" t="s">
        <v>2391</v>
      </c>
      <c r="H695" s="44">
        <v>1935</v>
      </c>
      <c r="I695" s="198" t="s">
        <v>43</v>
      </c>
      <c r="J695" s="177" t="str">
        <f>IF(ISBLANK(INDEX('Policy Characteristics'!D:D,MATCH($C695,'Policy Characteristics'!$C:$C,0))),"",INDEX('Policy Characteristics'!D:D,MATCH($C695,'Policy Characteristics'!$C:$C,0)))</f>
        <v>Electrification</v>
      </c>
      <c r="K695" s="177" t="str">
        <f>IF(ISBLANK(INDEX('Policy Characteristics'!E:E,MATCH($C695,'Policy Characteristics'!$C:$C,0))),"",INDEX('Policy Characteristics'!E:E,MATCH($C695,'Policy Characteristics'!$C:$C,0)))</f>
        <v>indst shift to electricity</v>
      </c>
      <c r="L695" s="177">
        <f>IF(ISBLANK(INDEX('Policy Characteristics'!F:F,MATCH($C695,'Policy Characteristics'!$C:$C,0))),"",INDEX('Policy Characteristics'!F:F,MATCH($C695,'Policy Characteristics'!$C:$C,0)))</f>
        <v>0</v>
      </c>
      <c r="M695" s="177">
        <f>IF(ISBLANK(INDEX('Policy Characteristics'!G:G,MATCH($C695,'Policy Characteristics'!$C:$C,0))),"",INDEX('Policy Characteristics'!G:G,MATCH($C695,'Policy Characteristics'!$C:$C,0)))</f>
        <v>1</v>
      </c>
      <c r="N695" s="177">
        <f>IF(ISBLANK(INDEX('Policy Characteristics'!H:H,MATCH($C695,'Policy Characteristics'!$C:$C,0))),"",INDEX('Policy Characteristics'!H:H,MATCH($C695,'Policy Characteristics'!$C:$C,0)))</f>
        <v>0.01</v>
      </c>
      <c r="O695" s="177" t="str">
        <f>IF(ISBLANK(INDEX('Policy Characteristics'!I:I,MATCH($C695,'Policy Characteristics'!$C:$C,0))),"",INDEX('Policy Characteristics'!I:I,MATCH($C695,'Policy Characteristics'!$C:$C,0)))</f>
        <v>% of fuel shifted</v>
      </c>
      <c r="P695" s="177" t="str">
        <f>IF(ISBLANK(INDEX('Policy Characteristics'!J:J,MATCH($C695,'Policy Characteristics'!$C:$C,0))),"",INDEX('Policy Characteristics'!J:J,MATCH($C695,'Policy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5" s="177" t="str">
        <f>IF(ISBLANK(INDEX('Policy Characteristics'!K:K,MATCH($C695,'Policy Characteristics'!$C:$C,0))),"",INDEX('Policy Characteristics'!K:K,MATCH($C695,'Policy Characteristics'!$C:$C,0)))</f>
        <v>industry-ag-main.html#fuel-switching</v>
      </c>
      <c r="R695" s="177" t="str">
        <f>IF(ISBLANK(INDEX('Policy Characteristics'!L:L,MATCH($C695,'Policy Characteristics'!$C:$C,0))),"",INDEX('Policy Characteristics'!L:L,MATCH($C695,'Policy Characteristics'!$C:$C,0)))</f>
        <v>industry-elec-and-hydrogen.html</v>
      </c>
    </row>
    <row r="696" spans="1:18" x14ac:dyDescent="0.35">
      <c r="A696" s="176" t="str">
        <f>IF(ISBLANK(INDEX('Policy Characteristics'!A:A,MATCH($C696,'Policy Characteristics'!$C:$C,0))),"",INDEX('Policy Characteristics'!A:A,MATCH($C696,'Policy Characteristics'!$C:$C,0)))</f>
        <v>Industry</v>
      </c>
      <c r="B696" s="184" t="str">
        <f>IF(ISBLANK(INDEX('Policy Characteristics'!B:B,MATCH($C696,'Policy Characteristics'!$C:$C,0))),"",INDEX('Policy Characteristics'!B:B,MATCH($C696,'Policy Characteristics'!$C:$C,0)))</f>
        <v>Electrification</v>
      </c>
      <c r="C696" s="176" t="str">
        <f t="shared" si="35"/>
        <v>Fraction of Eligible Industrial Energy Use Shifted to Electricity</v>
      </c>
      <c r="D696" s="6" t="s">
        <v>1976</v>
      </c>
      <c r="E696" s="1" t="s">
        <v>2385</v>
      </c>
      <c r="F696" t="s">
        <v>1939</v>
      </c>
      <c r="G696" s="47" t="s">
        <v>2392</v>
      </c>
      <c r="H696" s="44">
        <v>1936</v>
      </c>
      <c r="I696" s="198" t="s">
        <v>43</v>
      </c>
      <c r="J696" s="177" t="str">
        <f>IF(ISBLANK(INDEX('Policy Characteristics'!D:D,MATCH($C696,'Policy Characteristics'!$C:$C,0))),"",INDEX('Policy Characteristics'!D:D,MATCH($C696,'Policy Characteristics'!$C:$C,0)))</f>
        <v>Electrification</v>
      </c>
      <c r="K696" s="177" t="str">
        <f>IF(ISBLANK(INDEX('Policy Characteristics'!E:E,MATCH($C696,'Policy Characteristics'!$C:$C,0))),"",INDEX('Policy Characteristics'!E:E,MATCH($C696,'Policy Characteristics'!$C:$C,0)))</f>
        <v>indst shift to electricity</v>
      </c>
      <c r="L696" s="177">
        <f>IF(ISBLANK(INDEX('Policy Characteristics'!F:F,MATCH($C696,'Policy Characteristics'!$C:$C,0))),"",INDEX('Policy Characteristics'!F:F,MATCH($C696,'Policy Characteristics'!$C:$C,0)))</f>
        <v>0</v>
      </c>
      <c r="M696" s="177">
        <f>IF(ISBLANK(INDEX('Policy Characteristics'!G:G,MATCH($C696,'Policy Characteristics'!$C:$C,0))),"",INDEX('Policy Characteristics'!G:G,MATCH($C696,'Policy Characteristics'!$C:$C,0)))</f>
        <v>1</v>
      </c>
      <c r="N696" s="177">
        <f>IF(ISBLANK(INDEX('Policy Characteristics'!H:H,MATCH($C696,'Policy Characteristics'!$C:$C,0))),"",INDEX('Policy Characteristics'!H:H,MATCH($C696,'Policy Characteristics'!$C:$C,0)))</f>
        <v>0.01</v>
      </c>
      <c r="O696" s="177" t="str">
        <f>IF(ISBLANK(INDEX('Policy Characteristics'!I:I,MATCH($C696,'Policy Characteristics'!$C:$C,0))),"",INDEX('Policy Characteristics'!I:I,MATCH($C696,'Policy Characteristics'!$C:$C,0)))</f>
        <v>% of fuel shifted</v>
      </c>
      <c r="P696" s="177" t="str">
        <f>IF(ISBLANK(INDEX('Policy Characteristics'!J:J,MATCH($C696,'Policy Characteristics'!$C:$C,0))),"",INDEX('Policy Characteristics'!J:J,MATCH($C696,'Policy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6" s="177" t="str">
        <f>IF(ISBLANK(INDEX('Policy Characteristics'!K:K,MATCH($C696,'Policy Characteristics'!$C:$C,0))),"",INDEX('Policy Characteristics'!K:K,MATCH($C696,'Policy Characteristics'!$C:$C,0)))</f>
        <v>industry-ag-main.html#fuel-switching</v>
      </c>
      <c r="R696" s="177" t="str">
        <f>IF(ISBLANK(INDEX('Policy Characteristics'!L:L,MATCH($C696,'Policy Characteristics'!$C:$C,0))),"",INDEX('Policy Characteristics'!L:L,MATCH($C696,'Policy Characteristics'!$C:$C,0)))</f>
        <v>industry-elec-and-hydrogen.html</v>
      </c>
    </row>
    <row r="697" spans="1:18" x14ac:dyDescent="0.35">
      <c r="A697" s="176" t="str">
        <f>IF(ISBLANK(INDEX('Policy Characteristics'!A:A,MATCH($C697,'Policy Characteristics'!$C:$C,0))),"",INDEX('Policy Characteristics'!A:A,MATCH($C697,'Policy Characteristics'!$C:$C,0)))</f>
        <v>Industry</v>
      </c>
      <c r="B697" s="184" t="str">
        <f>IF(ISBLANK(INDEX('Policy Characteristics'!B:B,MATCH($C697,'Policy Characteristics'!$C:$C,0))),"",INDEX('Policy Characteristics'!B:B,MATCH($C697,'Policy Characteristics'!$C:$C,0)))</f>
        <v>Electrification</v>
      </c>
      <c r="C697" s="176" t="str">
        <f t="shared" si="35"/>
        <v>Fraction of Eligible Industrial Energy Use Shifted to Electricity</v>
      </c>
      <c r="D697" s="6" t="s">
        <v>1976</v>
      </c>
      <c r="E697" s="1" t="s">
        <v>2542</v>
      </c>
      <c r="F697" t="s">
        <v>1939</v>
      </c>
      <c r="G697" s="47" t="s">
        <v>2542</v>
      </c>
      <c r="H697" s="44">
        <v>1937</v>
      </c>
      <c r="I697" s="198" t="s">
        <v>43</v>
      </c>
      <c r="J697" s="177" t="str">
        <f>IF(ISBLANK(INDEX('Policy Characteristics'!D:D,MATCH($C697,'Policy Characteristics'!$C:$C,0))),"",INDEX('Policy Characteristics'!D:D,MATCH($C697,'Policy Characteristics'!$C:$C,0)))</f>
        <v>Electrification</v>
      </c>
      <c r="K697" s="177" t="str">
        <f>IF(ISBLANK(INDEX('Policy Characteristics'!E:E,MATCH($C697,'Policy Characteristics'!$C:$C,0))),"",INDEX('Policy Characteristics'!E:E,MATCH($C697,'Policy Characteristics'!$C:$C,0)))</f>
        <v>indst shift to electricity</v>
      </c>
      <c r="L697" s="177">
        <f>IF(ISBLANK(INDEX('Policy Characteristics'!F:F,MATCH($C697,'Policy Characteristics'!$C:$C,0))),"",INDEX('Policy Characteristics'!F:F,MATCH($C697,'Policy Characteristics'!$C:$C,0)))</f>
        <v>0</v>
      </c>
      <c r="M697" s="177">
        <f>IF(ISBLANK(INDEX('Policy Characteristics'!G:G,MATCH($C697,'Policy Characteristics'!$C:$C,0))),"",INDEX('Policy Characteristics'!G:G,MATCH($C697,'Policy Characteristics'!$C:$C,0)))</f>
        <v>1</v>
      </c>
      <c r="N697" s="177">
        <f>IF(ISBLANK(INDEX('Policy Characteristics'!H:H,MATCH($C697,'Policy Characteristics'!$C:$C,0))),"",INDEX('Policy Characteristics'!H:H,MATCH($C697,'Policy Characteristics'!$C:$C,0)))</f>
        <v>0.01</v>
      </c>
      <c r="O697" s="177" t="str">
        <f>IF(ISBLANK(INDEX('Policy Characteristics'!I:I,MATCH($C697,'Policy Characteristics'!$C:$C,0))),"",INDEX('Policy Characteristics'!I:I,MATCH($C697,'Policy Characteristics'!$C:$C,0)))</f>
        <v>% of fuel shifted</v>
      </c>
      <c r="P697" s="177" t="str">
        <f>IF(ISBLANK(INDEX('Policy Characteristics'!J:J,MATCH($C697,'Policy Characteristics'!$C:$C,0))),"",INDEX('Policy Characteristics'!J:J,MATCH($C697,'Policy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7" s="177" t="str">
        <f>IF(ISBLANK(INDEX('Policy Characteristics'!K:K,MATCH($C697,'Policy Characteristics'!$C:$C,0))),"",INDEX('Policy Characteristics'!K:K,MATCH($C697,'Policy Characteristics'!$C:$C,0)))</f>
        <v>industry-ag-main.html#fuel-switching</v>
      </c>
      <c r="R697" s="177" t="str">
        <f>IF(ISBLANK(INDEX('Policy Characteristics'!L:L,MATCH($C697,'Policy Characteristics'!$C:$C,0))),"",INDEX('Policy Characteristics'!L:L,MATCH($C697,'Policy Characteristics'!$C:$C,0)))</f>
        <v>industry-elec-and-hydrogen.html</v>
      </c>
    </row>
    <row r="698" spans="1:18" x14ac:dyDescent="0.35">
      <c r="A698" s="176" t="str">
        <f>IF(ISBLANK(INDEX('Policy Characteristics'!A:A,MATCH($C698,'Policy Characteristics'!$C:$C,0))),"",INDEX('Policy Characteristics'!A:A,MATCH($C698,'Policy Characteristics'!$C:$C,0)))</f>
        <v>Industry</v>
      </c>
      <c r="B698" s="184" t="str">
        <f>IF(ISBLANK(INDEX('Policy Characteristics'!B:B,MATCH($C698,'Policy Characteristics'!$C:$C,0))),"",INDEX('Policy Characteristics'!B:B,MATCH($C698,'Policy Characteristics'!$C:$C,0)))</f>
        <v>Electrification</v>
      </c>
      <c r="C698" s="176" t="str">
        <f t="shared" si="35"/>
        <v>Fraction of Eligible Industrial Energy Use Shifted to Electricity</v>
      </c>
      <c r="D698" s="6" t="s">
        <v>1977</v>
      </c>
      <c r="E698" s="1" t="s">
        <v>2379</v>
      </c>
      <c r="F698" t="s">
        <v>1479</v>
      </c>
      <c r="G698" s="47" t="s">
        <v>2386</v>
      </c>
      <c r="H698" s="44">
        <v>1938</v>
      </c>
      <c r="I698" s="198" t="s">
        <v>43</v>
      </c>
      <c r="J698" s="177" t="str">
        <f>IF(ISBLANK(INDEX('Policy Characteristics'!D:D,MATCH($C698,'Policy Characteristics'!$C:$C,0))),"",INDEX('Policy Characteristics'!D:D,MATCH($C698,'Policy Characteristics'!$C:$C,0)))</f>
        <v>Electrification</v>
      </c>
      <c r="K698" s="177" t="str">
        <f>IF(ISBLANK(INDEX('Policy Characteristics'!E:E,MATCH($C698,'Policy Characteristics'!$C:$C,0))),"",INDEX('Policy Characteristics'!E:E,MATCH($C698,'Policy Characteristics'!$C:$C,0)))</f>
        <v>indst shift to electricity</v>
      </c>
      <c r="L698" s="177">
        <f>IF(ISBLANK(INDEX('Policy Characteristics'!F:F,MATCH($C698,'Policy Characteristics'!$C:$C,0))),"",INDEX('Policy Characteristics'!F:F,MATCH($C698,'Policy Characteristics'!$C:$C,0)))</f>
        <v>0</v>
      </c>
      <c r="M698" s="177">
        <f>IF(ISBLANK(INDEX('Policy Characteristics'!G:G,MATCH($C698,'Policy Characteristics'!$C:$C,0))),"",INDEX('Policy Characteristics'!G:G,MATCH($C698,'Policy Characteristics'!$C:$C,0)))</f>
        <v>1</v>
      </c>
      <c r="N698" s="177">
        <f>IF(ISBLANK(INDEX('Policy Characteristics'!H:H,MATCH($C698,'Policy Characteristics'!$C:$C,0))),"",INDEX('Policy Characteristics'!H:H,MATCH($C698,'Policy Characteristics'!$C:$C,0)))</f>
        <v>0.01</v>
      </c>
      <c r="O698" s="177" t="str">
        <f>IF(ISBLANK(INDEX('Policy Characteristics'!I:I,MATCH($C698,'Policy Characteristics'!$C:$C,0))),"",INDEX('Policy Characteristics'!I:I,MATCH($C698,'Policy Characteristics'!$C:$C,0)))</f>
        <v>% of fuel shifted</v>
      </c>
      <c r="P698" s="177" t="str">
        <f>IF(ISBLANK(INDEX('Policy Characteristics'!J:J,MATCH($C698,'Policy Characteristics'!$C:$C,0))),"",INDEX('Policy Characteristics'!J:J,MATCH($C698,'Policy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8" s="177" t="str">
        <f>IF(ISBLANK(INDEX('Policy Characteristics'!K:K,MATCH($C698,'Policy Characteristics'!$C:$C,0))),"",INDEX('Policy Characteristics'!K:K,MATCH($C698,'Policy Characteristics'!$C:$C,0)))</f>
        <v>industry-ag-main.html#fuel-switching</v>
      </c>
      <c r="R698" s="177" t="str">
        <f>IF(ISBLANK(INDEX('Policy Characteristics'!L:L,MATCH($C698,'Policy Characteristics'!$C:$C,0))),"",INDEX('Policy Characteristics'!L:L,MATCH($C698,'Policy Characteristics'!$C:$C,0)))</f>
        <v>industry-elec-and-hydrogen.html</v>
      </c>
    </row>
    <row r="699" spans="1:18" x14ac:dyDescent="0.35">
      <c r="A699" s="176" t="str">
        <f>IF(ISBLANK(INDEX('Policy Characteristics'!A:A,MATCH($C699,'Policy Characteristics'!$C:$C,0))),"",INDEX('Policy Characteristics'!A:A,MATCH($C699,'Policy Characteristics'!$C:$C,0)))</f>
        <v>Industry</v>
      </c>
      <c r="B699" s="184" t="str">
        <f>IF(ISBLANK(INDEX('Policy Characteristics'!B:B,MATCH($C699,'Policy Characteristics'!$C:$C,0))),"",INDEX('Policy Characteristics'!B:B,MATCH($C699,'Policy Characteristics'!$C:$C,0)))</f>
        <v>Electrification</v>
      </c>
      <c r="C699" s="176" t="str">
        <f t="shared" si="35"/>
        <v>Fraction of Eligible Industrial Energy Use Shifted to Electricity</v>
      </c>
      <c r="D699" s="6" t="s">
        <v>1977</v>
      </c>
      <c r="E699" s="1" t="s">
        <v>2380</v>
      </c>
      <c r="F699" t="s">
        <v>1479</v>
      </c>
      <c r="G699" s="47" t="s">
        <v>2387</v>
      </c>
      <c r="H699" s="44">
        <v>1939</v>
      </c>
      <c r="I699" s="198" t="s">
        <v>43</v>
      </c>
      <c r="J699" s="177" t="str">
        <f>IF(ISBLANK(INDEX('Policy Characteristics'!D:D,MATCH($C699,'Policy Characteristics'!$C:$C,0))),"",INDEX('Policy Characteristics'!D:D,MATCH($C699,'Policy Characteristics'!$C:$C,0)))</f>
        <v>Electrification</v>
      </c>
      <c r="K699" s="177" t="str">
        <f>IF(ISBLANK(INDEX('Policy Characteristics'!E:E,MATCH($C699,'Policy Characteristics'!$C:$C,0))),"",INDEX('Policy Characteristics'!E:E,MATCH($C699,'Policy Characteristics'!$C:$C,0)))</f>
        <v>indst shift to electricity</v>
      </c>
      <c r="L699" s="177">
        <f>IF(ISBLANK(INDEX('Policy Characteristics'!F:F,MATCH($C699,'Policy Characteristics'!$C:$C,0))),"",INDEX('Policy Characteristics'!F:F,MATCH($C699,'Policy Characteristics'!$C:$C,0)))</f>
        <v>0</v>
      </c>
      <c r="M699" s="177">
        <f>IF(ISBLANK(INDEX('Policy Characteristics'!G:G,MATCH($C699,'Policy Characteristics'!$C:$C,0))),"",INDEX('Policy Characteristics'!G:G,MATCH($C699,'Policy Characteristics'!$C:$C,0)))</f>
        <v>1</v>
      </c>
      <c r="N699" s="177">
        <f>IF(ISBLANK(INDEX('Policy Characteristics'!H:H,MATCH($C699,'Policy Characteristics'!$C:$C,0))),"",INDEX('Policy Characteristics'!H:H,MATCH($C699,'Policy Characteristics'!$C:$C,0)))</f>
        <v>0.01</v>
      </c>
      <c r="O699" s="177" t="str">
        <f>IF(ISBLANK(INDEX('Policy Characteristics'!I:I,MATCH($C699,'Policy Characteristics'!$C:$C,0))),"",INDEX('Policy Characteristics'!I:I,MATCH($C699,'Policy Characteristics'!$C:$C,0)))</f>
        <v>% of fuel shifted</v>
      </c>
      <c r="P699" s="177" t="str">
        <f>IF(ISBLANK(INDEX('Policy Characteristics'!J:J,MATCH($C699,'Policy Characteristics'!$C:$C,0))),"",INDEX('Policy Characteristics'!J:J,MATCH($C699,'Policy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9" s="177" t="str">
        <f>IF(ISBLANK(INDEX('Policy Characteristics'!K:K,MATCH($C699,'Policy Characteristics'!$C:$C,0))),"",INDEX('Policy Characteristics'!K:K,MATCH($C699,'Policy Characteristics'!$C:$C,0)))</f>
        <v>industry-ag-main.html#fuel-switching</v>
      </c>
      <c r="R699" s="177" t="str">
        <f>IF(ISBLANK(INDEX('Policy Characteristics'!L:L,MATCH($C699,'Policy Characteristics'!$C:$C,0))),"",INDEX('Policy Characteristics'!L:L,MATCH($C699,'Policy Characteristics'!$C:$C,0)))</f>
        <v>industry-elec-and-hydrogen.html</v>
      </c>
    </row>
    <row r="700" spans="1:18" x14ac:dyDescent="0.35">
      <c r="A700" s="176" t="str">
        <f>IF(ISBLANK(INDEX('Policy Characteristics'!A:A,MATCH($C700,'Policy Characteristics'!$C:$C,0))),"",INDEX('Policy Characteristics'!A:A,MATCH($C700,'Policy Characteristics'!$C:$C,0)))</f>
        <v>Industry</v>
      </c>
      <c r="B700" s="184" t="str">
        <f>IF(ISBLANK(INDEX('Policy Characteristics'!B:B,MATCH($C700,'Policy Characteristics'!$C:$C,0))),"",INDEX('Policy Characteristics'!B:B,MATCH($C700,'Policy Characteristics'!$C:$C,0)))</f>
        <v>Electrification</v>
      </c>
      <c r="C700" s="176" t="str">
        <f t="shared" si="35"/>
        <v>Fraction of Eligible Industrial Energy Use Shifted to Electricity</v>
      </c>
      <c r="D700" s="6" t="s">
        <v>1977</v>
      </c>
      <c r="E700" s="1" t="s">
        <v>2381</v>
      </c>
      <c r="F700" t="s">
        <v>1479</v>
      </c>
      <c r="G700" s="47" t="s">
        <v>2388</v>
      </c>
      <c r="H700" s="44">
        <v>1940</v>
      </c>
      <c r="I700" s="198" t="s">
        <v>43</v>
      </c>
      <c r="J700" s="177" t="str">
        <f>IF(ISBLANK(INDEX('Policy Characteristics'!D:D,MATCH($C700,'Policy Characteristics'!$C:$C,0))),"",INDEX('Policy Characteristics'!D:D,MATCH($C700,'Policy Characteristics'!$C:$C,0)))</f>
        <v>Electrification</v>
      </c>
      <c r="K700" s="177" t="str">
        <f>IF(ISBLANK(INDEX('Policy Characteristics'!E:E,MATCH($C700,'Policy Characteristics'!$C:$C,0))),"",INDEX('Policy Characteristics'!E:E,MATCH($C700,'Policy Characteristics'!$C:$C,0)))</f>
        <v>indst shift to electricity</v>
      </c>
      <c r="L700" s="177">
        <f>IF(ISBLANK(INDEX('Policy Characteristics'!F:F,MATCH($C700,'Policy Characteristics'!$C:$C,0))),"",INDEX('Policy Characteristics'!F:F,MATCH($C700,'Policy Characteristics'!$C:$C,0)))</f>
        <v>0</v>
      </c>
      <c r="M700" s="177">
        <f>IF(ISBLANK(INDEX('Policy Characteristics'!G:G,MATCH($C700,'Policy Characteristics'!$C:$C,0))),"",INDEX('Policy Characteristics'!G:G,MATCH($C700,'Policy Characteristics'!$C:$C,0)))</f>
        <v>1</v>
      </c>
      <c r="N700" s="177">
        <f>IF(ISBLANK(INDEX('Policy Characteristics'!H:H,MATCH($C700,'Policy Characteristics'!$C:$C,0))),"",INDEX('Policy Characteristics'!H:H,MATCH($C700,'Policy Characteristics'!$C:$C,0)))</f>
        <v>0.01</v>
      </c>
      <c r="O700" s="177" t="str">
        <f>IF(ISBLANK(INDEX('Policy Characteristics'!I:I,MATCH($C700,'Policy Characteristics'!$C:$C,0))),"",INDEX('Policy Characteristics'!I:I,MATCH($C700,'Policy Characteristics'!$C:$C,0)))</f>
        <v>% of fuel shifted</v>
      </c>
      <c r="P700" s="177" t="str">
        <f>IF(ISBLANK(INDEX('Policy Characteristics'!J:J,MATCH($C700,'Policy Characteristics'!$C:$C,0))),"",INDEX('Policy Characteristics'!J:J,MATCH($C700,'Policy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0" s="177" t="str">
        <f>IF(ISBLANK(INDEX('Policy Characteristics'!K:K,MATCH($C700,'Policy Characteristics'!$C:$C,0))),"",INDEX('Policy Characteristics'!K:K,MATCH($C700,'Policy Characteristics'!$C:$C,0)))</f>
        <v>industry-ag-main.html#fuel-switching</v>
      </c>
      <c r="R700" s="177" t="str">
        <f>IF(ISBLANK(INDEX('Policy Characteristics'!L:L,MATCH($C700,'Policy Characteristics'!$C:$C,0))),"",INDEX('Policy Characteristics'!L:L,MATCH($C700,'Policy Characteristics'!$C:$C,0)))</f>
        <v>industry-elec-and-hydrogen.html</v>
      </c>
    </row>
    <row r="701" spans="1:18" x14ac:dyDescent="0.35">
      <c r="A701" s="176" t="str">
        <f>IF(ISBLANK(INDEX('Policy Characteristics'!A:A,MATCH($C701,'Policy Characteristics'!$C:$C,0))),"",INDEX('Policy Characteristics'!A:A,MATCH($C701,'Policy Characteristics'!$C:$C,0)))</f>
        <v>Industry</v>
      </c>
      <c r="B701" s="184" t="str">
        <f>IF(ISBLANK(INDEX('Policy Characteristics'!B:B,MATCH($C701,'Policy Characteristics'!$C:$C,0))),"",INDEX('Policy Characteristics'!B:B,MATCH($C701,'Policy Characteristics'!$C:$C,0)))</f>
        <v>Electrification</v>
      </c>
      <c r="C701" s="176" t="str">
        <f t="shared" si="35"/>
        <v>Fraction of Eligible Industrial Energy Use Shifted to Electricity</v>
      </c>
      <c r="D701" s="6" t="s">
        <v>1977</v>
      </c>
      <c r="E701" s="1" t="s">
        <v>2382</v>
      </c>
      <c r="F701" t="s">
        <v>1479</v>
      </c>
      <c r="G701" s="47" t="s">
        <v>2389</v>
      </c>
      <c r="H701" s="44">
        <v>1941</v>
      </c>
      <c r="I701" s="198" t="s">
        <v>43</v>
      </c>
      <c r="J701" s="177" t="str">
        <f>IF(ISBLANK(INDEX('Policy Characteristics'!D:D,MATCH($C701,'Policy Characteristics'!$C:$C,0))),"",INDEX('Policy Characteristics'!D:D,MATCH($C701,'Policy Characteristics'!$C:$C,0)))</f>
        <v>Electrification</v>
      </c>
      <c r="K701" s="177" t="str">
        <f>IF(ISBLANK(INDEX('Policy Characteristics'!E:E,MATCH($C701,'Policy Characteristics'!$C:$C,0))),"",INDEX('Policy Characteristics'!E:E,MATCH($C701,'Policy Characteristics'!$C:$C,0)))</f>
        <v>indst shift to electricity</v>
      </c>
      <c r="L701" s="177">
        <f>IF(ISBLANK(INDEX('Policy Characteristics'!F:F,MATCH($C701,'Policy Characteristics'!$C:$C,0))),"",INDEX('Policy Characteristics'!F:F,MATCH($C701,'Policy Characteristics'!$C:$C,0)))</f>
        <v>0</v>
      </c>
      <c r="M701" s="177">
        <f>IF(ISBLANK(INDEX('Policy Characteristics'!G:G,MATCH($C701,'Policy Characteristics'!$C:$C,0))),"",INDEX('Policy Characteristics'!G:G,MATCH($C701,'Policy Characteristics'!$C:$C,0)))</f>
        <v>1</v>
      </c>
      <c r="N701" s="177">
        <f>IF(ISBLANK(INDEX('Policy Characteristics'!H:H,MATCH($C701,'Policy Characteristics'!$C:$C,0))),"",INDEX('Policy Characteristics'!H:H,MATCH($C701,'Policy Characteristics'!$C:$C,0)))</f>
        <v>0.01</v>
      </c>
      <c r="O701" s="177" t="str">
        <f>IF(ISBLANK(INDEX('Policy Characteristics'!I:I,MATCH($C701,'Policy Characteristics'!$C:$C,0))),"",INDEX('Policy Characteristics'!I:I,MATCH($C701,'Policy Characteristics'!$C:$C,0)))</f>
        <v>% of fuel shifted</v>
      </c>
      <c r="P701" s="177" t="str">
        <f>IF(ISBLANK(INDEX('Policy Characteristics'!J:J,MATCH($C701,'Policy Characteristics'!$C:$C,0))),"",INDEX('Policy Characteristics'!J:J,MATCH($C701,'Policy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1" s="177" t="str">
        <f>IF(ISBLANK(INDEX('Policy Characteristics'!K:K,MATCH($C701,'Policy Characteristics'!$C:$C,0))),"",INDEX('Policy Characteristics'!K:K,MATCH($C701,'Policy Characteristics'!$C:$C,0)))</f>
        <v>industry-ag-main.html#fuel-switching</v>
      </c>
      <c r="R701" s="177" t="str">
        <f>IF(ISBLANK(INDEX('Policy Characteristics'!L:L,MATCH($C701,'Policy Characteristics'!$C:$C,0))),"",INDEX('Policy Characteristics'!L:L,MATCH($C701,'Policy Characteristics'!$C:$C,0)))</f>
        <v>industry-elec-and-hydrogen.html</v>
      </c>
    </row>
    <row r="702" spans="1:18" x14ac:dyDescent="0.35">
      <c r="A702" s="176" t="str">
        <f>IF(ISBLANK(INDEX('Policy Characteristics'!A:A,MATCH($C702,'Policy Characteristics'!$C:$C,0))),"",INDEX('Policy Characteristics'!A:A,MATCH($C702,'Policy Characteristics'!$C:$C,0)))</f>
        <v>Industry</v>
      </c>
      <c r="B702" s="184" t="str">
        <f>IF(ISBLANK(INDEX('Policy Characteristics'!B:B,MATCH($C702,'Policy Characteristics'!$C:$C,0))),"",INDEX('Policy Characteristics'!B:B,MATCH($C702,'Policy Characteristics'!$C:$C,0)))</f>
        <v>Electrification</v>
      </c>
      <c r="C702" s="176" t="str">
        <f t="shared" si="35"/>
        <v>Fraction of Eligible Industrial Energy Use Shifted to Electricity</v>
      </c>
      <c r="D702" s="6" t="s">
        <v>1977</v>
      </c>
      <c r="E702" s="1" t="s">
        <v>2383</v>
      </c>
      <c r="F702" t="s">
        <v>1479</v>
      </c>
      <c r="G702" s="47" t="s">
        <v>2390</v>
      </c>
      <c r="H702" s="44">
        <v>1942</v>
      </c>
      <c r="I702" s="198" t="s">
        <v>43</v>
      </c>
      <c r="J702" s="177" t="str">
        <f>IF(ISBLANK(INDEX('Policy Characteristics'!D:D,MATCH($C702,'Policy Characteristics'!$C:$C,0))),"",INDEX('Policy Characteristics'!D:D,MATCH($C702,'Policy Characteristics'!$C:$C,0)))</f>
        <v>Electrification</v>
      </c>
      <c r="K702" s="177" t="str">
        <f>IF(ISBLANK(INDEX('Policy Characteristics'!E:E,MATCH($C702,'Policy Characteristics'!$C:$C,0))),"",INDEX('Policy Characteristics'!E:E,MATCH($C702,'Policy Characteristics'!$C:$C,0)))</f>
        <v>indst shift to electricity</v>
      </c>
      <c r="L702" s="177">
        <f>IF(ISBLANK(INDEX('Policy Characteristics'!F:F,MATCH($C702,'Policy Characteristics'!$C:$C,0))),"",INDEX('Policy Characteristics'!F:F,MATCH($C702,'Policy Characteristics'!$C:$C,0)))</f>
        <v>0</v>
      </c>
      <c r="M702" s="177">
        <f>IF(ISBLANK(INDEX('Policy Characteristics'!G:G,MATCH($C702,'Policy Characteristics'!$C:$C,0))),"",INDEX('Policy Characteristics'!G:G,MATCH($C702,'Policy Characteristics'!$C:$C,0)))</f>
        <v>1</v>
      </c>
      <c r="N702" s="177">
        <f>IF(ISBLANK(INDEX('Policy Characteristics'!H:H,MATCH($C702,'Policy Characteristics'!$C:$C,0))),"",INDEX('Policy Characteristics'!H:H,MATCH($C702,'Policy Characteristics'!$C:$C,0)))</f>
        <v>0.01</v>
      </c>
      <c r="O702" s="177" t="str">
        <f>IF(ISBLANK(INDEX('Policy Characteristics'!I:I,MATCH($C702,'Policy Characteristics'!$C:$C,0))),"",INDEX('Policy Characteristics'!I:I,MATCH($C702,'Policy Characteristics'!$C:$C,0)))</f>
        <v>% of fuel shifted</v>
      </c>
      <c r="P702" s="177" t="str">
        <f>IF(ISBLANK(INDEX('Policy Characteristics'!J:J,MATCH($C702,'Policy Characteristics'!$C:$C,0))),"",INDEX('Policy Characteristics'!J:J,MATCH($C702,'Policy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2" s="177" t="str">
        <f>IF(ISBLANK(INDEX('Policy Characteristics'!K:K,MATCH($C702,'Policy Characteristics'!$C:$C,0))),"",INDEX('Policy Characteristics'!K:K,MATCH($C702,'Policy Characteristics'!$C:$C,0)))</f>
        <v>industry-ag-main.html#fuel-switching</v>
      </c>
      <c r="R702" s="177" t="str">
        <f>IF(ISBLANK(INDEX('Policy Characteristics'!L:L,MATCH($C702,'Policy Characteristics'!$C:$C,0))),"",INDEX('Policy Characteristics'!L:L,MATCH($C702,'Policy Characteristics'!$C:$C,0)))</f>
        <v>industry-elec-and-hydrogen.html</v>
      </c>
    </row>
    <row r="703" spans="1:18" x14ac:dyDescent="0.35">
      <c r="A703" s="176" t="str">
        <f>IF(ISBLANK(INDEX('Policy Characteristics'!A:A,MATCH($C703,'Policy Characteristics'!$C:$C,0))),"",INDEX('Policy Characteristics'!A:A,MATCH($C703,'Policy Characteristics'!$C:$C,0)))</f>
        <v>Industry</v>
      </c>
      <c r="B703" s="184" t="str">
        <f>IF(ISBLANK(INDEX('Policy Characteristics'!B:B,MATCH($C703,'Policy Characteristics'!$C:$C,0))),"",INDEX('Policy Characteristics'!B:B,MATCH($C703,'Policy Characteristics'!$C:$C,0)))</f>
        <v>Electrification</v>
      </c>
      <c r="C703" s="176" t="str">
        <f t="shared" si="35"/>
        <v>Fraction of Eligible Industrial Energy Use Shifted to Electricity</v>
      </c>
      <c r="D703" s="6" t="s">
        <v>1977</v>
      </c>
      <c r="E703" s="1" t="s">
        <v>2384</v>
      </c>
      <c r="F703" t="s">
        <v>1479</v>
      </c>
      <c r="G703" s="47" t="s">
        <v>2391</v>
      </c>
      <c r="H703" s="44">
        <v>1943</v>
      </c>
      <c r="I703" s="198" t="s">
        <v>43</v>
      </c>
      <c r="J703" s="177" t="str">
        <f>IF(ISBLANK(INDEX('Policy Characteristics'!D:D,MATCH($C703,'Policy Characteristics'!$C:$C,0))),"",INDEX('Policy Characteristics'!D:D,MATCH($C703,'Policy Characteristics'!$C:$C,0)))</f>
        <v>Electrification</v>
      </c>
      <c r="K703" s="177" t="str">
        <f>IF(ISBLANK(INDEX('Policy Characteristics'!E:E,MATCH($C703,'Policy Characteristics'!$C:$C,0))),"",INDEX('Policy Characteristics'!E:E,MATCH($C703,'Policy Characteristics'!$C:$C,0)))</f>
        <v>indst shift to electricity</v>
      </c>
      <c r="L703" s="177">
        <f>IF(ISBLANK(INDEX('Policy Characteristics'!F:F,MATCH($C703,'Policy Characteristics'!$C:$C,0))),"",INDEX('Policy Characteristics'!F:F,MATCH($C703,'Policy Characteristics'!$C:$C,0)))</f>
        <v>0</v>
      </c>
      <c r="M703" s="177">
        <f>IF(ISBLANK(INDEX('Policy Characteristics'!G:G,MATCH($C703,'Policy Characteristics'!$C:$C,0))),"",INDEX('Policy Characteristics'!G:G,MATCH($C703,'Policy Characteristics'!$C:$C,0)))</f>
        <v>1</v>
      </c>
      <c r="N703" s="177">
        <f>IF(ISBLANK(INDEX('Policy Characteristics'!H:H,MATCH($C703,'Policy Characteristics'!$C:$C,0))),"",INDEX('Policy Characteristics'!H:H,MATCH($C703,'Policy Characteristics'!$C:$C,0)))</f>
        <v>0.01</v>
      </c>
      <c r="O703" s="177" t="str">
        <f>IF(ISBLANK(INDEX('Policy Characteristics'!I:I,MATCH($C703,'Policy Characteristics'!$C:$C,0))),"",INDEX('Policy Characteristics'!I:I,MATCH($C703,'Policy Characteristics'!$C:$C,0)))</f>
        <v>% of fuel shifted</v>
      </c>
      <c r="P703" s="177" t="str">
        <f>IF(ISBLANK(INDEX('Policy Characteristics'!J:J,MATCH($C703,'Policy Characteristics'!$C:$C,0))),"",INDEX('Policy Characteristics'!J:J,MATCH($C703,'Policy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3" s="177" t="str">
        <f>IF(ISBLANK(INDEX('Policy Characteristics'!K:K,MATCH($C703,'Policy Characteristics'!$C:$C,0))),"",INDEX('Policy Characteristics'!K:K,MATCH($C703,'Policy Characteristics'!$C:$C,0)))</f>
        <v>industry-ag-main.html#fuel-switching</v>
      </c>
      <c r="R703" s="177" t="str">
        <f>IF(ISBLANK(INDEX('Policy Characteristics'!L:L,MATCH($C703,'Policy Characteristics'!$C:$C,0))),"",INDEX('Policy Characteristics'!L:L,MATCH($C703,'Policy Characteristics'!$C:$C,0)))</f>
        <v>industry-elec-and-hydrogen.html</v>
      </c>
    </row>
    <row r="704" spans="1:18" x14ac:dyDescent="0.35">
      <c r="A704" s="176" t="str">
        <f>IF(ISBLANK(INDEX('Policy Characteristics'!A:A,MATCH($C704,'Policy Characteristics'!$C:$C,0))),"",INDEX('Policy Characteristics'!A:A,MATCH($C704,'Policy Characteristics'!$C:$C,0)))</f>
        <v>Industry</v>
      </c>
      <c r="B704" s="184" t="str">
        <f>IF(ISBLANK(INDEX('Policy Characteristics'!B:B,MATCH($C704,'Policy Characteristics'!$C:$C,0))),"",INDEX('Policy Characteristics'!B:B,MATCH($C704,'Policy Characteristics'!$C:$C,0)))</f>
        <v>Electrification</v>
      </c>
      <c r="C704" s="176" t="str">
        <f t="shared" si="35"/>
        <v>Fraction of Eligible Industrial Energy Use Shifted to Electricity</v>
      </c>
      <c r="D704" s="6" t="s">
        <v>1977</v>
      </c>
      <c r="E704" s="1" t="s">
        <v>2385</v>
      </c>
      <c r="F704" t="s">
        <v>1479</v>
      </c>
      <c r="G704" s="47" t="s">
        <v>2392</v>
      </c>
      <c r="H704" s="44">
        <v>1944</v>
      </c>
      <c r="I704" s="198" t="s">
        <v>43</v>
      </c>
      <c r="J704" s="177" t="str">
        <f>IF(ISBLANK(INDEX('Policy Characteristics'!D:D,MATCH($C704,'Policy Characteristics'!$C:$C,0))),"",INDEX('Policy Characteristics'!D:D,MATCH($C704,'Policy Characteristics'!$C:$C,0)))</f>
        <v>Electrification</v>
      </c>
      <c r="K704" s="177" t="str">
        <f>IF(ISBLANK(INDEX('Policy Characteristics'!E:E,MATCH($C704,'Policy Characteristics'!$C:$C,0))),"",INDEX('Policy Characteristics'!E:E,MATCH($C704,'Policy Characteristics'!$C:$C,0)))</f>
        <v>indst shift to electricity</v>
      </c>
      <c r="L704" s="177">
        <f>IF(ISBLANK(INDEX('Policy Characteristics'!F:F,MATCH($C704,'Policy Characteristics'!$C:$C,0))),"",INDEX('Policy Characteristics'!F:F,MATCH($C704,'Policy Characteristics'!$C:$C,0)))</f>
        <v>0</v>
      </c>
      <c r="M704" s="177">
        <f>IF(ISBLANK(INDEX('Policy Characteristics'!G:G,MATCH($C704,'Policy Characteristics'!$C:$C,0))),"",INDEX('Policy Characteristics'!G:G,MATCH($C704,'Policy Characteristics'!$C:$C,0)))</f>
        <v>1</v>
      </c>
      <c r="N704" s="177">
        <f>IF(ISBLANK(INDEX('Policy Characteristics'!H:H,MATCH($C704,'Policy Characteristics'!$C:$C,0))),"",INDEX('Policy Characteristics'!H:H,MATCH($C704,'Policy Characteristics'!$C:$C,0)))</f>
        <v>0.01</v>
      </c>
      <c r="O704" s="177" t="str">
        <f>IF(ISBLANK(INDEX('Policy Characteristics'!I:I,MATCH($C704,'Policy Characteristics'!$C:$C,0))),"",INDEX('Policy Characteristics'!I:I,MATCH($C704,'Policy Characteristics'!$C:$C,0)))</f>
        <v>% of fuel shifted</v>
      </c>
      <c r="P704" s="177" t="str">
        <f>IF(ISBLANK(INDEX('Policy Characteristics'!J:J,MATCH($C704,'Policy Characteristics'!$C:$C,0))),"",INDEX('Policy Characteristics'!J:J,MATCH($C704,'Policy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4" s="177" t="str">
        <f>IF(ISBLANK(INDEX('Policy Characteristics'!K:K,MATCH($C704,'Policy Characteristics'!$C:$C,0))),"",INDEX('Policy Characteristics'!K:K,MATCH($C704,'Policy Characteristics'!$C:$C,0)))</f>
        <v>industry-ag-main.html#fuel-switching</v>
      </c>
      <c r="R704" s="177" t="str">
        <f>IF(ISBLANK(INDEX('Policy Characteristics'!L:L,MATCH($C704,'Policy Characteristics'!$C:$C,0))),"",INDEX('Policy Characteristics'!L:L,MATCH($C704,'Policy Characteristics'!$C:$C,0)))</f>
        <v>industry-elec-and-hydrogen.html</v>
      </c>
    </row>
    <row r="705" spans="1:18" x14ac:dyDescent="0.35">
      <c r="A705" s="176" t="str">
        <f>IF(ISBLANK(INDEX('Policy Characteristics'!A:A,MATCH($C705,'Policy Characteristics'!$C:$C,0))),"",INDEX('Policy Characteristics'!A:A,MATCH($C705,'Policy Characteristics'!$C:$C,0)))</f>
        <v>Industry</v>
      </c>
      <c r="B705" s="184" t="str">
        <f>IF(ISBLANK(INDEX('Policy Characteristics'!B:B,MATCH($C705,'Policy Characteristics'!$C:$C,0))),"",INDEX('Policy Characteristics'!B:B,MATCH($C705,'Policy Characteristics'!$C:$C,0)))</f>
        <v>Electrification</v>
      </c>
      <c r="C705" s="176" t="str">
        <f t="shared" si="35"/>
        <v>Fraction of Eligible Industrial Energy Use Shifted to Electricity</v>
      </c>
      <c r="D705" s="6" t="s">
        <v>1977</v>
      </c>
      <c r="E705" s="1" t="s">
        <v>2542</v>
      </c>
      <c r="F705" t="s">
        <v>1479</v>
      </c>
      <c r="G705" s="47" t="s">
        <v>2542</v>
      </c>
      <c r="H705" s="44">
        <v>1945</v>
      </c>
      <c r="I705" s="198" t="s">
        <v>43</v>
      </c>
      <c r="J705" s="177" t="str">
        <f>IF(ISBLANK(INDEX('Policy Characteristics'!D:D,MATCH($C705,'Policy Characteristics'!$C:$C,0))),"",INDEX('Policy Characteristics'!D:D,MATCH($C705,'Policy Characteristics'!$C:$C,0)))</f>
        <v>Electrification</v>
      </c>
      <c r="K705" s="177" t="str">
        <f>IF(ISBLANK(INDEX('Policy Characteristics'!E:E,MATCH($C705,'Policy Characteristics'!$C:$C,0))),"",INDEX('Policy Characteristics'!E:E,MATCH($C705,'Policy Characteristics'!$C:$C,0)))</f>
        <v>indst shift to electricity</v>
      </c>
      <c r="L705" s="177">
        <f>IF(ISBLANK(INDEX('Policy Characteristics'!F:F,MATCH($C705,'Policy Characteristics'!$C:$C,0))),"",INDEX('Policy Characteristics'!F:F,MATCH($C705,'Policy Characteristics'!$C:$C,0)))</f>
        <v>0</v>
      </c>
      <c r="M705" s="177">
        <f>IF(ISBLANK(INDEX('Policy Characteristics'!G:G,MATCH($C705,'Policy Characteristics'!$C:$C,0))),"",INDEX('Policy Characteristics'!G:G,MATCH($C705,'Policy Characteristics'!$C:$C,0)))</f>
        <v>1</v>
      </c>
      <c r="N705" s="177">
        <f>IF(ISBLANK(INDEX('Policy Characteristics'!H:H,MATCH($C705,'Policy Characteristics'!$C:$C,0))),"",INDEX('Policy Characteristics'!H:H,MATCH($C705,'Policy Characteristics'!$C:$C,0)))</f>
        <v>0.01</v>
      </c>
      <c r="O705" s="177" t="str">
        <f>IF(ISBLANK(INDEX('Policy Characteristics'!I:I,MATCH($C705,'Policy Characteristics'!$C:$C,0))),"",INDEX('Policy Characteristics'!I:I,MATCH($C705,'Policy Characteristics'!$C:$C,0)))</f>
        <v>% of fuel shifted</v>
      </c>
      <c r="P705" s="177" t="str">
        <f>IF(ISBLANK(INDEX('Policy Characteristics'!J:J,MATCH($C705,'Policy Characteristics'!$C:$C,0))),"",INDEX('Policy Characteristics'!J:J,MATCH($C705,'Policy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5" s="177" t="str">
        <f>IF(ISBLANK(INDEX('Policy Characteristics'!K:K,MATCH($C705,'Policy Characteristics'!$C:$C,0))),"",INDEX('Policy Characteristics'!K:K,MATCH($C705,'Policy Characteristics'!$C:$C,0)))</f>
        <v>industry-ag-main.html#fuel-switching</v>
      </c>
      <c r="R705" s="177" t="str">
        <f>IF(ISBLANK(INDEX('Policy Characteristics'!L:L,MATCH($C705,'Policy Characteristics'!$C:$C,0))),"",INDEX('Policy Characteristics'!L:L,MATCH($C705,'Policy Characteristics'!$C:$C,0)))</f>
        <v>industry-elec-and-hydrogen.html</v>
      </c>
    </row>
    <row r="706" spans="1:18" x14ac:dyDescent="0.35">
      <c r="A706" s="176" t="str">
        <f>IF(ISBLANK(INDEX('Policy Characteristics'!A:A,MATCH($C706,'Policy Characteristics'!$C:$C,0))),"",INDEX('Policy Characteristics'!A:A,MATCH($C706,'Policy Characteristics'!$C:$C,0)))</f>
        <v>Industry</v>
      </c>
      <c r="B706" s="184" t="str">
        <f>IF(ISBLANK(INDEX('Policy Characteristics'!B:B,MATCH($C706,'Policy Characteristics'!$C:$C,0))),"",INDEX('Policy Characteristics'!B:B,MATCH($C706,'Policy Characteristics'!$C:$C,0)))</f>
        <v>Electrification</v>
      </c>
      <c r="C706" s="176" t="str">
        <f t="shared" si="35"/>
        <v>Fraction of Eligible Industrial Energy Use Shifted to Electricity</v>
      </c>
      <c r="D706" s="6" t="s">
        <v>1978</v>
      </c>
      <c r="E706" s="1" t="s">
        <v>2379</v>
      </c>
      <c r="F706" t="s">
        <v>1940</v>
      </c>
      <c r="G706" s="47" t="s">
        <v>2386</v>
      </c>
      <c r="H706" s="44">
        <v>1946</v>
      </c>
      <c r="I706" s="198" t="s">
        <v>43</v>
      </c>
      <c r="J706" s="177" t="str">
        <f>IF(ISBLANK(INDEX('Policy Characteristics'!D:D,MATCH($C706,'Policy Characteristics'!$C:$C,0))),"",INDEX('Policy Characteristics'!D:D,MATCH($C706,'Policy Characteristics'!$C:$C,0)))</f>
        <v>Electrification</v>
      </c>
      <c r="K706" s="177" t="str">
        <f>IF(ISBLANK(INDEX('Policy Characteristics'!E:E,MATCH($C706,'Policy Characteristics'!$C:$C,0))),"",INDEX('Policy Characteristics'!E:E,MATCH($C706,'Policy Characteristics'!$C:$C,0)))</f>
        <v>indst shift to electricity</v>
      </c>
      <c r="L706" s="177">
        <f>IF(ISBLANK(INDEX('Policy Characteristics'!F:F,MATCH($C706,'Policy Characteristics'!$C:$C,0))),"",INDEX('Policy Characteristics'!F:F,MATCH($C706,'Policy Characteristics'!$C:$C,0)))</f>
        <v>0</v>
      </c>
      <c r="M706" s="177">
        <f>IF(ISBLANK(INDEX('Policy Characteristics'!G:G,MATCH($C706,'Policy Characteristics'!$C:$C,0))),"",INDEX('Policy Characteristics'!G:G,MATCH($C706,'Policy Characteristics'!$C:$C,0)))</f>
        <v>1</v>
      </c>
      <c r="N706" s="177">
        <f>IF(ISBLANK(INDEX('Policy Characteristics'!H:H,MATCH($C706,'Policy Characteristics'!$C:$C,0))),"",INDEX('Policy Characteristics'!H:H,MATCH($C706,'Policy Characteristics'!$C:$C,0)))</f>
        <v>0.01</v>
      </c>
      <c r="O706" s="177" t="str">
        <f>IF(ISBLANK(INDEX('Policy Characteristics'!I:I,MATCH($C706,'Policy Characteristics'!$C:$C,0))),"",INDEX('Policy Characteristics'!I:I,MATCH($C706,'Policy Characteristics'!$C:$C,0)))</f>
        <v>% of fuel shifted</v>
      </c>
      <c r="P706" s="177" t="str">
        <f>IF(ISBLANK(INDEX('Policy Characteristics'!J:J,MATCH($C706,'Policy Characteristics'!$C:$C,0))),"",INDEX('Policy Characteristics'!J:J,MATCH($C706,'Policy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6" s="177" t="str">
        <f>IF(ISBLANK(INDEX('Policy Characteristics'!K:K,MATCH($C706,'Policy Characteristics'!$C:$C,0))),"",INDEX('Policy Characteristics'!K:K,MATCH($C706,'Policy Characteristics'!$C:$C,0)))</f>
        <v>industry-ag-main.html#fuel-switching</v>
      </c>
      <c r="R706" s="177" t="str">
        <f>IF(ISBLANK(INDEX('Policy Characteristics'!L:L,MATCH($C706,'Policy Characteristics'!$C:$C,0))),"",INDEX('Policy Characteristics'!L:L,MATCH($C706,'Policy Characteristics'!$C:$C,0)))</f>
        <v>industry-elec-and-hydrogen.html</v>
      </c>
    </row>
    <row r="707" spans="1:18" x14ac:dyDescent="0.35">
      <c r="A707" s="176" t="str">
        <f>IF(ISBLANK(INDEX('Policy Characteristics'!A:A,MATCH($C707,'Policy Characteristics'!$C:$C,0))),"",INDEX('Policy Characteristics'!A:A,MATCH($C707,'Policy Characteristics'!$C:$C,0)))</f>
        <v>Industry</v>
      </c>
      <c r="B707" s="184" t="str">
        <f>IF(ISBLANK(INDEX('Policy Characteristics'!B:B,MATCH($C707,'Policy Characteristics'!$C:$C,0))),"",INDEX('Policy Characteristics'!B:B,MATCH($C707,'Policy Characteristics'!$C:$C,0)))</f>
        <v>Electrification</v>
      </c>
      <c r="C707" s="176" t="str">
        <f t="shared" si="35"/>
        <v>Fraction of Eligible Industrial Energy Use Shifted to Electricity</v>
      </c>
      <c r="D707" s="6" t="s">
        <v>1978</v>
      </c>
      <c r="E707" s="1" t="s">
        <v>2380</v>
      </c>
      <c r="F707" t="s">
        <v>1940</v>
      </c>
      <c r="G707" s="47" t="s">
        <v>2387</v>
      </c>
      <c r="H707" s="44">
        <v>1947</v>
      </c>
      <c r="I707" s="198" t="s">
        <v>43</v>
      </c>
      <c r="J707" s="177" t="str">
        <f>IF(ISBLANK(INDEX('Policy Characteristics'!D:D,MATCH($C707,'Policy Characteristics'!$C:$C,0))),"",INDEX('Policy Characteristics'!D:D,MATCH($C707,'Policy Characteristics'!$C:$C,0)))</f>
        <v>Electrification</v>
      </c>
      <c r="K707" s="177" t="str">
        <f>IF(ISBLANK(INDEX('Policy Characteristics'!E:E,MATCH($C707,'Policy Characteristics'!$C:$C,0))),"",INDEX('Policy Characteristics'!E:E,MATCH($C707,'Policy Characteristics'!$C:$C,0)))</f>
        <v>indst shift to electricity</v>
      </c>
      <c r="L707" s="177">
        <f>IF(ISBLANK(INDEX('Policy Characteristics'!F:F,MATCH($C707,'Policy Characteristics'!$C:$C,0))),"",INDEX('Policy Characteristics'!F:F,MATCH($C707,'Policy Characteristics'!$C:$C,0)))</f>
        <v>0</v>
      </c>
      <c r="M707" s="177">
        <f>IF(ISBLANK(INDEX('Policy Characteristics'!G:G,MATCH($C707,'Policy Characteristics'!$C:$C,0))),"",INDEX('Policy Characteristics'!G:G,MATCH($C707,'Policy Characteristics'!$C:$C,0)))</f>
        <v>1</v>
      </c>
      <c r="N707" s="177">
        <f>IF(ISBLANK(INDEX('Policy Characteristics'!H:H,MATCH($C707,'Policy Characteristics'!$C:$C,0))),"",INDEX('Policy Characteristics'!H:H,MATCH($C707,'Policy Characteristics'!$C:$C,0)))</f>
        <v>0.01</v>
      </c>
      <c r="O707" s="177" t="str">
        <f>IF(ISBLANK(INDEX('Policy Characteristics'!I:I,MATCH($C707,'Policy Characteristics'!$C:$C,0))),"",INDEX('Policy Characteristics'!I:I,MATCH($C707,'Policy Characteristics'!$C:$C,0)))</f>
        <v>% of fuel shifted</v>
      </c>
      <c r="P707" s="177" t="str">
        <f>IF(ISBLANK(INDEX('Policy Characteristics'!J:J,MATCH($C707,'Policy Characteristics'!$C:$C,0))),"",INDEX('Policy Characteristics'!J:J,MATCH($C707,'Policy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7" s="177" t="str">
        <f>IF(ISBLANK(INDEX('Policy Characteristics'!K:K,MATCH($C707,'Policy Characteristics'!$C:$C,0))),"",INDEX('Policy Characteristics'!K:K,MATCH($C707,'Policy Characteristics'!$C:$C,0)))</f>
        <v>industry-ag-main.html#fuel-switching</v>
      </c>
      <c r="R707" s="177" t="str">
        <f>IF(ISBLANK(INDEX('Policy Characteristics'!L:L,MATCH($C707,'Policy Characteristics'!$C:$C,0))),"",INDEX('Policy Characteristics'!L:L,MATCH($C707,'Policy Characteristics'!$C:$C,0)))</f>
        <v>industry-elec-and-hydrogen.html</v>
      </c>
    </row>
    <row r="708" spans="1:18" x14ac:dyDescent="0.35">
      <c r="A708" s="176" t="str">
        <f>IF(ISBLANK(INDEX('Policy Characteristics'!A:A,MATCH($C708,'Policy Characteristics'!$C:$C,0))),"",INDEX('Policy Characteristics'!A:A,MATCH($C708,'Policy Characteristics'!$C:$C,0)))</f>
        <v>Industry</v>
      </c>
      <c r="B708" s="184" t="str">
        <f>IF(ISBLANK(INDEX('Policy Characteristics'!B:B,MATCH($C708,'Policy Characteristics'!$C:$C,0))),"",INDEX('Policy Characteristics'!B:B,MATCH($C708,'Policy Characteristics'!$C:$C,0)))</f>
        <v>Electrification</v>
      </c>
      <c r="C708" s="176" t="str">
        <f t="shared" si="35"/>
        <v>Fraction of Eligible Industrial Energy Use Shifted to Electricity</v>
      </c>
      <c r="D708" s="6" t="s">
        <v>1978</v>
      </c>
      <c r="E708" s="1" t="s">
        <v>2381</v>
      </c>
      <c r="F708" t="s">
        <v>1940</v>
      </c>
      <c r="G708" s="47" t="s">
        <v>2388</v>
      </c>
      <c r="H708" s="44">
        <v>1948</v>
      </c>
      <c r="I708" s="198" t="s">
        <v>43</v>
      </c>
      <c r="J708" s="177" t="str">
        <f>IF(ISBLANK(INDEX('Policy Characteristics'!D:D,MATCH($C708,'Policy Characteristics'!$C:$C,0))),"",INDEX('Policy Characteristics'!D:D,MATCH($C708,'Policy Characteristics'!$C:$C,0)))</f>
        <v>Electrification</v>
      </c>
      <c r="K708" s="177" t="str">
        <f>IF(ISBLANK(INDEX('Policy Characteristics'!E:E,MATCH($C708,'Policy Characteristics'!$C:$C,0))),"",INDEX('Policy Characteristics'!E:E,MATCH($C708,'Policy Characteristics'!$C:$C,0)))</f>
        <v>indst shift to electricity</v>
      </c>
      <c r="L708" s="177">
        <f>IF(ISBLANK(INDEX('Policy Characteristics'!F:F,MATCH($C708,'Policy Characteristics'!$C:$C,0))),"",INDEX('Policy Characteristics'!F:F,MATCH($C708,'Policy Characteristics'!$C:$C,0)))</f>
        <v>0</v>
      </c>
      <c r="M708" s="177">
        <f>IF(ISBLANK(INDEX('Policy Characteristics'!G:G,MATCH($C708,'Policy Characteristics'!$C:$C,0))),"",INDEX('Policy Characteristics'!G:G,MATCH($C708,'Policy Characteristics'!$C:$C,0)))</f>
        <v>1</v>
      </c>
      <c r="N708" s="177">
        <f>IF(ISBLANK(INDEX('Policy Characteristics'!H:H,MATCH($C708,'Policy Characteristics'!$C:$C,0))),"",INDEX('Policy Characteristics'!H:H,MATCH($C708,'Policy Characteristics'!$C:$C,0)))</f>
        <v>0.01</v>
      </c>
      <c r="O708" s="177" t="str">
        <f>IF(ISBLANK(INDEX('Policy Characteristics'!I:I,MATCH($C708,'Policy Characteristics'!$C:$C,0))),"",INDEX('Policy Characteristics'!I:I,MATCH($C708,'Policy Characteristics'!$C:$C,0)))</f>
        <v>% of fuel shifted</v>
      </c>
      <c r="P708" s="177" t="str">
        <f>IF(ISBLANK(INDEX('Policy Characteristics'!J:J,MATCH($C708,'Policy Characteristics'!$C:$C,0))),"",INDEX('Policy Characteristics'!J:J,MATCH($C708,'Policy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8" s="177" t="str">
        <f>IF(ISBLANK(INDEX('Policy Characteristics'!K:K,MATCH($C708,'Policy Characteristics'!$C:$C,0))),"",INDEX('Policy Characteristics'!K:K,MATCH($C708,'Policy Characteristics'!$C:$C,0)))</f>
        <v>industry-ag-main.html#fuel-switching</v>
      </c>
      <c r="R708" s="177" t="str">
        <f>IF(ISBLANK(INDEX('Policy Characteristics'!L:L,MATCH($C708,'Policy Characteristics'!$C:$C,0))),"",INDEX('Policy Characteristics'!L:L,MATCH($C708,'Policy Characteristics'!$C:$C,0)))</f>
        <v>industry-elec-and-hydrogen.html</v>
      </c>
    </row>
    <row r="709" spans="1:18" x14ac:dyDescent="0.35">
      <c r="A709" s="176" t="str">
        <f>IF(ISBLANK(INDEX('Policy Characteristics'!A:A,MATCH($C709,'Policy Characteristics'!$C:$C,0))),"",INDEX('Policy Characteristics'!A:A,MATCH($C709,'Policy Characteristics'!$C:$C,0)))</f>
        <v>Industry</v>
      </c>
      <c r="B709" s="184" t="str">
        <f>IF(ISBLANK(INDEX('Policy Characteristics'!B:B,MATCH($C709,'Policy Characteristics'!$C:$C,0))),"",INDEX('Policy Characteristics'!B:B,MATCH($C709,'Policy Characteristics'!$C:$C,0)))</f>
        <v>Electrification</v>
      </c>
      <c r="C709" s="176" t="str">
        <f t="shared" si="35"/>
        <v>Fraction of Eligible Industrial Energy Use Shifted to Electricity</v>
      </c>
      <c r="D709" s="6" t="s">
        <v>1978</v>
      </c>
      <c r="E709" s="1" t="s">
        <v>2382</v>
      </c>
      <c r="F709" t="s">
        <v>1940</v>
      </c>
      <c r="G709" s="47" t="s">
        <v>2389</v>
      </c>
      <c r="H709" s="44">
        <v>1949</v>
      </c>
      <c r="I709" s="198" t="s">
        <v>43</v>
      </c>
      <c r="J709" s="177" t="str">
        <f>IF(ISBLANK(INDEX('Policy Characteristics'!D:D,MATCH($C709,'Policy Characteristics'!$C:$C,0))),"",INDEX('Policy Characteristics'!D:D,MATCH($C709,'Policy Characteristics'!$C:$C,0)))</f>
        <v>Electrification</v>
      </c>
      <c r="K709" s="177" t="str">
        <f>IF(ISBLANK(INDEX('Policy Characteristics'!E:E,MATCH($C709,'Policy Characteristics'!$C:$C,0))),"",INDEX('Policy Characteristics'!E:E,MATCH($C709,'Policy Characteristics'!$C:$C,0)))</f>
        <v>indst shift to electricity</v>
      </c>
      <c r="L709" s="177">
        <f>IF(ISBLANK(INDEX('Policy Characteristics'!F:F,MATCH($C709,'Policy Characteristics'!$C:$C,0))),"",INDEX('Policy Characteristics'!F:F,MATCH($C709,'Policy Characteristics'!$C:$C,0)))</f>
        <v>0</v>
      </c>
      <c r="M709" s="177">
        <f>IF(ISBLANK(INDEX('Policy Characteristics'!G:G,MATCH($C709,'Policy Characteristics'!$C:$C,0))),"",INDEX('Policy Characteristics'!G:G,MATCH($C709,'Policy Characteristics'!$C:$C,0)))</f>
        <v>1</v>
      </c>
      <c r="N709" s="177">
        <f>IF(ISBLANK(INDEX('Policy Characteristics'!H:H,MATCH($C709,'Policy Characteristics'!$C:$C,0))),"",INDEX('Policy Characteristics'!H:H,MATCH($C709,'Policy Characteristics'!$C:$C,0)))</f>
        <v>0.01</v>
      </c>
      <c r="O709" s="177" t="str">
        <f>IF(ISBLANK(INDEX('Policy Characteristics'!I:I,MATCH($C709,'Policy Characteristics'!$C:$C,0))),"",INDEX('Policy Characteristics'!I:I,MATCH($C709,'Policy Characteristics'!$C:$C,0)))</f>
        <v>% of fuel shifted</v>
      </c>
      <c r="P709" s="177" t="str">
        <f>IF(ISBLANK(INDEX('Policy Characteristics'!J:J,MATCH($C709,'Policy Characteristics'!$C:$C,0))),"",INDEX('Policy Characteristics'!J:J,MATCH($C709,'Policy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9" s="177" t="str">
        <f>IF(ISBLANK(INDEX('Policy Characteristics'!K:K,MATCH($C709,'Policy Characteristics'!$C:$C,0))),"",INDEX('Policy Characteristics'!K:K,MATCH($C709,'Policy Characteristics'!$C:$C,0)))</f>
        <v>industry-ag-main.html#fuel-switching</v>
      </c>
      <c r="R709" s="177" t="str">
        <f>IF(ISBLANK(INDEX('Policy Characteristics'!L:L,MATCH($C709,'Policy Characteristics'!$C:$C,0))),"",INDEX('Policy Characteristics'!L:L,MATCH($C709,'Policy Characteristics'!$C:$C,0)))</f>
        <v>industry-elec-and-hydrogen.html</v>
      </c>
    </row>
    <row r="710" spans="1:18" x14ac:dyDescent="0.35">
      <c r="A710" s="176" t="str">
        <f>IF(ISBLANK(INDEX('Policy Characteristics'!A:A,MATCH($C710,'Policy Characteristics'!$C:$C,0))),"",INDEX('Policy Characteristics'!A:A,MATCH($C710,'Policy Characteristics'!$C:$C,0)))</f>
        <v>Industry</v>
      </c>
      <c r="B710" s="184" t="str">
        <f>IF(ISBLANK(INDEX('Policy Characteristics'!B:B,MATCH($C710,'Policy Characteristics'!$C:$C,0))),"",INDEX('Policy Characteristics'!B:B,MATCH($C710,'Policy Characteristics'!$C:$C,0)))</f>
        <v>Electrification</v>
      </c>
      <c r="C710" s="176" t="str">
        <f t="shared" si="35"/>
        <v>Fraction of Eligible Industrial Energy Use Shifted to Electricity</v>
      </c>
      <c r="D710" s="6" t="s">
        <v>1978</v>
      </c>
      <c r="E710" s="1" t="s">
        <v>2383</v>
      </c>
      <c r="F710" t="s">
        <v>1940</v>
      </c>
      <c r="G710" s="47" t="s">
        <v>2390</v>
      </c>
      <c r="H710" s="44">
        <v>1950</v>
      </c>
      <c r="I710" s="198" t="s">
        <v>43</v>
      </c>
      <c r="J710" s="177" t="str">
        <f>IF(ISBLANK(INDEX('Policy Characteristics'!D:D,MATCH($C710,'Policy Characteristics'!$C:$C,0))),"",INDEX('Policy Characteristics'!D:D,MATCH($C710,'Policy Characteristics'!$C:$C,0)))</f>
        <v>Electrification</v>
      </c>
      <c r="K710" s="177" t="str">
        <f>IF(ISBLANK(INDEX('Policy Characteristics'!E:E,MATCH($C710,'Policy Characteristics'!$C:$C,0))),"",INDEX('Policy Characteristics'!E:E,MATCH($C710,'Policy Characteristics'!$C:$C,0)))</f>
        <v>indst shift to electricity</v>
      </c>
      <c r="L710" s="177">
        <f>IF(ISBLANK(INDEX('Policy Characteristics'!F:F,MATCH($C710,'Policy Characteristics'!$C:$C,0))),"",INDEX('Policy Characteristics'!F:F,MATCH($C710,'Policy Characteristics'!$C:$C,0)))</f>
        <v>0</v>
      </c>
      <c r="M710" s="177">
        <f>IF(ISBLANK(INDEX('Policy Characteristics'!G:G,MATCH($C710,'Policy Characteristics'!$C:$C,0))),"",INDEX('Policy Characteristics'!G:G,MATCH($C710,'Policy Characteristics'!$C:$C,0)))</f>
        <v>1</v>
      </c>
      <c r="N710" s="177">
        <f>IF(ISBLANK(INDEX('Policy Characteristics'!H:H,MATCH($C710,'Policy Characteristics'!$C:$C,0))),"",INDEX('Policy Characteristics'!H:H,MATCH($C710,'Policy Characteristics'!$C:$C,0)))</f>
        <v>0.01</v>
      </c>
      <c r="O710" s="177" t="str">
        <f>IF(ISBLANK(INDEX('Policy Characteristics'!I:I,MATCH($C710,'Policy Characteristics'!$C:$C,0))),"",INDEX('Policy Characteristics'!I:I,MATCH($C710,'Policy Characteristics'!$C:$C,0)))</f>
        <v>% of fuel shifted</v>
      </c>
      <c r="P710" s="177" t="str">
        <f>IF(ISBLANK(INDEX('Policy Characteristics'!J:J,MATCH($C710,'Policy Characteristics'!$C:$C,0))),"",INDEX('Policy Characteristics'!J:J,MATCH($C710,'Policy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0" s="177" t="str">
        <f>IF(ISBLANK(INDEX('Policy Characteristics'!K:K,MATCH($C710,'Policy Characteristics'!$C:$C,0))),"",INDEX('Policy Characteristics'!K:K,MATCH($C710,'Policy Characteristics'!$C:$C,0)))</f>
        <v>industry-ag-main.html#fuel-switching</v>
      </c>
      <c r="R710" s="177" t="str">
        <f>IF(ISBLANK(INDEX('Policy Characteristics'!L:L,MATCH($C710,'Policy Characteristics'!$C:$C,0))),"",INDEX('Policy Characteristics'!L:L,MATCH($C710,'Policy Characteristics'!$C:$C,0)))</f>
        <v>industry-elec-and-hydrogen.html</v>
      </c>
    </row>
    <row r="711" spans="1:18" x14ac:dyDescent="0.35">
      <c r="A711" s="176" t="str">
        <f>IF(ISBLANK(INDEX('Policy Characteristics'!A:A,MATCH($C711,'Policy Characteristics'!$C:$C,0))),"",INDEX('Policy Characteristics'!A:A,MATCH($C711,'Policy Characteristics'!$C:$C,0)))</f>
        <v>Industry</v>
      </c>
      <c r="B711" s="184" t="str">
        <f>IF(ISBLANK(INDEX('Policy Characteristics'!B:B,MATCH($C711,'Policy Characteristics'!$C:$C,0))),"",INDEX('Policy Characteristics'!B:B,MATCH($C711,'Policy Characteristics'!$C:$C,0)))</f>
        <v>Electrification</v>
      </c>
      <c r="C711" s="176" t="str">
        <f t="shared" ref="C711:C761" si="36">C$594</f>
        <v>Fraction of Eligible Industrial Energy Use Shifted to Electricity</v>
      </c>
      <c r="D711" s="6" t="s">
        <v>1978</v>
      </c>
      <c r="E711" s="1" t="s">
        <v>2384</v>
      </c>
      <c r="F711" t="s">
        <v>1940</v>
      </c>
      <c r="G711" s="47" t="s">
        <v>2391</v>
      </c>
      <c r="H711" s="44">
        <v>1951</v>
      </c>
      <c r="I711" s="198" t="s">
        <v>43</v>
      </c>
      <c r="J711" s="177" t="str">
        <f>IF(ISBLANK(INDEX('Policy Characteristics'!D:D,MATCH($C711,'Policy Characteristics'!$C:$C,0))),"",INDEX('Policy Characteristics'!D:D,MATCH($C711,'Policy Characteristics'!$C:$C,0)))</f>
        <v>Electrification</v>
      </c>
      <c r="K711" s="177" t="str">
        <f>IF(ISBLANK(INDEX('Policy Characteristics'!E:E,MATCH($C711,'Policy Characteristics'!$C:$C,0))),"",INDEX('Policy Characteristics'!E:E,MATCH($C711,'Policy Characteristics'!$C:$C,0)))</f>
        <v>indst shift to electricity</v>
      </c>
      <c r="L711" s="177">
        <f>IF(ISBLANK(INDEX('Policy Characteristics'!F:F,MATCH($C711,'Policy Characteristics'!$C:$C,0))),"",INDEX('Policy Characteristics'!F:F,MATCH($C711,'Policy Characteristics'!$C:$C,0)))</f>
        <v>0</v>
      </c>
      <c r="M711" s="177">
        <f>IF(ISBLANK(INDEX('Policy Characteristics'!G:G,MATCH($C711,'Policy Characteristics'!$C:$C,0))),"",INDEX('Policy Characteristics'!G:G,MATCH($C711,'Policy Characteristics'!$C:$C,0)))</f>
        <v>1</v>
      </c>
      <c r="N711" s="177">
        <f>IF(ISBLANK(INDEX('Policy Characteristics'!H:H,MATCH($C711,'Policy Characteristics'!$C:$C,0))),"",INDEX('Policy Characteristics'!H:H,MATCH($C711,'Policy Characteristics'!$C:$C,0)))</f>
        <v>0.01</v>
      </c>
      <c r="O711" s="177" t="str">
        <f>IF(ISBLANK(INDEX('Policy Characteristics'!I:I,MATCH($C711,'Policy Characteristics'!$C:$C,0))),"",INDEX('Policy Characteristics'!I:I,MATCH($C711,'Policy Characteristics'!$C:$C,0)))</f>
        <v>% of fuel shifted</v>
      </c>
      <c r="P711" s="177" t="str">
        <f>IF(ISBLANK(INDEX('Policy Characteristics'!J:J,MATCH($C711,'Policy Characteristics'!$C:$C,0))),"",INDEX('Policy Characteristics'!J:J,MATCH($C711,'Policy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1" s="177" t="str">
        <f>IF(ISBLANK(INDEX('Policy Characteristics'!K:K,MATCH($C711,'Policy Characteristics'!$C:$C,0))),"",INDEX('Policy Characteristics'!K:K,MATCH($C711,'Policy Characteristics'!$C:$C,0)))</f>
        <v>industry-ag-main.html#fuel-switching</v>
      </c>
      <c r="R711" s="177" t="str">
        <f>IF(ISBLANK(INDEX('Policy Characteristics'!L:L,MATCH($C711,'Policy Characteristics'!$C:$C,0))),"",INDEX('Policy Characteristics'!L:L,MATCH($C711,'Policy Characteristics'!$C:$C,0)))</f>
        <v>industry-elec-and-hydrogen.html</v>
      </c>
    </row>
    <row r="712" spans="1:18" x14ac:dyDescent="0.35">
      <c r="A712" s="176" t="str">
        <f>IF(ISBLANK(INDEX('Policy Characteristics'!A:A,MATCH($C712,'Policy Characteristics'!$C:$C,0))),"",INDEX('Policy Characteristics'!A:A,MATCH($C712,'Policy Characteristics'!$C:$C,0)))</f>
        <v>Industry</v>
      </c>
      <c r="B712" s="184" t="str">
        <f>IF(ISBLANK(INDEX('Policy Characteristics'!B:B,MATCH($C712,'Policy Characteristics'!$C:$C,0))),"",INDEX('Policy Characteristics'!B:B,MATCH($C712,'Policy Characteristics'!$C:$C,0)))</f>
        <v>Electrification</v>
      </c>
      <c r="C712" s="176" t="str">
        <f t="shared" si="36"/>
        <v>Fraction of Eligible Industrial Energy Use Shifted to Electricity</v>
      </c>
      <c r="D712" s="6" t="s">
        <v>1978</v>
      </c>
      <c r="E712" s="1" t="s">
        <v>2385</v>
      </c>
      <c r="F712" t="s">
        <v>1940</v>
      </c>
      <c r="G712" s="47" t="s">
        <v>2392</v>
      </c>
      <c r="H712" s="44">
        <v>1952</v>
      </c>
      <c r="I712" s="198" t="s">
        <v>43</v>
      </c>
      <c r="J712" s="177" t="str">
        <f>IF(ISBLANK(INDEX('Policy Characteristics'!D:D,MATCH($C712,'Policy Characteristics'!$C:$C,0))),"",INDEX('Policy Characteristics'!D:D,MATCH($C712,'Policy Characteristics'!$C:$C,0)))</f>
        <v>Electrification</v>
      </c>
      <c r="K712" s="177" t="str">
        <f>IF(ISBLANK(INDEX('Policy Characteristics'!E:E,MATCH($C712,'Policy Characteristics'!$C:$C,0))),"",INDEX('Policy Characteristics'!E:E,MATCH($C712,'Policy Characteristics'!$C:$C,0)))</f>
        <v>indst shift to electricity</v>
      </c>
      <c r="L712" s="177">
        <f>IF(ISBLANK(INDEX('Policy Characteristics'!F:F,MATCH($C712,'Policy Characteristics'!$C:$C,0))),"",INDEX('Policy Characteristics'!F:F,MATCH($C712,'Policy Characteristics'!$C:$C,0)))</f>
        <v>0</v>
      </c>
      <c r="M712" s="177">
        <f>IF(ISBLANK(INDEX('Policy Characteristics'!G:G,MATCH($C712,'Policy Characteristics'!$C:$C,0))),"",INDEX('Policy Characteristics'!G:G,MATCH($C712,'Policy Characteristics'!$C:$C,0)))</f>
        <v>1</v>
      </c>
      <c r="N712" s="177">
        <f>IF(ISBLANK(INDEX('Policy Characteristics'!H:H,MATCH($C712,'Policy Characteristics'!$C:$C,0))),"",INDEX('Policy Characteristics'!H:H,MATCH($C712,'Policy Characteristics'!$C:$C,0)))</f>
        <v>0.01</v>
      </c>
      <c r="O712" s="177" t="str">
        <f>IF(ISBLANK(INDEX('Policy Characteristics'!I:I,MATCH($C712,'Policy Characteristics'!$C:$C,0))),"",INDEX('Policy Characteristics'!I:I,MATCH($C712,'Policy Characteristics'!$C:$C,0)))</f>
        <v>% of fuel shifted</v>
      </c>
      <c r="P712" s="177" t="str">
        <f>IF(ISBLANK(INDEX('Policy Characteristics'!J:J,MATCH($C712,'Policy Characteristics'!$C:$C,0))),"",INDEX('Policy Characteristics'!J:J,MATCH($C712,'Policy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2" s="177" t="str">
        <f>IF(ISBLANK(INDEX('Policy Characteristics'!K:K,MATCH($C712,'Policy Characteristics'!$C:$C,0))),"",INDEX('Policy Characteristics'!K:K,MATCH($C712,'Policy Characteristics'!$C:$C,0)))</f>
        <v>industry-ag-main.html#fuel-switching</v>
      </c>
      <c r="R712" s="177" t="str">
        <f>IF(ISBLANK(INDEX('Policy Characteristics'!L:L,MATCH($C712,'Policy Characteristics'!$C:$C,0))),"",INDEX('Policy Characteristics'!L:L,MATCH($C712,'Policy Characteristics'!$C:$C,0)))</f>
        <v>industry-elec-and-hydrogen.html</v>
      </c>
    </row>
    <row r="713" spans="1:18" x14ac:dyDescent="0.35">
      <c r="A713" s="176" t="str">
        <f>IF(ISBLANK(INDEX('Policy Characteristics'!A:A,MATCH($C713,'Policy Characteristics'!$C:$C,0))),"",INDEX('Policy Characteristics'!A:A,MATCH($C713,'Policy Characteristics'!$C:$C,0)))</f>
        <v>Industry</v>
      </c>
      <c r="B713" s="184" t="str">
        <f>IF(ISBLANK(INDEX('Policy Characteristics'!B:B,MATCH($C713,'Policy Characteristics'!$C:$C,0))),"",INDEX('Policy Characteristics'!B:B,MATCH($C713,'Policy Characteristics'!$C:$C,0)))</f>
        <v>Electrification</v>
      </c>
      <c r="C713" s="176" t="str">
        <f t="shared" si="36"/>
        <v>Fraction of Eligible Industrial Energy Use Shifted to Electricity</v>
      </c>
      <c r="D713" s="6" t="s">
        <v>1978</v>
      </c>
      <c r="E713" s="1" t="s">
        <v>2542</v>
      </c>
      <c r="F713" t="s">
        <v>1940</v>
      </c>
      <c r="G713" s="47" t="s">
        <v>2542</v>
      </c>
      <c r="H713" s="44">
        <v>1953</v>
      </c>
      <c r="I713" s="198" t="s">
        <v>43</v>
      </c>
      <c r="J713" s="177" t="str">
        <f>IF(ISBLANK(INDEX('Policy Characteristics'!D:D,MATCH($C713,'Policy Characteristics'!$C:$C,0))),"",INDEX('Policy Characteristics'!D:D,MATCH($C713,'Policy Characteristics'!$C:$C,0)))</f>
        <v>Electrification</v>
      </c>
      <c r="K713" s="177" t="str">
        <f>IF(ISBLANK(INDEX('Policy Characteristics'!E:E,MATCH($C713,'Policy Characteristics'!$C:$C,0))),"",INDEX('Policy Characteristics'!E:E,MATCH($C713,'Policy Characteristics'!$C:$C,0)))</f>
        <v>indst shift to electricity</v>
      </c>
      <c r="L713" s="177">
        <f>IF(ISBLANK(INDEX('Policy Characteristics'!F:F,MATCH($C713,'Policy Characteristics'!$C:$C,0))),"",INDEX('Policy Characteristics'!F:F,MATCH($C713,'Policy Characteristics'!$C:$C,0)))</f>
        <v>0</v>
      </c>
      <c r="M713" s="177">
        <f>IF(ISBLANK(INDEX('Policy Characteristics'!G:G,MATCH($C713,'Policy Characteristics'!$C:$C,0))),"",INDEX('Policy Characteristics'!G:G,MATCH($C713,'Policy Characteristics'!$C:$C,0)))</f>
        <v>1</v>
      </c>
      <c r="N713" s="177">
        <f>IF(ISBLANK(INDEX('Policy Characteristics'!H:H,MATCH($C713,'Policy Characteristics'!$C:$C,0))),"",INDEX('Policy Characteristics'!H:H,MATCH($C713,'Policy Characteristics'!$C:$C,0)))</f>
        <v>0.01</v>
      </c>
      <c r="O713" s="177" t="str">
        <f>IF(ISBLANK(INDEX('Policy Characteristics'!I:I,MATCH($C713,'Policy Characteristics'!$C:$C,0))),"",INDEX('Policy Characteristics'!I:I,MATCH($C713,'Policy Characteristics'!$C:$C,0)))</f>
        <v>% of fuel shifted</v>
      </c>
      <c r="P713" s="177" t="str">
        <f>IF(ISBLANK(INDEX('Policy Characteristics'!J:J,MATCH($C713,'Policy Characteristics'!$C:$C,0))),"",INDEX('Policy Characteristics'!J:J,MATCH($C713,'Policy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3" s="177" t="str">
        <f>IF(ISBLANK(INDEX('Policy Characteristics'!K:K,MATCH($C713,'Policy Characteristics'!$C:$C,0))),"",INDEX('Policy Characteristics'!K:K,MATCH($C713,'Policy Characteristics'!$C:$C,0)))</f>
        <v>industry-ag-main.html#fuel-switching</v>
      </c>
      <c r="R713" s="177" t="str">
        <f>IF(ISBLANK(INDEX('Policy Characteristics'!L:L,MATCH($C713,'Policy Characteristics'!$C:$C,0))),"",INDEX('Policy Characteristics'!L:L,MATCH($C713,'Policy Characteristics'!$C:$C,0)))</f>
        <v>industry-elec-and-hydrogen.html</v>
      </c>
    </row>
    <row r="714" spans="1:18" x14ac:dyDescent="0.35">
      <c r="A714" s="176" t="str">
        <f>IF(ISBLANK(INDEX('Policy Characteristics'!A:A,MATCH($C714,'Policy Characteristics'!$C:$C,0))),"",INDEX('Policy Characteristics'!A:A,MATCH($C714,'Policy Characteristics'!$C:$C,0)))</f>
        <v>Industry</v>
      </c>
      <c r="B714" s="184" t="str">
        <f>IF(ISBLANK(INDEX('Policy Characteristics'!B:B,MATCH($C714,'Policy Characteristics'!$C:$C,0))),"",INDEX('Policy Characteristics'!B:B,MATCH($C714,'Policy Characteristics'!$C:$C,0)))</f>
        <v>Electrification</v>
      </c>
      <c r="C714" s="176" t="str">
        <f t="shared" si="36"/>
        <v>Fraction of Eligible Industrial Energy Use Shifted to Electricity</v>
      </c>
      <c r="D714" s="6" t="s">
        <v>1979</v>
      </c>
      <c r="E714" s="1" t="s">
        <v>2379</v>
      </c>
      <c r="F714" t="s">
        <v>1941</v>
      </c>
      <c r="G714" s="47" t="s">
        <v>2386</v>
      </c>
      <c r="H714" s="44">
        <v>1954</v>
      </c>
      <c r="I714" s="198" t="s">
        <v>43</v>
      </c>
      <c r="J714" s="177" t="str">
        <f>IF(ISBLANK(INDEX('Policy Characteristics'!D:D,MATCH($C714,'Policy Characteristics'!$C:$C,0))),"",INDEX('Policy Characteristics'!D:D,MATCH($C714,'Policy Characteristics'!$C:$C,0)))</f>
        <v>Electrification</v>
      </c>
      <c r="K714" s="177" t="str">
        <f>IF(ISBLANK(INDEX('Policy Characteristics'!E:E,MATCH($C714,'Policy Characteristics'!$C:$C,0))),"",INDEX('Policy Characteristics'!E:E,MATCH($C714,'Policy Characteristics'!$C:$C,0)))</f>
        <v>indst shift to electricity</v>
      </c>
      <c r="L714" s="177">
        <f>IF(ISBLANK(INDEX('Policy Characteristics'!F:F,MATCH($C714,'Policy Characteristics'!$C:$C,0))),"",INDEX('Policy Characteristics'!F:F,MATCH($C714,'Policy Characteristics'!$C:$C,0)))</f>
        <v>0</v>
      </c>
      <c r="M714" s="177">
        <f>IF(ISBLANK(INDEX('Policy Characteristics'!G:G,MATCH($C714,'Policy Characteristics'!$C:$C,0))),"",INDEX('Policy Characteristics'!G:G,MATCH($C714,'Policy Characteristics'!$C:$C,0)))</f>
        <v>1</v>
      </c>
      <c r="N714" s="177">
        <f>IF(ISBLANK(INDEX('Policy Characteristics'!H:H,MATCH($C714,'Policy Characteristics'!$C:$C,0))),"",INDEX('Policy Characteristics'!H:H,MATCH($C714,'Policy Characteristics'!$C:$C,0)))</f>
        <v>0.01</v>
      </c>
      <c r="O714" s="177" t="str">
        <f>IF(ISBLANK(INDEX('Policy Characteristics'!I:I,MATCH($C714,'Policy Characteristics'!$C:$C,0))),"",INDEX('Policy Characteristics'!I:I,MATCH($C714,'Policy Characteristics'!$C:$C,0)))</f>
        <v>% of fuel shifted</v>
      </c>
      <c r="P714" s="177" t="str">
        <f>IF(ISBLANK(INDEX('Policy Characteristics'!J:J,MATCH($C714,'Policy Characteristics'!$C:$C,0))),"",INDEX('Policy Characteristics'!J:J,MATCH($C714,'Policy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4" s="177" t="str">
        <f>IF(ISBLANK(INDEX('Policy Characteristics'!K:K,MATCH($C714,'Policy Characteristics'!$C:$C,0))),"",INDEX('Policy Characteristics'!K:K,MATCH($C714,'Policy Characteristics'!$C:$C,0)))</f>
        <v>industry-ag-main.html#fuel-switching</v>
      </c>
      <c r="R714" s="177" t="str">
        <f>IF(ISBLANK(INDEX('Policy Characteristics'!L:L,MATCH($C714,'Policy Characteristics'!$C:$C,0))),"",INDEX('Policy Characteristics'!L:L,MATCH($C714,'Policy Characteristics'!$C:$C,0)))</f>
        <v>industry-elec-and-hydrogen.html</v>
      </c>
    </row>
    <row r="715" spans="1:18" x14ac:dyDescent="0.35">
      <c r="A715" s="176" t="str">
        <f>IF(ISBLANK(INDEX('Policy Characteristics'!A:A,MATCH($C715,'Policy Characteristics'!$C:$C,0))),"",INDEX('Policy Characteristics'!A:A,MATCH($C715,'Policy Characteristics'!$C:$C,0)))</f>
        <v>Industry</v>
      </c>
      <c r="B715" s="184" t="str">
        <f>IF(ISBLANK(INDEX('Policy Characteristics'!B:B,MATCH($C715,'Policy Characteristics'!$C:$C,0))),"",INDEX('Policy Characteristics'!B:B,MATCH($C715,'Policy Characteristics'!$C:$C,0)))</f>
        <v>Electrification</v>
      </c>
      <c r="C715" s="176" t="str">
        <f t="shared" si="36"/>
        <v>Fraction of Eligible Industrial Energy Use Shifted to Electricity</v>
      </c>
      <c r="D715" s="6" t="s">
        <v>1979</v>
      </c>
      <c r="E715" s="1" t="s">
        <v>2380</v>
      </c>
      <c r="F715" t="s">
        <v>1941</v>
      </c>
      <c r="G715" s="47" t="s">
        <v>2387</v>
      </c>
      <c r="H715" s="44">
        <v>1955</v>
      </c>
      <c r="I715" s="198" t="s">
        <v>43</v>
      </c>
      <c r="J715" s="177" t="str">
        <f>IF(ISBLANK(INDEX('Policy Characteristics'!D:D,MATCH($C715,'Policy Characteristics'!$C:$C,0))),"",INDEX('Policy Characteristics'!D:D,MATCH($C715,'Policy Characteristics'!$C:$C,0)))</f>
        <v>Electrification</v>
      </c>
      <c r="K715" s="177" t="str">
        <f>IF(ISBLANK(INDEX('Policy Characteristics'!E:E,MATCH($C715,'Policy Characteristics'!$C:$C,0))),"",INDEX('Policy Characteristics'!E:E,MATCH($C715,'Policy Characteristics'!$C:$C,0)))</f>
        <v>indst shift to electricity</v>
      </c>
      <c r="L715" s="177">
        <f>IF(ISBLANK(INDEX('Policy Characteristics'!F:F,MATCH($C715,'Policy Characteristics'!$C:$C,0))),"",INDEX('Policy Characteristics'!F:F,MATCH($C715,'Policy Characteristics'!$C:$C,0)))</f>
        <v>0</v>
      </c>
      <c r="M715" s="177">
        <f>IF(ISBLANK(INDEX('Policy Characteristics'!G:G,MATCH($C715,'Policy Characteristics'!$C:$C,0))),"",INDEX('Policy Characteristics'!G:G,MATCH($C715,'Policy Characteristics'!$C:$C,0)))</f>
        <v>1</v>
      </c>
      <c r="N715" s="177">
        <f>IF(ISBLANK(INDEX('Policy Characteristics'!H:H,MATCH($C715,'Policy Characteristics'!$C:$C,0))),"",INDEX('Policy Characteristics'!H:H,MATCH($C715,'Policy Characteristics'!$C:$C,0)))</f>
        <v>0.01</v>
      </c>
      <c r="O715" s="177" t="str">
        <f>IF(ISBLANK(INDEX('Policy Characteristics'!I:I,MATCH($C715,'Policy Characteristics'!$C:$C,0))),"",INDEX('Policy Characteristics'!I:I,MATCH($C715,'Policy Characteristics'!$C:$C,0)))</f>
        <v>% of fuel shifted</v>
      </c>
      <c r="P715" s="177" t="str">
        <f>IF(ISBLANK(INDEX('Policy Characteristics'!J:J,MATCH($C715,'Policy Characteristics'!$C:$C,0))),"",INDEX('Policy Characteristics'!J:J,MATCH($C715,'Policy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5" s="177" t="str">
        <f>IF(ISBLANK(INDEX('Policy Characteristics'!K:K,MATCH($C715,'Policy Characteristics'!$C:$C,0))),"",INDEX('Policy Characteristics'!K:K,MATCH($C715,'Policy Characteristics'!$C:$C,0)))</f>
        <v>industry-ag-main.html#fuel-switching</v>
      </c>
      <c r="R715" s="177" t="str">
        <f>IF(ISBLANK(INDEX('Policy Characteristics'!L:L,MATCH($C715,'Policy Characteristics'!$C:$C,0))),"",INDEX('Policy Characteristics'!L:L,MATCH($C715,'Policy Characteristics'!$C:$C,0)))</f>
        <v>industry-elec-and-hydrogen.html</v>
      </c>
    </row>
    <row r="716" spans="1:18" x14ac:dyDescent="0.35">
      <c r="A716" s="176" t="str">
        <f>IF(ISBLANK(INDEX('Policy Characteristics'!A:A,MATCH($C716,'Policy Characteristics'!$C:$C,0))),"",INDEX('Policy Characteristics'!A:A,MATCH($C716,'Policy Characteristics'!$C:$C,0)))</f>
        <v>Industry</v>
      </c>
      <c r="B716" s="184" t="str">
        <f>IF(ISBLANK(INDEX('Policy Characteristics'!B:B,MATCH($C716,'Policy Characteristics'!$C:$C,0))),"",INDEX('Policy Characteristics'!B:B,MATCH($C716,'Policy Characteristics'!$C:$C,0)))</f>
        <v>Electrification</v>
      </c>
      <c r="C716" s="176" t="str">
        <f t="shared" si="36"/>
        <v>Fraction of Eligible Industrial Energy Use Shifted to Electricity</v>
      </c>
      <c r="D716" s="6" t="s">
        <v>1979</v>
      </c>
      <c r="E716" s="1" t="s">
        <v>2381</v>
      </c>
      <c r="F716" t="s">
        <v>1941</v>
      </c>
      <c r="G716" s="47" t="s">
        <v>2388</v>
      </c>
      <c r="H716" s="44">
        <v>1956</v>
      </c>
      <c r="I716" s="198" t="s">
        <v>43</v>
      </c>
      <c r="J716" s="177" t="str">
        <f>IF(ISBLANK(INDEX('Policy Characteristics'!D:D,MATCH($C716,'Policy Characteristics'!$C:$C,0))),"",INDEX('Policy Characteristics'!D:D,MATCH($C716,'Policy Characteristics'!$C:$C,0)))</f>
        <v>Electrification</v>
      </c>
      <c r="K716" s="177" t="str">
        <f>IF(ISBLANK(INDEX('Policy Characteristics'!E:E,MATCH($C716,'Policy Characteristics'!$C:$C,0))),"",INDEX('Policy Characteristics'!E:E,MATCH($C716,'Policy Characteristics'!$C:$C,0)))</f>
        <v>indst shift to electricity</v>
      </c>
      <c r="L716" s="177">
        <f>IF(ISBLANK(INDEX('Policy Characteristics'!F:F,MATCH($C716,'Policy Characteristics'!$C:$C,0))),"",INDEX('Policy Characteristics'!F:F,MATCH($C716,'Policy Characteristics'!$C:$C,0)))</f>
        <v>0</v>
      </c>
      <c r="M716" s="177">
        <f>IF(ISBLANK(INDEX('Policy Characteristics'!G:G,MATCH($C716,'Policy Characteristics'!$C:$C,0))),"",INDEX('Policy Characteristics'!G:G,MATCH($C716,'Policy Characteristics'!$C:$C,0)))</f>
        <v>1</v>
      </c>
      <c r="N716" s="177">
        <f>IF(ISBLANK(INDEX('Policy Characteristics'!H:H,MATCH($C716,'Policy Characteristics'!$C:$C,0))),"",INDEX('Policy Characteristics'!H:H,MATCH($C716,'Policy Characteristics'!$C:$C,0)))</f>
        <v>0.01</v>
      </c>
      <c r="O716" s="177" t="str">
        <f>IF(ISBLANK(INDEX('Policy Characteristics'!I:I,MATCH($C716,'Policy Characteristics'!$C:$C,0))),"",INDEX('Policy Characteristics'!I:I,MATCH($C716,'Policy Characteristics'!$C:$C,0)))</f>
        <v>% of fuel shifted</v>
      </c>
      <c r="P716" s="177" t="str">
        <f>IF(ISBLANK(INDEX('Policy Characteristics'!J:J,MATCH($C716,'Policy Characteristics'!$C:$C,0))),"",INDEX('Policy Characteristics'!J:J,MATCH($C716,'Policy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6" s="177" t="str">
        <f>IF(ISBLANK(INDEX('Policy Characteristics'!K:K,MATCH($C716,'Policy Characteristics'!$C:$C,0))),"",INDEX('Policy Characteristics'!K:K,MATCH($C716,'Policy Characteristics'!$C:$C,0)))</f>
        <v>industry-ag-main.html#fuel-switching</v>
      </c>
      <c r="R716" s="177" t="str">
        <f>IF(ISBLANK(INDEX('Policy Characteristics'!L:L,MATCH($C716,'Policy Characteristics'!$C:$C,0))),"",INDEX('Policy Characteristics'!L:L,MATCH($C716,'Policy Characteristics'!$C:$C,0)))</f>
        <v>industry-elec-and-hydrogen.html</v>
      </c>
    </row>
    <row r="717" spans="1:18" x14ac:dyDescent="0.35">
      <c r="A717" s="176" t="str">
        <f>IF(ISBLANK(INDEX('Policy Characteristics'!A:A,MATCH($C717,'Policy Characteristics'!$C:$C,0))),"",INDEX('Policy Characteristics'!A:A,MATCH($C717,'Policy Characteristics'!$C:$C,0)))</f>
        <v>Industry</v>
      </c>
      <c r="B717" s="184" t="str">
        <f>IF(ISBLANK(INDEX('Policy Characteristics'!B:B,MATCH($C717,'Policy Characteristics'!$C:$C,0))),"",INDEX('Policy Characteristics'!B:B,MATCH($C717,'Policy Characteristics'!$C:$C,0)))</f>
        <v>Electrification</v>
      </c>
      <c r="C717" s="176" t="str">
        <f t="shared" si="36"/>
        <v>Fraction of Eligible Industrial Energy Use Shifted to Electricity</v>
      </c>
      <c r="D717" s="6" t="s">
        <v>1979</v>
      </c>
      <c r="E717" s="1" t="s">
        <v>2382</v>
      </c>
      <c r="F717" t="s">
        <v>1941</v>
      </c>
      <c r="G717" s="47" t="s">
        <v>2389</v>
      </c>
      <c r="H717" s="44">
        <v>1957</v>
      </c>
      <c r="I717" s="198" t="s">
        <v>43</v>
      </c>
      <c r="J717" s="177" t="str">
        <f>IF(ISBLANK(INDEX('Policy Characteristics'!D:D,MATCH($C717,'Policy Characteristics'!$C:$C,0))),"",INDEX('Policy Characteristics'!D:D,MATCH($C717,'Policy Characteristics'!$C:$C,0)))</f>
        <v>Electrification</v>
      </c>
      <c r="K717" s="177" t="str">
        <f>IF(ISBLANK(INDEX('Policy Characteristics'!E:E,MATCH($C717,'Policy Characteristics'!$C:$C,0))),"",INDEX('Policy Characteristics'!E:E,MATCH($C717,'Policy Characteristics'!$C:$C,0)))</f>
        <v>indst shift to electricity</v>
      </c>
      <c r="L717" s="177">
        <f>IF(ISBLANK(INDEX('Policy Characteristics'!F:F,MATCH($C717,'Policy Characteristics'!$C:$C,0))),"",INDEX('Policy Characteristics'!F:F,MATCH($C717,'Policy Characteristics'!$C:$C,0)))</f>
        <v>0</v>
      </c>
      <c r="M717" s="177">
        <f>IF(ISBLANK(INDEX('Policy Characteristics'!G:G,MATCH($C717,'Policy Characteristics'!$C:$C,0))),"",INDEX('Policy Characteristics'!G:G,MATCH($C717,'Policy Characteristics'!$C:$C,0)))</f>
        <v>1</v>
      </c>
      <c r="N717" s="177">
        <f>IF(ISBLANK(INDEX('Policy Characteristics'!H:H,MATCH($C717,'Policy Characteristics'!$C:$C,0))),"",INDEX('Policy Characteristics'!H:H,MATCH($C717,'Policy Characteristics'!$C:$C,0)))</f>
        <v>0.01</v>
      </c>
      <c r="O717" s="177" t="str">
        <f>IF(ISBLANK(INDEX('Policy Characteristics'!I:I,MATCH($C717,'Policy Characteristics'!$C:$C,0))),"",INDEX('Policy Characteristics'!I:I,MATCH($C717,'Policy Characteristics'!$C:$C,0)))</f>
        <v>% of fuel shifted</v>
      </c>
      <c r="P717" s="177" t="str">
        <f>IF(ISBLANK(INDEX('Policy Characteristics'!J:J,MATCH($C717,'Policy Characteristics'!$C:$C,0))),"",INDEX('Policy Characteristics'!J:J,MATCH($C717,'Policy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7" s="177" t="str">
        <f>IF(ISBLANK(INDEX('Policy Characteristics'!K:K,MATCH($C717,'Policy Characteristics'!$C:$C,0))),"",INDEX('Policy Characteristics'!K:K,MATCH($C717,'Policy Characteristics'!$C:$C,0)))</f>
        <v>industry-ag-main.html#fuel-switching</v>
      </c>
      <c r="R717" s="177" t="str">
        <f>IF(ISBLANK(INDEX('Policy Characteristics'!L:L,MATCH($C717,'Policy Characteristics'!$C:$C,0))),"",INDEX('Policy Characteristics'!L:L,MATCH($C717,'Policy Characteristics'!$C:$C,0)))</f>
        <v>industry-elec-and-hydrogen.html</v>
      </c>
    </row>
    <row r="718" spans="1:18" x14ac:dyDescent="0.35">
      <c r="A718" s="176" t="str">
        <f>IF(ISBLANK(INDEX('Policy Characteristics'!A:A,MATCH($C718,'Policy Characteristics'!$C:$C,0))),"",INDEX('Policy Characteristics'!A:A,MATCH($C718,'Policy Characteristics'!$C:$C,0)))</f>
        <v>Industry</v>
      </c>
      <c r="B718" s="184" t="str">
        <f>IF(ISBLANK(INDEX('Policy Characteristics'!B:B,MATCH($C718,'Policy Characteristics'!$C:$C,0))),"",INDEX('Policy Characteristics'!B:B,MATCH($C718,'Policy Characteristics'!$C:$C,0)))</f>
        <v>Electrification</v>
      </c>
      <c r="C718" s="176" t="str">
        <f t="shared" si="36"/>
        <v>Fraction of Eligible Industrial Energy Use Shifted to Electricity</v>
      </c>
      <c r="D718" s="6" t="s">
        <v>1979</v>
      </c>
      <c r="E718" s="1" t="s">
        <v>2383</v>
      </c>
      <c r="F718" t="s">
        <v>1941</v>
      </c>
      <c r="G718" s="47" t="s">
        <v>2390</v>
      </c>
      <c r="H718" s="44">
        <v>1958</v>
      </c>
      <c r="I718" s="198" t="s">
        <v>43</v>
      </c>
      <c r="J718" s="177" t="str">
        <f>IF(ISBLANK(INDEX('Policy Characteristics'!D:D,MATCH($C718,'Policy Characteristics'!$C:$C,0))),"",INDEX('Policy Characteristics'!D:D,MATCH($C718,'Policy Characteristics'!$C:$C,0)))</f>
        <v>Electrification</v>
      </c>
      <c r="K718" s="177" t="str">
        <f>IF(ISBLANK(INDEX('Policy Characteristics'!E:E,MATCH($C718,'Policy Characteristics'!$C:$C,0))),"",INDEX('Policy Characteristics'!E:E,MATCH($C718,'Policy Characteristics'!$C:$C,0)))</f>
        <v>indst shift to electricity</v>
      </c>
      <c r="L718" s="177">
        <f>IF(ISBLANK(INDEX('Policy Characteristics'!F:F,MATCH($C718,'Policy Characteristics'!$C:$C,0))),"",INDEX('Policy Characteristics'!F:F,MATCH($C718,'Policy Characteristics'!$C:$C,0)))</f>
        <v>0</v>
      </c>
      <c r="M718" s="177">
        <f>IF(ISBLANK(INDEX('Policy Characteristics'!G:G,MATCH($C718,'Policy Characteristics'!$C:$C,0))),"",INDEX('Policy Characteristics'!G:G,MATCH($C718,'Policy Characteristics'!$C:$C,0)))</f>
        <v>1</v>
      </c>
      <c r="N718" s="177">
        <f>IF(ISBLANK(INDEX('Policy Characteristics'!H:H,MATCH($C718,'Policy Characteristics'!$C:$C,0))),"",INDEX('Policy Characteristics'!H:H,MATCH($C718,'Policy Characteristics'!$C:$C,0)))</f>
        <v>0.01</v>
      </c>
      <c r="O718" s="177" t="str">
        <f>IF(ISBLANK(INDEX('Policy Characteristics'!I:I,MATCH($C718,'Policy Characteristics'!$C:$C,0))),"",INDEX('Policy Characteristics'!I:I,MATCH($C718,'Policy Characteristics'!$C:$C,0)))</f>
        <v>% of fuel shifted</v>
      </c>
      <c r="P718" s="177" t="str">
        <f>IF(ISBLANK(INDEX('Policy Characteristics'!J:J,MATCH($C718,'Policy Characteristics'!$C:$C,0))),"",INDEX('Policy Characteristics'!J:J,MATCH($C718,'Policy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8" s="177" t="str">
        <f>IF(ISBLANK(INDEX('Policy Characteristics'!K:K,MATCH($C718,'Policy Characteristics'!$C:$C,0))),"",INDEX('Policy Characteristics'!K:K,MATCH($C718,'Policy Characteristics'!$C:$C,0)))</f>
        <v>industry-ag-main.html#fuel-switching</v>
      </c>
      <c r="R718" s="177" t="str">
        <f>IF(ISBLANK(INDEX('Policy Characteristics'!L:L,MATCH($C718,'Policy Characteristics'!$C:$C,0))),"",INDEX('Policy Characteristics'!L:L,MATCH($C718,'Policy Characteristics'!$C:$C,0)))</f>
        <v>industry-elec-and-hydrogen.html</v>
      </c>
    </row>
    <row r="719" spans="1:18" x14ac:dyDescent="0.35">
      <c r="A719" s="176" t="str">
        <f>IF(ISBLANK(INDEX('Policy Characteristics'!A:A,MATCH($C719,'Policy Characteristics'!$C:$C,0))),"",INDEX('Policy Characteristics'!A:A,MATCH($C719,'Policy Characteristics'!$C:$C,0)))</f>
        <v>Industry</v>
      </c>
      <c r="B719" s="184" t="str">
        <f>IF(ISBLANK(INDEX('Policy Characteristics'!B:B,MATCH($C719,'Policy Characteristics'!$C:$C,0))),"",INDEX('Policy Characteristics'!B:B,MATCH($C719,'Policy Characteristics'!$C:$C,0)))</f>
        <v>Electrification</v>
      </c>
      <c r="C719" s="176" t="str">
        <f t="shared" si="36"/>
        <v>Fraction of Eligible Industrial Energy Use Shifted to Electricity</v>
      </c>
      <c r="D719" s="6" t="s">
        <v>1979</v>
      </c>
      <c r="E719" s="1" t="s">
        <v>2384</v>
      </c>
      <c r="F719" t="s">
        <v>1941</v>
      </c>
      <c r="G719" s="47" t="s">
        <v>2391</v>
      </c>
      <c r="H719" s="44">
        <v>1959</v>
      </c>
      <c r="I719" s="198" t="s">
        <v>43</v>
      </c>
      <c r="J719" s="177" t="str">
        <f>IF(ISBLANK(INDEX('Policy Characteristics'!D:D,MATCH($C719,'Policy Characteristics'!$C:$C,0))),"",INDEX('Policy Characteristics'!D:D,MATCH($C719,'Policy Characteristics'!$C:$C,0)))</f>
        <v>Electrification</v>
      </c>
      <c r="K719" s="177" t="str">
        <f>IF(ISBLANK(INDEX('Policy Characteristics'!E:E,MATCH($C719,'Policy Characteristics'!$C:$C,0))),"",INDEX('Policy Characteristics'!E:E,MATCH($C719,'Policy Characteristics'!$C:$C,0)))</f>
        <v>indst shift to electricity</v>
      </c>
      <c r="L719" s="177">
        <f>IF(ISBLANK(INDEX('Policy Characteristics'!F:F,MATCH($C719,'Policy Characteristics'!$C:$C,0))),"",INDEX('Policy Characteristics'!F:F,MATCH($C719,'Policy Characteristics'!$C:$C,0)))</f>
        <v>0</v>
      </c>
      <c r="M719" s="177">
        <f>IF(ISBLANK(INDEX('Policy Characteristics'!G:G,MATCH($C719,'Policy Characteristics'!$C:$C,0))),"",INDEX('Policy Characteristics'!G:G,MATCH($C719,'Policy Characteristics'!$C:$C,0)))</f>
        <v>1</v>
      </c>
      <c r="N719" s="177">
        <f>IF(ISBLANK(INDEX('Policy Characteristics'!H:H,MATCH($C719,'Policy Characteristics'!$C:$C,0))),"",INDEX('Policy Characteristics'!H:H,MATCH($C719,'Policy Characteristics'!$C:$C,0)))</f>
        <v>0.01</v>
      </c>
      <c r="O719" s="177" t="str">
        <f>IF(ISBLANK(INDEX('Policy Characteristics'!I:I,MATCH($C719,'Policy Characteristics'!$C:$C,0))),"",INDEX('Policy Characteristics'!I:I,MATCH($C719,'Policy Characteristics'!$C:$C,0)))</f>
        <v>% of fuel shifted</v>
      </c>
      <c r="P719" s="177" t="str">
        <f>IF(ISBLANK(INDEX('Policy Characteristics'!J:J,MATCH($C719,'Policy Characteristics'!$C:$C,0))),"",INDEX('Policy Characteristics'!J:J,MATCH($C719,'Policy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9" s="177" t="str">
        <f>IF(ISBLANK(INDEX('Policy Characteristics'!K:K,MATCH($C719,'Policy Characteristics'!$C:$C,0))),"",INDEX('Policy Characteristics'!K:K,MATCH($C719,'Policy Characteristics'!$C:$C,0)))</f>
        <v>industry-ag-main.html#fuel-switching</v>
      </c>
      <c r="R719" s="177" t="str">
        <f>IF(ISBLANK(INDEX('Policy Characteristics'!L:L,MATCH($C719,'Policy Characteristics'!$C:$C,0))),"",INDEX('Policy Characteristics'!L:L,MATCH($C719,'Policy Characteristics'!$C:$C,0)))</f>
        <v>industry-elec-and-hydrogen.html</v>
      </c>
    </row>
    <row r="720" spans="1:18" x14ac:dyDescent="0.35">
      <c r="A720" s="176" t="str">
        <f>IF(ISBLANK(INDEX('Policy Characteristics'!A:A,MATCH($C720,'Policy Characteristics'!$C:$C,0))),"",INDEX('Policy Characteristics'!A:A,MATCH($C720,'Policy Characteristics'!$C:$C,0)))</f>
        <v>Industry</v>
      </c>
      <c r="B720" s="184" t="str">
        <f>IF(ISBLANK(INDEX('Policy Characteristics'!B:B,MATCH($C720,'Policy Characteristics'!$C:$C,0))),"",INDEX('Policy Characteristics'!B:B,MATCH($C720,'Policy Characteristics'!$C:$C,0)))</f>
        <v>Electrification</v>
      </c>
      <c r="C720" s="176" t="str">
        <f t="shared" si="36"/>
        <v>Fraction of Eligible Industrial Energy Use Shifted to Electricity</v>
      </c>
      <c r="D720" s="6" t="s">
        <v>1979</v>
      </c>
      <c r="E720" s="1" t="s">
        <v>2385</v>
      </c>
      <c r="F720" t="s">
        <v>1941</v>
      </c>
      <c r="G720" s="47" t="s">
        <v>2392</v>
      </c>
      <c r="H720" s="44">
        <v>1960</v>
      </c>
      <c r="I720" s="198" t="s">
        <v>43</v>
      </c>
      <c r="J720" s="177" t="str">
        <f>IF(ISBLANK(INDEX('Policy Characteristics'!D:D,MATCH($C720,'Policy Characteristics'!$C:$C,0))),"",INDEX('Policy Characteristics'!D:D,MATCH($C720,'Policy Characteristics'!$C:$C,0)))</f>
        <v>Electrification</v>
      </c>
      <c r="K720" s="177" t="str">
        <f>IF(ISBLANK(INDEX('Policy Characteristics'!E:E,MATCH($C720,'Policy Characteristics'!$C:$C,0))),"",INDEX('Policy Characteristics'!E:E,MATCH($C720,'Policy Characteristics'!$C:$C,0)))</f>
        <v>indst shift to electricity</v>
      </c>
      <c r="L720" s="177">
        <f>IF(ISBLANK(INDEX('Policy Characteristics'!F:F,MATCH($C720,'Policy Characteristics'!$C:$C,0))),"",INDEX('Policy Characteristics'!F:F,MATCH($C720,'Policy Characteristics'!$C:$C,0)))</f>
        <v>0</v>
      </c>
      <c r="M720" s="177">
        <f>IF(ISBLANK(INDEX('Policy Characteristics'!G:G,MATCH($C720,'Policy Characteristics'!$C:$C,0))),"",INDEX('Policy Characteristics'!G:G,MATCH($C720,'Policy Characteristics'!$C:$C,0)))</f>
        <v>1</v>
      </c>
      <c r="N720" s="177">
        <f>IF(ISBLANK(INDEX('Policy Characteristics'!H:H,MATCH($C720,'Policy Characteristics'!$C:$C,0))),"",INDEX('Policy Characteristics'!H:H,MATCH($C720,'Policy Characteristics'!$C:$C,0)))</f>
        <v>0.01</v>
      </c>
      <c r="O720" s="177" t="str">
        <f>IF(ISBLANK(INDEX('Policy Characteristics'!I:I,MATCH($C720,'Policy Characteristics'!$C:$C,0))),"",INDEX('Policy Characteristics'!I:I,MATCH($C720,'Policy Characteristics'!$C:$C,0)))</f>
        <v>% of fuel shifted</v>
      </c>
      <c r="P720" s="177" t="str">
        <f>IF(ISBLANK(INDEX('Policy Characteristics'!J:J,MATCH($C720,'Policy Characteristics'!$C:$C,0))),"",INDEX('Policy Characteristics'!J:J,MATCH($C720,'Policy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0" s="177" t="str">
        <f>IF(ISBLANK(INDEX('Policy Characteristics'!K:K,MATCH($C720,'Policy Characteristics'!$C:$C,0))),"",INDEX('Policy Characteristics'!K:K,MATCH($C720,'Policy Characteristics'!$C:$C,0)))</f>
        <v>industry-ag-main.html#fuel-switching</v>
      </c>
      <c r="R720" s="177" t="str">
        <f>IF(ISBLANK(INDEX('Policy Characteristics'!L:L,MATCH($C720,'Policy Characteristics'!$C:$C,0))),"",INDEX('Policy Characteristics'!L:L,MATCH($C720,'Policy Characteristics'!$C:$C,0)))</f>
        <v>industry-elec-and-hydrogen.html</v>
      </c>
    </row>
    <row r="721" spans="1:18" x14ac:dyDescent="0.35">
      <c r="A721" s="176" t="str">
        <f>IF(ISBLANK(INDEX('Policy Characteristics'!A:A,MATCH($C721,'Policy Characteristics'!$C:$C,0))),"",INDEX('Policy Characteristics'!A:A,MATCH($C721,'Policy Characteristics'!$C:$C,0)))</f>
        <v>Industry</v>
      </c>
      <c r="B721" s="184" t="str">
        <f>IF(ISBLANK(INDEX('Policy Characteristics'!B:B,MATCH($C721,'Policy Characteristics'!$C:$C,0))),"",INDEX('Policy Characteristics'!B:B,MATCH($C721,'Policy Characteristics'!$C:$C,0)))</f>
        <v>Electrification</v>
      </c>
      <c r="C721" s="176" t="str">
        <f t="shared" si="36"/>
        <v>Fraction of Eligible Industrial Energy Use Shifted to Electricity</v>
      </c>
      <c r="D721" s="6" t="s">
        <v>1979</v>
      </c>
      <c r="E721" s="1" t="s">
        <v>2542</v>
      </c>
      <c r="F721" t="s">
        <v>1941</v>
      </c>
      <c r="G721" s="47" t="s">
        <v>2542</v>
      </c>
      <c r="H721" s="44">
        <v>1961</v>
      </c>
      <c r="I721" s="198" t="s">
        <v>43</v>
      </c>
      <c r="J721" s="177" t="str">
        <f>IF(ISBLANK(INDEX('Policy Characteristics'!D:D,MATCH($C721,'Policy Characteristics'!$C:$C,0))),"",INDEX('Policy Characteristics'!D:D,MATCH($C721,'Policy Characteristics'!$C:$C,0)))</f>
        <v>Electrification</v>
      </c>
      <c r="K721" s="177" t="str">
        <f>IF(ISBLANK(INDEX('Policy Characteristics'!E:E,MATCH($C721,'Policy Characteristics'!$C:$C,0))),"",INDEX('Policy Characteristics'!E:E,MATCH($C721,'Policy Characteristics'!$C:$C,0)))</f>
        <v>indst shift to electricity</v>
      </c>
      <c r="L721" s="177">
        <f>IF(ISBLANK(INDEX('Policy Characteristics'!F:F,MATCH($C721,'Policy Characteristics'!$C:$C,0))),"",INDEX('Policy Characteristics'!F:F,MATCH($C721,'Policy Characteristics'!$C:$C,0)))</f>
        <v>0</v>
      </c>
      <c r="M721" s="177">
        <f>IF(ISBLANK(INDEX('Policy Characteristics'!G:G,MATCH($C721,'Policy Characteristics'!$C:$C,0))),"",INDEX('Policy Characteristics'!G:G,MATCH($C721,'Policy Characteristics'!$C:$C,0)))</f>
        <v>1</v>
      </c>
      <c r="N721" s="177">
        <f>IF(ISBLANK(INDEX('Policy Characteristics'!H:H,MATCH($C721,'Policy Characteristics'!$C:$C,0))),"",INDEX('Policy Characteristics'!H:H,MATCH($C721,'Policy Characteristics'!$C:$C,0)))</f>
        <v>0.01</v>
      </c>
      <c r="O721" s="177" t="str">
        <f>IF(ISBLANK(INDEX('Policy Characteristics'!I:I,MATCH($C721,'Policy Characteristics'!$C:$C,0))),"",INDEX('Policy Characteristics'!I:I,MATCH($C721,'Policy Characteristics'!$C:$C,0)))</f>
        <v>% of fuel shifted</v>
      </c>
      <c r="P721" s="177" t="str">
        <f>IF(ISBLANK(INDEX('Policy Characteristics'!J:J,MATCH($C721,'Policy Characteristics'!$C:$C,0))),"",INDEX('Policy Characteristics'!J:J,MATCH($C721,'Policy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1" s="177" t="str">
        <f>IF(ISBLANK(INDEX('Policy Characteristics'!K:K,MATCH($C721,'Policy Characteristics'!$C:$C,0))),"",INDEX('Policy Characteristics'!K:K,MATCH($C721,'Policy Characteristics'!$C:$C,0)))</f>
        <v>industry-ag-main.html#fuel-switching</v>
      </c>
      <c r="R721" s="177" t="str">
        <f>IF(ISBLANK(INDEX('Policy Characteristics'!L:L,MATCH($C721,'Policy Characteristics'!$C:$C,0))),"",INDEX('Policy Characteristics'!L:L,MATCH($C721,'Policy Characteristics'!$C:$C,0)))</f>
        <v>industry-elec-and-hydrogen.html</v>
      </c>
    </row>
    <row r="722" spans="1:18" x14ac:dyDescent="0.35">
      <c r="A722" s="176" t="str">
        <f>IF(ISBLANK(INDEX('Policy Characteristics'!A:A,MATCH($C722,'Policy Characteristics'!$C:$C,0))),"",INDEX('Policy Characteristics'!A:A,MATCH($C722,'Policy Characteristics'!$C:$C,0)))</f>
        <v>Industry</v>
      </c>
      <c r="B722" s="184" t="str">
        <f>IF(ISBLANK(INDEX('Policy Characteristics'!B:B,MATCH($C722,'Policy Characteristics'!$C:$C,0))),"",INDEX('Policy Characteristics'!B:B,MATCH($C722,'Policy Characteristics'!$C:$C,0)))</f>
        <v>Electrification</v>
      </c>
      <c r="C722" s="176" t="str">
        <f t="shared" si="36"/>
        <v>Fraction of Eligible Industrial Energy Use Shifted to Electricity</v>
      </c>
      <c r="D722" s="6" t="s">
        <v>1980</v>
      </c>
      <c r="E722" s="1" t="s">
        <v>2379</v>
      </c>
      <c r="F722" t="s">
        <v>1942</v>
      </c>
      <c r="G722" s="47" t="s">
        <v>2386</v>
      </c>
      <c r="H722" s="44">
        <v>1962</v>
      </c>
      <c r="I722" s="198" t="s">
        <v>43</v>
      </c>
      <c r="J722" s="177" t="str">
        <f>IF(ISBLANK(INDEX('Policy Characteristics'!D:D,MATCH($C722,'Policy Characteristics'!$C:$C,0))),"",INDEX('Policy Characteristics'!D:D,MATCH($C722,'Policy Characteristics'!$C:$C,0)))</f>
        <v>Electrification</v>
      </c>
      <c r="K722" s="177" t="str">
        <f>IF(ISBLANK(INDEX('Policy Characteristics'!E:E,MATCH($C722,'Policy Characteristics'!$C:$C,0))),"",INDEX('Policy Characteristics'!E:E,MATCH($C722,'Policy Characteristics'!$C:$C,0)))</f>
        <v>indst shift to electricity</v>
      </c>
      <c r="L722" s="177">
        <f>IF(ISBLANK(INDEX('Policy Characteristics'!F:F,MATCH($C722,'Policy Characteristics'!$C:$C,0))),"",INDEX('Policy Characteristics'!F:F,MATCH($C722,'Policy Characteristics'!$C:$C,0)))</f>
        <v>0</v>
      </c>
      <c r="M722" s="177">
        <f>IF(ISBLANK(INDEX('Policy Characteristics'!G:G,MATCH($C722,'Policy Characteristics'!$C:$C,0))),"",INDEX('Policy Characteristics'!G:G,MATCH($C722,'Policy Characteristics'!$C:$C,0)))</f>
        <v>1</v>
      </c>
      <c r="N722" s="177">
        <f>IF(ISBLANK(INDEX('Policy Characteristics'!H:H,MATCH($C722,'Policy Characteristics'!$C:$C,0))),"",INDEX('Policy Characteristics'!H:H,MATCH($C722,'Policy Characteristics'!$C:$C,0)))</f>
        <v>0.01</v>
      </c>
      <c r="O722" s="177" t="str">
        <f>IF(ISBLANK(INDEX('Policy Characteristics'!I:I,MATCH($C722,'Policy Characteristics'!$C:$C,0))),"",INDEX('Policy Characteristics'!I:I,MATCH($C722,'Policy Characteristics'!$C:$C,0)))</f>
        <v>% of fuel shifted</v>
      </c>
      <c r="P722" s="177" t="str">
        <f>IF(ISBLANK(INDEX('Policy Characteristics'!J:J,MATCH($C722,'Policy Characteristics'!$C:$C,0))),"",INDEX('Policy Characteristics'!J:J,MATCH($C722,'Policy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2" s="177" t="str">
        <f>IF(ISBLANK(INDEX('Policy Characteristics'!K:K,MATCH($C722,'Policy Characteristics'!$C:$C,0))),"",INDEX('Policy Characteristics'!K:K,MATCH($C722,'Policy Characteristics'!$C:$C,0)))</f>
        <v>industry-ag-main.html#fuel-switching</v>
      </c>
      <c r="R722" s="177" t="str">
        <f>IF(ISBLANK(INDEX('Policy Characteristics'!L:L,MATCH($C722,'Policy Characteristics'!$C:$C,0))),"",INDEX('Policy Characteristics'!L:L,MATCH($C722,'Policy Characteristics'!$C:$C,0)))</f>
        <v>industry-elec-and-hydrogen.html</v>
      </c>
    </row>
    <row r="723" spans="1:18" x14ac:dyDescent="0.35">
      <c r="A723" s="176" t="str">
        <f>IF(ISBLANK(INDEX('Policy Characteristics'!A:A,MATCH($C723,'Policy Characteristics'!$C:$C,0))),"",INDEX('Policy Characteristics'!A:A,MATCH($C723,'Policy Characteristics'!$C:$C,0)))</f>
        <v>Industry</v>
      </c>
      <c r="B723" s="184" t="str">
        <f>IF(ISBLANK(INDEX('Policy Characteristics'!B:B,MATCH($C723,'Policy Characteristics'!$C:$C,0))),"",INDEX('Policy Characteristics'!B:B,MATCH($C723,'Policy Characteristics'!$C:$C,0)))</f>
        <v>Electrification</v>
      </c>
      <c r="C723" s="176" t="str">
        <f t="shared" si="36"/>
        <v>Fraction of Eligible Industrial Energy Use Shifted to Electricity</v>
      </c>
      <c r="D723" s="6" t="s">
        <v>1980</v>
      </c>
      <c r="E723" s="1" t="s">
        <v>2380</v>
      </c>
      <c r="F723" t="s">
        <v>1942</v>
      </c>
      <c r="G723" s="47" t="s">
        <v>2387</v>
      </c>
      <c r="H723" s="44">
        <v>1963</v>
      </c>
      <c r="I723" s="198" t="s">
        <v>43</v>
      </c>
      <c r="J723" s="177" t="str">
        <f>IF(ISBLANK(INDEX('Policy Characteristics'!D:D,MATCH($C723,'Policy Characteristics'!$C:$C,0))),"",INDEX('Policy Characteristics'!D:D,MATCH($C723,'Policy Characteristics'!$C:$C,0)))</f>
        <v>Electrification</v>
      </c>
      <c r="K723" s="177" t="str">
        <f>IF(ISBLANK(INDEX('Policy Characteristics'!E:E,MATCH($C723,'Policy Characteristics'!$C:$C,0))),"",INDEX('Policy Characteristics'!E:E,MATCH($C723,'Policy Characteristics'!$C:$C,0)))</f>
        <v>indst shift to electricity</v>
      </c>
      <c r="L723" s="177">
        <f>IF(ISBLANK(INDEX('Policy Characteristics'!F:F,MATCH($C723,'Policy Characteristics'!$C:$C,0))),"",INDEX('Policy Characteristics'!F:F,MATCH($C723,'Policy Characteristics'!$C:$C,0)))</f>
        <v>0</v>
      </c>
      <c r="M723" s="177">
        <f>IF(ISBLANK(INDEX('Policy Characteristics'!G:G,MATCH($C723,'Policy Characteristics'!$C:$C,0))),"",INDEX('Policy Characteristics'!G:G,MATCH($C723,'Policy Characteristics'!$C:$C,0)))</f>
        <v>1</v>
      </c>
      <c r="N723" s="177">
        <f>IF(ISBLANK(INDEX('Policy Characteristics'!H:H,MATCH($C723,'Policy Characteristics'!$C:$C,0))),"",INDEX('Policy Characteristics'!H:H,MATCH($C723,'Policy Characteristics'!$C:$C,0)))</f>
        <v>0.01</v>
      </c>
      <c r="O723" s="177" t="str">
        <f>IF(ISBLANK(INDEX('Policy Characteristics'!I:I,MATCH($C723,'Policy Characteristics'!$C:$C,0))),"",INDEX('Policy Characteristics'!I:I,MATCH($C723,'Policy Characteristics'!$C:$C,0)))</f>
        <v>% of fuel shifted</v>
      </c>
      <c r="P723" s="177" t="str">
        <f>IF(ISBLANK(INDEX('Policy Characteristics'!J:J,MATCH($C723,'Policy Characteristics'!$C:$C,0))),"",INDEX('Policy Characteristics'!J:J,MATCH($C723,'Policy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3" s="177" t="str">
        <f>IF(ISBLANK(INDEX('Policy Characteristics'!K:K,MATCH($C723,'Policy Characteristics'!$C:$C,0))),"",INDEX('Policy Characteristics'!K:K,MATCH($C723,'Policy Characteristics'!$C:$C,0)))</f>
        <v>industry-ag-main.html#fuel-switching</v>
      </c>
      <c r="R723" s="177" t="str">
        <f>IF(ISBLANK(INDEX('Policy Characteristics'!L:L,MATCH($C723,'Policy Characteristics'!$C:$C,0))),"",INDEX('Policy Characteristics'!L:L,MATCH($C723,'Policy Characteristics'!$C:$C,0)))</f>
        <v>industry-elec-and-hydrogen.html</v>
      </c>
    </row>
    <row r="724" spans="1:18" x14ac:dyDescent="0.35">
      <c r="A724" s="176" t="str">
        <f>IF(ISBLANK(INDEX('Policy Characteristics'!A:A,MATCH($C724,'Policy Characteristics'!$C:$C,0))),"",INDEX('Policy Characteristics'!A:A,MATCH($C724,'Policy Characteristics'!$C:$C,0)))</f>
        <v>Industry</v>
      </c>
      <c r="B724" s="184" t="str">
        <f>IF(ISBLANK(INDEX('Policy Characteristics'!B:B,MATCH($C724,'Policy Characteristics'!$C:$C,0))),"",INDEX('Policy Characteristics'!B:B,MATCH($C724,'Policy Characteristics'!$C:$C,0)))</f>
        <v>Electrification</v>
      </c>
      <c r="C724" s="176" t="str">
        <f t="shared" si="36"/>
        <v>Fraction of Eligible Industrial Energy Use Shifted to Electricity</v>
      </c>
      <c r="D724" s="6" t="s">
        <v>1980</v>
      </c>
      <c r="E724" s="1" t="s">
        <v>2381</v>
      </c>
      <c r="F724" t="s">
        <v>1942</v>
      </c>
      <c r="G724" s="47" t="s">
        <v>2388</v>
      </c>
      <c r="H724" s="44">
        <v>1964</v>
      </c>
      <c r="I724" s="198" t="s">
        <v>43</v>
      </c>
      <c r="J724" s="177" t="str">
        <f>IF(ISBLANK(INDEX('Policy Characteristics'!D:D,MATCH($C724,'Policy Characteristics'!$C:$C,0))),"",INDEX('Policy Characteristics'!D:D,MATCH($C724,'Policy Characteristics'!$C:$C,0)))</f>
        <v>Electrification</v>
      </c>
      <c r="K724" s="177" t="str">
        <f>IF(ISBLANK(INDEX('Policy Characteristics'!E:E,MATCH($C724,'Policy Characteristics'!$C:$C,0))),"",INDEX('Policy Characteristics'!E:E,MATCH($C724,'Policy Characteristics'!$C:$C,0)))</f>
        <v>indst shift to electricity</v>
      </c>
      <c r="L724" s="177">
        <f>IF(ISBLANK(INDEX('Policy Characteristics'!F:F,MATCH($C724,'Policy Characteristics'!$C:$C,0))),"",INDEX('Policy Characteristics'!F:F,MATCH($C724,'Policy Characteristics'!$C:$C,0)))</f>
        <v>0</v>
      </c>
      <c r="M724" s="177">
        <f>IF(ISBLANK(INDEX('Policy Characteristics'!G:G,MATCH($C724,'Policy Characteristics'!$C:$C,0))),"",INDEX('Policy Characteristics'!G:G,MATCH($C724,'Policy Characteristics'!$C:$C,0)))</f>
        <v>1</v>
      </c>
      <c r="N724" s="177">
        <f>IF(ISBLANK(INDEX('Policy Characteristics'!H:H,MATCH($C724,'Policy Characteristics'!$C:$C,0))),"",INDEX('Policy Characteristics'!H:H,MATCH($C724,'Policy Characteristics'!$C:$C,0)))</f>
        <v>0.01</v>
      </c>
      <c r="O724" s="177" t="str">
        <f>IF(ISBLANK(INDEX('Policy Characteristics'!I:I,MATCH($C724,'Policy Characteristics'!$C:$C,0))),"",INDEX('Policy Characteristics'!I:I,MATCH($C724,'Policy Characteristics'!$C:$C,0)))</f>
        <v>% of fuel shifted</v>
      </c>
      <c r="P724" s="177" t="str">
        <f>IF(ISBLANK(INDEX('Policy Characteristics'!J:J,MATCH($C724,'Policy Characteristics'!$C:$C,0))),"",INDEX('Policy Characteristics'!J:J,MATCH($C724,'Policy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4" s="177" t="str">
        <f>IF(ISBLANK(INDEX('Policy Characteristics'!K:K,MATCH($C724,'Policy Characteristics'!$C:$C,0))),"",INDEX('Policy Characteristics'!K:K,MATCH($C724,'Policy Characteristics'!$C:$C,0)))</f>
        <v>industry-ag-main.html#fuel-switching</v>
      </c>
      <c r="R724" s="177" t="str">
        <f>IF(ISBLANK(INDEX('Policy Characteristics'!L:L,MATCH($C724,'Policy Characteristics'!$C:$C,0))),"",INDEX('Policy Characteristics'!L:L,MATCH($C724,'Policy Characteristics'!$C:$C,0)))</f>
        <v>industry-elec-and-hydrogen.html</v>
      </c>
    </row>
    <row r="725" spans="1:18" x14ac:dyDescent="0.35">
      <c r="A725" s="176" t="str">
        <f>IF(ISBLANK(INDEX('Policy Characteristics'!A:A,MATCH($C725,'Policy Characteristics'!$C:$C,0))),"",INDEX('Policy Characteristics'!A:A,MATCH($C725,'Policy Characteristics'!$C:$C,0)))</f>
        <v>Industry</v>
      </c>
      <c r="B725" s="184" t="str">
        <f>IF(ISBLANK(INDEX('Policy Characteristics'!B:B,MATCH($C725,'Policy Characteristics'!$C:$C,0))),"",INDEX('Policy Characteristics'!B:B,MATCH($C725,'Policy Characteristics'!$C:$C,0)))</f>
        <v>Electrification</v>
      </c>
      <c r="C725" s="176" t="str">
        <f t="shared" si="36"/>
        <v>Fraction of Eligible Industrial Energy Use Shifted to Electricity</v>
      </c>
      <c r="D725" s="6" t="s">
        <v>1980</v>
      </c>
      <c r="E725" s="1" t="s">
        <v>2382</v>
      </c>
      <c r="F725" t="s">
        <v>1942</v>
      </c>
      <c r="G725" s="47" t="s">
        <v>2389</v>
      </c>
      <c r="H725" s="44">
        <v>1965</v>
      </c>
      <c r="I725" s="198" t="s">
        <v>43</v>
      </c>
      <c r="J725" s="177" t="str">
        <f>IF(ISBLANK(INDEX('Policy Characteristics'!D:D,MATCH($C725,'Policy Characteristics'!$C:$C,0))),"",INDEX('Policy Characteristics'!D:D,MATCH($C725,'Policy Characteristics'!$C:$C,0)))</f>
        <v>Electrification</v>
      </c>
      <c r="K725" s="177" t="str">
        <f>IF(ISBLANK(INDEX('Policy Characteristics'!E:E,MATCH($C725,'Policy Characteristics'!$C:$C,0))),"",INDEX('Policy Characteristics'!E:E,MATCH($C725,'Policy Characteristics'!$C:$C,0)))</f>
        <v>indst shift to electricity</v>
      </c>
      <c r="L725" s="177">
        <f>IF(ISBLANK(INDEX('Policy Characteristics'!F:F,MATCH($C725,'Policy Characteristics'!$C:$C,0))),"",INDEX('Policy Characteristics'!F:F,MATCH($C725,'Policy Characteristics'!$C:$C,0)))</f>
        <v>0</v>
      </c>
      <c r="M725" s="177">
        <f>IF(ISBLANK(INDEX('Policy Characteristics'!G:G,MATCH($C725,'Policy Characteristics'!$C:$C,0))),"",INDEX('Policy Characteristics'!G:G,MATCH($C725,'Policy Characteristics'!$C:$C,0)))</f>
        <v>1</v>
      </c>
      <c r="N725" s="177">
        <f>IF(ISBLANK(INDEX('Policy Characteristics'!H:H,MATCH($C725,'Policy Characteristics'!$C:$C,0))),"",INDEX('Policy Characteristics'!H:H,MATCH($C725,'Policy Characteristics'!$C:$C,0)))</f>
        <v>0.01</v>
      </c>
      <c r="O725" s="177" t="str">
        <f>IF(ISBLANK(INDEX('Policy Characteristics'!I:I,MATCH($C725,'Policy Characteristics'!$C:$C,0))),"",INDEX('Policy Characteristics'!I:I,MATCH($C725,'Policy Characteristics'!$C:$C,0)))</f>
        <v>% of fuel shifted</v>
      </c>
      <c r="P725" s="177" t="str">
        <f>IF(ISBLANK(INDEX('Policy Characteristics'!J:J,MATCH($C725,'Policy Characteristics'!$C:$C,0))),"",INDEX('Policy Characteristics'!J:J,MATCH($C725,'Policy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5" s="177" t="str">
        <f>IF(ISBLANK(INDEX('Policy Characteristics'!K:K,MATCH($C725,'Policy Characteristics'!$C:$C,0))),"",INDEX('Policy Characteristics'!K:K,MATCH($C725,'Policy Characteristics'!$C:$C,0)))</f>
        <v>industry-ag-main.html#fuel-switching</v>
      </c>
      <c r="R725" s="177" t="str">
        <f>IF(ISBLANK(INDEX('Policy Characteristics'!L:L,MATCH($C725,'Policy Characteristics'!$C:$C,0))),"",INDEX('Policy Characteristics'!L:L,MATCH($C725,'Policy Characteristics'!$C:$C,0)))</f>
        <v>industry-elec-and-hydrogen.html</v>
      </c>
    </row>
    <row r="726" spans="1:18" x14ac:dyDescent="0.35">
      <c r="A726" s="176" t="str">
        <f>IF(ISBLANK(INDEX('Policy Characteristics'!A:A,MATCH($C726,'Policy Characteristics'!$C:$C,0))),"",INDEX('Policy Characteristics'!A:A,MATCH($C726,'Policy Characteristics'!$C:$C,0)))</f>
        <v>Industry</v>
      </c>
      <c r="B726" s="184" t="str">
        <f>IF(ISBLANK(INDEX('Policy Characteristics'!B:B,MATCH($C726,'Policy Characteristics'!$C:$C,0))),"",INDEX('Policy Characteristics'!B:B,MATCH($C726,'Policy Characteristics'!$C:$C,0)))</f>
        <v>Electrification</v>
      </c>
      <c r="C726" s="176" t="str">
        <f t="shared" si="36"/>
        <v>Fraction of Eligible Industrial Energy Use Shifted to Electricity</v>
      </c>
      <c r="D726" s="6" t="s">
        <v>1980</v>
      </c>
      <c r="E726" s="1" t="s">
        <v>2383</v>
      </c>
      <c r="F726" t="s">
        <v>1942</v>
      </c>
      <c r="G726" s="47" t="s">
        <v>2390</v>
      </c>
      <c r="H726" s="44">
        <v>1966</v>
      </c>
      <c r="I726" s="198" t="s">
        <v>43</v>
      </c>
      <c r="J726" s="177" t="str">
        <f>IF(ISBLANK(INDEX('Policy Characteristics'!D:D,MATCH($C726,'Policy Characteristics'!$C:$C,0))),"",INDEX('Policy Characteristics'!D:D,MATCH($C726,'Policy Characteristics'!$C:$C,0)))</f>
        <v>Electrification</v>
      </c>
      <c r="K726" s="177" t="str">
        <f>IF(ISBLANK(INDEX('Policy Characteristics'!E:E,MATCH($C726,'Policy Characteristics'!$C:$C,0))),"",INDEX('Policy Characteristics'!E:E,MATCH($C726,'Policy Characteristics'!$C:$C,0)))</f>
        <v>indst shift to electricity</v>
      </c>
      <c r="L726" s="177">
        <f>IF(ISBLANK(INDEX('Policy Characteristics'!F:F,MATCH($C726,'Policy Characteristics'!$C:$C,0))),"",INDEX('Policy Characteristics'!F:F,MATCH($C726,'Policy Characteristics'!$C:$C,0)))</f>
        <v>0</v>
      </c>
      <c r="M726" s="177">
        <f>IF(ISBLANK(INDEX('Policy Characteristics'!G:G,MATCH($C726,'Policy Characteristics'!$C:$C,0))),"",INDEX('Policy Characteristics'!G:G,MATCH($C726,'Policy Characteristics'!$C:$C,0)))</f>
        <v>1</v>
      </c>
      <c r="N726" s="177">
        <f>IF(ISBLANK(INDEX('Policy Characteristics'!H:H,MATCH($C726,'Policy Characteristics'!$C:$C,0))),"",INDEX('Policy Characteristics'!H:H,MATCH($C726,'Policy Characteristics'!$C:$C,0)))</f>
        <v>0.01</v>
      </c>
      <c r="O726" s="177" t="str">
        <f>IF(ISBLANK(INDEX('Policy Characteristics'!I:I,MATCH($C726,'Policy Characteristics'!$C:$C,0))),"",INDEX('Policy Characteristics'!I:I,MATCH($C726,'Policy Characteristics'!$C:$C,0)))</f>
        <v>% of fuel shifted</v>
      </c>
      <c r="P726" s="177" t="str">
        <f>IF(ISBLANK(INDEX('Policy Characteristics'!J:J,MATCH($C726,'Policy Characteristics'!$C:$C,0))),"",INDEX('Policy Characteristics'!J:J,MATCH($C726,'Policy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6" s="177" t="str">
        <f>IF(ISBLANK(INDEX('Policy Characteristics'!K:K,MATCH($C726,'Policy Characteristics'!$C:$C,0))),"",INDEX('Policy Characteristics'!K:K,MATCH($C726,'Policy Characteristics'!$C:$C,0)))</f>
        <v>industry-ag-main.html#fuel-switching</v>
      </c>
      <c r="R726" s="177" t="str">
        <f>IF(ISBLANK(INDEX('Policy Characteristics'!L:L,MATCH($C726,'Policy Characteristics'!$C:$C,0))),"",INDEX('Policy Characteristics'!L:L,MATCH($C726,'Policy Characteristics'!$C:$C,0)))</f>
        <v>industry-elec-and-hydrogen.html</v>
      </c>
    </row>
    <row r="727" spans="1:18" x14ac:dyDescent="0.35">
      <c r="A727" s="176" t="str">
        <f>IF(ISBLANK(INDEX('Policy Characteristics'!A:A,MATCH($C727,'Policy Characteristics'!$C:$C,0))),"",INDEX('Policy Characteristics'!A:A,MATCH($C727,'Policy Characteristics'!$C:$C,0)))</f>
        <v>Industry</v>
      </c>
      <c r="B727" s="184" t="str">
        <f>IF(ISBLANK(INDEX('Policy Characteristics'!B:B,MATCH($C727,'Policy Characteristics'!$C:$C,0))),"",INDEX('Policy Characteristics'!B:B,MATCH($C727,'Policy Characteristics'!$C:$C,0)))</f>
        <v>Electrification</v>
      </c>
      <c r="C727" s="176" t="str">
        <f t="shared" si="36"/>
        <v>Fraction of Eligible Industrial Energy Use Shifted to Electricity</v>
      </c>
      <c r="D727" s="6" t="s">
        <v>1980</v>
      </c>
      <c r="E727" s="1" t="s">
        <v>2384</v>
      </c>
      <c r="F727" t="s">
        <v>1942</v>
      </c>
      <c r="G727" s="47" t="s">
        <v>2391</v>
      </c>
      <c r="H727" s="44">
        <v>1967</v>
      </c>
      <c r="I727" s="198" t="s">
        <v>43</v>
      </c>
      <c r="J727" s="177" t="str">
        <f>IF(ISBLANK(INDEX('Policy Characteristics'!D:D,MATCH($C727,'Policy Characteristics'!$C:$C,0))),"",INDEX('Policy Characteristics'!D:D,MATCH($C727,'Policy Characteristics'!$C:$C,0)))</f>
        <v>Electrification</v>
      </c>
      <c r="K727" s="177" t="str">
        <f>IF(ISBLANK(INDEX('Policy Characteristics'!E:E,MATCH($C727,'Policy Characteristics'!$C:$C,0))),"",INDEX('Policy Characteristics'!E:E,MATCH($C727,'Policy Characteristics'!$C:$C,0)))</f>
        <v>indst shift to electricity</v>
      </c>
      <c r="L727" s="177">
        <f>IF(ISBLANK(INDEX('Policy Characteristics'!F:F,MATCH($C727,'Policy Characteristics'!$C:$C,0))),"",INDEX('Policy Characteristics'!F:F,MATCH($C727,'Policy Characteristics'!$C:$C,0)))</f>
        <v>0</v>
      </c>
      <c r="M727" s="177">
        <f>IF(ISBLANK(INDEX('Policy Characteristics'!G:G,MATCH($C727,'Policy Characteristics'!$C:$C,0))),"",INDEX('Policy Characteristics'!G:G,MATCH($C727,'Policy Characteristics'!$C:$C,0)))</f>
        <v>1</v>
      </c>
      <c r="N727" s="177">
        <f>IF(ISBLANK(INDEX('Policy Characteristics'!H:H,MATCH($C727,'Policy Characteristics'!$C:$C,0))),"",INDEX('Policy Characteristics'!H:H,MATCH($C727,'Policy Characteristics'!$C:$C,0)))</f>
        <v>0.01</v>
      </c>
      <c r="O727" s="177" t="str">
        <f>IF(ISBLANK(INDEX('Policy Characteristics'!I:I,MATCH($C727,'Policy Characteristics'!$C:$C,0))),"",INDEX('Policy Characteristics'!I:I,MATCH($C727,'Policy Characteristics'!$C:$C,0)))</f>
        <v>% of fuel shifted</v>
      </c>
      <c r="P727" s="177" t="str">
        <f>IF(ISBLANK(INDEX('Policy Characteristics'!J:J,MATCH($C727,'Policy Characteristics'!$C:$C,0))),"",INDEX('Policy Characteristics'!J:J,MATCH($C727,'Policy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7" s="177" t="str">
        <f>IF(ISBLANK(INDEX('Policy Characteristics'!K:K,MATCH($C727,'Policy Characteristics'!$C:$C,0))),"",INDEX('Policy Characteristics'!K:K,MATCH($C727,'Policy Characteristics'!$C:$C,0)))</f>
        <v>industry-ag-main.html#fuel-switching</v>
      </c>
      <c r="R727" s="177" t="str">
        <f>IF(ISBLANK(INDEX('Policy Characteristics'!L:L,MATCH($C727,'Policy Characteristics'!$C:$C,0))),"",INDEX('Policy Characteristics'!L:L,MATCH($C727,'Policy Characteristics'!$C:$C,0)))</f>
        <v>industry-elec-and-hydrogen.html</v>
      </c>
    </row>
    <row r="728" spans="1:18" x14ac:dyDescent="0.35">
      <c r="A728" s="176" t="str">
        <f>IF(ISBLANK(INDEX('Policy Characteristics'!A:A,MATCH($C728,'Policy Characteristics'!$C:$C,0))),"",INDEX('Policy Characteristics'!A:A,MATCH($C728,'Policy Characteristics'!$C:$C,0)))</f>
        <v>Industry</v>
      </c>
      <c r="B728" s="184" t="str">
        <f>IF(ISBLANK(INDEX('Policy Characteristics'!B:B,MATCH($C728,'Policy Characteristics'!$C:$C,0))),"",INDEX('Policy Characteristics'!B:B,MATCH($C728,'Policy Characteristics'!$C:$C,0)))</f>
        <v>Electrification</v>
      </c>
      <c r="C728" s="176" t="str">
        <f t="shared" si="36"/>
        <v>Fraction of Eligible Industrial Energy Use Shifted to Electricity</v>
      </c>
      <c r="D728" s="6" t="s">
        <v>1980</v>
      </c>
      <c r="E728" s="1" t="s">
        <v>2385</v>
      </c>
      <c r="F728" t="s">
        <v>1942</v>
      </c>
      <c r="G728" s="47" t="s">
        <v>2392</v>
      </c>
      <c r="H728" s="44">
        <v>1968</v>
      </c>
      <c r="I728" s="198" t="s">
        <v>43</v>
      </c>
      <c r="J728" s="177" t="str">
        <f>IF(ISBLANK(INDEX('Policy Characteristics'!D:D,MATCH($C728,'Policy Characteristics'!$C:$C,0))),"",INDEX('Policy Characteristics'!D:D,MATCH($C728,'Policy Characteristics'!$C:$C,0)))</f>
        <v>Electrification</v>
      </c>
      <c r="K728" s="177" t="str">
        <f>IF(ISBLANK(INDEX('Policy Characteristics'!E:E,MATCH($C728,'Policy Characteristics'!$C:$C,0))),"",INDEX('Policy Characteristics'!E:E,MATCH($C728,'Policy Characteristics'!$C:$C,0)))</f>
        <v>indst shift to electricity</v>
      </c>
      <c r="L728" s="177">
        <f>IF(ISBLANK(INDEX('Policy Characteristics'!F:F,MATCH($C728,'Policy Characteristics'!$C:$C,0))),"",INDEX('Policy Characteristics'!F:F,MATCH($C728,'Policy Characteristics'!$C:$C,0)))</f>
        <v>0</v>
      </c>
      <c r="M728" s="177">
        <f>IF(ISBLANK(INDEX('Policy Characteristics'!G:G,MATCH($C728,'Policy Characteristics'!$C:$C,0))),"",INDEX('Policy Characteristics'!G:G,MATCH($C728,'Policy Characteristics'!$C:$C,0)))</f>
        <v>1</v>
      </c>
      <c r="N728" s="177">
        <f>IF(ISBLANK(INDEX('Policy Characteristics'!H:H,MATCH($C728,'Policy Characteristics'!$C:$C,0))),"",INDEX('Policy Characteristics'!H:H,MATCH($C728,'Policy Characteristics'!$C:$C,0)))</f>
        <v>0.01</v>
      </c>
      <c r="O728" s="177" t="str">
        <f>IF(ISBLANK(INDEX('Policy Characteristics'!I:I,MATCH($C728,'Policy Characteristics'!$C:$C,0))),"",INDEX('Policy Characteristics'!I:I,MATCH($C728,'Policy Characteristics'!$C:$C,0)))</f>
        <v>% of fuel shifted</v>
      </c>
      <c r="P728" s="177" t="str">
        <f>IF(ISBLANK(INDEX('Policy Characteristics'!J:J,MATCH($C728,'Policy Characteristics'!$C:$C,0))),"",INDEX('Policy Characteristics'!J:J,MATCH($C728,'Policy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8" s="177" t="str">
        <f>IF(ISBLANK(INDEX('Policy Characteristics'!K:K,MATCH($C728,'Policy Characteristics'!$C:$C,0))),"",INDEX('Policy Characteristics'!K:K,MATCH($C728,'Policy Characteristics'!$C:$C,0)))</f>
        <v>industry-ag-main.html#fuel-switching</v>
      </c>
      <c r="R728" s="177" t="str">
        <f>IF(ISBLANK(INDEX('Policy Characteristics'!L:L,MATCH($C728,'Policy Characteristics'!$C:$C,0))),"",INDEX('Policy Characteristics'!L:L,MATCH($C728,'Policy Characteristics'!$C:$C,0)))</f>
        <v>industry-elec-and-hydrogen.html</v>
      </c>
    </row>
    <row r="729" spans="1:18" x14ac:dyDescent="0.35">
      <c r="A729" s="176" t="str">
        <f>IF(ISBLANK(INDEX('Policy Characteristics'!A:A,MATCH($C729,'Policy Characteristics'!$C:$C,0))),"",INDEX('Policy Characteristics'!A:A,MATCH($C729,'Policy Characteristics'!$C:$C,0)))</f>
        <v>Industry</v>
      </c>
      <c r="B729" s="184" t="str">
        <f>IF(ISBLANK(INDEX('Policy Characteristics'!B:B,MATCH($C729,'Policy Characteristics'!$C:$C,0))),"",INDEX('Policy Characteristics'!B:B,MATCH($C729,'Policy Characteristics'!$C:$C,0)))</f>
        <v>Electrification</v>
      </c>
      <c r="C729" s="176" t="str">
        <f t="shared" si="36"/>
        <v>Fraction of Eligible Industrial Energy Use Shifted to Electricity</v>
      </c>
      <c r="D729" s="6" t="s">
        <v>1980</v>
      </c>
      <c r="E729" s="1" t="s">
        <v>2542</v>
      </c>
      <c r="F729" t="s">
        <v>1942</v>
      </c>
      <c r="G729" s="47" t="s">
        <v>2542</v>
      </c>
      <c r="H729" s="44">
        <v>1969</v>
      </c>
      <c r="I729" s="198" t="s">
        <v>43</v>
      </c>
      <c r="J729" s="177" t="str">
        <f>IF(ISBLANK(INDEX('Policy Characteristics'!D:D,MATCH($C729,'Policy Characteristics'!$C:$C,0))),"",INDEX('Policy Characteristics'!D:D,MATCH($C729,'Policy Characteristics'!$C:$C,0)))</f>
        <v>Electrification</v>
      </c>
      <c r="K729" s="177" t="str">
        <f>IF(ISBLANK(INDEX('Policy Characteristics'!E:E,MATCH($C729,'Policy Characteristics'!$C:$C,0))),"",INDEX('Policy Characteristics'!E:E,MATCH($C729,'Policy Characteristics'!$C:$C,0)))</f>
        <v>indst shift to electricity</v>
      </c>
      <c r="L729" s="177">
        <f>IF(ISBLANK(INDEX('Policy Characteristics'!F:F,MATCH($C729,'Policy Characteristics'!$C:$C,0))),"",INDEX('Policy Characteristics'!F:F,MATCH($C729,'Policy Characteristics'!$C:$C,0)))</f>
        <v>0</v>
      </c>
      <c r="M729" s="177">
        <f>IF(ISBLANK(INDEX('Policy Characteristics'!G:G,MATCH($C729,'Policy Characteristics'!$C:$C,0))),"",INDEX('Policy Characteristics'!G:G,MATCH($C729,'Policy Characteristics'!$C:$C,0)))</f>
        <v>1</v>
      </c>
      <c r="N729" s="177">
        <f>IF(ISBLANK(INDEX('Policy Characteristics'!H:H,MATCH($C729,'Policy Characteristics'!$C:$C,0))),"",INDEX('Policy Characteristics'!H:H,MATCH($C729,'Policy Characteristics'!$C:$C,0)))</f>
        <v>0.01</v>
      </c>
      <c r="O729" s="177" t="str">
        <f>IF(ISBLANK(INDEX('Policy Characteristics'!I:I,MATCH($C729,'Policy Characteristics'!$C:$C,0))),"",INDEX('Policy Characteristics'!I:I,MATCH($C729,'Policy Characteristics'!$C:$C,0)))</f>
        <v>% of fuel shifted</v>
      </c>
      <c r="P729" s="177" t="str">
        <f>IF(ISBLANK(INDEX('Policy Characteristics'!J:J,MATCH($C729,'Policy Characteristics'!$C:$C,0))),"",INDEX('Policy Characteristics'!J:J,MATCH($C729,'Policy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9" s="177" t="str">
        <f>IF(ISBLANK(INDEX('Policy Characteristics'!K:K,MATCH($C729,'Policy Characteristics'!$C:$C,0))),"",INDEX('Policy Characteristics'!K:K,MATCH($C729,'Policy Characteristics'!$C:$C,0)))</f>
        <v>industry-ag-main.html#fuel-switching</v>
      </c>
      <c r="R729" s="177" t="str">
        <f>IF(ISBLANK(INDEX('Policy Characteristics'!L:L,MATCH($C729,'Policy Characteristics'!$C:$C,0))),"",INDEX('Policy Characteristics'!L:L,MATCH($C729,'Policy Characteristics'!$C:$C,0)))</f>
        <v>industry-elec-and-hydrogen.html</v>
      </c>
    </row>
    <row r="730" spans="1:18" x14ac:dyDescent="0.35">
      <c r="A730" s="176" t="str">
        <f>IF(ISBLANK(INDEX('Policy Characteristics'!A:A,MATCH($C730,'Policy Characteristics'!$C:$C,0))),"",INDEX('Policy Characteristics'!A:A,MATCH($C730,'Policy Characteristics'!$C:$C,0)))</f>
        <v>Industry</v>
      </c>
      <c r="B730" s="184" t="str">
        <f>IF(ISBLANK(INDEX('Policy Characteristics'!B:B,MATCH($C730,'Policy Characteristics'!$C:$C,0))),"",INDEX('Policy Characteristics'!B:B,MATCH($C730,'Policy Characteristics'!$C:$C,0)))</f>
        <v>Electrification</v>
      </c>
      <c r="C730" s="176" t="str">
        <f t="shared" si="36"/>
        <v>Fraction of Eligible Industrial Energy Use Shifted to Electricity</v>
      </c>
      <c r="D730" s="6" t="s">
        <v>1981</v>
      </c>
      <c r="E730" s="1" t="s">
        <v>2379</v>
      </c>
      <c r="F730" t="s">
        <v>1943</v>
      </c>
      <c r="G730" s="47" t="s">
        <v>2386</v>
      </c>
      <c r="H730" s="44">
        <v>1970</v>
      </c>
      <c r="I730" s="198" t="s">
        <v>43</v>
      </c>
      <c r="J730" s="177" t="str">
        <f>IF(ISBLANK(INDEX('Policy Characteristics'!D:D,MATCH($C730,'Policy Characteristics'!$C:$C,0))),"",INDEX('Policy Characteristics'!D:D,MATCH($C730,'Policy Characteristics'!$C:$C,0)))</f>
        <v>Electrification</v>
      </c>
      <c r="K730" s="177" t="str">
        <f>IF(ISBLANK(INDEX('Policy Characteristics'!E:E,MATCH($C730,'Policy Characteristics'!$C:$C,0))),"",INDEX('Policy Characteristics'!E:E,MATCH($C730,'Policy Characteristics'!$C:$C,0)))</f>
        <v>indst shift to electricity</v>
      </c>
      <c r="L730" s="177">
        <f>IF(ISBLANK(INDEX('Policy Characteristics'!F:F,MATCH($C730,'Policy Characteristics'!$C:$C,0))),"",INDEX('Policy Characteristics'!F:F,MATCH($C730,'Policy Characteristics'!$C:$C,0)))</f>
        <v>0</v>
      </c>
      <c r="M730" s="177">
        <f>IF(ISBLANK(INDEX('Policy Characteristics'!G:G,MATCH($C730,'Policy Characteristics'!$C:$C,0))),"",INDEX('Policy Characteristics'!G:G,MATCH($C730,'Policy Characteristics'!$C:$C,0)))</f>
        <v>1</v>
      </c>
      <c r="N730" s="177">
        <f>IF(ISBLANK(INDEX('Policy Characteristics'!H:H,MATCH($C730,'Policy Characteristics'!$C:$C,0))),"",INDEX('Policy Characteristics'!H:H,MATCH($C730,'Policy Characteristics'!$C:$C,0)))</f>
        <v>0.01</v>
      </c>
      <c r="O730" s="177" t="str">
        <f>IF(ISBLANK(INDEX('Policy Characteristics'!I:I,MATCH($C730,'Policy Characteristics'!$C:$C,0))),"",INDEX('Policy Characteristics'!I:I,MATCH($C730,'Policy Characteristics'!$C:$C,0)))</f>
        <v>% of fuel shifted</v>
      </c>
      <c r="P730" s="177" t="str">
        <f>IF(ISBLANK(INDEX('Policy Characteristics'!J:J,MATCH($C730,'Policy Characteristics'!$C:$C,0))),"",INDEX('Policy Characteristics'!J:J,MATCH($C730,'Policy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0" s="177" t="str">
        <f>IF(ISBLANK(INDEX('Policy Characteristics'!K:K,MATCH($C730,'Policy Characteristics'!$C:$C,0))),"",INDEX('Policy Characteristics'!K:K,MATCH($C730,'Policy Characteristics'!$C:$C,0)))</f>
        <v>industry-ag-main.html#fuel-switching</v>
      </c>
      <c r="R730" s="177" t="str">
        <f>IF(ISBLANK(INDEX('Policy Characteristics'!L:L,MATCH($C730,'Policy Characteristics'!$C:$C,0))),"",INDEX('Policy Characteristics'!L:L,MATCH($C730,'Policy Characteristics'!$C:$C,0)))</f>
        <v>industry-elec-and-hydrogen.html</v>
      </c>
    </row>
    <row r="731" spans="1:18" x14ac:dyDescent="0.35">
      <c r="A731" s="176" t="str">
        <f>IF(ISBLANK(INDEX('Policy Characteristics'!A:A,MATCH($C731,'Policy Characteristics'!$C:$C,0))),"",INDEX('Policy Characteristics'!A:A,MATCH($C731,'Policy Characteristics'!$C:$C,0)))</f>
        <v>Industry</v>
      </c>
      <c r="B731" s="184" t="str">
        <f>IF(ISBLANK(INDEX('Policy Characteristics'!B:B,MATCH($C731,'Policy Characteristics'!$C:$C,0))),"",INDEX('Policy Characteristics'!B:B,MATCH($C731,'Policy Characteristics'!$C:$C,0)))</f>
        <v>Electrification</v>
      </c>
      <c r="C731" s="176" t="str">
        <f t="shared" si="36"/>
        <v>Fraction of Eligible Industrial Energy Use Shifted to Electricity</v>
      </c>
      <c r="D731" s="6" t="s">
        <v>1981</v>
      </c>
      <c r="E731" s="1" t="s">
        <v>2380</v>
      </c>
      <c r="F731" t="s">
        <v>1943</v>
      </c>
      <c r="G731" s="47" t="s">
        <v>2387</v>
      </c>
      <c r="H731" s="44">
        <v>1971</v>
      </c>
      <c r="I731" s="198" t="s">
        <v>43</v>
      </c>
      <c r="J731" s="177" t="str">
        <f>IF(ISBLANK(INDEX('Policy Characteristics'!D:D,MATCH($C731,'Policy Characteristics'!$C:$C,0))),"",INDEX('Policy Characteristics'!D:D,MATCH($C731,'Policy Characteristics'!$C:$C,0)))</f>
        <v>Electrification</v>
      </c>
      <c r="K731" s="177" t="str">
        <f>IF(ISBLANK(INDEX('Policy Characteristics'!E:E,MATCH($C731,'Policy Characteristics'!$C:$C,0))),"",INDEX('Policy Characteristics'!E:E,MATCH($C731,'Policy Characteristics'!$C:$C,0)))</f>
        <v>indst shift to electricity</v>
      </c>
      <c r="L731" s="177">
        <f>IF(ISBLANK(INDEX('Policy Characteristics'!F:F,MATCH($C731,'Policy Characteristics'!$C:$C,0))),"",INDEX('Policy Characteristics'!F:F,MATCH($C731,'Policy Characteristics'!$C:$C,0)))</f>
        <v>0</v>
      </c>
      <c r="M731" s="177">
        <f>IF(ISBLANK(INDEX('Policy Characteristics'!G:G,MATCH($C731,'Policy Characteristics'!$C:$C,0))),"",INDEX('Policy Characteristics'!G:G,MATCH($C731,'Policy Characteristics'!$C:$C,0)))</f>
        <v>1</v>
      </c>
      <c r="N731" s="177">
        <f>IF(ISBLANK(INDEX('Policy Characteristics'!H:H,MATCH($C731,'Policy Characteristics'!$C:$C,0))),"",INDEX('Policy Characteristics'!H:H,MATCH($C731,'Policy Characteristics'!$C:$C,0)))</f>
        <v>0.01</v>
      </c>
      <c r="O731" s="177" t="str">
        <f>IF(ISBLANK(INDEX('Policy Characteristics'!I:I,MATCH($C731,'Policy Characteristics'!$C:$C,0))),"",INDEX('Policy Characteristics'!I:I,MATCH($C731,'Policy Characteristics'!$C:$C,0)))</f>
        <v>% of fuel shifted</v>
      </c>
      <c r="P731" s="177" t="str">
        <f>IF(ISBLANK(INDEX('Policy Characteristics'!J:J,MATCH($C731,'Policy Characteristics'!$C:$C,0))),"",INDEX('Policy Characteristics'!J:J,MATCH($C731,'Policy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1" s="177" t="str">
        <f>IF(ISBLANK(INDEX('Policy Characteristics'!K:K,MATCH($C731,'Policy Characteristics'!$C:$C,0))),"",INDEX('Policy Characteristics'!K:K,MATCH($C731,'Policy Characteristics'!$C:$C,0)))</f>
        <v>industry-ag-main.html#fuel-switching</v>
      </c>
      <c r="R731" s="177" t="str">
        <f>IF(ISBLANK(INDEX('Policy Characteristics'!L:L,MATCH($C731,'Policy Characteristics'!$C:$C,0))),"",INDEX('Policy Characteristics'!L:L,MATCH($C731,'Policy Characteristics'!$C:$C,0)))</f>
        <v>industry-elec-and-hydrogen.html</v>
      </c>
    </row>
    <row r="732" spans="1:18" x14ac:dyDescent="0.35">
      <c r="A732" s="176" t="str">
        <f>IF(ISBLANK(INDEX('Policy Characteristics'!A:A,MATCH($C732,'Policy Characteristics'!$C:$C,0))),"",INDEX('Policy Characteristics'!A:A,MATCH($C732,'Policy Characteristics'!$C:$C,0)))</f>
        <v>Industry</v>
      </c>
      <c r="B732" s="184" t="str">
        <f>IF(ISBLANK(INDEX('Policy Characteristics'!B:B,MATCH($C732,'Policy Characteristics'!$C:$C,0))),"",INDEX('Policy Characteristics'!B:B,MATCH($C732,'Policy Characteristics'!$C:$C,0)))</f>
        <v>Electrification</v>
      </c>
      <c r="C732" s="176" t="str">
        <f t="shared" si="36"/>
        <v>Fraction of Eligible Industrial Energy Use Shifted to Electricity</v>
      </c>
      <c r="D732" s="6" t="s">
        <v>1981</v>
      </c>
      <c r="E732" s="1" t="s">
        <v>2381</v>
      </c>
      <c r="F732" t="s">
        <v>1943</v>
      </c>
      <c r="G732" s="47" t="s">
        <v>2388</v>
      </c>
      <c r="H732" s="44">
        <v>1972</v>
      </c>
      <c r="I732" s="198" t="s">
        <v>43</v>
      </c>
      <c r="J732" s="177" t="str">
        <f>IF(ISBLANK(INDEX('Policy Characteristics'!D:D,MATCH($C732,'Policy Characteristics'!$C:$C,0))),"",INDEX('Policy Characteristics'!D:D,MATCH($C732,'Policy Characteristics'!$C:$C,0)))</f>
        <v>Electrification</v>
      </c>
      <c r="K732" s="177" t="str">
        <f>IF(ISBLANK(INDEX('Policy Characteristics'!E:E,MATCH($C732,'Policy Characteristics'!$C:$C,0))),"",INDEX('Policy Characteristics'!E:E,MATCH($C732,'Policy Characteristics'!$C:$C,0)))</f>
        <v>indst shift to electricity</v>
      </c>
      <c r="L732" s="177">
        <f>IF(ISBLANK(INDEX('Policy Characteristics'!F:F,MATCH($C732,'Policy Characteristics'!$C:$C,0))),"",INDEX('Policy Characteristics'!F:F,MATCH($C732,'Policy Characteristics'!$C:$C,0)))</f>
        <v>0</v>
      </c>
      <c r="M732" s="177">
        <f>IF(ISBLANK(INDEX('Policy Characteristics'!G:G,MATCH($C732,'Policy Characteristics'!$C:$C,0))),"",INDEX('Policy Characteristics'!G:G,MATCH($C732,'Policy Characteristics'!$C:$C,0)))</f>
        <v>1</v>
      </c>
      <c r="N732" s="177">
        <f>IF(ISBLANK(INDEX('Policy Characteristics'!H:H,MATCH($C732,'Policy Characteristics'!$C:$C,0))),"",INDEX('Policy Characteristics'!H:H,MATCH($C732,'Policy Characteristics'!$C:$C,0)))</f>
        <v>0.01</v>
      </c>
      <c r="O732" s="177" t="str">
        <f>IF(ISBLANK(INDEX('Policy Characteristics'!I:I,MATCH($C732,'Policy Characteristics'!$C:$C,0))),"",INDEX('Policy Characteristics'!I:I,MATCH($C732,'Policy Characteristics'!$C:$C,0)))</f>
        <v>% of fuel shifted</v>
      </c>
      <c r="P732" s="177" t="str">
        <f>IF(ISBLANK(INDEX('Policy Characteristics'!J:J,MATCH($C732,'Policy Characteristics'!$C:$C,0))),"",INDEX('Policy Characteristics'!J:J,MATCH($C732,'Policy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2" s="177" t="str">
        <f>IF(ISBLANK(INDEX('Policy Characteristics'!K:K,MATCH($C732,'Policy Characteristics'!$C:$C,0))),"",INDEX('Policy Characteristics'!K:K,MATCH($C732,'Policy Characteristics'!$C:$C,0)))</f>
        <v>industry-ag-main.html#fuel-switching</v>
      </c>
      <c r="R732" s="177" t="str">
        <f>IF(ISBLANK(INDEX('Policy Characteristics'!L:L,MATCH($C732,'Policy Characteristics'!$C:$C,0))),"",INDEX('Policy Characteristics'!L:L,MATCH($C732,'Policy Characteristics'!$C:$C,0)))</f>
        <v>industry-elec-and-hydrogen.html</v>
      </c>
    </row>
    <row r="733" spans="1:18" x14ac:dyDescent="0.35">
      <c r="A733" s="176" t="str">
        <f>IF(ISBLANK(INDEX('Policy Characteristics'!A:A,MATCH($C733,'Policy Characteristics'!$C:$C,0))),"",INDEX('Policy Characteristics'!A:A,MATCH($C733,'Policy Characteristics'!$C:$C,0)))</f>
        <v>Industry</v>
      </c>
      <c r="B733" s="184" t="str">
        <f>IF(ISBLANK(INDEX('Policy Characteristics'!B:B,MATCH($C733,'Policy Characteristics'!$C:$C,0))),"",INDEX('Policy Characteristics'!B:B,MATCH($C733,'Policy Characteristics'!$C:$C,0)))</f>
        <v>Electrification</v>
      </c>
      <c r="C733" s="176" t="str">
        <f t="shared" si="36"/>
        <v>Fraction of Eligible Industrial Energy Use Shifted to Electricity</v>
      </c>
      <c r="D733" s="6" t="s">
        <v>1981</v>
      </c>
      <c r="E733" s="1" t="s">
        <v>2382</v>
      </c>
      <c r="F733" t="s">
        <v>1943</v>
      </c>
      <c r="G733" s="47" t="s">
        <v>2389</v>
      </c>
      <c r="H733" s="44">
        <v>1973</v>
      </c>
      <c r="I733" s="198" t="s">
        <v>43</v>
      </c>
      <c r="J733" s="177" t="str">
        <f>IF(ISBLANK(INDEX('Policy Characteristics'!D:D,MATCH($C733,'Policy Characteristics'!$C:$C,0))),"",INDEX('Policy Characteristics'!D:D,MATCH($C733,'Policy Characteristics'!$C:$C,0)))</f>
        <v>Electrification</v>
      </c>
      <c r="K733" s="177" t="str">
        <f>IF(ISBLANK(INDEX('Policy Characteristics'!E:E,MATCH($C733,'Policy Characteristics'!$C:$C,0))),"",INDEX('Policy Characteristics'!E:E,MATCH($C733,'Policy Characteristics'!$C:$C,0)))</f>
        <v>indst shift to electricity</v>
      </c>
      <c r="L733" s="177">
        <f>IF(ISBLANK(INDEX('Policy Characteristics'!F:F,MATCH($C733,'Policy Characteristics'!$C:$C,0))),"",INDEX('Policy Characteristics'!F:F,MATCH($C733,'Policy Characteristics'!$C:$C,0)))</f>
        <v>0</v>
      </c>
      <c r="M733" s="177">
        <f>IF(ISBLANK(INDEX('Policy Characteristics'!G:G,MATCH($C733,'Policy Characteristics'!$C:$C,0))),"",INDEX('Policy Characteristics'!G:G,MATCH($C733,'Policy Characteristics'!$C:$C,0)))</f>
        <v>1</v>
      </c>
      <c r="N733" s="177">
        <f>IF(ISBLANK(INDEX('Policy Characteristics'!H:H,MATCH($C733,'Policy Characteristics'!$C:$C,0))),"",INDEX('Policy Characteristics'!H:H,MATCH($C733,'Policy Characteristics'!$C:$C,0)))</f>
        <v>0.01</v>
      </c>
      <c r="O733" s="177" t="str">
        <f>IF(ISBLANK(INDEX('Policy Characteristics'!I:I,MATCH($C733,'Policy Characteristics'!$C:$C,0))),"",INDEX('Policy Characteristics'!I:I,MATCH($C733,'Policy Characteristics'!$C:$C,0)))</f>
        <v>% of fuel shifted</v>
      </c>
      <c r="P733" s="177" t="str">
        <f>IF(ISBLANK(INDEX('Policy Characteristics'!J:J,MATCH($C733,'Policy Characteristics'!$C:$C,0))),"",INDEX('Policy Characteristics'!J:J,MATCH($C733,'Policy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3" s="177" t="str">
        <f>IF(ISBLANK(INDEX('Policy Characteristics'!K:K,MATCH($C733,'Policy Characteristics'!$C:$C,0))),"",INDEX('Policy Characteristics'!K:K,MATCH($C733,'Policy Characteristics'!$C:$C,0)))</f>
        <v>industry-ag-main.html#fuel-switching</v>
      </c>
      <c r="R733" s="177" t="str">
        <f>IF(ISBLANK(INDEX('Policy Characteristics'!L:L,MATCH($C733,'Policy Characteristics'!$C:$C,0))),"",INDEX('Policy Characteristics'!L:L,MATCH($C733,'Policy Characteristics'!$C:$C,0)))</f>
        <v>industry-elec-and-hydrogen.html</v>
      </c>
    </row>
    <row r="734" spans="1:18" x14ac:dyDescent="0.35">
      <c r="A734" s="176" t="str">
        <f>IF(ISBLANK(INDEX('Policy Characteristics'!A:A,MATCH($C734,'Policy Characteristics'!$C:$C,0))),"",INDEX('Policy Characteristics'!A:A,MATCH($C734,'Policy Characteristics'!$C:$C,0)))</f>
        <v>Industry</v>
      </c>
      <c r="B734" s="184" t="str">
        <f>IF(ISBLANK(INDEX('Policy Characteristics'!B:B,MATCH($C734,'Policy Characteristics'!$C:$C,0))),"",INDEX('Policy Characteristics'!B:B,MATCH($C734,'Policy Characteristics'!$C:$C,0)))</f>
        <v>Electrification</v>
      </c>
      <c r="C734" s="176" t="str">
        <f t="shared" si="36"/>
        <v>Fraction of Eligible Industrial Energy Use Shifted to Electricity</v>
      </c>
      <c r="D734" s="6" t="s">
        <v>1981</v>
      </c>
      <c r="E734" s="1" t="s">
        <v>2383</v>
      </c>
      <c r="F734" t="s">
        <v>1943</v>
      </c>
      <c r="G734" s="47" t="s">
        <v>2390</v>
      </c>
      <c r="H734" s="44">
        <v>1974</v>
      </c>
      <c r="I734" s="198" t="s">
        <v>43</v>
      </c>
      <c r="J734" s="177" t="str">
        <f>IF(ISBLANK(INDEX('Policy Characteristics'!D:D,MATCH($C734,'Policy Characteristics'!$C:$C,0))),"",INDEX('Policy Characteristics'!D:D,MATCH($C734,'Policy Characteristics'!$C:$C,0)))</f>
        <v>Electrification</v>
      </c>
      <c r="K734" s="177" t="str">
        <f>IF(ISBLANK(INDEX('Policy Characteristics'!E:E,MATCH($C734,'Policy Characteristics'!$C:$C,0))),"",INDEX('Policy Characteristics'!E:E,MATCH($C734,'Policy Characteristics'!$C:$C,0)))</f>
        <v>indst shift to electricity</v>
      </c>
      <c r="L734" s="177">
        <f>IF(ISBLANK(INDEX('Policy Characteristics'!F:F,MATCH($C734,'Policy Characteristics'!$C:$C,0))),"",INDEX('Policy Characteristics'!F:F,MATCH($C734,'Policy Characteristics'!$C:$C,0)))</f>
        <v>0</v>
      </c>
      <c r="M734" s="177">
        <f>IF(ISBLANK(INDEX('Policy Characteristics'!G:G,MATCH($C734,'Policy Characteristics'!$C:$C,0))),"",INDEX('Policy Characteristics'!G:G,MATCH($C734,'Policy Characteristics'!$C:$C,0)))</f>
        <v>1</v>
      </c>
      <c r="N734" s="177">
        <f>IF(ISBLANK(INDEX('Policy Characteristics'!H:H,MATCH($C734,'Policy Characteristics'!$C:$C,0))),"",INDEX('Policy Characteristics'!H:H,MATCH($C734,'Policy Characteristics'!$C:$C,0)))</f>
        <v>0.01</v>
      </c>
      <c r="O734" s="177" t="str">
        <f>IF(ISBLANK(INDEX('Policy Characteristics'!I:I,MATCH($C734,'Policy Characteristics'!$C:$C,0))),"",INDEX('Policy Characteristics'!I:I,MATCH($C734,'Policy Characteristics'!$C:$C,0)))</f>
        <v>% of fuel shifted</v>
      </c>
      <c r="P734" s="177" t="str">
        <f>IF(ISBLANK(INDEX('Policy Characteristics'!J:J,MATCH($C734,'Policy Characteristics'!$C:$C,0))),"",INDEX('Policy Characteristics'!J:J,MATCH($C734,'Policy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4" s="177" t="str">
        <f>IF(ISBLANK(INDEX('Policy Characteristics'!K:K,MATCH($C734,'Policy Characteristics'!$C:$C,0))),"",INDEX('Policy Characteristics'!K:K,MATCH($C734,'Policy Characteristics'!$C:$C,0)))</f>
        <v>industry-ag-main.html#fuel-switching</v>
      </c>
      <c r="R734" s="177" t="str">
        <f>IF(ISBLANK(INDEX('Policy Characteristics'!L:L,MATCH($C734,'Policy Characteristics'!$C:$C,0))),"",INDEX('Policy Characteristics'!L:L,MATCH($C734,'Policy Characteristics'!$C:$C,0)))</f>
        <v>industry-elec-and-hydrogen.html</v>
      </c>
    </row>
    <row r="735" spans="1:18" x14ac:dyDescent="0.35">
      <c r="A735" s="176" t="str">
        <f>IF(ISBLANK(INDEX('Policy Characteristics'!A:A,MATCH($C735,'Policy Characteristics'!$C:$C,0))),"",INDEX('Policy Characteristics'!A:A,MATCH($C735,'Policy Characteristics'!$C:$C,0)))</f>
        <v>Industry</v>
      </c>
      <c r="B735" s="184" t="str">
        <f>IF(ISBLANK(INDEX('Policy Characteristics'!B:B,MATCH($C735,'Policy Characteristics'!$C:$C,0))),"",INDEX('Policy Characteristics'!B:B,MATCH($C735,'Policy Characteristics'!$C:$C,0)))</f>
        <v>Electrification</v>
      </c>
      <c r="C735" s="176" t="str">
        <f t="shared" si="36"/>
        <v>Fraction of Eligible Industrial Energy Use Shifted to Electricity</v>
      </c>
      <c r="D735" s="6" t="s">
        <v>1981</v>
      </c>
      <c r="E735" s="1" t="s">
        <v>2384</v>
      </c>
      <c r="F735" t="s">
        <v>1943</v>
      </c>
      <c r="G735" s="47" t="s">
        <v>2391</v>
      </c>
      <c r="H735" s="44">
        <v>1975</v>
      </c>
      <c r="I735" s="198" t="s">
        <v>43</v>
      </c>
      <c r="J735" s="177" t="str">
        <f>IF(ISBLANK(INDEX('Policy Characteristics'!D:D,MATCH($C735,'Policy Characteristics'!$C:$C,0))),"",INDEX('Policy Characteristics'!D:D,MATCH($C735,'Policy Characteristics'!$C:$C,0)))</f>
        <v>Electrification</v>
      </c>
      <c r="K735" s="177" t="str">
        <f>IF(ISBLANK(INDEX('Policy Characteristics'!E:E,MATCH($C735,'Policy Characteristics'!$C:$C,0))),"",INDEX('Policy Characteristics'!E:E,MATCH($C735,'Policy Characteristics'!$C:$C,0)))</f>
        <v>indst shift to electricity</v>
      </c>
      <c r="L735" s="177">
        <f>IF(ISBLANK(INDEX('Policy Characteristics'!F:F,MATCH($C735,'Policy Characteristics'!$C:$C,0))),"",INDEX('Policy Characteristics'!F:F,MATCH($C735,'Policy Characteristics'!$C:$C,0)))</f>
        <v>0</v>
      </c>
      <c r="M735" s="177">
        <f>IF(ISBLANK(INDEX('Policy Characteristics'!G:G,MATCH($C735,'Policy Characteristics'!$C:$C,0))),"",INDEX('Policy Characteristics'!G:G,MATCH($C735,'Policy Characteristics'!$C:$C,0)))</f>
        <v>1</v>
      </c>
      <c r="N735" s="177">
        <f>IF(ISBLANK(INDEX('Policy Characteristics'!H:H,MATCH($C735,'Policy Characteristics'!$C:$C,0))),"",INDEX('Policy Characteristics'!H:H,MATCH($C735,'Policy Characteristics'!$C:$C,0)))</f>
        <v>0.01</v>
      </c>
      <c r="O735" s="177" t="str">
        <f>IF(ISBLANK(INDEX('Policy Characteristics'!I:I,MATCH($C735,'Policy Characteristics'!$C:$C,0))),"",INDEX('Policy Characteristics'!I:I,MATCH($C735,'Policy Characteristics'!$C:$C,0)))</f>
        <v>% of fuel shifted</v>
      </c>
      <c r="P735" s="177" t="str">
        <f>IF(ISBLANK(INDEX('Policy Characteristics'!J:J,MATCH($C735,'Policy Characteristics'!$C:$C,0))),"",INDEX('Policy Characteristics'!J:J,MATCH($C735,'Policy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5" s="177" t="str">
        <f>IF(ISBLANK(INDEX('Policy Characteristics'!K:K,MATCH($C735,'Policy Characteristics'!$C:$C,0))),"",INDEX('Policy Characteristics'!K:K,MATCH($C735,'Policy Characteristics'!$C:$C,0)))</f>
        <v>industry-ag-main.html#fuel-switching</v>
      </c>
      <c r="R735" s="177" t="str">
        <f>IF(ISBLANK(INDEX('Policy Characteristics'!L:L,MATCH($C735,'Policy Characteristics'!$C:$C,0))),"",INDEX('Policy Characteristics'!L:L,MATCH($C735,'Policy Characteristics'!$C:$C,0)))</f>
        <v>industry-elec-and-hydrogen.html</v>
      </c>
    </row>
    <row r="736" spans="1:18" x14ac:dyDescent="0.35">
      <c r="A736" s="176" t="str">
        <f>IF(ISBLANK(INDEX('Policy Characteristics'!A:A,MATCH($C736,'Policy Characteristics'!$C:$C,0))),"",INDEX('Policy Characteristics'!A:A,MATCH($C736,'Policy Characteristics'!$C:$C,0)))</f>
        <v>Industry</v>
      </c>
      <c r="B736" s="184" t="str">
        <f>IF(ISBLANK(INDEX('Policy Characteristics'!B:B,MATCH($C736,'Policy Characteristics'!$C:$C,0))),"",INDEX('Policy Characteristics'!B:B,MATCH($C736,'Policy Characteristics'!$C:$C,0)))</f>
        <v>Electrification</v>
      </c>
      <c r="C736" s="176" t="str">
        <f t="shared" si="36"/>
        <v>Fraction of Eligible Industrial Energy Use Shifted to Electricity</v>
      </c>
      <c r="D736" s="6" t="s">
        <v>1981</v>
      </c>
      <c r="E736" s="1" t="s">
        <v>2385</v>
      </c>
      <c r="F736" t="s">
        <v>1943</v>
      </c>
      <c r="G736" s="47" t="s">
        <v>2392</v>
      </c>
      <c r="H736" s="44">
        <v>1976</v>
      </c>
      <c r="I736" s="198" t="s">
        <v>43</v>
      </c>
      <c r="J736" s="177" t="str">
        <f>IF(ISBLANK(INDEX('Policy Characteristics'!D:D,MATCH($C736,'Policy Characteristics'!$C:$C,0))),"",INDEX('Policy Characteristics'!D:D,MATCH($C736,'Policy Characteristics'!$C:$C,0)))</f>
        <v>Electrification</v>
      </c>
      <c r="K736" s="177" t="str">
        <f>IF(ISBLANK(INDEX('Policy Characteristics'!E:E,MATCH($C736,'Policy Characteristics'!$C:$C,0))),"",INDEX('Policy Characteristics'!E:E,MATCH($C736,'Policy Characteristics'!$C:$C,0)))</f>
        <v>indst shift to electricity</v>
      </c>
      <c r="L736" s="177">
        <f>IF(ISBLANK(INDEX('Policy Characteristics'!F:F,MATCH($C736,'Policy Characteristics'!$C:$C,0))),"",INDEX('Policy Characteristics'!F:F,MATCH($C736,'Policy Characteristics'!$C:$C,0)))</f>
        <v>0</v>
      </c>
      <c r="M736" s="177">
        <f>IF(ISBLANK(INDEX('Policy Characteristics'!G:G,MATCH($C736,'Policy Characteristics'!$C:$C,0))),"",INDEX('Policy Characteristics'!G:G,MATCH($C736,'Policy Characteristics'!$C:$C,0)))</f>
        <v>1</v>
      </c>
      <c r="N736" s="177">
        <f>IF(ISBLANK(INDEX('Policy Characteristics'!H:H,MATCH($C736,'Policy Characteristics'!$C:$C,0))),"",INDEX('Policy Characteristics'!H:H,MATCH($C736,'Policy Characteristics'!$C:$C,0)))</f>
        <v>0.01</v>
      </c>
      <c r="O736" s="177" t="str">
        <f>IF(ISBLANK(INDEX('Policy Characteristics'!I:I,MATCH($C736,'Policy Characteristics'!$C:$C,0))),"",INDEX('Policy Characteristics'!I:I,MATCH($C736,'Policy Characteristics'!$C:$C,0)))</f>
        <v>% of fuel shifted</v>
      </c>
      <c r="P736" s="177" t="str">
        <f>IF(ISBLANK(INDEX('Policy Characteristics'!J:J,MATCH($C736,'Policy Characteristics'!$C:$C,0))),"",INDEX('Policy Characteristics'!J:J,MATCH($C736,'Policy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6" s="177" t="str">
        <f>IF(ISBLANK(INDEX('Policy Characteristics'!K:K,MATCH($C736,'Policy Characteristics'!$C:$C,0))),"",INDEX('Policy Characteristics'!K:K,MATCH($C736,'Policy Characteristics'!$C:$C,0)))</f>
        <v>industry-ag-main.html#fuel-switching</v>
      </c>
      <c r="R736" s="177" t="str">
        <f>IF(ISBLANK(INDEX('Policy Characteristics'!L:L,MATCH($C736,'Policy Characteristics'!$C:$C,0))),"",INDEX('Policy Characteristics'!L:L,MATCH($C736,'Policy Characteristics'!$C:$C,0)))</f>
        <v>industry-elec-and-hydrogen.html</v>
      </c>
    </row>
    <row r="737" spans="1:18" x14ac:dyDescent="0.35">
      <c r="A737" s="176" t="str">
        <f>IF(ISBLANK(INDEX('Policy Characteristics'!A:A,MATCH($C737,'Policy Characteristics'!$C:$C,0))),"",INDEX('Policy Characteristics'!A:A,MATCH($C737,'Policy Characteristics'!$C:$C,0)))</f>
        <v>Industry</v>
      </c>
      <c r="B737" s="184" t="str">
        <f>IF(ISBLANK(INDEX('Policy Characteristics'!B:B,MATCH($C737,'Policy Characteristics'!$C:$C,0))),"",INDEX('Policy Characteristics'!B:B,MATCH($C737,'Policy Characteristics'!$C:$C,0)))</f>
        <v>Electrification</v>
      </c>
      <c r="C737" s="176" t="str">
        <f t="shared" si="36"/>
        <v>Fraction of Eligible Industrial Energy Use Shifted to Electricity</v>
      </c>
      <c r="D737" s="6" t="s">
        <v>1981</v>
      </c>
      <c r="E737" s="1" t="s">
        <v>2542</v>
      </c>
      <c r="F737" t="s">
        <v>1943</v>
      </c>
      <c r="G737" s="47" t="s">
        <v>2542</v>
      </c>
      <c r="H737" s="44">
        <v>1977</v>
      </c>
      <c r="I737" s="198" t="s">
        <v>43</v>
      </c>
      <c r="J737" s="177" t="str">
        <f>IF(ISBLANK(INDEX('Policy Characteristics'!D:D,MATCH($C737,'Policy Characteristics'!$C:$C,0))),"",INDEX('Policy Characteristics'!D:D,MATCH($C737,'Policy Characteristics'!$C:$C,0)))</f>
        <v>Electrification</v>
      </c>
      <c r="K737" s="177" t="str">
        <f>IF(ISBLANK(INDEX('Policy Characteristics'!E:E,MATCH($C737,'Policy Characteristics'!$C:$C,0))),"",INDEX('Policy Characteristics'!E:E,MATCH($C737,'Policy Characteristics'!$C:$C,0)))</f>
        <v>indst shift to electricity</v>
      </c>
      <c r="L737" s="177">
        <f>IF(ISBLANK(INDEX('Policy Characteristics'!F:F,MATCH($C737,'Policy Characteristics'!$C:$C,0))),"",INDEX('Policy Characteristics'!F:F,MATCH($C737,'Policy Characteristics'!$C:$C,0)))</f>
        <v>0</v>
      </c>
      <c r="M737" s="177">
        <f>IF(ISBLANK(INDEX('Policy Characteristics'!G:G,MATCH($C737,'Policy Characteristics'!$C:$C,0))),"",INDEX('Policy Characteristics'!G:G,MATCH($C737,'Policy Characteristics'!$C:$C,0)))</f>
        <v>1</v>
      </c>
      <c r="N737" s="177">
        <f>IF(ISBLANK(INDEX('Policy Characteristics'!H:H,MATCH($C737,'Policy Characteristics'!$C:$C,0))),"",INDEX('Policy Characteristics'!H:H,MATCH($C737,'Policy Characteristics'!$C:$C,0)))</f>
        <v>0.01</v>
      </c>
      <c r="O737" s="177" t="str">
        <f>IF(ISBLANK(INDEX('Policy Characteristics'!I:I,MATCH($C737,'Policy Characteristics'!$C:$C,0))),"",INDEX('Policy Characteristics'!I:I,MATCH($C737,'Policy Characteristics'!$C:$C,0)))</f>
        <v>% of fuel shifted</v>
      </c>
      <c r="P737" s="177" t="str">
        <f>IF(ISBLANK(INDEX('Policy Characteristics'!J:J,MATCH($C737,'Policy Characteristics'!$C:$C,0))),"",INDEX('Policy Characteristics'!J:J,MATCH($C737,'Policy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7" s="177" t="str">
        <f>IF(ISBLANK(INDEX('Policy Characteristics'!K:K,MATCH($C737,'Policy Characteristics'!$C:$C,0))),"",INDEX('Policy Characteristics'!K:K,MATCH($C737,'Policy Characteristics'!$C:$C,0)))</f>
        <v>industry-ag-main.html#fuel-switching</v>
      </c>
      <c r="R737" s="177" t="str">
        <f>IF(ISBLANK(INDEX('Policy Characteristics'!L:L,MATCH($C737,'Policy Characteristics'!$C:$C,0))),"",INDEX('Policy Characteristics'!L:L,MATCH($C737,'Policy Characteristics'!$C:$C,0)))</f>
        <v>industry-elec-and-hydrogen.html</v>
      </c>
    </row>
    <row r="738" spans="1:18" x14ac:dyDescent="0.35">
      <c r="A738" s="176" t="str">
        <f>IF(ISBLANK(INDEX('Policy Characteristics'!A:A,MATCH($C738,'Policy Characteristics'!$C:$C,0))),"",INDEX('Policy Characteristics'!A:A,MATCH($C738,'Policy Characteristics'!$C:$C,0)))</f>
        <v>Industry</v>
      </c>
      <c r="B738" s="184" t="str">
        <f>IF(ISBLANK(INDEX('Policy Characteristics'!B:B,MATCH($C738,'Policy Characteristics'!$C:$C,0))),"",INDEX('Policy Characteristics'!B:B,MATCH($C738,'Policy Characteristics'!$C:$C,0)))</f>
        <v>Electrification</v>
      </c>
      <c r="C738" s="176" t="str">
        <f t="shared" si="36"/>
        <v>Fraction of Eligible Industrial Energy Use Shifted to Electricity</v>
      </c>
      <c r="D738" s="6" t="s">
        <v>1982</v>
      </c>
      <c r="E738" s="1" t="s">
        <v>2379</v>
      </c>
      <c r="F738" t="s">
        <v>1944</v>
      </c>
      <c r="G738" s="47" t="s">
        <v>2386</v>
      </c>
      <c r="H738" s="44">
        <v>1978</v>
      </c>
      <c r="I738" s="198" t="s">
        <v>43</v>
      </c>
      <c r="J738" s="177" t="str">
        <f>IF(ISBLANK(INDEX('Policy Characteristics'!D:D,MATCH($C738,'Policy Characteristics'!$C:$C,0))),"",INDEX('Policy Characteristics'!D:D,MATCH($C738,'Policy Characteristics'!$C:$C,0)))</f>
        <v>Electrification</v>
      </c>
      <c r="K738" s="177" t="str">
        <f>IF(ISBLANK(INDEX('Policy Characteristics'!E:E,MATCH($C738,'Policy Characteristics'!$C:$C,0))),"",INDEX('Policy Characteristics'!E:E,MATCH($C738,'Policy Characteristics'!$C:$C,0)))</f>
        <v>indst shift to electricity</v>
      </c>
      <c r="L738" s="177">
        <f>IF(ISBLANK(INDEX('Policy Characteristics'!F:F,MATCH($C738,'Policy Characteristics'!$C:$C,0))),"",INDEX('Policy Characteristics'!F:F,MATCH($C738,'Policy Characteristics'!$C:$C,0)))</f>
        <v>0</v>
      </c>
      <c r="M738" s="177">
        <f>IF(ISBLANK(INDEX('Policy Characteristics'!G:G,MATCH($C738,'Policy Characteristics'!$C:$C,0))),"",INDEX('Policy Characteristics'!G:G,MATCH($C738,'Policy Characteristics'!$C:$C,0)))</f>
        <v>1</v>
      </c>
      <c r="N738" s="177">
        <f>IF(ISBLANK(INDEX('Policy Characteristics'!H:H,MATCH($C738,'Policy Characteristics'!$C:$C,0))),"",INDEX('Policy Characteristics'!H:H,MATCH($C738,'Policy Characteristics'!$C:$C,0)))</f>
        <v>0.01</v>
      </c>
      <c r="O738" s="177" t="str">
        <f>IF(ISBLANK(INDEX('Policy Characteristics'!I:I,MATCH($C738,'Policy Characteristics'!$C:$C,0))),"",INDEX('Policy Characteristics'!I:I,MATCH($C738,'Policy Characteristics'!$C:$C,0)))</f>
        <v>% of fuel shifted</v>
      </c>
      <c r="P738" s="177" t="str">
        <f>IF(ISBLANK(INDEX('Policy Characteristics'!J:J,MATCH($C738,'Policy Characteristics'!$C:$C,0))),"",INDEX('Policy Characteristics'!J:J,MATCH($C738,'Policy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8" s="177" t="str">
        <f>IF(ISBLANK(INDEX('Policy Characteristics'!K:K,MATCH($C738,'Policy Characteristics'!$C:$C,0))),"",INDEX('Policy Characteristics'!K:K,MATCH($C738,'Policy Characteristics'!$C:$C,0)))</f>
        <v>industry-ag-main.html#fuel-switching</v>
      </c>
      <c r="R738" s="177" t="str">
        <f>IF(ISBLANK(INDEX('Policy Characteristics'!L:L,MATCH($C738,'Policy Characteristics'!$C:$C,0))),"",INDEX('Policy Characteristics'!L:L,MATCH($C738,'Policy Characteristics'!$C:$C,0)))</f>
        <v>industry-elec-and-hydrogen.html</v>
      </c>
    </row>
    <row r="739" spans="1:18" x14ac:dyDescent="0.35">
      <c r="A739" s="176" t="str">
        <f>IF(ISBLANK(INDEX('Policy Characteristics'!A:A,MATCH($C739,'Policy Characteristics'!$C:$C,0))),"",INDEX('Policy Characteristics'!A:A,MATCH($C739,'Policy Characteristics'!$C:$C,0)))</f>
        <v>Industry</v>
      </c>
      <c r="B739" s="184" t="str">
        <f>IF(ISBLANK(INDEX('Policy Characteristics'!B:B,MATCH($C739,'Policy Characteristics'!$C:$C,0))),"",INDEX('Policy Characteristics'!B:B,MATCH($C739,'Policy Characteristics'!$C:$C,0)))</f>
        <v>Electrification</v>
      </c>
      <c r="C739" s="176" t="str">
        <f t="shared" si="36"/>
        <v>Fraction of Eligible Industrial Energy Use Shifted to Electricity</v>
      </c>
      <c r="D739" s="6" t="s">
        <v>1982</v>
      </c>
      <c r="E739" s="1" t="s">
        <v>2380</v>
      </c>
      <c r="F739" t="s">
        <v>1944</v>
      </c>
      <c r="G739" s="47" t="s">
        <v>2387</v>
      </c>
      <c r="H739" s="44">
        <v>1979</v>
      </c>
      <c r="I739" s="198" t="s">
        <v>43</v>
      </c>
      <c r="J739" s="177" t="str">
        <f>IF(ISBLANK(INDEX('Policy Characteristics'!D:D,MATCH($C739,'Policy Characteristics'!$C:$C,0))),"",INDEX('Policy Characteristics'!D:D,MATCH($C739,'Policy Characteristics'!$C:$C,0)))</f>
        <v>Electrification</v>
      </c>
      <c r="K739" s="177" t="str">
        <f>IF(ISBLANK(INDEX('Policy Characteristics'!E:E,MATCH($C739,'Policy Characteristics'!$C:$C,0))),"",INDEX('Policy Characteristics'!E:E,MATCH($C739,'Policy Characteristics'!$C:$C,0)))</f>
        <v>indst shift to electricity</v>
      </c>
      <c r="L739" s="177">
        <f>IF(ISBLANK(INDEX('Policy Characteristics'!F:F,MATCH($C739,'Policy Characteristics'!$C:$C,0))),"",INDEX('Policy Characteristics'!F:F,MATCH($C739,'Policy Characteristics'!$C:$C,0)))</f>
        <v>0</v>
      </c>
      <c r="M739" s="177">
        <f>IF(ISBLANK(INDEX('Policy Characteristics'!G:G,MATCH($C739,'Policy Characteristics'!$C:$C,0))),"",INDEX('Policy Characteristics'!G:G,MATCH($C739,'Policy Characteristics'!$C:$C,0)))</f>
        <v>1</v>
      </c>
      <c r="N739" s="177">
        <f>IF(ISBLANK(INDEX('Policy Characteristics'!H:H,MATCH($C739,'Policy Characteristics'!$C:$C,0))),"",INDEX('Policy Characteristics'!H:H,MATCH($C739,'Policy Characteristics'!$C:$C,0)))</f>
        <v>0.01</v>
      </c>
      <c r="O739" s="177" t="str">
        <f>IF(ISBLANK(INDEX('Policy Characteristics'!I:I,MATCH($C739,'Policy Characteristics'!$C:$C,0))),"",INDEX('Policy Characteristics'!I:I,MATCH($C739,'Policy Characteristics'!$C:$C,0)))</f>
        <v>% of fuel shifted</v>
      </c>
      <c r="P739" s="177" t="str">
        <f>IF(ISBLANK(INDEX('Policy Characteristics'!J:J,MATCH($C739,'Policy Characteristics'!$C:$C,0))),"",INDEX('Policy Characteristics'!J:J,MATCH($C739,'Policy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9" s="177" t="str">
        <f>IF(ISBLANK(INDEX('Policy Characteristics'!K:K,MATCH($C739,'Policy Characteristics'!$C:$C,0))),"",INDEX('Policy Characteristics'!K:K,MATCH($C739,'Policy Characteristics'!$C:$C,0)))</f>
        <v>industry-ag-main.html#fuel-switching</v>
      </c>
      <c r="R739" s="177" t="str">
        <f>IF(ISBLANK(INDEX('Policy Characteristics'!L:L,MATCH($C739,'Policy Characteristics'!$C:$C,0))),"",INDEX('Policy Characteristics'!L:L,MATCH($C739,'Policy Characteristics'!$C:$C,0)))</f>
        <v>industry-elec-and-hydrogen.html</v>
      </c>
    </row>
    <row r="740" spans="1:18" x14ac:dyDescent="0.35">
      <c r="A740" s="176" t="str">
        <f>IF(ISBLANK(INDEX('Policy Characteristics'!A:A,MATCH($C740,'Policy Characteristics'!$C:$C,0))),"",INDEX('Policy Characteristics'!A:A,MATCH($C740,'Policy Characteristics'!$C:$C,0)))</f>
        <v>Industry</v>
      </c>
      <c r="B740" s="184" t="str">
        <f>IF(ISBLANK(INDEX('Policy Characteristics'!B:B,MATCH($C740,'Policy Characteristics'!$C:$C,0))),"",INDEX('Policy Characteristics'!B:B,MATCH($C740,'Policy Characteristics'!$C:$C,0)))</f>
        <v>Electrification</v>
      </c>
      <c r="C740" s="176" t="str">
        <f t="shared" si="36"/>
        <v>Fraction of Eligible Industrial Energy Use Shifted to Electricity</v>
      </c>
      <c r="D740" s="6" t="s">
        <v>1982</v>
      </c>
      <c r="E740" s="1" t="s">
        <v>2381</v>
      </c>
      <c r="F740" t="s">
        <v>1944</v>
      </c>
      <c r="G740" s="47" t="s">
        <v>2388</v>
      </c>
      <c r="H740" s="44">
        <v>1980</v>
      </c>
      <c r="I740" s="198" t="s">
        <v>43</v>
      </c>
      <c r="J740" s="177" t="str">
        <f>IF(ISBLANK(INDEX('Policy Characteristics'!D:D,MATCH($C740,'Policy Characteristics'!$C:$C,0))),"",INDEX('Policy Characteristics'!D:D,MATCH($C740,'Policy Characteristics'!$C:$C,0)))</f>
        <v>Electrification</v>
      </c>
      <c r="K740" s="177" t="str">
        <f>IF(ISBLANK(INDEX('Policy Characteristics'!E:E,MATCH($C740,'Policy Characteristics'!$C:$C,0))),"",INDEX('Policy Characteristics'!E:E,MATCH($C740,'Policy Characteristics'!$C:$C,0)))</f>
        <v>indst shift to electricity</v>
      </c>
      <c r="L740" s="177">
        <f>IF(ISBLANK(INDEX('Policy Characteristics'!F:F,MATCH($C740,'Policy Characteristics'!$C:$C,0))),"",INDEX('Policy Characteristics'!F:F,MATCH($C740,'Policy Characteristics'!$C:$C,0)))</f>
        <v>0</v>
      </c>
      <c r="M740" s="177">
        <f>IF(ISBLANK(INDEX('Policy Characteristics'!G:G,MATCH($C740,'Policy Characteristics'!$C:$C,0))),"",INDEX('Policy Characteristics'!G:G,MATCH($C740,'Policy Characteristics'!$C:$C,0)))</f>
        <v>1</v>
      </c>
      <c r="N740" s="177">
        <f>IF(ISBLANK(INDEX('Policy Characteristics'!H:H,MATCH($C740,'Policy Characteristics'!$C:$C,0))),"",INDEX('Policy Characteristics'!H:H,MATCH($C740,'Policy Characteristics'!$C:$C,0)))</f>
        <v>0.01</v>
      </c>
      <c r="O740" s="177" t="str">
        <f>IF(ISBLANK(INDEX('Policy Characteristics'!I:I,MATCH($C740,'Policy Characteristics'!$C:$C,0))),"",INDEX('Policy Characteristics'!I:I,MATCH($C740,'Policy Characteristics'!$C:$C,0)))</f>
        <v>% of fuel shifted</v>
      </c>
      <c r="P740" s="177" t="str">
        <f>IF(ISBLANK(INDEX('Policy Characteristics'!J:J,MATCH($C740,'Policy Characteristics'!$C:$C,0))),"",INDEX('Policy Characteristics'!J:J,MATCH($C740,'Policy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0" s="177" t="str">
        <f>IF(ISBLANK(INDEX('Policy Characteristics'!K:K,MATCH($C740,'Policy Characteristics'!$C:$C,0))),"",INDEX('Policy Characteristics'!K:K,MATCH($C740,'Policy Characteristics'!$C:$C,0)))</f>
        <v>industry-ag-main.html#fuel-switching</v>
      </c>
      <c r="R740" s="177" t="str">
        <f>IF(ISBLANK(INDEX('Policy Characteristics'!L:L,MATCH($C740,'Policy Characteristics'!$C:$C,0))),"",INDEX('Policy Characteristics'!L:L,MATCH($C740,'Policy Characteristics'!$C:$C,0)))</f>
        <v>industry-elec-and-hydrogen.html</v>
      </c>
    </row>
    <row r="741" spans="1:18" x14ac:dyDescent="0.35">
      <c r="A741" s="176" t="str">
        <f>IF(ISBLANK(INDEX('Policy Characteristics'!A:A,MATCH($C741,'Policy Characteristics'!$C:$C,0))),"",INDEX('Policy Characteristics'!A:A,MATCH($C741,'Policy Characteristics'!$C:$C,0)))</f>
        <v>Industry</v>
      </c>
      <c r="B741" s="184" t="str">
        <f>IF(ISBLANK(INDEX('Policy Characteristics'!B:B,MATCH($C741,'Policy Characteristics'!$C:$C,0))),"",INDEX('Policy Characteristics'!B:B,MATCH($C741,'Policy Characteristics'!$C:$C,0)))</f>
        <v>Electrification</v>
      </c>
      <c r="C741" s="176" t="str">
        <f t="shared" si="36"/>
        <v>Fraction of Eligible Industrial Energy Use Shifted to Electricity</v>
      </c>
      <c r="D741" s="6" t="s">
        <v>1982</v>
      </c>
      <c r="E741" s="1" t="s">
        <v>2382</v>
      </c>
      <c r="F741" t="s">
        <v>1944</v>
      </c>
      <c r="G741" s="47" t="s">
        <v>2389</v>
      </c>
      <c r="H741" s="44">
        <v>1981</v>
      </c>
      <c r="I741" s="198" t="s">
        <v>43</v>
      </c>
      <c r="J741" s="177" t="str">
        <f>IF(ISBLANK(INDEX('Policy Characteristics'!D:D,MATCH($C741,'Policy Characteristics'!$C:$C,0))),"",INDEX('Policy Characteristics'!D:D,MATCH($C741,'Policy Characteristics'!$C:$C,0)))</f>
        <v>Electrification</v>
      </c>
      <c r="K741" s="177" t="str">
        <f>IF(ISBLANK(INDEX('Policy Characteristics'!E:E,MATCH($C741,'Policy Characteristics'!$C:$C,0))),"",INDEX('Policy Characteristics'!E:E,MATCH($C741,'Policy Characteristics'!$C:$C,0)))</f>
        <v>indst shift to electricity</v>
      </c>
      <c r="L741" s="177">
        <f>IF(ISBLANK(INDEX('Policy Characteristics'!F:F,MATCH($C741,'Policy Characteristics'!$C:$C,0))),"",INDEX('Policy Characteristics'!F:F,MATCH($C741,'Policy Characteristics'!$C:$C,0)))</f>
        <v>0</v>
      </c>
      <c r="M741" s="177">
        <f>IF(ISBLANK(INDEX('Policy Characteristics'!G:G,MATCH($C741,'Policy Characteristics'!$C:$C,0))),"",INDEX('Policy Characteristics'!G:G,MATCH($C741,'Policy Characteristics'!$C:$C,0)))</f>
        <v>1</v>
      </c>
      <c r="N741" s="177">
        <f>IF(ISBLANK(INDEX('Policy Characteristics'!H:H,MATCH($C741,'Policy Characteristics'!$C:$C,0))),"",INDEX('Policy Characteristics'!H:H,MATCH($C741,'Policy Characteristics'!$C:$C,0)))</f>
        <v>0.01</v>
      </c>
      <c r="O741" s="177" t="str">
        <f>IF(ISBLANK(INDEX('Policy Characteristics'!I:I,MATCH($C741,'Policy Characteristics'!$C:$C,0))),"",INDEX('Policy Characteristics'!I:I,MATCH($C741,'Policy Characteristics'!$C:$C,0)))</f>
        <v>% of fuel shifted</v>
      </c>
      <c r="P741" s="177" t="str">
        <f>IF(ISBLANK(INDEX('Policy Characteristics'!J:J,MATCH($C741,'Policy Characteristics'!$C:$C,0))),"",INDEX('Policy Characteristics'!J:J,MATCH($C741,'Policy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1" s="177" t="str">
        <f>IF(ISBLANK(INDEX('Policy Characteristics'!K:K,MATCH($C741,'Policy Characteristics'!$C:$C,0))),"",INDEX('Policy Characteristics'!K:K,MATCH($C741,'Policy Characteristics'!$C:$C,0)))</f>
        <v>industry-ag-main.html#fuel-switching</v>
      </c>
      <c r="R741" s="177" t="str">
        <f>IF(ISBLANK(INDEX('Policy Characteristics'!L:L,MATCH($C741,'Policy Characteristics'!$C:$C,0))),"",INDEX('Policy Characteristics'!L:L,MATCH($C741,'Policy Characteristics'!$C:$C,0)))</f>
        <v>industry-elec-and-hydrogen.html</v>
      </c>
    </row>
    <row r="742" spans="1:18" x14ac:dyDescent="0.35">
      <c r="A742" s="176" t="str">
        <f>IF(ISBLANK(INDEX('Policy Characteristics'!A:A,MATCH($C742,'Policy Characteristics'!$C:$C,0))),"",INDEX('Policy Characteristics'!A:A,MATCH($C742,'Policy Characteristics'!$C:$C,0)))</f>
        <v>Industry</v>
      </c>
      <c r="B742" s="184" t="str">
        <f>IF(ISBLANK(INDEX('Policy Characteristics'!B:B,MATCH($C742,'Policy Characteristics'!$C:$C,0))),"",INDEX('Policy Characteristics'!B:B,MATCH($C742,'Policy Characteristics'!$C:$C,0)))</f>
        <v>Electrification</v>
      </c>
      <c r="C742" s="176" t="str">
        <f t="shared" si="36"/>
        <v>Fraction of Eligible Industrial Energy Use Shifted to Electricity</v>
      </c>
      <c r="D742" s="6" t="s">
        <v>1982</v>
      </c>
      <c r="E742" s="1" t="s">
        <v>2383</v>
      </c>
      <c r="F742" t="s">
        <v>1944</v>
      </c>
      <c r="G742" s="47" t="s">
        <v>2390</v>
      </c>
      <c r="H742" s="44">
        <v>1982</v>
      </c>
      <c r="I742" s="198" t="s">
        <v>43</v>
      </c>
      <c r="J742" s="177" t="str">
        <f>IF(ISBLANK(INDEX('Policy Characteristics'!D:D,MATCH($C742,'Policy Characteristics'!$C:$C,0))),"",INDEX('Policy Characteristics'!D:D,MATCH($C742,'Policy Characteristics'!$C:$C,0)))</f>
        <v>Electrification</v>
      </c>
      <c r="K742" s="177" t="str">
        <f>IF(ISBLANK(INDEX('Policy Characteristics'!E:E,MATCH($C742,'Policy Characteristics'!$C:$C,0))),"",INDEX('Policy Characteristics'!E:E,MATCH($C742,'Policy Characteristics'!$C:$C,0)))</f>
        <v>indst shift to electricity</v>
      </c>
      <c r="L742" s="177">
        <f>IF(ISBLANK(INDEX('Policy Characteristics'!F:F,MATCH($C742,'Policy Characteristics'!$C:$C,0))),"",INDEX('Policy Characteristics'!F:F,MATCH($C742,'Policy Characteristics'!$C:$C,0)))</f>
        <v>0</v>
      </c>
      <c r="M742" s="177">
        <f>IF(ISBLANK(INDEX('Policy Characteristics'!G:G,MATCH($C742,'Policy Characteristics'!$C:$C,0))),"",INDEX('Policy Characteristics'!G:G,MATCH($C742,'Policy Characteristics'!$C:$C,0)))</f>
        <v>1</v>
      </c>
      <c r="N742" s="177">
        <f>IF(ISBLANK(INDEX('Policy Characteristics'!H:H,MATCH($C742,'Policy Characteristics'!$C:$C,0))),"",INDEX('Policy Characteristics'!H:H,MATCH($C742,'Policy Characteristics'!$C:$C,0)))</f>
        <v>0.01</v>
      </c>
      <c r="O742" s="177" t="str">
        <f>IF(ISBLANK(INDEX('Policy Characteristics'!I:I,MATCH($C742,'Policy Characteristics'!$C:$C,0))),"",INDEX('Policy Characteristics'!I:I,MATCH($C742,'Policy Characteristics'!$C:$C,0)))</f>
        <v>% of fuel shifted</v>
      </c>
      <c r="P742" s="177" t="str">
        <f>IF(ISBLANK(INDEX('Policy Characteristics'!J:J,MATCH($C742,'Policy Characteristics'!$C:$C,0))),"",INDEX('Policy Characteristics'!J:J,MATCH($C742,'Policy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2" s="177" t="str">
        <f>IF(ISBLANK(INDEX('Policy Characteristics'!K:K,MATCH($C742,'Policy Characteristics'!$C:$C,0))),"",INDEX('Policy Characteristics'!K:K,MATCH($C742,'Policy Characteristics'!$C:$C,0)))</f>
        <v>industry-ag-main.html#fuel-switching</v>
      </c>
      <c r="R742" s="177" t="str">
        <f>IF(ISBLANK(INDEX('Policy Characteristics'!L:L,MATCH($C742,'Policy Characteristics'!$C:$C,0))),"",INDEX('Policy Characteristics'!L:L,MATCH($C742,'Policy Characteristics'!$C:$C,0)))</f>
        <v>industry-elec-and-hydrogen.html</v>
      </c>
    </row>
    <row r="743" spans="1:18" x14ac:dyDescent="0.35">
      <c r="A743" s="176" t="str">
        <f>IF(ISBLANK(INDEX('Policy Characteristics'!A:A,MATCH($C743,'Policy Characteristics'!$C:$C,0))),"",INDEX('Policy Characteristics'!A:A,MATCH($C743,'Policy Characteristics'!$C:$C,0)))</f>
        <v>Industry</v>
      </c>
      <c r="B743" s="184" t="str">
        <f>IF(ISBLANK(INDEX('Policy Characteristics'!B:B,MATCH($C743,'Policy Characteristics'!$C:$C,0))),"",INDEX('Policy Characteristics'!B:B,MATCH($C743,'Policy Characteristics'!$C:$C,0)))</f>
        <v>Electrification</v>
      </c>
      <c r="C743" s="176" t="str">
        <f t="shared" si="36"/>
        <v>Fraction of Eligible Industrial Energy Use Shifted to Electricity</v>
      </c>
      <c r="D743" s="6" t="s">
        <v>1982</v>
      </c>
      <c r="E743" s="1" t="s">
        <v>2384</v>
      </c>
      <c r="F743" t="s">
        <v>1944</v>
      </c>
      <c r="G743" s="47" t="s">
        <v>2391</v>
      </c>
      <c r="H743" s="44">
        <v>1983</v>
      </c>
      <c r="I743" s="198" t="s">
        <v>43</v>
      </c>
      <c r="J743" s="177" t="str">
        <f>IF(ISBLANK(INDEX('Policy Characteristics'!D:D,MATCH($C743,'Policy Characteristics'!$C:$C,0))),"",INDEX('Policy Characteristics'!D:D,MATCH($C743,'Policy Characteristics'!$C:$C,0)))</f>
        <v>Electrification</v>
      </c>
      <c r="K743" s="177" t="str">
        <f>IF(ISBLANK(INDEX('Policy Characteristics'!E:E,MATCH($C743,'Policy Characteristics'!$C:$C,0))),"",INDEX('Policy Characteristics'!E:E,MATCH($C743,'Policy Characteristics'!$C:$C,0)))</f>
        <v>indst shift to electricity</v>
      </c>
      <c r="L743" s="177">
        <f>IF(ISBLANK(INDEX('Policy Characteristics'!F:F,MATCH($C743,'Policy Characteristics'!$C:$C,0))),"",INDEX('Policy Characteristics'!F:F,MATCH($C743,'Policy Characteristics'!$C:$C,0)))</f>
        <v>0</v>
      </c>
      <c r="M743" s="177">
        <f>IF(ISBLANK(INDEX('Policy Characteristics'!G:G,MATCH($C743,'Policy Characteristics'!$C:$C,0))),"",INDEX('Policy Characteristics'!G:G,MATCH($C743,'Policy Characteristics'!$C:$C,0)))</f>
        <v>1</v>
      </c>
      <c r="N743" s="177">
        <f>IF(ISBLANK(INDEX('Policy Characteristics'!H:H,MATCH($C743,'Policy Characteristics'!$C:$C,0))),"",INDEX('Policy Characteristics'!H:H,MATCH($C743,'Policy Characteristics'!$C:$C,0)))</f>
        <v>0.01</v>
      </c>
      <c r="O743" s="177" t="str">
        <f>IF(ISBLANK(INDEX('Policy Characteristics'!I:I,MATCH($C743,'Policy Characteristics'!$C:$C,0))),"",INDEX('Policy Characteristics'!I:I,MATCH($C743,'Policy Characteristics'!$C:$C,0)))</f>
        <v>% of fuel shifted</v>
      </c>
      <c r="P743" s="177" t="str">
        <f>IF(ISBLANK(INDEX('Policy Characteristics'!J:J,MATCH($C743,'Policy Characteristics'!$C:$C,0))),"",INDEX('Policy Characteristics'!J:J,MATCH($C743,'Policy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3" s="177" t="str">
        <f>IF(ISBLANK(INDEX('Policy Characteristics'!K:K,MATCH($C743,'Policy Characteristics'!$C:$C,0))),"",INDEX('Policy Characteristics'!K:K,MATCH($C743,'Policy Characteristics'!$C:$C,0)))</f>
        <v>industry-ag-main.html#fuel-switching</v>
      </c>
      <c r="R743" s="177" t="str">
        <f>IF(ISBLANK(INDEX('Policy Characteristics'!L:L,MATCH($C743,'Policy Characteristics'!$C:$C,0))),"",INDEX('Policy Characteristics'!L:L,MATCH($C743,'Policy Characteristics'!$C:$C,0)))</f>
        <v>industry-elec-and-hydrogen.html</v>
      </c>
    </row>
    <row r="744" spans="1:18" x14ac:dyDescent="0.35">
      <c r="A744" s="176" t="str">
        <f>IF(ISBLANK(INDEX('Policy Characteristics'!A:A,MATCH($C744,'Policy Characteristics'!$C:$C,0))),"",INDEX('Policy Characteristics'!A:A,MATCH($C744,'Policy Characteristics'!$C:$C,0)))</f>
        <v>Industry</v>
      </c>
      <c r="B744" s="184" t="str">
        <f>IF(ISBLANK(INDEX('Policy Characteristics'!B:B,MATCH($C744,'Policy Characteristics'!$C:$C,0))),"",INDEX('Policy Characteristics'!B:B,MATCH($C744,'Policy Characteristics'!$C:$C,0)))</f>
        <v>Electrification</v>
      </c>
      <c r="C744" s="176" t="str">
        <f t="shared" si="36"/>
        <v>Fraction of Eligible Industrial Energy Use Shifted to Electricity</v>
      </c>
      <c r="D744" s="6" t="s">
        <v>1982</v>
      </c>
      <c r="E744" s="1" t="s">
        <v>2385</v>
      </c>
      <c r="F744" t="s">
        <v>1944</v>
      </c>
      <c r="G744" s="47" t="s">
        <v>2392</v>
      </c>
      <c r="H744" s="44">
        <v>1984</v>
      </c>
      <c r="I744" s="198" t="s">
        <v>43</v>
      </c>
      <c r="J744" s="177" t="str">
        <f>IF(ISBLANK(INDEX('Policy Characteristics'!D:D,MATCH($C744,'Policy Characteristics'!$C:$C,0))),"",INDEX('Policy Characteristics'!D:D,MATCH($C744,'Policy Characteristics'!$C:$C,0)))</f>
        <v>Electrification</v>
      </c>
      <c r="K744" s="177" t="str">
        <f>IF(ISBLANK(INDEX('Policy Characteristics'!E:E,MATCH($C744,'Policy Characteristics'!$C:$C,0))),"",INDEX('Policy Characteristics'!E:E,MATCH($C744,'Policy Characteristics'!$C:$C,0)))</f>
        <v>indst shift to electricity</v>
      </c>
      <c r="L744" s="177">
        <f>IF(ISBLANK(INDEX('Policy Characteristics'!F:F,MATCH($C744,'Policy Characteristics'!$C:$C,0))),"",INDEX('Policy Characteristics'!F:F,MATCH($C744,'Policy Characteristics'!$C:$C,0)))</f>
        <v>0</v>
      </c>
      <c r="M744" s="177">
        <f>IF(ISBLANK(INDEX('Policy Characteristics'!G:G,MATCH($C744,'Policy Characteristics'!$C:$C,0))),"",INDEX('Policy Characteristics'!G:G,MATCH($C744,'Policy Characteristics'!$C:$C,0)))</f>
        <v>1</v>
      </c>
      <c r="N744" s="177">
        <f>IF(ISBLANK(INDEX('Policy Characteristics'!H:H,MATCH($C744,'Policy Characteristics'!$C:$C,0))),"",INDEX('Policy Characteristics'!H:H,MATCH($C744,'Policy Characteristics'!$C:$C,0)))</f>
        <v>0.01</v>
      </c>
      <c r="O744" s="177" t="str">
        <f>IF(ISBLANK(INDEX('Policy Characteristics'!I:I,MATCH($C744,'Policy Characteristics'!$C:$C,0))),"",INDEX('Policy Characteristics'!I:I,MATCH($C744,'Policy Characteristics'!$C:$C,0)))</f>
        <v>% of fuel shifted</v>
      </c>
      <c r="P744" s="177" t="str">
        <f>IF(ISBLANK(INDEX('Policy Characteristics'!J:J,MATCH($C744,'Policy Characteristics'!$C:$C,0))),"",INDEX('Policy Characteristics'!J:J,MATCH($C744,'Policy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4" s="177" t="str">
        <f>IF(ISBLANK(INDEX('Policy Characteristics'!K:K,MATCH($C744,'Policy Characteristics'!$C:$C,0))),"",INDEX('Policy Characteristics'!K:K,MATCH($C744,'Policy Characteristics'!$C:$C,0)))</f>
        <v>industry-ag-main.html#fuel-switching</v>
      </c>
      <c r="R744" s="177" t="str">
        <f>IF(ISBLANK(INDEX('Policy Characteristics'!L:L,MATCH($C744,'Policy Characteristics'!$C:$C,0))),"",INDEX('Policy Characteristics'!L:L,MATCH($C744,'Policy Characteristics'!$C:$C,0)))</f>
        <v>industry-elec-and-hydrogen.html</v>
      </c>
    </row>
    <row r="745" spans="1:18" x14ac:dyDescent="0.35">
      <c r="A745" s="176" t="str">
        <f>IF(ISBLANK(INDEX('Policy Characteristics'!A:A,MATCH($C745,'Policy Characteristics'!$C:$C,0))),"",INDEX('Policy Characteristics'!A:A,MATCH($C745,'Policy Characteristics'!$C:$C,0)))</f>
        <v>Industry</v>
      </c>
      <c r="B745" s="184" t="str">
        <f>IF(ISBLANK(INDEX('Policy Characteristics'!B:B,MATCH($C745,'Policy Characteristics'!$C:$C,0))),"",INDEX('Policy Characteristics'!B:B,MATCH($C745,'Policy Characteristics'!$C:$C,0)))</f>
        <v>Electrification</v>
      </c>
      <c r="C745" s="176" t="str">
        <f t="shared" si="36"/>
        <v>Fraction of Eligible Industrial Energy Use Shifted to Electricity</v>
      </c>
      <c r="D745" s="6" t="s">
        <v>1982</v>
      </c>
      <c r="E745" s="1" t="s">
        <v>2542</v>
      </c>
      <c r="F745" t="s">
        <v>1944</v>
      </c>
      <c r="G745" s="47" t="s">
        <v>2542</v>
      </c>
      <c r="H745" s="44">
        <v>1985</v>
      </c>
      <c r="I745" s="198" t="s">
        <v>43</v>
      </c>
      <c r="J745" s="177" t="str">
        <f>IF(ISBLANK(INDEX('Policy Characteristics'!D:D,MATCH($C745,'Policy Characteristics'!$C:$C,0))),"",INDEX('Policy Characteristics'!D:D,MATCH($C745,'Policy Characteristics'!$C:$C,0)))</f>
        <v>Electrification</v>
      </c>
      <c r="K745" s="177" t="str">
        <f>IF(ISBLANK(INDEX('Policy Characteristics'!E:E,MATCH($C745,'Policy Characteristics'!$C:$C,0))),"",INDEX('Policy Characteristics'!E:E,MATCH($C745,'Policy Characteristics'!$C:$C,0)))</f>
        <v>indst shift to electricity</v>
      </c>
      <c r="L745" s="177">
        <f>IF(ISBLANK(INDEX('Policy Characteristics'!F:F,MATCH($C745,'Policy Characteristics'!$C:$C,0))),"",INDEX('Policy Characteristics'!F:F,MATCH($C745,'Policy Characteristics'!$C:$C,0)))</f>
        <v>0</v>
      </c>
      <c r="M745" s="177">
        <f>IF(ISBLANK(INDEX('Policy Characteristics'!G:G,MATCH($C745,'Policy Characteristics'!$C:$C,0))),"",INDEX('Policy Characteristics'!G:G,MATCH($C745,'Policy Characteristics'!$C:$C,0)))</f>
        <v>1</v>
      </c>
      <c r="N745" s="177">
        <f>IF(ISBLANK(INDEX('Policy Characteristics'!H:H,MATCH($C745,'Policy Characteristics'!$C:$C,0))),"",INDEX('Policy Characteristics'!H:H,MATCH($C745,'Policy Characteristics'!$C:$C,0)))</f>
        <v>0.01</v>
      </c>
      <c r="O745" s="177" t="str">
        <f>IF(ISBLANK(INDEX('Policy Characteristics'!I:I,MATCH($C745,'Policy Characteristics'!$C:$C,0))),"",INDEX('Policy Characteristics'!I:I,MATCH($C745,'Policy Characteristics'!$C:$C,0)))</f>
        <v>% of fuel shifted</v>
      </c>
      <c r="P745" s="177" t="str">
        <f>IF(ISBLANK(INDEX('Policy Characteristics'!J:J,MATCH($C745,'Policy Characteristics'!$C:$C,0))),"",INDEX('Policy Characteristics'!J:J,MATCH($C745,'Policy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5" s="177" t="str">
        <f>IF(ISBLANK(INDEX('Policy Characteristics'!K:K,MATCH($C745,'Policy Characteristics'!$C:$C,0))),"",INDEX('Policy Characteristics'!K:K,MATCH($C745,'Policy Characteristics'!$C:$C,0)))</f>
        <v>industry-ag-main.html#fuel-switching</v>
      </c>
      <c r="R745" s="177" t="str">
        <f>IF(ISBLANK(INDEX('Policy Characteristics'!L:L,MATCH($C745,'Policy Characteristics'!$C:$C,0))),"",INDEX('Policy Characteristics'!L:L,MATCH($C745,'Policy Characteristics'!$C:$C,0)))</f>
        <v>industry-elec-and-hydrogen.html</v>
      </c>
    </row>
    <row r="746" spans="1:18" x14ac:dyDescent="0.35">
      <c r="A746" s="176" t="str">
        <f>IF(ISBLANK(INDEX('Policy Characteristics'!A:A,MATCH($C746,'Policy Characteristics'!$C:$C,0))),"",INDEX('Policy Characteristics'!A:A,MATCH($C746,'Policy Characteristics'!$C:$C,0)))</f>
        <v>Industry</v>
      </c>
      <c r="B746" s="184" t="str">
        <f>IF(ISBLANK(INDEX('Policy Characteristics'!B:B,MATCH($C746,'Policy Characteristics'!$C:$C,0))),"",INDEX('Policy Characteristics'!B:B,MATCH($C746,'Policy Characteristics'!$C:$C,0)))</f>
        <v>Electrification</v>
      </c>
      <c r="C746" s="176" t="str">
        <f t="shared" si="36"/>
        <v>Fraction of Eligible Industrial Energy Use Shifted to Electricity</v>
      </c>
      <c r="D746" s="6" t="s">
        <v>1983</v>
      </c>
      <c r="E746" s="1" t="s">
        <v>2379</v>
      </c>
      <c r="F746" t="s">
        <v>1945</v>
      </c>
      <c r="G746" s="47" t="s">
        <v>2386</v>
      </c>
      <c r="H746" s="44">
        <v>1986</v>
      </c>
      <c r="I746" s="198" t="s">
        <v>43</v>
      </c>
      <c r="J746" s="177" t="str">
        <f>IF(ISBLANK(INDEX('Policy Characteristics'!D:D,MATCH($C746,'Policy Characteristics'!$C:$C,0))),"",INDEX('Policy Characteristics'!D:D,MATCH($C746,'Policy Characteristics'!$C:$C,0)))</f>
        <v>Electrification</v>
      </c>
      <c r="K746" s="177" t="str">
        <f>IF(ISBLANK(INDEX('Policy Characteristics'!E:E,MATCH($C746,'Policy Characteristics'!$C:$C,0))),"",INDEX('Policy Characteristics'!E:E,MATCH($C746,'Policy Characteristics'!$C:$C,0)))</f>
        <v>indst shift to electricity</v>
      </c>
      <c r="L746" s="177">
        <f>IF(ISBLANK(INDEX('Policy Characteristics'!F:F,MATCH($C746,'Policy Characteristics'!$C:$C,0))),"",INDEX('Policy Characteristics'!F:F,MATCH($C746,'Policy Characteristics'!$C:$C,0)))</f>
        <v>0</v>
      </c>
      <c r="M746" s="177">
        <f>IF(ISBLANK(INDEX('Policy Characteristics'!G:G,MATCH($C746,'Policy Characteristics'!$C:$C,0))),"",INDEX('Policy Characteristics'!G:G,MATCH($C746,'Policy Characteristics'!$C:$C,0)))</f>
        <v>1</v>
      </c>
      <c r="N746" s="177">
        <f>IF(ISBLANK(INDEX('Policy Characteristics'!H:H,MATCH($C746,'Policy Characteristics'!$C:$C,0))),"",INDEX('Policy Characteristics'!H:H,MATCH($C746,'Policy Characteristics'!$C:$C,0)))</f>
        <v>0.01</v>
      </c>
      <c r="O746" s="177" t="str">
        <f>IF(ISBLANK(INDEX('Policy Characteristics'!I:I,MATCH($C746,'Policy Characteristics'!$C:$C,0))),"",INDEX('Policy Characteristics'!I:I,MATCH($C746,'Policy Characteristics'!$C:$C,0)))</f>
        <v>% of fuel shifted</v>
      </c>
      <c r="P746" s="177" t="str">
        <f>IF(ISBLANK(INDEX('Policy Characteristics'!J:J,MATCH($C746,'Policy Characteristics'!$C:$C,0))),"",INDEX('Policy Characteristics'!J:J,MATCH($C746,'Policy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6" s="177" t="str">
        <f>IF(ISBLANK(INDEX('Policy Characteristics'!K:K,MATCH($C746,'Policy Characteristics'!$C:$C,0))),"",INDEX('Policy Characteristics'!K:K,MATCH($C746,'Policy Characteristics'!$C:$C,0)))</f>
        <v>industry-ag-main.html#fuel-switching</v>
      </c>
      <c r="R746" s="177" t="str">
        <f>IF(ISBLANK(INDEX('Policy Characteristics'!L:L,MATCH($C746,'Policy Characteristics'!$C:$C,0))),"",INDEX('Policy Characteristics'!L:L,MATCH($C746,'Policy Characteristics'!$C:$C,0)))</f>
        <v>industry-elec-and-hydrogen.html</v>
      </c>
    </row>
    <row r="747" spans="1:18" x14ac:dyDescent="0.35">
      <c r="A747" s="176" t="str">
        <f>IF(ISBLANK(INDEX('Policy Characteristics'!A:A,MATCH($C747,'Policy Characteristics'!$C:$C,0))),"",INDEX('Policy Characteristics'!A:A,MATCH($C747,'Policy Characteristics'!$C:$C,0)))</f>
        <v>Industry</v>
      </c>
      <c r="B747" s="184" t="str">
        <f>IF(ISBLANK(INDEX('Policy Characteristics'!B:B,MATCH($C747,'Policy Characteristics'!$C:$C,0))),"",INDEX('Policy Characteristics'!B:B,MATCH($C747,'Policy Characteristics'!$C:$C,0)))</f>
        <v>Electrification</v>
      </c>
      <c r="C747" s="176" t="str">
        <f t="shared" si="36"/>
        <v>Fraction of Eligible Industrial Energy Use Shifted to Electricity</v>
      </c>
      <c r="D747" s="6" t="s">
        <v>1983</v>
      </c>
      <c r="E747" s="1" t="s">
        <v>2380</v>
      </c>
      <c r="F747" t="s">
        <v>1945</v>
      </c>
      <c r="G747" s="47" t="s">
        <v>2387</v>
      </c>
      <c r="H747" s="44">
        <v>1987</v>
      </c>
      <c r="I747" s="198" t="s">
        <v>43</v>
      </c>
      <c r="J747" s="177" t="str">
        <f>IF(ISBLANK(INDEX('Policy Characteristics'!D:D,MATCH($C747,'Policy Characteristics'!$C:$C,0))),"",INDEX('Policy Characteristics'!D:D,MATCH($C747,'Policy Characteristics'!$C:$C,0)))</f>
        <v>Electrification</v>
      </c>
      <c r="K747" s="177" t="str">
        <f>IF(ISBLANK(INDEX('Policy Characteristics'!E:E,MATCH($C747,'Policy Characteristics'!$C:$C,0))),"",INDEX('Policy Characteristics'!E:E,MATCH($C747,'Policy Characteristics'!$C:$C,0)))</f>
        <v>indst shift to electricity</v>
      </c>
      <c r="L747" s="177">
        <f>IF(ISBLANK(INDEX('Policy Characteristics'!F:F,MATCH($C747,'Policy Characteristics'!$C:$C,0))),"",INDEX('Policy Characteristics'!F:F,MATCH($C747,'Policy Characteristics'!$C:$C,0)))</f>
        <v>0</v>
      </c>
      <c r="M747" s="177">
        <f>IF(ISBLANK(INDEX('Policy Characteristics'!G:G,MATCH($C747,'Policy Characteristics'!$C:$C,0))),"",INDEX('Policy Characteristics'!G:G,MATCH($C747,'Policy Characteristics'!$C:$C,0)))</f>
        <v>1</v>
      </c>
      <c r="N747" s="177">
        <f>IF(ISBLANK(INDEX('Policy Characteristics'!H:H,MATCH($C747,'Policy Characteristics'!$C:$C,0))),"",INDEX('Policy Characteristics'!H:H,MATCH($C747,'Policy Characteristics'!$C:$C,0)))</f>
        <v>0.01</v>
      </c>
      <c r="O747" s="177" t="str">
        <f>IF(ISBLANK(INDEX('Policy Characteristics'!I:I,MATCH($C747,'Policy Characteristics'!$C:$C,0))),"",INDEX('Policy Characteristics'!I:I,MATCH($C747,'Policy Characteristics'!$C:$C,0)))</f>
        <v>% of fuel shifted</v>
      </c>
      <c r="P747" s="177" t="str">
        <f>IF(ISBLANK(INDEX('Policy Characteristics'!J:J,MATCH($C747,'Policy Characteristics'!$C:$C,0))),"",INDEX('Policy Characteristics'!J:J,MATCH($C747,'Policy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7" s="177" t="str">
        <f>IF(ISBLANK(INDEX('Policy Characteristics'!K:K,MATCH($C747,'Policy Characteristics'!$C:$C,0))),"",INDEX('Policy Characteristics'!K:K,MATCH($C747,'Policy Characteristics'!$C:$C,0)))</f>
        <v>industry-ag-main.html#fuel-switching</v>
      </c>
      <c r="R747" s="177" t="str">
        <f>IF(ISBLANK(INDEX('Policy Characteristics'!L:L,MATCH($C747,'Policy Characteristics'!$C:$C,0))),"",INDEX('Policy Characteristics'!L:L,MATCH($C747,'Policy Characteristics'!$C:$C,0)))</f>
        <v>industry-elec-and-hydrogen.html</v>
      </c>
    </row>
    <row r="748" spans="1:18" x14ac:dyDescent="0.35">
      <c r="A748" s="176" t="str">
        <f>IF(ISBLANK(INDEX('Policy Characteristics'!A:A,MATCH($C748,'Policy Characteristics'!$C:$C,0))),"",INDEX('Policy Characteristics'!A:A,MATCH($C748,'Policy Characteristics'!$C:$C,0)))</f>
        <v>Industry</v>
      </c>
      <c r="B748" s="184" t="str">
        <f>IF(ISBLANK(INDEX('Policy Characteristics'!B:B,MATCH($C748,'Policy Characteristics'!$C:$C,0))),"",INDEX('Policy Characteristics'!B:B,MATCH($C748,'Policy Characteristics'!$C:$C,0)))</f>
        <v>Electrification</v>
      </c>
      <c r="C748" s="176" t="str">
        <f t="shared" si="36"/>
        <v>Fraction of Eligible Industrial Energy Use Shifted to Electricity</v>
      </c>
      <c r="D748" s="6" t="s">
        <v>1983</v>
      </c>
      <c r="E748" s="1" t="s">
        <v>2381</v>
      </c>
      <c r="F748" t="s">
        <v>1945</v>
      </c>
      <c r="G748" s="47" t="s">
        <v>2388</v>
      </c>
      <c r="H748" s="44">
        <v>1988</v>
      </c>
      <c r="I748" s="198" t="s">
        <v>43</v>
      </c>
      <c r="J748" s="177" t="str">
        <f>IF(ISBLANK(INDEX('Policy Characteristics'!D:D,MATCH($C748,'Policy Characteristics'!$C:$C,0))),"",INDEX('Policy Characteristics'!D:D,MATCH($C748,'Policy Characteristics'!$C:$C,0)))</f>
        <v>Electrification</v>
      </c>
      <c r="K748" s="177" t="str">
        <f>IF(ISBLANK(INDEX('Policy Characteristics'!E:E,MATCH($C748,'Policy Characteristics'!$C:$C,0))),"",INDEX('Policy Characteristics'!E:E,MATCH($C748,'Policy Characteristics'!$C:$C,0)))</f>
        <v>indst shift to electricity</v>
      </c>
      <c r="L748" s="177">
        <f>IF(ISBLANK(INDEX('Policy Characteristics'!F:F,MATCH($C748,'Policy Characteristics'!$C:$C,0))),"",INDEX('Policy Characteristics'!F:F,MATCH($C748,'Policy Characteristics'!$C:$C,0)))</f>
        <v>0</v>
      </c>
      <c r="M748" s="177">
        <f>IF(ISBLANK(INDEX('Policy Characteristics'!G:G,MATCH($C748,'Policy Characteristics'!$C:$C,0))),"",INDEX('Policy Characteristics'!G:G,MATCH($C748,'Policy Characteristics'!$C:$C,0)))</f>
        <v>1</v>
      </c>
      <c r="N748" s="177">
        <f>IF(ISBLANK(INDEX('Policy Characteristics'!H:H,MATCH($C748,'Policy Characteristics'!$C:$C,0))),"",INDEX('Policy Characteristics'!H:H,MATCH($C748,'Policy Characteristics'!$C:$C,0)))</f>
        <v>0.01</v>
      </c>
      <c r="O748" s="177" t="str">
        <f>IF(ISBLANK(INDEX('Policy Characteristics'!I:I,MATCH($C748,'Policy Characteristics'!$C:$C,0))),"",INDEX('Policy Characteristics'!I:I,MATCH($C748,'Policy Characteristics'!$C:$C,0)))</f>
        <v>% of fuel shifted</v>
      </c>
      <c r="P748" s="177" t="str">
        <f>IF(ISBLANK(INDEX('Policy Characteristics'!J:J,MATCH($C748,'Policy Characteristics'!$C:$C,0))),"",INDEX('Policy Characteristics'!J:J,MATCH($C748,'Policy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8" s="177" t="str">
        <f>IF(ISBLANK(INDEX('Policy Characteristics'!K:K,MATCH($C748,'Policy Characteristics'!$C:$C,0))),"",INDEX('Policy Characteristics'!K:K,MATCH($C748,'Policy Characteristics'!$C:$C,0)))</f>
        <v>industry-ag-main.html#fuel-switching</v>
      </c>
      <c r="R748" s="177" t="str">
        <f>IF(ISBLANK(INDEX('Policy Characteristics'!L:L,MATCH($C748,'Policy Characteristics'!$C:$C,0))),"",INDEX('Policy Characteristics'!L:L,MATCH($C748,'Policy Characteristics'!$C:$C,0)))</f>
        <v>industry-elec-and-hydrogen.html</v>
      </c>
    </row>
    <row r="749" spans="1:18" x14ac:dyDescent="0.35">
      <c r="A749" s="176" t="str">
        <f>IF(ISBLANK(INDEX('Policy Characteristics'!A:A,MATCH($C749,'Policy Characteristics'!$C:$C,0))),"",INDEX('Policy Characteristics'!A:A,MATCH($C749,'Policy Characteristics'!$C:$C,0)))</f>
        <v>Industry</v>
      </c>
      <c r="B749" s="184" t="str">
        <f>IF(ISBLANK(INDEX('Policy Characteristics'!B:B,MATCH($C749,'Policy Characteristics'!$C:$C,0))),"",INDEX('Policy Characteristics'!B:B,MATCH($C749,'Policy Characteristics'!$C:$C,0)))</f>
        <v>Electrification</v>
      </c>
      <c r="C749" s="176" t="str">
        <f t="shared" si="36"/>
        <v>Fraction of Eligible Industrial Energy Use Shifted to Electricity</v>
      </c>
      <c r="D749" s="6" t="s">
        <v>1983</v>
      </c>
      <c r="E749" s="1" t="s">
        <v>2382</v>
      </c>
      <c r="F749" t="s">
        <v>1945</v>
      </c>
      <c r="G749" s="47" t="s">
        <v>2389</v>
      </c>
      <c r="H749" s="44">
        <v>1989</v>
      </c>
      <c r="I749" s="198" t="s">
        <v>43</v>
      </c>
      <c r="J749" s="177" t="str">
        <f>IF(ISBLANK(INDEX('Policy Characteristics'!D:D,MATCH($C749,'Policy Characteristics'!$C:$C,0))),"",INDEX('Policy Characteristics'!D:D,MATCH($C749,'Policy Characteristics'!$C:$C,0)))</f>
        <v>Electrification</v>
      </c>
      <c r="K749" s="177" t="str">
        <f>IF(ISBLANK(INDEX('Policy Characteristics'!E:E,MATCH($C749,'Policy Characteristics'!$C:$C,0))),"",INDEX('Policy Characteristics'!E:E,MATCH($C749,'Policy Characteristics'!$C:$C,0)))</f>
        <v>indst shift to electricity</v>
      </c>
      <c r="L749" s="177">
        <f>IF(ISBLANK(INDEX('Policy Characteristics'!F:F,MATCH($C749,'Policy Characteristics'!$C:$C,0))),"",INDEX('Policy Characteristics'!F:F,MATCH($C749,'Policy Characteristics'!$C:$C,0)))</f>
        <v>0</v>
      </c>
      <c r="M749" s="177">
        <f>IF(ISBLANK(INDEX('Policy Characteristics'!G:G,MATCH($C749,'Policy Characteristics'!$C:$C,0))),"",INDEX('Policy Characteristics'!G:G,MATCH($C749,'Policy Characteristics'!$C:$C,0)))</f>
        <v>1</v>
      </c>
      <c r="N749" s="177">
        <f>IF(ISBLANK(INDEX('Policy Characteristics'!H:H,MATCH($C749,'Policy Characteristics'!$C:$C,0))),"",INDEX('Policy Characteristics'!H:H,MATCH($C749,'Policy Characteristics'!$C:$C,0)))</f>
        <v>0.01</v>
      </c>
      <c r="O749" s="177" t="str">
        <f>IF(ISBLANK(INDEX('Policy Characteristics'!I:I,MATCH($C749,'Policy Characteristics'!$C:$C,0))),"",INDEX('Policy Characteristics'!I:I,MATCH($C749,'Policy Characteristics'!$C:$C,0)))</f>
        <v>% of fuel shifted</v>
      </c>
      <c r="P749" s="177" t="str">
        <f>IF(ISBLANK(INDEX('Policy Characteristics'!J:J,MATCH($C749,'Policy Characteristics'!$C:$C,0))),"",INDEX('Policy Characteristics'!J:J,MATCH($C749,'Policy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9" s="177" t="str">
        <f>IF(ISBLANK(INDEX('Policy Characteristics'!K:K,MATCH($C749,'Policy Characteristics'!$C:$C,0))),"",INDEX('Policy Characteristics'!K:K,MATCH($C749,'Policy Characteristics'!$C:$C,0)))</f>
        <v>industry-ag-main.html#fuel-switching</v>
      </c>
      <c r="R749" s="177" t="str">
        <f>IF(ISBLANK(INDEX('Policy Characteristics'!L:L,MATCH($C749,'Policy Characteristics'!$C:$C,0))),"",INDEX('Policy Characteristics'!L:L,MATCH($C749,'Policy Characteristics'!$C:$C,0)))</f>
        <v>industry-elec-and-hydrogen.html</v>
      </c>
    </row>
    <row r="750" spans="1:18" x14ac:dyDescent="0.35">
      <c r="A750" s="176" t="str">
        <f>IF(ISBLANK(INDEX('Policy Characteristics'!A:A,MATCH($C750,'Policy Characteristics'!$C:$C,0))),"",INDEX('Policy Characteristics'!A:A,MATCH($C750,'Policy Characteristics'!$C:$C,0)))</f>
        <v>Industry</v>
      </c>
      <c r="B750" s="184" t="str">
        <f>IF(ISBLANK(INDEX('Policy Characteristics'!B:B,MATCH($C750,'Policy Characteristics'!$C:$C,0))),"",INDEX('Policy Characteristics'!B:B,MATCH($C750,'Policy Characteristics'!$C:$C,0)))</f>
        <v>Electrification</v>
      </c>
      <c r="C750" s="176" t="str">
        <f t="shared" si="36"/>
        <v>Fraction of Eligible Industrial Energy Use Shifted to Electricity</v>
      </c>
      <c r="D750" s="6" t="s">
        <v>1983</v>
      </c>
      <c r="E750" s="1" t="s">
        <v>2383</v>
      </c>
      <c r="F750" t="s">
        <v>1945</v>
      </c>
      <c r="G750" s="47" t="s">
        <v>2390</v>
      </c>
      <c r="H750" s="44">
        <v>1990</v>
      </c>
      <c r="I750" s="198" t="s">
        <v>43</v>
      </c>
      <c r="J750" s="177" t="str">
        <f>IF(ISBLANK(INDEX('Policy Characteristics'!D:D,MATCH($C750,'Policy Characteristics'!$C:$C,0))),"",INDEX('Policy Characteristics'!D:D,MATCH($C750,'Policy Characteristics'!$C:$C,0)))</f>
        <v>Electrification</v>
      </c>
      <c r="K750" s="177" t="str">
        <f>IF(ISBLANK(INDEX('Policy Characteristics'!E:E,MATCH($C750,'Policy Characteristics'!$C:$C,0))),"",INDEX('Policy Characteristics'!E:E,MATCH($C750,'Policy Characteristics'!$C:$C,0)))</f>
        <v>indst shift to electricity</v>
      </c>
      <c r="L750" s="177">
        <f>IF(ISBLANK(INDEX('Policy Characteristics'!F:F,MATCH($C750,'Policy Characteristics'!$C:$C,0))),"",INDEX('Policy Characteristics'!F:F,MATCH($C750,'Policy Characteristics'!$C:$C,0)))</f>
        <v>0</v>
      </c>
      <c r="M750" s="177">
        <f>IF(ISBLANK(INDEX('Policy Characteristics'!G:G,MATCH($C750,'Policy Characteristics'!$C:$C,0))),"",INDEX('Policy Characteristics'!G:G,MATCH($C750,'Policy Characteristics'!$C:$C,0)))</f>
        <v>1</v>
      </c>
      <c r="N750" s="177">
        <f>IF(ISBLANK(INDEX('Policy Characteristics'!H:H,MATCH($C750,'Policy Characteristics'!$C:$C,0))),"",INDEX('Policy Characteristics'!H:H,MATCH($C750,'Policy Characteristics'!$C:$C,0)))</f>
        <v>0.01</v>
      </c>
      <c r="O750" s="177" t="str">
        <f>IF(ISBLANK(INDEX('Policy Characteristics'!I:I,MATCH($C750,'Policy Characteristics'!$C:$C,0))),"",INDEX('Policy Characteristics'!I:I,MATCH($C750,'Policy Characteristics'!$C:$C,0)))</f>
        <v>% of fuel shifted</v>
      </c>
      <c r="P750" s="177" t="str">
        <f>IF(ISBLANK(INDEX('Policy Characteristics'!J:J,MATCH($C750,'Policy Characteristics'!$C:$C,0))),"",INDEX('Policy Characteristics'!J:J,MATCH($C750,'Policy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0" s="177" t="str">
        <f>IF(ISBLANK(INDEX('Policy Characteristics'!K:K,MATCH($C750,'Policy Characteristics'!$C:$C,0))),"",INDEX('Policy Characteristics'!K:K,MATCH($C750,'Policy Characteristics'!$C:$C,0)))</f>
        <v>industry-ag-main.html#fuel-switching</v>
      </c>
      <c r="R750" s="177" t="str">
        <f>IF(ISBLANK(INDEX('Policy Characteristics'!L:L,MATCH($C750,'Policy Characteristics'!$C:$C,0))),"",INDEX('Policy Characteristics'!L:L,MATCH($C750,'Policy Characteristics'!$C:$C,0)))</f>
        <v>industry-elec-and-hydrogen.html</v>
      </c>
    </row>
    <row r="751" spans="1:18" x14ac:dyDescent="0.35">
      <c r="A751" s="176" t="str">
        <f>IF(ISBLANK(INDEX('Policy Characteristics'!A:A,MATCH($C751,'Policy Characteristics'!$C:$C,0))),"",INDEX('Policy Characteristics'!A:A,MATCH($C751,'Policy Characteristics'!$C:$C,0)))</f>
        <v>Industry</v>
      </c>
      <c r="B751" s="184" t="str">
        <f>IF(ISBLANK(INDEX('Policy Characteristics'!B:B,MATCH($C751,'Policy Characteristics'!$C:$C,0))),"",INDEX('Policy Characteristics'!B:B,MATCH($C751,'Policy Characteristics'!$C:$C,0)))</f>
        <v>Electrification</v>
      </c>
      <c r="C751" s="176" t="str">
        <f t="shared" si="36"/>
        <v>Fraction of Eligible Industrial Energy Use Shifted to Electricity</v>
      </c>
      <c r="D751" s="6" t="s">
        <v>1983</v>
      </c>
      <c r="E751" s="1" t="s">
        <v>2384</v>
      </c>
      <c r="F751" t="s">
        <v>1945</v>
      </c>
      <c r="G751" s="47" t="s">
        <v>2391</v>
      </c>
      <c r="H751" s="44">
        <v>1991</v>
      </c>
      <c r="I751" s="198" t="s">
        <v>43</v>
      </c>
      <c r="J751" s="177" t="str">
        <f>IF(ISBLANK(INDEX('Policy Characteristics'!D:D,MATCH($C751,'Policy Characteristics'!$C:$C,0))),"",INDEX('Policy Characteristics'!D:D,MATCH($C751,'Policy Characteristics'!$C:$C,0)))</f>
        <v>Electrification</v>
      </c>
      <c r="K751" s="177" t="str">
        <f>IF(ISBLANK(INDEX('Policy Characteristics'!E:E,MATCH($C751,'Policy Characteristics'!$C:$C,0))),"",INDEX('Policy Characteristics'!E:E,MATCH($C751,'Policy Characteristics'!$C:$C,0)))</f>
        <v>indst shift to electricity</v>
      </c>
      <c r="L751" s="177">
        <f>IF(ISBLANK(INDEX('Policy Characteristics'!F:F,MATCH($C751,'Policy Characteristics'!$C:$C,0))),"",INDEX('Policy Characteristics'!F:F,MATCH($C751,'Policy Characteristics'!$C:$C,0)))</f>
        <v>0</v>
      </c>
      <c r="M751" s="177">
        <f>IF(ISBLANK(INDEX('Policy Characteristics'!G:G,MATCH($C751,'Policy Characteristics'!$C:$C,0))),"",INDEX('Policy Characteristics'!G:G,MATCH($C751,'Policy Characteristics'!$C:$C,0)))</f>
        <v>1</v>
      </c>
      <c r="N751" s="177">
        <f>IF(ISBLANK(INDEX('Policy Characteristics'!H:H,MATCH($C751,'Policy Characteristics'!$C:$C,0))),"",INDEX('Policy Characteristics'!H:H,MATCH($C751,'Policy Characteristics'!$C:$C,0)))</f>
        <v>0.01</v>
      </c>
      <c r="O751" s="177" t="str">
        <f>IF(ISBLANK(INDEX('Policy Characteristics'!I:I,MATCH($C751,'Policy Characteristics'!$C:$C,0))),"",INDEX('Policy Characteristics'!I:I,MATCH($C751,'Policy Characteristics'!$C:$C,0)))</f>
        <v>% of fuel shifted</v>
      </c>
      <c r="P751" s="177" t="str">
        <f>IF(ISBLANK(INDEX('Policy Characteristics'!J:J,MATCH($C751,'Policy Characteristics'!$C:$C,0))),"",INDEX('Policy Characteristics'!J:J,MATCH($C751,'Policy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1" s="177" t="str">
        <f>IF(ISBLANK(INDEX('Policy Characteristics'!K:K,MATCH($C751,'Policy Characteristics'!$C:$C,0))),"",INDEX('Policy Characteristics'!K:K,MATCH($C751,'Policy Characteristics'!$C:$C,0)))</f>
        <v>industry-ag-main.html#fuel-switching</v>
      </c>
      <c r="R751" s="177" t="str">
        <f>IF(ISBLANK(INDEX('Policy Characteristics'!L:L,MATCH($C751,'Policy Characteristics'!$C:$C,0))),"",INDEX('Policy Characteristics'!L:L,MATCH($C751,'Policy Characteristics'!$C:$C,0)))</f>
        <v>industry-elec-and-hydrogen.html</v>
      </c>
    </row>
    <row r="752" spans="1:18" x14ac:dyDescent="0.35">
      <c r="A752" s="176" t="str">
        <f>IF(ISBLANK(INDEX('Policy Characteristics'!A:A,MATCH($C752,'Policy Characteristics'!$C:$C,0))),"",INDEX('Policy Characteristics'!A:A,MATCH($C752,'Policy Characteristics'!$C:$C,0)))</f>
        <v>Industry</v>
      </c>
      <c r="B752" s="184" t="str">
        <f>IF(ISBLANK(INDEX('Policy Characteristics'!B:B,MATCH($C752,'Policy Characteristics'!$C:$C,0))),"",INDEX('Policy Characteristics'!B:B,MATCH($C752,'Policy Characteristics'!$C:$C,0)))</f>
        <v>Electrification</v>
      </c>
      <c r="C752" s="176" t="str">
        <f t="shared" si="36"/>
        <v>Fraction of Eligible Industrial Energy Use Shifted to Electricity</v>
      </c>
      <c r="D752" s="6" t="s">
        <v>1983</v>
      </c>
      <c r="E752" s="1" t="s">
        <v>2385</v>
      </c>
      <c r="F752" t="s">
        <v>1945</v>
      </c>
      <c r="G752" s="47" t="s">
        <v>2392</v>
      </c>
      <c r="H752" s="44">
        <v>1992</v>
      </c>
      <c r="I752" s="198" t="s">
        <v>43</v>
      </c>
      <c r="J752" s="177" t="str">
        <f>IF(ISBLANK(INDEX('Policy Characteristics'!D:D,MATCH($C752,'Policy Characteristics'!$C:$C,0))),"",INDEX('Policy Characteristics'!D:D,MATCH($C752,'Policy Characteristics'!$C:$C,0)))</f>
        <v>Electrification</v>
      </c>
      <c r="K752" s="177" t="str">
        <f>IF(ISBLANK(INDEX('Policy Characteristics'!E:E,MATCH($C752,'Policy Characteristics'!$C:$C,0))),"",INDEX('Policy Characteristics'!E:E,MATCH($C752,'Policy Characteristics'!$C:$C,0)))</f>
        <v>indst shift to electricity</v>
      </c>
      <c r="L752" s="177">
        <f>IF(ISBLANK(INDEX('Policy Characteristics'!F:F,MATCH($C752,'Policy Characteristics'!$C:$C,0))),"",INDEX('Policy Characteristics'!F:F,MATCH($C752,'Policy Characteristics'!$C:$C,0)))</f>
        <v>0</v>
      </c>
      <c r="M752" s="177">
        <f>IF(ISBLANK(INDEX('Policy Characteristics'!G:G,MATCH($C752,'Policy Characteristics'!$C:$C,0))),"",INDEX('Policy Characteristics'!G:G,MATCH($C752,'Policy Characteristics'!$C:$C,0)))</f>
        <v>1</v>
      </c>
      <c r="N752" s="177">
        <f>IF(ISBLANK(INDEX('Policy Characteristics'!H:H,MATCH($C752,'Policy Characteristics'!$C:$C,0))),"",INDEX('Policy Characteristics'!H:H,MATCH($C752,'Policy Characteristics'!$C:$C,0)))</f>
        <v>0.01</v>
      </c>
      <c r="O752" s="177" t="str">
        <f>IF(ISBLANK(INDEX('Policy Characteristics'!I:I,MATCH($C752,'Policy Characteristics'!$C:$C,0))),"",INDEX('Policy Characteristics'!I:I,MATCH($C752,'Policy Characteristics'!$C:$C,0)))</f>
        <v>% of fuel shifted</v>
      </c>
      <c r="P752" s="177" t="str">
        <f>IF(ISBLANK(INDEX('Policy Characteristics'!J:J,MATCH($C752,'Policy Characteristics'!$C:$C,0))),"",INDEX('Policy Characteristics'!J:J,MATCH($C752,'Policy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2" s="177" t="str">
        <f>IF(ISBLANK(INDEX('Policy Characteristics'!K:K,MATCH($C752,'Policy Characteristics'!$C:$C,0))),"",INDEX('Policy Characteristics'!K:K,MATCH($C752,'Policy Characteristics'!$C:$C,0)))</f>
        <v>industry-ag-main.html#fuel-switching</v>
      </c>
      <c r="R752" s="177" t="str">
        <f>IF(ISBLANK(INDEX('Policy Characteristics'!L:L,MATCH($C752,'Policy Characteristics'!$C:$C,0))),"",INDEX('Policy Characteristics'!L:L,MATCH($C752,'Policy Characteristics'!$C:$C,0)))</f>
        <v>industry-elec-and-hydrogen.html</v>
      </c>
    </row>
    <row r="753" spans="1:18" x14ac:dyDescent="0.35">
      <c r="A753" s="176" t="str">
        <f>IF(ISBLANK(INDEX('Policy Characteristics'!A:A,MATCH($C753,'Policy Characteristics'!$C:$C,0))),"",INDEX('Policy Characteristics'!A:A,MATCH($C753,'Policy Characteristics'!$C:$C,0)))</f>
        <v>Industry</v>
      </c>
      <c r="B753" s="184" t="str">
        <f>IF(ISBLANK(INDEX('Policy Characteristics'!B:B,MATCH($C753,'Policy Characteristics'!$C:$C,0))),"",INDEX('Policy Characteristics'!B:B,MATCH($C753,'Policy Characteristics'!$C:$C,0)))</f>
        <v>Electrification</v>
      </c>
      <c r="C753" s="176" t="str">
        <f t="shared" si="36"/>
        <v>Fraction of Eligible Industrial Energy Use Shifted to Electricity</v>
      </c>
      <c r="D753" s="6" t="s">
        <v>1983</v>
      </c>
      <c r="E753" s="1" t="s">
        <v>2542</v>
      </c>
      <c r="F753" t="s">
        <v>1945</v>
      </c>
      <c r="G753" s="47" t="s">
        <v>2542</v>
      </c>
      <c r="H753" s="44">
        <v>1993</v>
      </c>
      <c r="I753" s="198" t="s">
        <v>43</v>
      </c>
      <c r="J753" s="177" t="str">
        <f>IF(ISBLANK(INDEX('Policy Characteristics'!D:D,MATCH($C753,'Policy Characteristics'!$C:$C,0))),"",INDEX('Policy Characteristics'!D:D,MATCH($C753,'Policy Characteristics'!$C:$C,0)))</f>
        <v>Electrification</v>
      </c>
      <c r="K753" s="177" t="str">
        <f>IF(ISBLANK(INDEX('Policy Characteristics'!E:E,MATCH($C753,'Policy Characteristics'!$C:$C,0))),"",INDEX('Policy Characteristics'!E:E,MATCH($C753,'Policy Characteristics'!$C:$C,0)))</f>
        <v>indst shift to electricity</v>
      </c>
      <c r="L753" s="177">
        <f>IF(ISBLANK(INDEX('Policy Characteristics'!F:F,MATCH($C753,'Policy Characteristics'!$C:$C,0))),"",INDEX('Policy Characteristics'!F:F,MATCH($C753,'Policy Characteristics'!$C:$C,0)))</f>
        <v>0</v>
      </c>
      <c r="M753" s="177">
        <f>IF(ISBLANK(INDEX('Policy Characteristics'!G:G,MATCH($C753,'Policy Characteristics'!$C:$C,0))),"",INDEX('Policy Characteristics'!G:G,MATCH($C753,'Policy Characteristics'!$C:$C,0)))</f>
        <v>1</v>
      </c>
      <c r="N753" s="177">
        <f>IF(ISBLANK(INDEX('Policy Characteristics'!H:H,MATCH($C753,'Policy Characteristics'!$C:$C,0))),"",INDEX('Policy Characteristics'!H:H,MATCH($C753,'Policy Characteristics'!$C:$C,0)))</f>
        <v>0.01</v>
      </c>
      <c r="O753" s="177" t="str">
        <f>IF(ISBLANK(INDEX('Policy Characteristics'!I:I,MATCH($C753,'Policy Characteristics'!$C:$C,0))),"",INDEX('Policy Characteristics'!I:I,MATCH($C753,'Policy Characteristics'!$C:$C,0)))</f>
        <v>% of fuel shifted</v>
      </c>
      <c r="P753" s="177" t="str">
        <f>IF(ISBLANK(INDEX('Policy Characteristics'!J:J,MATCH($C753,'Policy Characteristics'!$C:$C,0))),"",INDEX('Policy Characteristics'!J:J,MATCH($C753,'Policy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3" s="177" t="str">
        <f>IF(ISBLANK(INDEX('Policy Characteristics'!K:K,MATCH($C753,'Policy Characteristics'!$C:$C,0))),"",INDEX('Policy Characteristics'!K:K,MATCH($C753,'Policy Characteristics'!$C:$C,0)))</f>
        <v>industry-ag-main.html#fuel-switching</v>
      </c>
      <c r="R753" s="177" t="str">
        <f>IF(ISBLANK(INDEX('Policy Characteristics'!L:L,MATCH($C753,'Policy Characteristics'!$C:$C,0))),"",INDEX('Policy Characteristics'!L:L,MATCH($C753,'Policy Characteristics'!$C:$C,0)))</f>
        <v>industry-elec-and-hydrogen.html</v>
      </c>
    </row>
    <row r="754" spans="1:18" x14ac:dyDescent="0.35">
      <c r="A754" s="176" t="str">
        <f>IF(ISBLANK(INDEX('Policy Characteristics'!A:A,MATCH($C754,'Policy Characteristics'!$C:$C,0))),"",INDEX('Policy Characteristics'!A:A,MATCH($C754,'Policy Characteristics'!$C:$C,0)))</f>
        <v>Industry</v>
      </c>
      <c r="B754" s="184" t="str">
        <f>IF(ISBLANK(INDEX('Policy Characteristics'!B:B,MATCH($C754,'Policy Characteristics'!$C:$C,0))),"",INDEX('Policy Characteristics'!B:B,MATCH($C754,'Policy Characteristics'!$C:$C,0)))</f>
        <v>Electrification</v>
      </c>
      <c r="C754" s="176" t="str">
        <f t="shared" si="36"/>
        <v>Fraction of Eligible Industrial Energy Use Shifted to Electricity</v>
      </c>
      <c r="D754" s="6" t="s">
        <v>1984</v>
      </c>
      <c r="E754" s="1" t="s">
        <v>2379</v>
      </c>
      <c r="F754" t="s">
        <v>1946</v>
      </c>
      <c r="G754" s="47" t="s">
        <v>2386</v>
      </c>
      <c r="H754" s="44">
        <v>1994</v>
      </c>
      <c r="I754" s="198" t="s">
        <v>43</v>
      </c>
      <c r="J754" s="177" t="str">
        <f>IF(ISBLANK(INDEX('Policy Characteristics'!D:D,MATCH($C754,'Policy Characteristics'!$C:$C,0))),"",INDEX('Policy Characteristics'!D:D,MATCH($C754,'Policy Characteristics'!$C:$C,0)))</f>
        <v>Electrification</v>
      </c>
      <c r="K754" s="177" t="str">
        <f>IF(ISBLANK(INDEX('Policy Characteristics'!E:E,MATCH($C754,'Policy Characteristics'!$C:$C,0))),"",INDEX('Policy Characteristics'!E:E,MATCH($C754,'Policy Characteristics'!$C:$C,0)))</f>
        <v>indst shift to electricity</v>
      </c>
      <c r="L754" s="177">
        <f>IF(ISBLANK(INDEX('Policy Characteristics'!F:F,MATCH($C754,'Policy Characteristics'!$C:$C,0))),"",INDEX('Policy Characteristics'!F:F,MATCH($C754,'Policy Characteristics'!$C:$C,0)))</f>
        <v>0</v>
      </c>
      <c r="M754" s="177">
        <f>IF(ISBLANK(INDEX('Policy Characteristics'!G:G,MATCH($C754,'Policy Characteristics'!$C:$C,0))),"",INDEX('Policy Characteristics'!G:G,MATCH($C754,'Policy Characteristics'!$C:$C,0)))</f>
        <v>1</v>
      </c>
      <c r="N754" s="177">
        <f>IF(ISBLANK(INDEX('Policy Characteristics'!H:H,MATCH($C754,'Policy Characteristics'!$C:$C,0))),"",INDEX('Policy Characteristics'!H:H,MATCH($C754,'Policy Characteristics'!$C:$C,0)))</f>
        <v>0.01</v>
      </c>
      <c r="O754" s="177" t="str">
        <f>IF(ISBLANK(INDEX('Policy Characteristics'!I:I,MATCH($C754,'Policy Characteristics'!$C:$C,0))),"",INDEX('Policy Characteristics'!I:I,MATCH($C754,'Policy Characteristics'!$C:$C,0)))</f>
        <v>% of fuel shifted</v>
      </c>
      <c r="P754" s="177" t="str">
        <f>IF(ISBLANK(INDEX('Policy Characteristics'!J:J,MATCH($C754,'Policy Characteristics'!$C:$C,0))),"",INDEX('Policy Characteristics'!J:J,MATCH($C754,'Policy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4" s="177" t="str">
        <f>IF(ISBLANK(INDEX('Policy Characteristics'!K:K,MATCH($C754,'Policy Characteristics'!$C:$C,0))),"",INDEX('Policy Characteristics'!K:K,MATCH($C754,'Policy Characteristics'!$C:$C,0)))</f>
        <v>industry-ag-main.html#fuel-switching</v>
      </c>
      <c r="R754" s="177" t="str">
        <f>IF(ISBLANK(INDEX('Policy Characteristics'!L:L,MATCH($C754,'Policy Characteristics'!$C:$C,0))),"",INDEX('Policy Characteristics'!L:L,MATCH($C754,'Policy Characteristics'!$C:$C,0)))</f>
        <v>industry-elec-and-hydrogen.html</v>
      </c>
    </row>
    <row r="755" spans="1:18" x14ac:dyDescent="0.35">
      <c r="A755" s="176" t="str">
        <f>IF(ISBLANK(INDEX('Policy Characteristics'!A:A,MATCH($C755,'Policy Characteristics'!$C:$C,0))),"",INDEX('Policy Characteristics'!A:A,MATCH($C755,'Policy Characteristics'!$C:$C,0)))</f>
        <v>Industry</v>
      </c>
      <c r="B755" s="184" t="str">
        <f>IF(ISBLANK(INDEX('Policy Characteristics'!B:B,MATCH($C755,'Policy Characteristics'!$C:$C,0))),"",INDEX('Policy Characteristics'!B:B,MATCH($C755,'Policy Characteristics'!$C:$C,0)))</f>
        <v>Electrification</v>
      </c>
      <c r="C755" s="176" t="str">
        <f t="shared" si="36"/>
        <v>Fraction of Eligible Industrial Energy Use Shifted to Electricity</v>
      </c>
      <c r="D755" s="6" t="s">
        <v>1984</v>
      </c>
      <c r="E755" s="1" t="s">
        <v>2380</v>
      </c>
      <c r="F755" t="s">
        <v>1946</v>
      </c>
      <c r="G755" s="47" t="s">
        <v>2387</v>
      </c>
      <c r="H755" s="44">
        <v>1995</v>
      </c>
      <c r="I755" s="198" t="s">
        <v>43</v>
      </c>
      <c r="J755" s="177" t="str">
        <f>IF(ISBLANK(INDEX('Policy Characteristics'!D:D,MATCH($C755,'Policy Characteristics'!$C:$C,0))),"",INDEX('Policy Characteristics'!D:D,MATCH($C755,'Policy Characteristics'!$C:$C,0)))</f>
        <v>Electrification</v>
      </c>
      <c r="K755" s="177" t="str">
        <f>IF(ISBLANK(INDEX('Policy Characteristics'!E:E,MATCH($C755,'Policy Characteristics'!$C:$C,0))),"",INDEX('Policy Characteristics'!E:E,MATCH($C755,'Policy Characteristics'!$C:$C,0)))</f>
        <v>indst shift to electricity</v>
      </c>
      <c r="L755" s="177">
        <f>IF(ISBLANK(INDEX('Policy Characteristics'!F:F,MATCH($C755,'Policy Characteristics'!$C:$C,0))),"",INDEX('Policy Characteristics'!F:F,MATCH($C755,'Policy Characteristics'!$C:$C,0)))</f>
        <v>0</v>
      </c>
      <c r="M755" s="177">
        <f>IF(ISBLANK(INDEX('Policy Characteristics'!G:G,MATCH($C755,'Policy Characteristics'!$C:$C,0))),"",INDEX('Policy Characteristics'!G:G,MATCH($C755,'Policy Characteristics'!$C:$C,0)))</f>
        <v>1</v>
      </c>
      <c r="N755" s="177">
        <f>IF(ISBLANK(INDEX('Policy Characteristics'!H:H,MATCH($C755,'Policy Characteristics'!$C:$C,0))),"",INDEX('Policy Characteristics'!H:H,MATCH($C755,'Policy Characteristics'!$C:$C,0)))</f>
        <v>0.01</v>
      </c>
      <c r="O755" s="177" t="str">
        <f>IF(ISBLANK(INDEX('Policy Characteristics'!I:I,MATCH($C755,'Policy Characteristics'!$C:$C,0))),"",INDEX('Policy Characteristics'!I:I,MATCH($C755,'Policy Characteristics'!$C:$C,0)))</f>
        <v>% of fuel shifted</v>
      </c>
      <c r="P755" s="177" t="str">
        <f>IF(ISBLANK(INDEX('Policy Characteristics'!J:J,MATCH($C755,'Policy Characteristics'!$C:$C,0))),"",INDEX('Policy Characteristics'!J:J,MATCH($C755,'Policy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5" s="177" t="str">
        <f>IF(ISBLANK(INDEX('Policy Characteristics'!K:K,MATCH($C755,'Policy Characteristics'!$C:$C,0))),"",INDEX('Policy Characteristics'!K:K,MATCH($C755,'Policy Characteristics'!$C:$C,0)))</f>
        <v>industry-ag-main.html#fuel-switching</v>
      </c>
      <c r="R755" s="177" t="str">
        <f>IF(ISBLANK(INDEX('Policy Characteristics'!L:L,MATCH($C755,'Policy Characteristics'!$C:$C,0))),"",INDEX('Policy Characteristics'!L:L,MATCH($C755,'Policy Characteristics'!$C:$C,0)))</f>
        <v>industry-elec-and-hydrogen.html</v>
      </c>
    </row>
    <row r="756" spans="1:18" x14ac:dyDescent="0.35">
      <c r="A756" s="176" t="str">
        <f>IF(ISBLANK(INDEX('Policy Characteristics'!A:A,MATCH($C756,'Policy Characteristics'!$C:$C,0))),"",INDEX('Policy Characteristics'!A:A,MATCH($C756,'Policy Characteristics'!$C:$C,0)))</f>
        <v>Industry</v>
      </c>
      <c r="B756" s="184" t="str">
        <f>IF(ISBLANK(INDEX('Policy Characteristics'!B:B,MATCH($C756,'Policy Characteristics'!$C:$C,0))),"",INDEX('Policy Characteristics'!B:B,MATCH($C756,'Policy Characteristics'!$C:$C,0)))</f>
        <v>Electrification</v>
      </c>
      <c r="C756" s="176" t="str">
        <f t="shared" si="36"/>
        <v>Fraction of Eligible Industrial Energy Use Shifted to Electricity</v>
      </c>
      <c r="D756" s="6" t="s">
        <v>1984</v>
      </c>
      <c r="E756" s="1" t="s">
        <v>2381</v>
      </c>
      <c r="F756" t="s">
        <v>1946</v>
      </c>
      <c r="G756" s="47" t="s">
        <v>2388</v>
      </c>
      <c r="H756" s="44">
        <v>1996</v>
      </c>
      <c r="I756" s="198" t="s">
        <v>43</v>
      </c>
      <c r="J756" s="177" t="str">
        <f>IF(ISBLANK(INDEX('Policy Characteristics'!D:D,MATCH($C756,'Policy Characteristics'!$C:$C,0))),"",INDEX('Policy Characteristics'!D:D,MATCH($C756,'Policy Characteristics'!$C:$C,0)))</f>
        <v>Electrification</v>
      </c>
      <c r="K756" s="177" t="str">
        <f>IF(ISBLANK(INDEX('Policy Characteristics'!E:E,MATCH($C756,'Policy Characteristics'!$C:$C,0))),"",INDEX('Policy Characteristics'!E:E,MATCH($C756,'Policy Characteristics'!$C:$C,0)))</f>
        <v>indst shift to electricity</v>
      </c>
      <c r="L756" s="177">
        <f>IF(ISBLANK(INDEX('Policy Characteristics'!F:F,MATCH($C756,'Policy Characteristics'!$C:$C,0))),"",INDEX('Policy Characteristics'!F:F,MATCH($C756,'Policy Characteristics'!$C:$C,0)))</f>
        <v>0</v>
      </c>
      <c r="M756" s="177">
        <f>IF(ISBLANK(INDEX('Policy Characteristics'!G:G,MATCH($C756,'Policy Characteristics'!$C:$C,0))),"",INDEX('Policy Characteristics'!G:G,MATCH($C756,'Policy Characteristics'!$C:$C,0)))</f>
        <v>1</v>
      </c>
      <c r="N756" s="177">
        <f>IF(ISBLANK(INDEX('Policy Characteristics'!H:H,MATCH($C756,'Policy Characteristics'!$C:$C,0))),"",INDEX('Policy Characteristics'!H:H,MATCH($C756,'Policy Characteristics'!$C:$C,0)))</f>
        <v>0.01</v>
      </c>
      <c r="O756" s="177" t="str">
        <f>IF(ISBLANK(INDEX('Policy Characteristics'!I:I,MATCH($C756,'Policy Characteristics'!$C:$C,0))),"",INDEX('Policy Characteristics'!I:I,MATCH($C756,'Policy Characteristics'!$C:$C,0)))</f>
        <v>% of fuel shifted</v>
      </c>
      <c r="P756" s="177" t="str">
        <f>IF(ISBLANK(INDEX('Policy Characteristics'!J:J,MATCH($C756,'Policy Characteristics'!$C:$C,0))),"",INDEX('Policy Characteristics'!J:J,MATCH($C756,'Policy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6" s="177" t="str">
        <f>IF(ISBLANK(INDEX('Policy Characteristics'!K:K,MATCH($C756,'Policy Characteristics'!$C:$C,0))),"",INDEX('Policy Characteristics'!K:K,MATCH($C756,'Policy Characteristics'!$C:$C,0)))</f>
        <v>industry-ag-main.html#fuel-switching</v>
      </c>
      <c r="R756" s="177" t="str">
        <f>IF(ISBLANK(INDEX('Policy Characteristics'!L:L,MATCH($C756,'Policy Characteristics'!$C:$C,0))),"",INDEX('Policy Characteristics'!L:L,MATCH($C756,'Policy Characteristics'!$C:$C,0)))</f>
        <v>industry-elec-and-hydrogen.html</v>
      </c>
    </row>
    <row r="757" spans="1:18" x14ac:dyDescent="0.35">
      <c r="A757" s="176" t="str">
        <f>IF(ISBLANK(INDEX('Policy Characteristics'!A:A,MATCH($C757,'Policy Characteristics'!$C:$C,0))),"",INDEX('Policy Characteristics'!A:A,MATCH($C757,'Policy Characteristics'!$C:$C,0)))</f>
        <v>Industry</v>
      </c>
      <c r="B757" s="184" t="str">
        <f>IF(ISBLANK(INDEX('Policy Characteristics'!B:B,MATCH($C757,'Policy Characteristics'!$C:$C,0))),"",INDEX('Policy Characteristics'!B:B,MATCH($C757,'Policy Characteristics'!$C:$C,0)))</f>
        <v>Electrification</v>
      </c>
      <c r="C757" s="176" t="str">
        <f t="shared" si="36"/>
        <v>Fraction of Eligible Industrial Energy Use Shifted to Electricity</v>
      </c>
      <c r="D757" s="6" t="s">
        <v>1984</v>
      </c>
      <c r="E757" s="1" t="s">
        <v>2382</v>
      </c>
      <c r="F757" t="s">
        <v>1946</v>
      </c>
      <c r="G757" s="47" t="s">
        <v>2389</v>
      </c>
      <c r="H757" s="44">
        <v>1997</v>
      </c>
      <c r="I757" s="198" t="s">
        <v>43</v>
      </c>
      <c r="J757" s="177" t="str">
        <f>IF(ISBLANK(INDEX('Policy Characteristics'!D:D,MATCH($C757,'Policy Characteristics'!$C:$C,0))),"",INDEX('Policy Characteristics'!D:D,MATCH($C757,'Policy Characteristics'!$C:$C,0)))</f>
        <v>Electrification</v>
      </c>
      <c r="K757" s="177" t="str">
        <f>IF(ISBLANK(INDEX('Policy Characteristics'!E:E,MATCH($C757,'Policy Characteristics'!$C:$C,0))),"",INDEX('Policy Characteristics'!E:E,MATCH($C757,'Policy Characteristics'!$C:$C,0)))</f>
        <v>indst shift to electricity</v>
      </c>
      <c r="L757" s="177">
        <f>IF(ISBLANK(INDEX('Policy Characteristics'!F:F,MATCH($C757,'Policy Characteristics'!$C:$C,0))),"",INDEX('Policy Characteristics'!F:F,MATCH($C757,'Policy Characteristics'!$C:$C,0)))</f>
        <v>0</v>
      </c>
      <c r="M757" s="177">
        <f>IF(ISBLANK(INDEX('Policy Characteristics'!G:G,MATCH($C757,'Policy Characteristics'!$C:$C,0))),"",INDEX('Policy Characteristics'!G:G,MATCH($C757,'Policy Characteristics'!$C:$C,0)))</f>
        <v>1</v>
      </c>
      <c r="N757" s="177">
        <f>IF(ISBLANK(INDEX('Policy Characteristics'!H:H,MATCH($C757,'Policy Characteristics'!$C:$C,0))),"",INDEX('Policy Characteristics'!H:H,MATCH($C757,'Policy Characteristics'!$C:$C,0)))</f>
        <v>0.01</v>
      </c>
      <c r="O757" s="177" t="str">
        <f>IF(ISBLANK(INDEX('Policy Characteristics'!I:I,MATCH($C757,'Policy Characteristics'!$C:$C,0))),"",INDEX('Policy Characteristics'!I:I,MATCH($C757,'Policy Characteristics'!$C:$C,0)))</f>
        <v>% of fuel shifted</v>
      </c>
      <c r="P757" s="177" t="str">
        <f>IF(ISBLANK(INDEX('Policy Characteristics'!J:J,MATCH($C757,'Policy Characteristics'!$C:$C,0))),"",INDEX('Policy Characteristics'!J:J,MATCH($C757,'Policy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7" s="177" t="str">
        <f>IF(ISBLANK(INDEX('Policy Characteristics'!K:K,MATCH($C757,'Policy Characteristics'!$C:$C,0))),"",INDEX('Policy Characteristics'!K:K,MATCH($C757,'Policy Characteristics'!$C:$C,0)))</f>
        <v>industry-ag-main.html#fuel-switching</v>
      </c>
      <c r="R757" s="177" t="str">
        <f>IF(ISBLANK(INDEX('Policy Characteristics'!L:L,MATCH($C757,'Policy Characteristics'!$C:$C,0))),"",INDEX('Policy Characteristics'!L:L,MATCH($C757,'Policy Characteristics'!$C:$C,0)))</f>
        <v>industry-elec-and-hydrogen.html</v>
      </c>
    </row>
    <row r="758" spans="1:18" x14ac:dyDescent="0.35">
      <c r="A758" s="176" t="str">
        <f>IF(ISBLANK(INDEX('Policy Characteristics'!A:A,MATCH($C758,'Policy Characteristics'!$C:$C,0))),"",INDEX('Policy Characteristics'!A:A,MATCH($C758,'Policy Characteristics'!$C:$C,0)))</f>
        <v>Industry</v>
      </c>
      <c r="B758" s="184" t="str">
        <f>IF(ISBLANK(INDEX('Policy Characteristics'!B:B,MATCH($C758,'Policy Characteristics'!$C:$C,0))),"",INDEX('Policy Characteristics'!B:B,MATCH($C758,'Policy Characteristics'!$C:$C,0)))</f>
        <v>Electrification</v>
      </c>
      <c r="C758" s="176" t="str">
        <f t="shared" si="36"/>
        <v>Fraction of Eligible Industrial Energy Use Shifted to Electricity</v>
      </c>
      <c r="D758" s="6" t="s">
        <v>1984</v>
      </c>
      <c r="E758" s="1" t="s">
        <v>2383</v>
      </c>
      <c r="F758" t="s">
        <v>1946</v>
      </c>
      <c r="G758" s="47" t="s">
        <v>2390</v>
      </c>
      <c r="H758" s="44">
        <v>1998</v>
      </c>
      <c r="I758" s="198" t="s">
        <v>43</v>
      </c>
      <c r="J758" s="177" t="str">
        <f>IF(ISBLANK(INDEX('Policy Characteristics'!D:D,MATCH($C758,'Policy Characteristics'!$C:$C,0))),"",INDEX('Policy Characteristics'!D:D,MATCH($C758,'Policy Characteristics'!$C:$C,0)))</f>
        <v>Electrification</v>
      </c>
      <c r="K758" s="177" t="str">
        <f>IF(ISBLANK(INDEX('Policy Characteristics'!E:E,MATCH($C758,'Policy Characteristics'!$C:$C,0))),"",INDEX('Policy Characteristics'!E:E,MATCH($C758,'Policy Characteristics'!$C:$C,0)))</f>
        <v>indst shift to electricity</v>
      </c>
      <c r="L758" s="177">
        <f>IF(ISBLANK(INDEX('Policy Characteristics'!F:F,MATCH($C758,'Policy Characteristics'!$C:$C,0))),"",INDEX('Policy Characteristics'!F:F,MATCH($C758,'Policy Characteristics'!$C:$C,0)))</f>
        <v>0</v>
      </c>
      <c r="M758" s="177">
        <f>IF(ISBLANK(INDEX('Policy Characteristics'!G:G,MATCH($C758,'Policy Characteristics'!$C:$C,0))),"",INDEX('Policy Characteristics'!G:G,MATCH($C758,'Policy Characteristics'!$C:$C,0)))</f>
        <v>1</v>
      </c>
      <c r="N758" s="177">
        <f>IF(ISBLANK(INDEX('Policy Characteristics'!H:H,MATCH($C758,'Policy Characteristics'!$C:$C,0))),"",INDEX('Policy Characteristics'!H:H,MATCH($C758,'Policy Characteristics'!$C:$C,0)))</f>
        <v>0.01</v>
      </c>
      <c r="O758" s="177" t="str">
        <f>IF(ISBLANK(INDEX('Policy Characteristics'!I:I,MATCH($C758,'Policy Characteristics'!$C:$C,0))),"",INDEX('Policy Characteristics'!I:I,MATCH($C758,'Policy Characteristics'!$C:$C,0)))</f>
        <v>% of fuel shifted</v>
      </c>
      <c r="P758" s="177" t="str">
        <f>IF(ISBLANK(INDEX('Policy Characteristics'!J:J,MATCH($C758,'Policy Characteristics'!$C:$C,0))),"",INDEX('Policy Characteristics'!J:J,MATCH($C758,'Policy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8" s="177" t="str">
        <f>IF(ISBLANK(INDEX('Policy Characteristics'!K:K,MATCH($C758,'Policy Characteristics'!$C:$C,0))),"",INDEX('Policy Characteristics'!K:K,MATCH($C758,'Policy Characteristics'!$C:$C,0)))</f>
        <v>industry-ag-main.html#fuel-switching</v>
      </c>
      <c r="R758" s="177" t="str">
        <f>IF(ISBLANK(INDEX('Policy Characteristics'!L:L,MATCH($C758,'Policy Characteristics'!$C:$C,0))),"",INDEX('Policy Characteristics'!L:L,MATCH($C758,'Policy Characteristics'!$C:$C,0)))</f>
        <v>industry-elec-and-hydrogen.html</v>
      </c>
    </row>
    <row r="759" spans="1:18" x14ac:dyDescent="0.35">
      <c r="A759" s="176" t="str">
        <f>IF(ISBLANK(INDEX('Policy Characteristics'!A:A,MATCH($C759,'Policy Characteristics'!$C:$C,0))),"",INDEX('Policy Characteristics'!A:A,MATCH($C759,'Policy Characteristics'!$C:$C,0)))</f>
        <v>Industry</v>
      </c>
      <c r="B759" s="184" t="str">
        <f>IF(ISBLANK(INDEX('Policy Characteristics'!B:B,MATCH($C759,'Policy Characteristics'!$C:$C,0))),"",INDEX('Policy Characteristics'!B:B,MATCH($C759,'Policy Characteristics'!$C:$C,0)))</f>
        <v>Electrification</v>
      </c>
      <c r="C759" s="176" t="str">
        <f t="shared" si="36"/>
        <v>Fraction of Eligible Industrial Energy Use Shifted to Electricity</v>
      </c>
      <c r="D759" s="6" t="s">
        <v>1984</v>
      </c>
      <c r="E759" s="1" t="s">
        <v>2384</v>
      </c>
      <c r="F759" t="s">
        <v>1946</v>
      </c>
      <c r="G759" s="47" t="s">
        <v>2391</v>
      </c>
      <c r="H759" s="44">
        <v>1999</v>
      </c>
      <c r="I759" s="198" t="s">
        <v>43</v>
      </c>
      <c r="J759" s="177" t="str">
        <f>IF(ISBLANK(INDEX('Policy Characteristics'!D:D,MATCH($C759,'Policy Characteristics'!$C:$C,0))),"",INDEX('Policy Characteristics'!D:D,MATCH($C759,'Policy Characteristics'!$C:$C,0)))</f>
        <v>Electrification</v>
      </c>
      <c r="K759" s="177" t="str">
        <f>IF(ISBLANK(INDEX('Policy Characteristics'!E:E,MATCH($C759,'Policy Characteristics'!$C:$C,0))),"",INDEX('Policy Characteristics'!E:E,MATCH($C759,'Policy Characteristics'!$C:$C,0)))</f>
        <v>indst shift to electricity</v>
      </c>
      <c r="L759" s="177">
        <f>IF(ISBLANK(INDEX('Policy Characteristics'!F:F,MATCH($C759,'Policy Characteristics'!$C:$C,0))),"",INDEX('Policy Characteristics'!F:F,MATCH($C759,'Policy Characteristics'!$C:$C,0)))</f>
        <v>0</v>
      </c>
      <c r="M759" s="177">
        <f>IF(ISBLANK(INDEX('Policy Characteristics'!G:G,MATCH($C759,'Policy Characteristics'!$C:$C,0))),"",INDEX('Policy Characteristics'!G:G,MATCH($C759,'Policy Characteristics'!$C:$C,0)))</f>
        <v>1</v>
      </c>
      <c r="N759" s="177">
        <f>IF(ISBLANK(INDEX('Policy Characteristics'!H:H,MATCH($C759,'Policy Characteristics'!$C:$C,0))),"",INDEX('Policy Characteristics'!H:H,MATCH($C759,'Policy Characteristics'!$C:$C,0)))</f>
        <v>0.01</v>
      </c>
      <c r="O759" s="177" t="str">
        <f>IF(ISBLANK(INDEX('Policy Characteristics'!I:I,MATCH($C759,'Policy Characteristics'!$C:$C,0))),"",INDEX('Policy Characteristics'!I:I,MATCH($C759,'Policy Characteristics'!$C:$C,0)))</f>
        <v>% of fuel shifted</v>
      </c>
      <c r="P759" s="177" t="str">
        <f>IF(ISBLANK(INDEX('Policy Characteristics'!J:J,MATCH($C759,'Policy Characteristics'!$C:$C,0))),"",INDEX('Policy Characteristics'!J:J,MATCH($C759,'Policy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9" s="177" t="str">
        <f>IF(ISBLANK(INDEX('Policy Characteristics'!K:K,MATCH($C759,'Policy Characteristics'!$C:$C,0))),"",INDEX('Policy Characteristics'!K:K,MATCH($C759,'Policy Characteristics'!$C:$C,0)))</f>
        <v>industry-ag-main.html#fuel-switching</v>
      </c>
      <c r="R759" s="177" t="str">
        <f>IF(ISBLANK(INDEX('Policy Characteristics'!L:L,MATCH($C759,'Policy Characteristics'!$C:$C,0))),"",INDEX('Policy Characteristics'!L:L,MATCH($C759,'Policy Characteristics'!$C:$C,0)))</f>
        <v>industry-elec-and-hydrogen.html</v>
      </c>
    </row>
    <row r="760" spans="1:18" x14ac:dyDescent="0.35">
      <c r="A760" s="176" t="str">
        <f>IF(ISBLANK(INDEX('Policy Characteristics'!A:A,MATCH($C760,'Policy Characteristics'!$C:$C,0))),"",INDEX('Policy Characteristics'!A:A,MATCH($C760,'Policy Characteristics'!$C:$C,0)))</f>
        <v>Industry</v>
      </c>
      <c r="B760" s="184" t="str">
        <f>IF(ISBLANK(INDEX('Policy Characteristics'!B:B,MATCH($C760,'Policy Characteristics'!$C:$C,0))),"",INDEX('Policy Characteristics'!B:B,MATCH($C760,'Policy Characteristics'!$C:$C,0)))</f>
        <v>Electrification</v>
      </c>
      <c r="C760" s="176" t="str">
        <f t="shared" si="36"/>
        <v>Fraction of Eligible Industrial Energy Use Shifted to Electricity</v>
      </c>
      <c r="D760" s="6" t="s">
        <v>1984</v>
      </c>
      <c r="E760" s="1" t="s">
        <v>2385</v>
      </c>
      <c r="F760" t="s">
        <v>1946</v>
      </c>
      <c r="G760" s="47" t="s">
        <v>2392</v>
      </c>
      <c r="H760" s="44">
        <v>2000</v>
      </c>
      <c r="I760" s="198" t="s">
        <v>43</v>
      </c>
      <c r="J760" s="177" t="str">
        <f>IF(ISBLANK(INDEX('Policy Characteristics'!D:D,MATCH($C760,'Policy Characteristics'!$C:$C,0))),"",INDEX('Policy Characteristics'!D:D,MATCH($C760,'Policy Characteristics'!$C:$C,0)))</f>
        <v>Electrification</v>
      </c>
      <c r="K760" s="177" t="str">
        <f>IF(ISBLANK(INDEX('Policy Characteristics'!E:E,MATCH($C760,'Policy Characteristics'!$C:$C,0))),"",INDEX('Policy Characteristics'!E:E,MATCH($C760,'Policy Characteristics'!$C:$C,0)))</f>
        <v>indst shift to electricity</v>
      </c>
      <c r="L760" s="177">
        <f>IF(ISBLANK(INDEX('Policy Characteristics'!F:F,MATCH($C760,'Policy Characteristics'!$C:$C,0))),"",INDEX('Policy Characteristics'!F:F,MATCH($C760,'Policy Characteristics'!$C:$C,0)))</f>
        <v>0</v>
      </c>
      <c r="M760" s="177">
        <f>IF(ISBLANK(INDEX('Policy Characteristics'!G:G,MATCH($C760,'Policy Characteristics'!$C:$C,0))),"",INDEX('Policy Characteristics'!G:G,MATCH($C760,'Policy Characteristics'!$C:$C,0)))</f>
        <v>1</v>
      </c>
      <c r="N760" s="177">
        <f>IF(ISBLANK(INDEX('Policy Characteristics'!H:H,MATCH($C760,'Policy Characteristics'!$C:$C,0))),"",INDEX('Policy Characteristics'!H:H,MATCH($C760,'Policy Characteristics'!$C:$C,0)))</f>
        <v>0.01</v>
      </c>
      <c r="O760" s="177" t="str">
        <f>IF(ISBLANK(INDEX('Policy Characteristics'!I:I,MATCH($C760,'Policy Characteristics'!$C:$C,0))),"",INDEX('Policy Characteristics'!I:I,MATCH($C760,'Policy Characteristics'!$C:$C,0)))</f>
        <v>% of fuel shifted</v>
      </c>
      <c r="P760" s="177" t="str">
        <f>IF(ISBLANK(INDEX('Policy Characteristics'!J:J,MATCH($C760,'Policy Characteristics'!$C:$C,0))),"",INDEX('Policy Characteristics'!J:J,MATCH($C760,'Policy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0" s="177" t="str">
        <f>IF(ISBLANK(INDEX('Policy Characteristics'!K:K,MATCH($C760,'Policy Characteristics'!$C:$C,0))),"",INDEX('Policy Characteristics'!K:K,MATCH($C760,'Policy Characteristics'!$C:$C,0)))</f>
        <v>industry-ag-main.html#fuel-switching</v>
      </c>
      <c r="R760" s="177" t="str">
        <f>IF(ISBLANK(INDEX('Policy Characteristics'!L:L,MATCH($C760,'Policy Characteristics'!$C:$C,0))),"",INDEX('Policy Characteristics'!L:L,MATCH($C760,'Policy Characteristics'!$C:$C,0)))</f>
        <v>industry-elec-and-hydrogen.html</v>
      </c>
    </row>
    <row r="761" spans="1:18" x14ac:dyDescent="0.35">
      <c r="A761" s="176" t="str">
        <f>IF(ISBLANK(INDEX('Policy Characteristics'!A:A,MATCH($C761,'Policy Characteristics'!$C:$C,0))),"",INDEX('Policy Characteristics'!A:A,MATCH($C761,'Policy Characteristics'!$C:$C,0)))</f>
        <v>Industry</v>
      </c>
      <c r="B761" s="184" t="str">
        <f>IF(ISBLANK(INDEX('Policy Characteristics'!B:B,MATCH($C761,'Policy Characteristics'!$C:$C,0))),"",INDEX('Policy Characteristics'!B:B,MATCH($C761,'Policy Characteristics'!$C:$C,0)))</f>
        <v>Electrification</v>
      </c>
      <c r="C761" s="176" t="str">
        <f t="shared" si="36"/>
        <v>Fraction of Eligible Industrial Energy Use Shifted to Electricity</v>
      </c>
      <c r="D761" s="6" t="s">
        <v>1984</v>
      </c>
      <c r="E761" s="1" t="s">
        <v>2542</v>
      </c>
      <c r="F761" t="s">
        <v>1946</v>
      </c>
      <c r="G761" s="47" t="s">
        <v>2542</v>
      </c>
      <c r="H761" s="44">
        <v>2001</v>
      </c>
      <c r="I761" s="198" t="s">
        <v>43</v>
      </c>
      <c r="J761" s="177" t="str">
        <f>IF(ISBLANK(INDEX('Policy Characteristics'!D:D,MATCH($C761,'Policy Characteristics'!$C:$C,0))),"",INDEX('Policy Characteristics'!D:D,MATCH($C761,'Policy Characteristics'!$C:$C,0)))</f>
        <v>Electrification</v>
      </c>
      <c r="K761" s="177" t="str">
        <f>IF(ISBLANK(INDEX('Policy Characteristics'!E:E,MATCH($C761,'Policy Characteristics'!$C:$C,0))),"",INDEX('Policy Characteristics'!E:E,MATCH($C761,'Policy Characteristics'!$C:$C,0)))</f>
        <v>indst shift to electricity</v>
      </c>
      <c r="L761" s="177">
        <f>IF(ISBLANK(INDEX('Policy Characteristics'!F:F,MATCH($C761,'Policy Characteristics'!$C:$C,0))),"",INDEX('Policy Characteristics'!F:F,MATCH($C761,'Policy Characteristics'!$C:$C,0)))</f>
        <v>0</v>
      </c>
      <c r="M761" s="177">
        <f>IF(ISBLANK(INDEX('Policy Characteristics'!G:G,MATCH($C761,'Policy Characteristics'!$C:$C,0))),"",INDEX('Policy Characteristics'!G:G,MATCH($C761,'Policy Characteristics'!$C:$C,0)))</f>
        <v>1</v>
      </c>
      <c r="N761" s="177">
        <f>IF(ISBLANK(INDEX('Policy Characteristics'!H:H,MATCH($C761,'Policy Characteristics'!$C:$C,0))),"",INDEX('Policy Characteristics'!H:H,MATCH($C761,'Policy Characteristics'!$C:$C,0)))</f>
        <v>0.01</v>
      </c>
      <c r="O761" s="177" t="str">
        <f>IF(ISBLANK(INDEX('Policy Characteristics'!I:I,MATCH($C761,'Policy Characteristics'!$C:$C,0))),"",INDEX('Policy Characteristics'!I:I,MATCH($C761,'Policy Characteristics'!$C:$C,0)))</f>
        <v>% of fuel shifted</v>
      </c>
      <c r="P761" s="177" t="str">
        <f>IF(ISBLANK(INDEX('Policy Characteristics'!J:J,MATCH($C761,'Policy Characteristics'!$C:$C,0))),"",INDEX('Policy Characteristics'!J:J,MATCH($C761,'Policy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1" s="177" t="str">
        <f>IF(ISBLANK(INDEX('Policy Characteristics'!K:K,MATCH($C761,'Policy Characteristics'!$C:$C,0))),"",INDEX('Policy Characteristics'!K:K,MATCH($C761,'Policy Characteristics'!$C:$C,0)))</f>
        <v>industry-ag-main.html#fuel-switching</v>
      </c>
      <c r="R761" s="177" t="str">
        <f>IF(ISBLANK(INDEX('Policy Characteristics'!L:L,MATCH($C761,'Policy Characteristics'!$C:$C,0))),"",INDEX('Policy Characteristics'!L:L,MATCH($C761,'Policy Characteristics'!$C:$C,0)))</f>
        <v>industry-elec-and-hydrogen.html</v>
      </c>
    </row>
    <row r="762" spans="1:18" x14ac:dyDescent="0.35">
      <c r="A762" s="176" t="str">
        <f>IF(ISBLANK(INDEX('Policy Characteristics'!A:A,MATCH($C762,'Policy Characteristics'!$C:$C,0))),"",INDEX('Policy Characteristics'!A:A,MATCH($C762,'Policy Characteristics'!$C:$C,0)))</f>
        <v>Industry</v>
      </c>
      <c r="B762" s="184" t="str">
        <f>IF(ISBLANK(INDEX('Policy Characteristics'!B:B,MATCH($C762,'Policy Characteristics'!$C:$C,0))),"",INDEX('Policy Characteristics'!B:B,MATCH($C762,'Policy Characteristics'!$C:$C,0)))</f>
        <v>Electrification</v>
      </c>
      <c r="C762" s="176" t="str">
        <f t="shared" ref="C762:C793" si="37">C$594</f>
        <v>Fraction of Eligible Industrial Energy Use Shifted to Electricity</v>
      </c>
      <c r="D762" s="6" t="s">
        <v>1985</v>
      </c>
      <c r="E762" s="1" t="s">
        <v>2379</v>
      </c>
      <c r="F762" t="s">
        <v>1947</v>
      </c>
      <c r="G762" s="47" t="s">
        <v>2386</v>
      </c>
      <c r="H762" s="44">
        <v>2002</v>
      </c>
      <c r="I762" s="198" t="s">
        <v>43</v>
      </c>
      <c r="J762" s="177" t="str">
        <f>IF(ISBLANK(INDEX('Policy Characteristics'!D:D,MATCH($C762,'Policy Characteristics'!$C:$C,0))),"",INDEX('Policy Characteristics'!D:D,MATCH($C762,'Policy Characteristics'!$C:$C,0)))</f>
        <v>Electrification</v>
      </c>
      <c r="K762" s="177" t="str">
        <f>IF(ISBLANK(INDEX('Policy Characteristics'!E:E,MATCH($C762,'Policy Characteristics'!$C:$C,0))),"",INDEX('Policy Characteristics'!E:E,MATCH($C762,'Policy Characteristics'!$C:$C,0)))</f>
        <v>indst shift to electricity</v>
      </c>
      <c r="L762" s="177">
        <f>IF(ISBLANK(INDEX('Policy Characteristics'!F:F,MATCH($C762,'Policy Characteristics'!$C:$C,0))),"",INDEX('Policy Characteristics'!F:F,MATCH($C762,'Policy Characteristics'!$C:$C,0)))</f>
        <v>0</v>
      </c>
      <c r="M762" s="177">
        <f>IF(ISBLANK(INDEX('Policy Characteristics'!G:G,MATCH($C762,'Policy Characteristics'!$C:$C,0))),"",INDEX('Policy Characteristics'!G:G,MATCH($C762,'Policy Characteristics'!$C:$C,0)))</f>
        <v>1</v>
      </c>
      <c r="N762" s="177">
        <f>IF(ISBLANK(INDEX('Policy Characteristics'!H:H,MATCH($C762,'Policy Characteristics'!$C:$C,0))),"",INDEX('Policy Characteristics'!H:H,MATCH($C762,'Policy Characteristics'!$C:$C,0)))</f>
        <v>0.01</v>
      </c>
      <c r="O762" s="177" t="str">
        <f>IF(ISBLANK(INDEX('Policy Characteristics'!I:I,MATCH($C762,'Policy Characteristics'!$C:$C,0))),"",INDEX('Policy Characteristics'!I:I,MATCH($C762,'Policy Characteristics'!$C:$C,0)))</f>
        <v>% of fuel shifted</v>
      </c>
      <c r="P762" s="177" t="str">
        <f>IF(ISBLANK(INDEX('Policy Characteristics'!J:J,MATCH($C762,'Policy Characteristics'!$C:$C,0))),"",INDEX('Policy Characteristics'!J:J,MATCH($C762,'Policy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2" s="177" t="str">
        <f>IF(ISBLANK(INDEX('Policy Characteristics'!K:K,MATCH($C762,'Policy Characteristics'!$C:$C,0))),"",INDEX('Policy Characteristics'!K:K,MATCH($C762,'Policy Characteristics'!$C:$C,0)))</f>
        <v>industry-ag-main.html#fuel-switching</v>
      </c>
      <c r="R762" s="177" t="str">
        <f>IF(ISBLANK(INDEX('Policy Characteristics'!L:L,MATCH($C762,'Policy Characteristics'!$C:$C,0))),"",INDEX('Policy Characteristics'!L:L,MATCH($C762,'Policy Characteristics'!$C:$C,0)))</f>
        <v>industry-elec-and-hydrogen.html</v>
      </c>
    </row>
    <row r="763" spans="1:18" x14ac:dyDescent="0.35">
      <c r="A763" s="176" t="str">
        <f>IF(ISBLANK(INDEX('Policy Characteristics'!A:A,MATCH($C763,'Policy Characteristics'!$C:$C,0))),"",INDEX('Policy Characteristics'!A:A,MATCH($C763,'Policy Characteristics'!$C:$C,0)))</f>
        <v>Industry</v>
      </c>
      <c r="B763" s="184" t="str">
        <f>IF(ISBLANK(INDEX('Policy Characteristics'!B:B,MATCH($C763,'Policy Characteristics'!$C:$C,0))),"",INDEX('Policy Characteristics'!B:B,MATCH($C763,'Policy Characteristics'!$C:$C,0)))</f>
        <v>Electrification</v>
      </c>
      <c r="C763" s="176" t="str">
        <f t="shared" si="37"/>
        <v>Fraction of Eligible Industrial Energy Use Shifted to Electricity</v>
      </c>
      <c r="D763" s="6" t="s">
        <v>1985</v>
      </c>
      <c r="E763" s="1" t="s">
        <v>2380</v>
      </c>
      <c r="F763" t="s">
        <v>1947</v>
      </c>
      <c r="G763" s="47" t="s">
        <v>2387</v>
      </c>
      <c r="H763" s="44">
        <v>2003</v>
      </c>
      <c r="I763" s="198" t="s">
        <v>43</v>
      </c>
      <c r="J763" s="177" t="str">
        <f>IF(ISBLANK(INDEX('Policy Characteristics'!D:D,MATCH($C763,'Policy Characteristics'!$C:$C,0))),"",INDEX('Policy Characteristics'!D:D,MATCH($C763,'Policy Characteristics'!$C:$C,0)))</f>
        <v>Electrification</v>
      </c>
      <c r="K763" s="177" t="str">
        <f>IF(ISBLANK(INDEX('Policy Characteristics'!E:E,MATCH($C763,'Policy Characteristics'!$C:$C,0))),"",INDEX('Policy Characteristics'!E:E,MATCH($C763,'Policy Characteristics'!$C:$C,0)))</f>
        <v>indst shift to electricity</v>
      </c>
      <c r="L763" s="177">
        <f>IF(ISBLANK(INDEX('Policy Characteristics'!F:F,MATCH($C763,'Policy Characteristics'!$C:$C,0))),"",INDEX('Policy Characteristics'!F:F,MATCH($C763,'Policy Characteristics'!$C:$C,0)))</f>
        <v>0</v>
      </c>
      <c r="M763" s="177">
        <f>IF(ISBLANK(INDEX('Policy Characteristics'!G:G,MATCH($C763,'Policy Characteristics'!$C:$C,0))),"",INDEX('Policy Characteristics'!G:G,MATCH($C763,'Policy Characteristics'!$C:$C,0)))</f>
        <v>1</v>
      </c>
      <c r="N763" s="177">
        <f>IF(ISBLANK(INDEX('Policy Characteristics'!H:H,MATCH($C763,'Policy Characteristics'!$C:$C,0))),"",INDEX('Policy Characteristics'!H:H,MATCH($C763,'Policy Characteristics'!$C:$C,0)))</f>
        <v>0.01</v>
      </c>
      <c r="O763" s="177" t="str">
        <f>IF(ISBLANK(INDEX('Policy Characteristics'!I:I,MATCH($C763,'Policy Characteristics'!$C:$C,0))),"",INDEX('Policy Characteristics'!I:I,MATCH($C763,'Policy Characteristics'!$C:$C,0)))</f>
        <v>% of fuel shifted</v>
      </c>
      <c r="P763" s="177" t="str">
        <f>IF(ISBLANK(INDEX('Policy Characteristics'!J:J,MATCH($C763,'Policy Characteristics'!$C:$C,0))),"",INDEX('Policy Characteristics'!J:J,MATCH($C763,'Policy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3" s="177" t="str">
        <f>IF(ISBLANK(INDEX('Policy Characteristics'!K:K,MATCH($C763,'Policy Characteristics'!$C:$C,0))),"",INDEX('Policy Characteristics'!K:K,MATCH($C763,'Policy Characteristics'!$C:$C,0)))</f>
        <v>industry-ag-main.html#fuel-switching</v>
      </c>
      <c r="R763" s="177" t="str">
        <f>IF(ISBLANK(INDEX('Policy Characteristics'!L:L,MATCH($C763,'Policy Characteristics'!$C:$C,0))),"",INDEX('Policy Characteristics'!L:L,MATCH($C763,'Policy Characteristics'!$C:$C,0)))</f>
        <v>industry-elec-and-hydrogen.html</v>
      </c>
    </row>
    <row r="764" spans="1:18" x14ac:dyDescent="0.35">
      <c r="A764" s="176" t="str">
        <f>IF(ISBLANK(INDEX('Policy Characteristics'!A:A,MATCH($C764,'Policy Characteristics'!$C:$C,0))),"",INDEX('Policy Characteristics'!A:A,MATCH($C764,'Policy Characteristics'!$C:$C,0)))</f>
        <v>Industry</v>
      </c>
      <c r="B764" s="184" t="str">
        <f>IF(ISBLANK(INDEX('Policy Characteristics'!B:B,MATCH($C764,'Policy Characteristics'!$C:$C,0))),"",INDEX('Policy Characteristics'!B:B,MATCH($C764,'Policy Characteristics'!$C:$C,0)))</f>
        <v>Electrification</v>
      </c>
      <c r="C764" s="176" t="str">
        <f t="shared" si="37"/>
        <v>Fraction of Eligible Industrial Energy Use Shifted to Electricity</v>
      </c>
      <c r="D764" s="6" t="s">
        <v>1985</v>
      </c>
      <c r="E764" s="1" t="s">
        <v>2381</v>
      </c>
      <c r="F764" t="s">
        <v>1947</v>
      </c>
      <c r="G764" s="47" t="s">
        <v>2388</v>
      </c>
      <c r="H764" s="44">
        <v>2004</v>
      </c>
      <c r="I764" s="198" t="s">
        <v>43</v>
      </c>
      <c r="J764" s="177" t="str">
        <f>IF(ISBLANK(INDEX('Policy Characteristics'!D:D,MATCH($C764,'Policy Characteristics'!$C:$C,0))),"",INDEX('Policy Characteristics'!D:D,MATCH($C764,'Policy Characteristics'!$C:$C,0)))</f>
        <v>Electrification</v>
      </c>
      <c r="K764" s="177" t="str">
        <f>IF(ISBLANK(INDEX('Policy Characteristics'!E:E,MATCH($C764,'Policy Characteristics'!$C:$C,0))),"",INDEX('Policy Characteristics'!E:E,MATCH($C764,'Policy Characteristics'!$C:$C,0)))</f>
        <v>indst shift to electricity</v>
      </c>
      <c r="L764" s="177">
        <f>IF(ISBLANK(INDEX('Policy Characteristics'!F:F,MATCH($C764,'Policy Characteristics'!$C:$C,0))),"",INDEX('Policy Characteristics'!F:F,MATCH($C764,'Policy Characteristics'!$C:$C,0)))</f>
        <v>0</v>
      </c>
      <c r="M764" s="177">
        <f>IF(ISBLANK(INDEX('Policy Characteristics'!G:G,MATCH($C764,'Policy Characteristics'!$C:$C,0))),"",INDEX('Policy Characteristics'!G:G,MATCH($C764,'Policy Characteristics'!$C:$C,0)))</f>
        <v>1</v>
      </c>
      <c r="N764" s="177">
        <f>IF(ISBLANK(INDEX('Policy Characteristics'!H:H,MATCH($C764,'Policy Characteristics'!$C:$C,0))),"",INDEX('Policy Characteristics'!H:H,MATCH($C764,'Policy Characteristics'!$C:$C,0)))</f>
        <v>0.01</v>
      </c>
      <c r="O764" s="177" t="str">
        <f>IF(ISBLANK(INDEX('Policy Characteristics'!I:I,MATCH($C764,'Policy Characteristics'!$C:$C,0))),"",INDEX('Policy Characteristics'!I:I,MATCH($C764,'Policy Characteristics'!$C:$C,0)))</f>
        <v>% of fuel shifted</v>
      </c>
      <c r="P764" s="177" t="str">
        <f>IF(ISBLANK(INDEX('Policy Characteristics'!J:J,MATCH($C764,'Policy Characteristics'!$C:$C,0))),"",INDEX('Policy Characteristics'!J:J,MATCH($C764,'Policy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4" s="177" t="str">
        <f>IF(ISBLANK(INDEX('Policy Characteristics'!K:K,MATCH($C764,'Policy Characteristics'!$C:$C,0))),"",INDEX('Policy Characteristics'!K:K,MATCH($C764,'Policy Characteristics'!$C:$C,0)))</f>
        <v>industry-ag-main.html#fuel-switching</v>
      </c>
      <c r="R764" s="177" t="str">
        <f>IF(ISBLANK(INDEX('Policy Characteristics'!L:L,MATCH($C764,'Policy Characteristics'!$C:$C,0))),"",INDEX('Policy Characteristics'!L:L,MATCH($C764,'Policy Characteristics'!$C:$C,0)))</f>
        <v>industry-elec-and-hydrogen.html</v>
      </c>
    </row>
    <row r="765" spans="1:18" x14ac:dyDescent="0.35">
      <c r="A765" s="176" t="str">
        <f>IF(ISBLANK(INDEX('Policy Characteristics'!A:A,MATCH($C765,'Policy Characteristics'!$C:$C,0))),"",INDEX('Policy Characteristics'!A:A,MATCH($C765,'Policy Characteristics'!$C:$C,0)))</f>
        <v>Industry</v>
      </c>
      <c r="B765" s="184" t="str">
        <f>IF(ISBLANK(INDEX('Policy Characteristics'!B:B,MATCH($C765,'Policy Characteristics'!$C:$C,0))),"",INDEX('Policy Characteristics'!B:B,MATCH($C765,'Policy Characteristics'!$C:$C,0)))</f>
        <v>Electrification</v>
      </c>
      <c r="C765" s="176" t="str">
        <f t="shared" si="37"/>
        <v>Fraction of Eligible Industrial Energy Use Shifted to Electricity</v>
      </c>
      <c r="D765" s="6" t="s">
        <v>1985</v>
      </c>
      <c r="E765" s="1" t="s">
        <v>2382</v>
      </c>
      <c r="F765" t="s">
        <v>1947</v>
      </c>
      <c r="G765" s="47" t="s">
        <v>2389</v>
      </c>
      <c r="H765" s="44">
        <v>2005</v>
      </c>
      <c r="I765" s="198" t="s">
        <v>43</v>
      </c>
      <c r="J765" s="177" t="str">
        <f>IF(ISBLANK(INDEX('Policy Characteristics'!D:D,MATCH($C765,'Policy Characteristics'!$C:$C,0))),"",INDEX('Policy Characteristics'!D:D,MATCH($C765,'Policy Characteristics'!$C:$C,0)))</f>
        <v>Electrification</v>
      </c>
      <c r="K765" s="177" t="str">
        <f>IF(ISBLANK(INDEX('Policy Characteristics'!E:E,MATCH($C765,'Policy Characteristics'!$C:$C,0))),"",INDEX('Policy Characteristics'!E:E,MATCH($C765,'Policy Characteristics'!$C:$C,0)))</f>
        <v>indst shift to electricity</v>
      </c>
      <c r="L765" s="177">
        <f>IF(ISBLANK(INDEX('Policy Characteristics'!F:F,MATCH($C765,'Policy Characteristics'!$C:$C,0))),"",INDEX('Policy Characteristics'!F:F,MATCH($C765,'Policy Characteristics'!$C:$C,0)))</f>
        <v>0</v>
      </c>
      <c r="M765" s="177">
        <f>IF(ISBLANK(INDEX('Policy Characteristics'!G:G,MATCH($C765,'Policy Characteristics'!$C:$C,0))),"",INDEX('Policy Characteristics'!G:G,MATCH($C765,'Policy Characteristics'!$C:$C,0)))</f>
        <v>1</v>
      </c>
      <c r="N765" s="177">
        <f>IF(ISBLANK(INDEX('Policy Characteristics'!H:H,MATCH($C765,'Policy Characteristics'!$C:$C,0))),"",INDEX('Policy Characteristics'!H:H,MATCH($C765,'Policy Characteristics'!$C:$C,0)))</f>
        <v>0.01</v>
      </c>
      <c r="O765" s="177" t="str">
        <f>IF(ISBLANK(INDEX('Policy Characteristics'!I:I,MATCH($C765,'Policy Characteristics'!$C:$C,0))),"",INDEX('Policy Characteristics'!I:I,MATCH($C765,'Policy Characteristics'!$C:$C,0)))</f>
        <v>% of fuel shifted</v>
      </c>
      <c r="P765" s="177" t="str">
        <f>IF(ISBLANK(INDEX('Policy Characteristics'!J:J,MATCH($C765,'Policy Characteristics'!$C:$C,0))),"",INDEX('Policy Characteristics'!J:J,MATCH($C765,'Policy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5" s="177" t="str">
        <f>IF(ISBLANK(INDEX('Policy Characteristics'!K:K,MATCH($C765,'Policy Characteristics'!$C:$C,0))),"",INDEX('Policy Characteristics'!K:K,MATCH($C765,'Policy Characteristics'!$C:$C,0)))</f>
        <v>industry-ag-main.html#fuel-switching</v>
      </c>
      <c r="R765" s="177" t="str">
        <f>IF(ISBLANK(INDEX('Policy Characteristics'!L:L,MATCH($C765,'Policy Characteristics'!$C:$C,0))),"",INDEX('Policy Characteristics'!L:L,MATCH($C765,'Policy Characteristics'!$C:$C,0)))</f>
        <v>industry-elec-and-hydrogen.html</v>
      </c>
    </row>
    <row r="766" spans="1:18" x14ac:dyDescent="0.35">
      <c r="A766" s="176" t="str">
        <f>IF(ISBLANK(INDEX('Policy Characteristics'!A:A,MATCH($C766,'Policy Characteristics'!$C:$C,0))),"",INDEX('Policy Characteristics'!A:A,MATCH($C766,'Policy Characteristics'!$C:$C,0)))</f>
        <v>Industry</v>
      </c>
      <c r="B766" s="184" t="str">
        <f>IF(ISBLANK(INDEX('Policy Characteristics'!B:B,MATCH($C766,'Policy Characteristics'!$C:$C,0))),"",INDEX('Policy Characteristics'!B:B,MATCH($C766,'Policy Characteristics'!$C:$C,0)))</f>
        <v>Electrification</v>
      </c>
      <c r="C766" s="176" t="str">
        <f t="shared" si="37"/>
        <v>Fraction of Eligible Industrial Energy Use Shifted to Electricity</v>
      </c>
      <c r="D766" s="6" t="s">
        <v>1985</v>
      </c>
      <c r="E766" s="1" t="s">
        <v>2383</v>
      </c>
      <c r="F766" t="s">
        <v>1947</v>
      </c>
      <c r="G766" s="47" t="s">
        <v>2390</v>
      </c>
      <c r="H766" s="44">
        <v>2006</v>
      </c>
      <c r="I766" s="198" t="s">
        <v>43</v>
      </c>
      <c r="J766" s="177" t="str">
        <f>IF(ISBLANK(INDEX('Policy Characteristics'!D:D,MATCH($C766,'Policy Characteristics'!$C:$C,0))),"",INDEX('Policy Characteristics'!D:D,MATCH($C766,'Policy Characteristics'!$C:$C,0)))</f>
        <v>Electrification</v>
      </c>
      <c r="K766" s="177" t="str">
        <f>IF(ISBLANK(INDEX('Policy Characteristics'!E:E,MATCH($C766,'Policy Characteristics'!$C:$C,0))),"",INDEX('Policy Characteristics'!E:E,MATCH($C766,'Policy Characteristics'!$C:$C,0)))</f>
        <v>indst shift to electricity</v>
      </c>
      <c r="L766" s="177">
        <f>IF(ISBLANK(INDEX('Policy Characteristics'!F:F,MATCH($C766,'Policy Characteristics'!$C:$C,0))),"",INDEX('Policy Characteristics'!F:F,MATCH($C766,'Policy Characteristics'!$C:$C,0)))</f>
        <v>0</v>
      </c>
      <c r="M766" s="177">
        <f>IF(ISBLANK(INDEX('Policy Characteristics'!G:G,MATCH($C766,'Policy Characteristics'!$C:$C,0))),"",INDEX('Policy Characteristics'!G:G,MATCH($C766,'Policy Characteristics'!$C:$C,0)))</f>
        <v>1</v>
      </c>
      <c r="N766" s="177">
        <f>IF(ISBLANK(INDEX('Policy Characteristics'!H:H,MATCH($C766,'Policy Characteristics'!$C:$C,0))),"",INDEX('Policy Characteristics'!H:H,MATCH($C766,'Policy Characteristics'!$C:$C,0)))</f>
        <v>0.01</v>
      </c>
      <c r="O766" s="177" t="str">
        <f>IF(ISBLANK(INDEX('Policy Characteristics'!I:I,MATCH($C766,'Policy Characteristics'!$C:$C,0))),"",INDEX('Policy Characteristics'!I:I,MATCH($C766,'Policy Characteristics'!$C:$C,0)))</f>
        <v>% of fuel shifted</v>
      </c>
      <c r="P766" s="177" t="str">
        <f>IF(ISBLANK(INDEX('Policy Characteristics'!J:J,MATCH($C766,'Policy Characteristics'!$C:$C,0))),"",INDEX('Policy Characteristics'!J:J,MATCH($C766,'Policy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6" s="177" t="str">
        <f>IF(ISBLANK(INDEX('Policy Characteristics'!K:K,MATCH($C766,'Policy Characteristics'!$C:$C,0))),"",INDEX('Policy Characteristics'!K:K,MATCH($C766,'Policy Characteristics'!$C:$C,0)))</f>
        <v>industry-ag-main.html#fuel-switching</v>
      </c>
      <c r="R766" s="177" t="str">
        <f>IF(ISBLANK(INDEX('Policy Characteristics'!L:L,MATCH($C766,'Policy Characteristics'!$C:$C,0))),"",INDEX('Policy Characteristics'!L:L,MATCH($C766,'Policy Characteristics'!$C:$C,0)))</f>
        <v>industry-elec-and-hydrogen.html</v>
      </c>
    </row>
    <row r="767" spans="1:18" x14ac:dyDescent="0.35">
      <c r="A767" s="176" t="str">
        <f>IF(ISBLANK(INDEX('Policy Characteristics'!A:A,MATCH($C767,'Policy Characteristics'!$C:$C,0))),"",INDEX('Policy Characteristics'!A:A,MATCH($C767,'Policy Characteristics'!$C:$C,0)))</f>
        <v>Industry</v>
      </c>
      <c r="B767" s="184" t="str">
        <f>IF(ISBLANK(INDEX('Policy Characteristics'!B:B,MATCH($C767,'Policy Characteristics'!$C:$C,0))),"",INDEX('Policy Characteristics'!B:B,MATCH($C767,'Policy Characteristics'!$C:$C,0)))</f>
        <v>Electrification</v>
      </c>
      <c r="C767" s="176" t="str">
        <f t="shared" si="37"/>
        <v>Fraction of Eligible Industrial Energy Use Shifted to Electricity</v>
      </c>
      <c r="D767" s="6" t="s">
        <v>1985</v>
      </c>
      <c r="E767" s="1" t="s">
        <v>2384</v>
      </c>
      <c r="F767" t="s">
        <v>1947</v>
      </c>
      <c r="G767" s="47" t="s">
        <v>2391</v>
      </c>
      <c r="H767" s="44">
        <v>2007</v>
      </c>
      <c r="I767" s="198" t="s">
        <v>43</v>
      </c>
      <c r="J767" s="177" t="str">
        <f>IF(ISBLANK(INDEX('Policy Characteristics'!D:D,MATCH($C767,'Policy Characteristics'!$C:$C,0))),"",INDEX('Policy Characteristics'!D:D,MATCH($C767,'Policy Characteristics'!$C:$C,0)))</f>
        <v>Electrification</v>
      </c>
      <c r="K767" s="177" t="str">
        <f>IF(ISBLANK(INDEX('Policy Characteristics'!E:E,MATCH($C767,'Policy Characteristics'!$C:$C,0))),"",INDEX('Policy Characteristics'!E:E,MATCH($C767,'Policy Characteristics'!$C:$C,0)))</f>
        <v>indst shift to electricity</v>
      </c>
      <c r="L767" s="177">
        <f>IF(ISBLANK(INDEX('Policy Characteristics'!F:F,MATCH($C767,'Policy Characteristics'!$C:$C,0))),"",INDEX('Policy Characteristics'!F:F,MATCH($C767,'Policy Characteristics'!$C:$C,0)))</f>
        <v>0</v>
      </c>
      <c r="M767" s="177">
        <f>IF(ISBLANK(INDEX('Policy Characteristics'!G:G,MATCH($C767,'Policy Characteristics'!$C:$C,0))),"",INDEX('Policy Characteristics'!G:G,MATCH($C767,'Policy Characteristics'!$C:$C,0)))</f>
        <v>1</v>
      </c>
      <c r="N767" s="177">
        <f>IF(ISBLANK(INDEX('Policy Characteristics'!H:H,MATCH($C767,'Policy Characteristics'!$C:$C,0))),"",INDEX('Policy Characteristics'!H:H,MATCH($C767,'Policy Characteristics'!$C:$C,0)))</f>
        <v>0.01</v>
      </c>
      <c r="O767" s="177" t="str">
        <f>IF(ISBLANK(INDEX('Policy Characteristics'!I:I,MATCH($C767,'Policy Characteristics'!$C:$C,0))),"",INDEX('Policy Characteristics'!I:I,MATCH($C767,'Policy Characteristics'!$C:$C,0)))</f>
        <v>% of fuel shifted</v>
      </c>
      <c r="P767" s="177" t="str">
        <f>IF(ISBLANK(INDEX('Policy Characteristics'!J:J,MATCH($C767,'Policy Characteristics'!$C:$C,0))),"",INDEX('Policy Characteristics'!J:J,MATCH($C767,'Policy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7" s="177" t="str">
        <f>IF(ISBLANK(INDEX('Policy Characteristics'!K:K,MATCH($C767,'Policy Characteristics'!$C:$C,0))),"",INDEX('Policy Characteristics'!K:K,MATCH($C767,'Policy Characteristics'!$C:$C,0)))</f>
        <v>industry-ag-main.html#fuel-switching</v>
      </c>
      <c r="R767" s="177" t="str">
        <f>IF(ISBLANK(INDEX('Policy Characteristics'!L:L,MATCH($C767,'Policy Characteristics'!$C:$C,0))),"",INDEX('Policy Characteristics'!L:L,MATCH($C767,'Policy Characteristics'!$C:$C,0)))</f>
        <v>industry-elec-and-hydrogen.html</v>
      </c>
    </row>
    <row r="768" spans="1:18" x14ac:dyDescent="0.35">
      <c r="A768" s="176" t="str">
        <f>IF(ISBLANK(INDEX('Policy Characteristics'!A:A,MATCH($C768,'Policy Characteristics'!$C:$C,0))),"",INDEX('Policy Characteristics'!A:A,MATCH($C768,'Policy Characteristics'!$C:$C,0)))</f>
        <v>Industry</v>
      </c>
      <c r="B768" s="184" t="str">
        <f>IF(ISBLANK(INDEX('Policy Characteristics'!B:B,MATCH($C768,'Policy Characteristics'!$C:$C,0))),"",INDEX('Policy Characteristics'!B:B,MATCH($C768,'Policy Characteristics'!$C:$C,0)))</f>
        <v>Electrification</v>
      </c>
      <c r="C768" s="176" t="str">
        <f t="shared" si="37"/>
        <v>Fraction of Eligible Industrial Energy Use Shifted to Electricity</v>
      </c>
      <c r="D768" s="6" t="s">
        <v>1985</v>
      </c>
      <c r="E768" s="1" t="s">
        <v>2385</v>
      </c>
      <c r="F768" t="s">
        <v>1947</v>
      </c>
      <c r="G768" s="47" t="s">
        <v>2392</v>
      </c>
      <c r="H768" s="44">
        <v>2008</v>
      </c>
      <c r="I768" s="198" t="s">
        <v>43</v>
      </c>
      <c r="J768" s="177" t="str">
        <f>IF(ISBLANK(INDEX('Policy Characteristics'!D:D,MATCH($C768,'Policy Characteristics'!$C:$C,0))),"",INDEX('Policy Characteristics'!D:D,MATCH($C768,'Policy Characteristics'!$C:$C,0)))</f>
        <v>Electrification</v>
      </c>
      <c r="K768" s="177" t="str">
        <f>IF(ISBLANK(INDEX('Policy Characteristics'!E:E,MATCH($C768,'Policy Characteristics'!$C:$C,0))),"",INDEX('Policy Characteristics'!E:E,MATCH($C768,'Policy Characteristics'!$C:$C,0)))</f>
        <v>indst shift to electricity</v>
      </c>
      <c r="L768" s="177">
        <f>IF(ISBLANK(INDEX('Policy Characteristics'!F:F,MATCH($C768,'Policy Characteristics'!$C:$C,0))),"",INDEX('Policy Characteristics'!F:F,MATCH($C768,'Policy Characteristics'!$C:$C,0)))</f>
        <v>0</v>
      </c>
      <c r="M768" s="177">
        <f>IF(ISBLANK(INDEX('Policy Characteristics'!G:G,MATCH($C768,'Policy Characteristics'!$C:$C,0))),"",INDEX('Policy Characteristics'!G:G,MATCH($C768,'Policy Characteristics'!$C:$C,0)))</f>
        <v>1</v>
      </c>
      <c r="N768" s="177">
        <f>IF(ISBLANK(INDEX('Policy Characteristics'!H:H,MATCH($C768,'Policy Characteristics'!$C:$C,0))),"",INDEX('Policy Characteristics'!H:H,MATCH($C768,'Policy Characteristics'!$C:$C,0)))</f>
        <v>0.01</v>
      </c>
      <c r="O768" s="177" t="str">
        <f>IF(ISBLANK(INDEX('Policy Characteristics'!I:I,MATCH($C768,'Policy Characteristics'!$C:$C,0))),"",INDEX('Policy Characteristics'!I:I,MATCH($C768,'Policy Characteristics'!$C:$C,0)))</f>
        <v>% of fuel shifted</v>
      </c>
      <c r="P768" s="177" t="str">
        <f>IF(ISBLANK(INDEX('Policy Characteristics'!J:J,MATCH($C768,'Policy Characteristics'!$C:$C,0))),"",INDEX('Policy Characteristics'!J:J,MATCH($C768,'Policy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8" s="177" t="str">
        <f>IF(ISBLANK(INDEX('Policy Characteristics'!K:K,MATCH($C768,'Policy Characteristics'!$C:$C,0))),"",INDEX('Policy Characteristics'!K:K,MATCH($C768,'Policy Characteristics'!$C:$C,0)))</f>
        <v>industry-ag-main.html#fuel-switching</v>
      </c>
      <c r="R768" s="177" t="str">
        <f>IF(ISBLANK(INDEX('Policy Characteristics'!L:L,MATCH($C768,'Policy Characteristics'!$C:$C,0))),"",INDEX('Policy Characteristics'!L:L,MATCH($C768,'Policy Characteristics'!$C:$C,0)))</f>
        <v>industry-elec-and-hydrogen.html</v>
      </c>
    </row>
    <row r="769" spans="1:18" x14ac:dyDescent="0.35">
      <c r="A769" s="176" t="str">
        <f>IF(ISBLANK(INDEX('Policy Characteristics'!A:A,MATCH($C769,'Policy Characteristics'!$C:$C,0))),"",INDEX('Policy Characteristics'!A:A,MATCH($C769,'Policy Characteristics'!$C:$C,0)))</f>
        <v>Industry</v>
      </c>
      <c r="B769" s="184" t="str">
        <f>IF(ISBLANK(INDEX('Policy Characteristics'!B:B,MATCH($C769,'Policy Characteristics'!$C:$C,0))),"",INDEX('Policy Characteristics'!B:B,MATCH($C769,'Policy Characteristics'!$C:$C,0)))</f>
        <v>Electrification</v>
      </c>
      <c r="C769" s="176" t="str">
        <f t="shared" si="37"/>
        <v>Fraction of Eligible Industrial Energy Use Shifted to Electricity</v>
      </c>
      <c r="D769" s="6" t="s">
        <v>1985</v>
      </c>
      <c r="E769" s="1" t="s">
        <v>2542</v>
      </c>
      <c r="F769" t="s">
        <v>1947</v>
      </c>
      <c r="G769" s="47" t="s">
        <v>2542</v>
      </c>
      <c r="H769" s="44">
        <v>2009</v>
      </c>
      <c r="I769" s="198" t="s">
        <v>43</v>
      </c>
      <c r="J769" s="177" t="str">
        <f>IF(ISBLANK(INDEX('Policy Characteristics'!D:D,MATCH($C769,'Policy Characteristics'!$C:$C,0))),"",INDEX('Policy Characteristics'!D:D,MATCH($C769,'Policy Characteristics'!$C:$C,0)))</f>
        <v>Electrification</v>
      </c>
      <c r="K769" s="177" t="str">
        <f>IF(ISBLANK(INDEX('Policy Characteristics'!E:E,MATCH($C769,'Policy Characteristics'!$C:$C,0))),"",INDEX('Policy Characteristics'!E:E,MATCH($C769,'Policy Characteristics'!$C:$C,0)))</f>
        <v>indst shift to electricity</v>
      </c>
      <c r="L769" s="177">
        <f>IF(ISBLANK(INDEX('Policy Characteristics'!F:F,MATCH($C769,'Policy Characteristics'!$C:$C,0))),"",INDEX('Policy Characteristics'!F:F,MATCH($C769,'Policy Characteristics'!$C:$C,0)))</f>
        <v>0</v>
      </c>
      <c r="M769" s="177">
        <f>IF(ISBLANK(INDEX('Policy Characteristics'!G:G,MATCH($C769,'Policy Characteristics'!$C:$C,0))),"",INDEX('Policy Characteristics'!G:G,MATCH($C769,'Policy Characteristics'!$C:$C,0)))</f>
        <v>1</v>
      </c>
      <c r="N769" s="177">
        <f>IF(ISBLANK(INDEX('Policy Characteristics'!H:H,MATCH($C769,'Policy Characteristics'!$C:$C,0))),"",INDEX('Policy Characteristics'!H:H,MATCH($C769,'Policy Characteristics'!$C:$C,0)))</f>
        <v>0.01</v>
      </c>
      <c r="O769" s="177" t="str">
        <f>IF(ISBLANK(INDEX('Policy Characteristics'!I:I,MATCH($C769,'Policy Characteristics'!$C:$C,0))),"",INDEX('Policy Characteristics'!I:I,MATCH($C769,'Policy Characteristics'!$C:$C,0)))</f>
        <v>% of fuel shifted</v>
      </c>
      <c r="P769" s="177" t="str">
        <f>IF(ISBLANK(INDEX('Policy Characteristics'!J:J,MATCH($C769,'Policy Characteristics'!$C:$C,0))),"",INDEX('Policy Characteristics'!J:J,MATCH($C769,'Policy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9" s="177" t="str">
        <f>IF(ISBLANK(INDEX('Policy Characteristics'!K:K,MATCH($C769,'Policy Characteristics'!$C:$C,0))),"",INDEX('Policy Characteristics'!K:K,MATCH($C769,'Policy Characteristics'!$C:$C,0)))</f>
        <v>industry-ag-main.html#fuel-switching</v>
      </c>
      <c r="R769" s="177" t="str">
        <f>IF(ISBLANK(INDEX('Policy Characteristics'!L:L,MATCH($C769,'Policy Characteristics'!$C:$C,0))),"",INDEX('Policy Characteristics'!L:L,MATCH($C769,'Policy Characteristics'!$C:$C,0)))</f>
        <v>industry-elec-and-hydrogen.html</v>
      </c>
    </row>
    <row r="770" spans="1:18" x14ac:dyDescent="0.35">
      <c r="A770" s="176" t="str">
        <f>IF(ISBLANK(INDEX('Policy Characteristics'!A:A,MATCH($C770,'Policy Characteristics'!$C:$C,0))),"",INDEX('Policy Characteristics'!A:A,MATCH($C770,'Policy Characteristics'!$C:$C,0)))</f>
        <v>Industry</v>
      </c>
      <c r="B770" s="184" t="str">
        <f>IF(ISBLANK(INDEX('Policy Characteristics'!B:B,MATCH($C770,'Policy Characteristics'!$C:$C,0))),"",INDEX('Policy Characteristics'!B:B,MATCH($C770,'Policy Characteristics'!$C:$C,0)))</f>
        <v>Electrification</v>
      </c>
      <c r="C770" s="176" t="str">
        <f t="shared" si="37"/>
        <v>Fraction of Eligible Industrial Energy Use Shifted to Electricity</v>
      </c>
      <c r="D770" s="6" t="s">
        <v>1986</v>
      </c>
      <c r="E770" s="1" t="s">
        <v>2379</v>
      </c>
      <c r="F770" t="s">
        <v>1948</v>
      </c>
      <c r="G770" s="47" t="s">
        <v>2386</v>
      </c>
      <c r="H770" s="44">
        <v>2010</v>
      </c>
      <c r="I770" s="198" t="s">
        <v>43</v>
      </c>
      <c r="J770" s="177" t="str">
        <f>IF(ISBLANK(INDEX('Policy Characteristics'!D:D,MATCH($C770,'Policy Characteristics'!$C:$C,0))),"",INDEX('Policy Characteristics'!D:D,MATCH($C770,'Policy Characteristics'!$C:$C,0)))</f>
        <v>Electrification</v>
      </c>
      <c r="K770" s="177" t="str">
        <f>IF(ISBLANK(INDEX('Policy Characteristics'!E:E,MATCH($C770,'Policy Characteristics'!$C:$C,0))),"",INDEX('Policy Characteristics'!E:E,MATCH($C770,'Policy Characteristics'!$C:$C,0)))</f>
        <v>indst shift to electricity</v>
      </c>
      <c r="L770" s="177">
        <f>IF(ISBLANK(INDEX('Policy Characteristics'!F:F,MATCH($C770,'Policy Characteristics'!$C:$C,0))),"",INDEX('Policy Characteristics'!F:F,MATCH($C770,'Policy Characteristics'!$C:$C,0)))</f>
        <v>0</v>
      </c>
      <c r="M770" s="177">
        <f>IF(ISBLANK(INDEX('Policy Characteristics'!G:G,MATCH($C770,'Policy Characteristics'!$C:$C,0))),"",INDEX('Policy Characteristics'!G:G,MATCH($C770,'Policy Characteristics'!$C:$C,0)))</f>
        <v>1</v>
      </c>
      <c r="N770" s="177">
        <f>IF(ISBLANK(INDEX('Policy Characteristics'!H:H,MATCH($C770,'Policy Characteristics'!$C:$C,0))),"",INDEX('Policy Characteristics'!H:H,MATCH($C770,'Policy Characteristics'!$C:$C,0)))</f>
        <v>0.01</v>
      </c>
      <c r="O770" s="177" t="str">
        <f>IF(ISBLANK(INDEX('Policy Characteristics'!I:I,MATCH($C770,'Policy Characteristics'!$C:$C,0))),"",INDEX('Policy Characteristics'!I:I,MATCH($C770,'Policy Characteristics'!$C:$C,0)))</f>
        <v>% of fuel shifted</v>
      </c>
      <c r="P770" s="177" t="str">
        <f>IF(ISBLANK(INDEX('Policy Characteristics'!J:J,MATCH($C770,'Policy Characteristics'!$C:$C,0))),"",INDEX('Policy Characteristics'!J:J,MATCH($C770,'Policy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0" s="177" t="str">
        <f>IF(ISBLANK(INDEX('Policy Characteristics'!K:K,MATCH($C770,'Policy Characteristics'!$C:$C,0))),"",INDEX('Policy Characteristics'!K:K,MATCH($C770,'Policy Characteristics'!$C:$C,0)))</f>
        <v>industry-ag-main.html#fuel-switching</v>
      </c>
      <c r="R770" s="177" t="str">
        <f>IF(ISBLANK(INDEX('Policy Characteristics'!L:L,MATCH($C770,'Policy Characteristics'!$C:$C,0))),"",INDEX('Policy Characteristics'!L:L,MATCH($C770,'Policy Characteristics'!$C:$C,0)))</f>
        <v>industry-elec-and-hydrogen.html</v>
      </c>
    </row>
    <row r="771" spans="1:18" x14ac:dyDescent="0.35">
      <c r="A771" s="176" t="str">
        <f>IF(ISBLANK(INDEX('Policy Characteristics'!A:A,MATCH($C771,'Policy Characteristics'!$C:$C,0))),"",INDEX('Policy Characteristics'!A:A,MATCH($C771,'Policy Characteristics'!$C:$C,0)))</f>
        <v>Industry</v>
      </c>
      <c r="B771" s="184" t="str">
        <f>IF(ISBLANK(INDEX('Policy Characteristics'!B:B,MATCH($C771,'Policy Characteristics'!$C:$C,0))),"",INDEX('Policy Characteristics'!B:B,MATCH($C771,'Policy Characteristics'!$C:$C,0)))</f>
        <v>Electrification</v>
      </c>
      <c r="C771" s="176" t="str">
        <f t="shared" si="37"/>
        <v>Fraction of Eligible Industrial Energy Use Shifted to Electricity</v>
      </c>
      <c r="D771" s="6" t="s">
        <v>1986</v>
      </c>
      <c r="E771" s="1" t="s">
        <v>2380</v>
      </c>
      <c r="F771" t="s">
        <v>1948</v>
      </c>
      <c r="G771" s="47" t="s">
        <v>2387</v>
      </c>
      <c r="H771" s="44">
        <v>2011</v>
      </c>
      <c r="I771" s="198" t="s">
        <v>43</v>
      </c>
      <c r="J771" s="177" t="str">
        <f>IF(ISBLANK(INDEX('Policy Characteristics'!D:D,MATCH($C771,'Policy Characteristics'!$C:$C,0))),"",INDEX('Policy Characteristics'!D:D,MATCH($C771,'Policy Characteristics'!$C:$C,0)))</f>
        <v>Electrification</v>
      </c>
      <c r="K771" s="177" t="str">
        <f>IF(ISBLANK(INDEX('Policy Characteristics'!E:E,MATCH($C771,'Policy Characteristics'!$C:$C,0))),"",INDEX('Policy Characteristics'!E:E,MATCH($C771,'Policy Characteristics'!$C:$C,0)))</f>
        <v>indst shift to electricity</v>
      </c>
      <c r="L771" s="177">
        <f>IF(ISBLANK(INDEX('Policy Characteristics'!F:F,MATCH($C771,'Policy Characteristics'!$C:$C,0))),"",INDEX('Policy Characteristics'!F:F,MATCH($C771,'Policy Characteristics'!$C:$C,0)))</f>
        <v>0</v>
      </c>
      <c r="M771" s="177">
        <f>IF(ISBLANK(INDEX('Policy Characteristics'!G:G,MATCH($C771,'Policy Characteristics'!$C:$C,0))),"",INDEX('Policy Characteristics'!G:G,MATCH($C771,'Policy Characteristics'!$C:$C,0)))</f>
        <v>1</v>
      </c>
      <c r="N771" s="177">
        <f>IF(ISBLANK(INDEX('Policy Characteristics'!H:H,MATCH($C771,'Policy Characteristics'!$C:$C,0))),"",INDEX('Policy Characteristics'!H:H,MATCH($C771,'Policy Characteristics'!$C:$C,0)))</f>
        <v>0.01</v>
      </c>
      <c r="O771" s="177" t="str">
        <f>IF(ISBLANK(INDEX('Policy Characteristics'!I:I,MATCH($C771,'Policy Characteristics'!$C:$C,0))),"",INDEX('Policy Characteristics'!I:I,MATCH($C771,'Policy Characteristics'!$C:$C,0)))</f>
        <v>% of fuel shifted</v>
      </c>
      <c r="P771" s="177" t="str">
        <f>IF(ISBLANK(INDEX('Policy Characteristics'!J:J,MATCH($C771,'Policy Characteristics'!$C:$C,0))),"",INDEX('Policy Characteristics'!J:J,MATCH($C771,'Policy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1" s="177" t="str">
        <f>IF(ISBLANK(INDEX('Policy Characteristics'!K:K,MATCH($C771,'Policy Characteristics'!$C:$C,0))),"",INDEX('Policy Characteristics'!K:K,MATCH($C771,'Policy Characteristics'!$C:$C,0)))</f>
        <v>industry-ag-main.html#fuel-switching</v>
      </c>
      <c r="R771" s="177" t="str">
        <f>IF(ISBLANK(INDEX('Policy Characteristics'!L:L,MATCH($C771,'Policy Characteristics'!$C:$C,0))),"",INDEX('Policy Characteristics'!L:L,MATCH($C771,'Policy Characteristics'!$C:$C,0)))</f>
        <v>industry-elec-and-hydrogen.html</v>
      </c>
    </row>
    <row r="772" spans="1:18" x14ac:dyDescent="0.35">
      <c r="A772" s="176" t="str">
        <f>IF(ISBLANK(INDEX('Policy Characteristics'!A:A,MATCH($C772,'Policy Characteristics'!$C:$C,0))),"",INDEX('Policy Characteristics'!A:A,MATCH($C772,'Policy Characteristics'!$C:$C,0)))</f>
        <v>Industry</v>
      </c>
      <c r="B772" s="184" t="str">
        <f>IF(ISBLANK(INDEX('Policy Characteristics'!B:B,MATCH($C772,'Policy Characteristics'!$C:$C,0))),"",INDEX('Policy Characteristics'!B:B,MATCH($C772,'Policy Characteristics'!$C:$C,0)))</f>
        <v>Electrification</v>
      </c>
      <c r="C772" s="176" t="str">
        <f t="shared" si="37"/>
        <v>Fraction of Eligible Industrial Energy Use Shifted to Electricity</v>
      </c>
      <c r="D772" s="6" t="s">
        <v>1986</v>
      </c>
      <c r="E772" s="1" t="s">
        <v>2381</v>
      </c>
      <c r="F772" t="s">
        <v>1948</v>
      </c>
      <c r="G772" s="47" t="s">
        <v>2388</v>
      </c>
      <c r="H772" s="44">
        <v>2012</v>
      </c>
      <c r="I772" s="198" t="s">
        <v>43</v>
      </c>
      <c r="J772" s="177" t="str">
        <f>IF(ISBLANK(INDEX('Policy Characteristics'!D:D,MATCH($C772,'Policy Characteristics'!$C:$C,0))),"",INDEX('Policy Characteristics'!D:D,MATCH($C772,'Policy Characteristics'!$C:$C,0)))</f>
        <v>Electrification</v>
      </c>
      <c r="K772" s="177" t="str">
        <f>IF(ISBLANK(INDEX('Policy Characteristics'!E:E,MATCH($C772,'Policy Characteristics'!$C:$C,0))),"",INDEX('Policy Characteristics'!E:E,MATCH($C772,'Policy Characteristics'!$C:$C,0)))</f>
        <v>indst shift to electricity</v>
      </c>
      <c r="L772" s="177">
        <f>IF(ISBLANK(INDEX('Policy Characteristics'!F:F,MATCH($C772,'Policy Characteristics'!$C:$C,0))),"",INDEX('Policy Characteristics'!F:F,MATCH($C772,'Policy Characteristics'!$C:$C,0)))</f>
        <v>0</v>
      </c>
      <c r="M772" s="177">
        <f>IF(ISBLANK(INDEX('Policy Characteristics'!G:G,MATCH($C772,'Policy Characteristics'!$C:$C,0))),"",INDEX('Policy Characteristics'!G:G,MATCH($C772,'Policy Characteristics'!$C:$C,0)))</f>
        <v>1</v>
      </c>
      <c r="N772" s="177">
        <f>IF(ISBLANK(INDEX('Policy Characteristics'!H:H,MATCH($C772,'Policy Characteristics'!$C:$C,0))),"",INDEX('Policy Characteristics'!H:H,MATCH($C772,'Policy Characteristics'!$C:$C,0)))</f>
        <v>0.01</v>
      </c>
      <c r="O772" s="177" t="str">
        <f>IF(ISBLANK(INDEX('Policy Characteristics'!I:I,MATCH($C772,'Policy Characteristics'!$C:$C,0))),"",INDEX('Policy Characteristics'!I:I,MATCH($C772,'Policy Characteristics'!$C:$C,0)))</f>
        <v>% of fuel shifted</v>
      </c>
      <c r="P772" s="177" t="str">
        <f>IF(ISBLANK(INDEX('Policy Characteristics'!J:J,MATCH($C772,'Policy Characteristics'!$C:$C,0))),"",INDEX('Policy Characteristics'!J:J,MATCH($C772,'Policy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2" s="177" t="str">
        <f>IF(ISBLANK(INDEX('Policy Characteristics'!K:K,MATCH($C772,'Policy Characteristics'!$C:$C,0))),"",INDEX('Policy Characteristics'!K:K,MATCH($C772,'Policy Characteristics'!$C:$C,0)))</f>
        <v>industry-ag-main.html#fuel-switching</v>
      </c>
      <c r="R772" s="177" t="str">
        <f>IF(ISBLANK(INDEX('Policy Characteristics'!L:L,MATCH($C772,'Policy Characteristics'!$C:$C,0))),"",INDEX('Policy Characteristics'!L:L,MATCH($C772,'Policy Characteristics'!$C:$C,0)))</f>
        <v>industry-elec-and-hydrogen.html</v>
      </c>
    </row>
    <row r="773" spans="1:18" x14ac:dyDescent="0.35">
      <c r="A773" s="176" t="str">
        <f>IF(ISBLANK(INDEX('Policy Characteristics'!A:A,MATCH($C773,'Policy Characteristics'!$C:$C,0))),"",INDEX('Policy Characteristics'!A:A,MATCH($C773,'Policy Characteristics'!$C:$C,0)))</f>
        <v>Industry</v>
      </c>
      <c r="B773" s="184" t="str">
        <f>IF(ISBLANK(INDEX('Policy Characteristics'!B:B,MATCH($C773,'Policy Characteristics'!$C:$C,0))),"",INDEX('Policy Characteristics'!B:B,MATCH($C773,'Policy Characteristics'!$C:$C,0)))</f>
        <v>Electrification</v>
      </c>
      <c r="C773" s="176" t="str">
        <f t="shared" si="37"/>
        <v>Fraction of Eligible Industrial Energy Use Shifted to Electricity</v>
      </c>
      <c r="D773" s="6" t="s">
        <v>1986</v>
      </c>
      <c r="E773" s="1" t="s">
        <v>2382</v>
      </c>
      <c r="F773" t="s">
        <v>1948</v>
      </c>
      <c r="G773" s="47" t="s">
        <v>2389</v>
      </c>
      <c r="H773" s="44">
        <v>2013</v>
      </c>
      <c r="I773" s="198" t="s">
        <v>43</v>
      </c>
      <c r="J773" s="177" t="str">
        <f>IF(ISBLANK(INDEX('Policy Characteristics'!D:D,MATCH($C773,'Policy Characteristics'!$C:$C,0))),"",INDEX('Policy Characteristics'!D:D,MATCH($C773,'Policy Characteristics'!$C:$C,0)))</f>
        <v>Electrification</v>
      </c>
      <c r="K773" s="177" t="str">
        <f>IF(ISBLANK(INDEX('Policy Characteristics'!E:E,MATCH($C773,'Policy Characteristics'!$C:$C,0))),"",INDEX('Policy Characteristics'!E:E,MATCH($C773,'Policy Characteristics'!$C:$C,0)))</f>
        <v>indst shift to electricity</v>
      </c>
      <c r="L773" s="177">
        <f>IF(ISBLANK(INDEX('Policy Characteristics'!F:F,MATCH($C773,'Policy Characteristics'!$C:$C,0))),"",INDEX('Policy Characteristics'!F:F,MATCH($C773,'Policy Characteristics'!$C:$C,0)))</f>
        <v>0</v>
      </c>
      <c r="M773" s="177">
        <f>IF(ISBLANK(INDEX('Policy Characteristics'!G:G,MATCH($C773,'Policy Characteristics'!$C:$C,0))),"",INDEX('Policy Characteristics'!G:G,MATCH($C773,'Policy Characteristics'!$C:$C,0)))</f>
        <v>1</v>
      </c>
      <c r="N773" s="177">
        <f>IF(ISBLANK(INDEX('Policy Characteristics'!H:H,MATCH($C773,'Policy Characteristics'!$C:$C,0))),"",INDEX('Policy Characteristics'!H:H,MATCH($C773,'Policy Characteristics'!$C:$C,0)))</f>
        <v>0.01</v>
      </c>
      <c r="O773" s="177" t="str">
        <f>IF(ISBLANK(INDEX('Policy Characteristics'!I:I,MATCH($C773,'Policy Characteristics'!$C:$C,0))),"",INDEX('Policy Characteristics'!I:I,MATCH($C773,'Policy Characteristics'!$C:$C,0)))</f>
        <v>% of fuel shifted</v>
      </c>
      <c r="P773" s="177" t="str">
        <f>IF(ISBLANK(INDEX('Policy Characteristics'!J:J,MATCH($C773,'Policy Characteristics'!$C:$C,0))),"",INDEX('Policy Characteristics'!J:J,MATCH($C773,'Policy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3" s="177" t="str">
        <f>IF(ISBLANK(INDEX('Policy Characteristics'!K:K,MATCH($C773,'Policy Characteristics'!$C:$C,0))),"",INDEX('Policy Characteristics'!K:K,MATCH($C773,'Policy Characteristics'!$C:$C,0)))</f>
        <v>industry-ag-main.html#fuel-switching</v>
      </c>
      <c r="R773" s="177" t="str">
        <f>IF(ISBLANK(INDEX('Policy Characteristics'!L:L,MATCH($C773,'Policy Characteristics'!$C:$C,0))),"",INDEX('Policy Characteristics'!L:L,MATCH($C773,'Policy Characteristics'!$C:$C,0)))</f>
        <v>industry-elec-and-hydrogen.html</v>
      </c>
    </row>
    <row r="774" spans="1:18" x14ac:dyDescent="0.35">
      <c r="A774" s="176" t="str">
        <f>IF(ISBLANK(INDEX('Policy Characteristics'!A:A,MATCH($C774,'Policy Characteristics'!$C:$C,0))),"",INDEX('Policy Characteristics'!A:A,MATCH($C774,'Policy Characteristics'!$C:$C,0)))</f>
        <v>Industry</v>
      </c>
      <c r="B774" s="184" t="str">
        <f>IF(ISBLANK(INDEX('Policy Characteristics'!B:B,MATCH($C774,'Policy Characteristics'!$C:$C,0))),"",INDEX('Policy Characteristics'!B:B,MATCH($C774,'Policy Characteristics'!$C:$C,0)))</f>
        <v>Electrification</v>
      </c>
      <c r="C774" s="176" t="str">
        <f t="shared" si="37"/>
        <v>Fraction of Eligible Industrial Energy Use Shifted to Electricity</v>
      </c>
      <c r="D774" s="6" t="s">
        <v>1986</v>
      </c>
      <c r="E774" s="1" t="s">
        <v>2383</v>
      </c>
      <c r="F774" t="s">
        <v>1948</v>
      </c>
      <c r="G774" s="47" t="s">
        <v>2390</v>
      </c>
      <c r="H774" s="44">
        <v>2014</v>
      </c>
      <c r="I774" s="198" t="s">
        <v>43</v>
      </c>
      <c r="J774" s="177" t="str">
        <f>IF(ISBLANK(INDEX('Policy Characteristics'!D:D,MATCH($C774,'Policy Characteristics'!$C:$C,0))),"",INDEX('Policy Characteristics'!D:D,MATCH($C774,'Policy Characteristics'!$C:$C,0)))</f>
        <v>Electrification</v>
      </c>
      <c r="K774" s="177" t="str">
        <f>IF(ISBLANK(INDEX('Policy Characteristics'!E:E,MATCH($C774,'Policy Characteristics'!$C:$C,0))),"",INDEX('Policy Characteristics'!E:E,MATCH($C774,'Policy Characteristics'!$C:$C,0)))</f>
        <v>indst shift to electricity</v>
      </c>
      <c r="L774" s="177">
        <f>IF(ISBLANK(INDEX('Policy Characteristics'!F:F,MATCH($C774,'Policy Characteristics'!$C:$C,0))),"",INDEX('Policy Characteristics'!F:F,MATCH($C774,'Policy Characteristics'!$C:$C,0)))</f>
        <v>0</v>
      </c>
      <c r="M774" s="177">
        <f>IF(ISBLANK(INDEX('Policy Characteristics'!G:G,MATCH($C774,'Policy Characteristics'!$C:$C,0))),"",INDEX('Policy Characteristics'!G:G,MATCH($C774,'Policy Characteristics'!$C:$C,0)))</f>
        <v>1</v>
      </c>
      <c r="N774" s="177">
        <f>IF(ISBLANK(INDEX('Policy Characteristics'!H:H,MATCH($C774,'Policy Characteristics'!$C:$C,0))),"",INDEX('Policy Characteristics'!H:H,MATCH($C774,'Policy Characteristics'!$C:$C,0)))</f>
        <v>0.01</v>
      </c>
      <c r="O774" s="177" t="str">
        <f>IF(ISBLANK(INDEX('Policy Characteristics'!I:I,MATCH($C774,'Policy Characteristics'!$C:$C,0))),"",INDEX('Policy Characteristics'!I:I,MATCH($C774,'Policy Characteristics'!$C:$C,0)))</f>
        <v>% of fuel shifted</v>
      </c>
      <c r="P774" s="177" t="str">
        <f>IF(ISBLANK(INDEX('Policy Characteristics'!J:J,MATCH($C774,'Policy Characteristics'!$C:$C,0))),"",INDEX('Policy Characteristics'!J:J,MATCH($C774,'Policy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4" s="177" t="str">
        <f>IF(ISBLANK(INDEX('Policy Characteristics'!K:K,MATCH($C774,'Policy Characteristics'!$C:$C,0))),"",INDEX('Policy Characteristics'!K:K,MATCH($C774,'Policy Characteristics'!$C:$C,0)))</f>
        <v>industry-ag-main.html#fuel-switching</v>
      </c>
      <c r="R774" s="177" t="str">
        <f>IF(ISBLANK(INDEX('Policy Characteristics'!L:L,MATCH($C774,'Policy Characteristics'!$C:$C,0))),"",INDEX('Policy Characteristics'!L:L,MATCH($C774,'Policy Characteristics'!$C:$C,0)))</f>
        <v>industry-elec-and-hydrogen.html</v>
      </c>
    </row>
    <row r="775" spans="1:18" x14ac:dyDescent="0.35">
      <c r="A775" s="176" t="str">
        <f>IF(ISBLANK(INDEX('Policy Characteristics'!A:A,MATCH($C775,'Policy Characteristics'!$C:$C,0))),"",INDEX('Policy Characteristics'!A:A,MATCH($C775,'Policy Characteristics'!$C:$C,0)))</f>
        <v>Industry</v>
      </c>
      <c r="B775" s="184" t="str">
        <f>IF(ISBLANK(INDEX('Policy Characteristics'!B:B,MATCH($C775,'Policy Characteristics'!$C:$C,0))),"",INDEX('Policy Characteristics'!B:B,MATCH($C775,'Policy Characteristics'!$C:$C,0)))</f>
        <v>Electrification</v>
      </c>
      <c r="C775" s="176" t="str">
        <f t="shared" si="37"/>
        <v>Fraction of Eligible Industrial Energy Use Shifted to Electricity</v>
      </c>
      <c r="D775" s="6" t="s">
        <v>1986</v>
      </c>
      <c r="E775" s="1" t="s">
        <v>2384</v>
      </c>
      <c r="F775" t="s">
        <v>1948</v>
      </c>
      <c r="G775" s="47" t="s">
        <v>2391</v>
      </c>
      <c r="H775" s="44">
        <v>2015</v>
      </c>
      <c r="I775" s="198" t="s">
        <v>43</v>
      </c>
      <c r="J775" s="177" t="str">
        <f>IF(ISBLANK(INDEX('Policy Characteristics'!D:D,MATCH($C775,'Policy Characteristics'!$C:$C,0))),"",INDEX('Policy Characteristics'!D:D,MATCH($C775,'Policy Characteristics'!$C:$C,0)))</f>
        <v>Electrification</v>
      </c>
      <c r="K775" s="177" t="str">
        <f>IF(ISBLANK(INDEX('Policy Characteristics'!E:E,MATCH($C775,'Policy Characteristics'!$C:$C,0))),"",INDEX('Policy Characteristics'!E:E,MATCH($C775,'Policy Characteristics'!$C:$C,0)))</f>
        <v>indst shift to electricity</v>
      </c>
      <c r="L775" s="177">
        <f>IF(ISBLANK(INDEX('Policy Characteristics'!F:F,MATCH($C775,'Policy Characteristics'!$C:$C,0))),"",INDEX('Policy Characteristics'!F:F,MATCH($C775,'Policy Characteristics'!$C:$C,0)))</f>
        <v>0</v>
      </c>
      <c r="M775" s="177">
        <f>IF(ISBLANK(INDEX('Policy Characteristics'!G:G,MATCH($C775,'Policy Characteristics'!$C:$C,0))),"",INDEX('Policy Characteristics'!G:G,MATCH($C775,'Policy Characteristics'!$C:$C,0)))</f>
        <v>1</v>
      </c>
      <c r="N775" s="177">
        <f>IF(ISBLANK(INDEX('Policy Characteristics'!H:H,MATCH($C775,'Policy Characteristics'!$C:$C,0))),"",INDEX('Policy Characteristics'!H:H,MATCH($C775,'Policy Characteristics'!$C:$C,0)))</f>
        <v>0.01</v>
      </c>
      <c r="O775" s="177" t="str">
        <f>IF(ISBLANK(INDEX('Policy Characteristics'!I:I,MATCH($C775,'Policy Characteristics'!$C:$C,0))),"",INDEX('Policy Characteristics'!I:I,MATCH($C775,'Policy Characteristics'!$C:$C,0)))</f>
        <v>% of fuel shifted</v>
      </c>
      <c r="P775" s="177" t="str">
        <f>IF(ISBLANK(INDEX('Policy Characteristics'!J:J,MATCH($C775,'Policy Characteristics'!$C:$C,0))),"",INDEX('Policy Characteristics'!J:J,MATCH($C775,'Policy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5" s="177" t="str">
        <f>IF(ISBLANK(INDEX('Policy Characteristics'!K:K,MATCH($C775,'Policy Characteristics'!$C:$C,0))),"",INDEX('Policy Characteristics'!K:K,MATCH($C775,'Policy Characteristics'!$C:$C,0)))</f>
        <v>industry-ag-main.html#fuel-switching</v>
      </c>
      <c r="R775" s="177" t="str">
        <f>IF(ISBLANK(INDEX('Policy Characteristics'!L:L,MATCH($C775,'Policy Characteristics'!$C:$C,0))),"",INDEX('Policy Characteristics'!L:L,MATCH($C775,'Policy Characteristics'!$C:$C,0)))</f>
        <v>industry-elec-and-hydrogen.html</v>
      </c>
    </row>
    <row r="776" spans="1:18" x14ac:dyDescent="0.35">
      <c r="A776" s="176" t="str">
        <f>IF(ISBLANK(INDEX('Policy Characteristics'!A:A,MATCH($C776,'Policy Characteristics'!$C:$C,0))),"",INDEX('Policy Characteristics'!A:A,MATCH($C776,'Policy Characteristics'!$C:$C,0)))</f>
        <v>Industry</v>
      </c>
      <c r="B776" s="184" t="str">
        <f>IF(ISBLANK(INDEX('Policy Characteristics'!B:B,MATCH($C776,'Policy Characteristics'!$C:$C,0))),"",INDEX('Policy Characteristics'!B:B,MATCH($C776,'Policy Characteristics'!$C:$C,0)))</f>
        <v>Electrification</v>
      </c>
      <c r="C776" s="176" t="str">
        <f t="shared" si="37"/>
        <v>Fraction of Eligible Industrial Energy Use Shifted to Electricity</v>
      </c>
      <c r="D776" s="6" t="s">
        <v>1986</v>
      </c>
      <c r="E776" s="1" t="s">
        <v>2385</v>
      </c>
      <c r="F776" t="s">
        <v>1948</v>
      </c>
      <c r="G776" s="47" t="s">
        <v>2392</v>
      </c>
      <c r="H776" s="44">
        <v>2016</v>
      </c>
      <c r="I776" s="198" t="s">
        <v>43</v>
      </c>
      <c r="J776" s="177" t="str">
        <f>IF(ISBLANK(INDEX('Policy Characteristics'!D:D,MATCH($C776,'Policy Characteristics'!$C:$C,0))),"",INDEX('Policy Characteristics'!D:D,MATCH($C776,'Policy Characteristics'!$C:$C,0)))</f>
        <v>Electrification</v>
      </c>
      <c r="K776" s="177" t="str">
        <f>IF(ISBLANK(INDEX('Policy Characteristics'!E:E,MATCH($C776,'Policy Characteristics'!$C:$C,0))),"",INDEX('Policy Characteristics'!E:E,MATCH($C776,'Policy Characteristics'!$C:$C,0)))</f>
        <v>indst shift to electricity</v>
      </c>
      <c r="L776" s="177">
        <f>IF(ISBLANK(INDEX('Policy Characteristics'!F:F,MATCH($C776,'Policy Characteristics'!$C:$C,0))),"",INDEX('Policy Characteristics'!F:F,MATCH($C776,'Policy Characteristics'!$C:$C,0)))</f>
        <v>0</v>
      </c>
      <c r="M776" s="177">
        <f>IF(ISBLANK(INDEX('Policy Characteristics'!G:G,MATCH($C776,'Policy Characteristics'!$C:$C,0))),"",INDEX('Policy Characteristics'!G:G,MATCH($C776,'Policy Characteristics'!$C:$C,0)))</f>
        <v>1</v>
      </c>
      <c r="N776" s="177">
        <f>IF(ISBLANK(INDEX('Policy Characteristics'!H:H,MATCH($C776,'Policy Characteristics'!$C:$C,0))),"",INDEX('Policy Characteristics'!H:H,MATCH($C776,'Policy Characteristics'!$C:$C,0)))</f>
        <v>0.01</v>
      </c>
      <c r="O776" s="177" t="str">
        <f>IF(ISBLANK(INDEX('Policy Characteristics'!I:I,MATCH($C776,'Policy Characteristics'!$C:$C,0))),"",INDEX('Policy Characteristics'!I:I,MATCH($C776,'Policy Characteristics'!$C:$C,0)))</f>
        <v>% of fuel shifted</v>
      </c>
      <c r="P776" s="177" t="str">
        <f>IF(ISBLANK(INDEX('Policy Characteristics'!J:J,MATCH($C776,'Policy Characteristics'!$C:$C,0))),"",INDEX('Policy Characteristics'!J:J,MATCH($C776,'Policy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6" s="177" t="str">
        <f>IF(ISBLANK(INDEX('Policy Characteristics'!K:K,MATCH($C776,'Policy Characteristics'!$C:$C,0))),"",INDEX('Policy Characteristics'!K:K,MATCH($C776,'Policy Characteristics'!$C:$C,0)))</f>
        <v>industry-ag-main.html#fuel-switching</v>
      </c>
      <c r="R776" s="177" t="str">
        <f>IF(ISBLANK(INDEX('Policy Characteristics'!L:L,MATCH($C776,'Policy Characteristics'!$C:$C,0))),"",INDEX('Policy Characteristics'!L:L,MATCH($C776,'Policy Characteristics'!$C:$C,0)))</f>
        <v>industry-elec-and-hydrogen.html</v>
      </c>
    </row>
    <row r="777" spans="1:18" x14ac:dyDescent="0.35">
      <c r="A777" s="176" t="str">
        <f>IF(ISBLANK(INDEX('Policy Characteristics'!A:A,MATCH($C777,'Policy Characteristics'!$C:$C,0))),"",INDEX('Policy Characteristics'!A:A,MATCH($C777,'Policy Characteristics'!$C:$C,0)))</f>
        <v>Industry</v>
      </c>
      <c r="B777" s="184" t="str">
        <f>IF(ISBLANK(INDEX('Policy Characteristics'!B:B,MATCH($C777,'Policy Characteristics'!$C:$C,0))),"",INDEX('Policy Characteristics'!B:B,MATCH($C777,'Policy Characteristics'!$C:$C,0)))</f>
        <v>Electrification</v>
      </c>
      <c r="C777" s="176" t="str">
        <f t="shared" si="37"/>
        <v>Fraction of Eligible Industrial Energy Use Shifted to Electricity</v>
      </c>
      <c r="D777" s="6" t="s">
        <v>1986</v>
      </c>
      <c r="E777" s="1" t="s">
        <v>2542</v>
      </c>
      <c r="F777" t="s">
        <v>1948</v>
      </c>
      <c r="G777" s="47" t="s">
        <v>2542</v>
      </c>
      <c r="H777" s="44">
        <v>2017</v>
      </c>
      <c r="I777" s="198" t="s">
        <v>43</v>
      </c>
      <c r="J777" s="177" t="str">
        <f>IF(ISBLANK(INDEX('Policy Characteristics'!D:D,MATCH($C777,'Policy Characteristics'!$C:$C,0))),"",INDEX('Policy Characteristics'!D:D,MATCH($C777,'Policy Characteristics'!$C:$C,0)))</f>
        <v>Electrification</v>
      </c>
      <c r="K777" s="177" t="str">
        <f>IF(ISBLANK(INDEX('Policy Characteristics'!E:E,MATCH($C777,'Policy Characteristics'!$C:$C,0))),"",INDEX('Policy Characteristics'!E:E,MATCH($C777,'Policy Characteristics'!$C:$C,0)))</f>
        <v>indst shift to electricity</v>
      </c>
      <c r="L777" s="177">
        <f>IF(ISBLANK(INDEX('Policy Characteristics'!F:F,MATCH($C777,'Policy Characteristics'!$C:$C,0))),"",INDEX('Policy Characteristics'!F:F,MATCH($C777,'Policy Characteristics'!$C:$C,0)))</f>
        <v>0</v>
      </c>
      <c r="M777" s="177">
        <f>IF(ISBLANK(INDEX('Policy Characteristics'!G:G,MATCH($C777,'Policy Characteristics'!$C:$C,0))),"",INDEX('Policy Characteristics'!G:G,MATCH($C777,'Policy Characteristics'!$C:$C,0)))</f>
        <v>1</v>
      </c>
      <c r="N777" s="177">
        <f>IF(ISBLANK(INDEX('Policy Characteristics'!H:H,MATCH($C777,'Policy Characteristics'!$C:$C,0))),"",INDEX('Policy Characteristics'!H:H,MATCH($C777,'Policy Characteristics'!$C:$C,0)))</f>
        <v>0.01</v>
      </c>
      <c r="O777" s="177" t="str">
        <f>IF(ISBLANK(INDEX('Policy Characteristics'!I:I,MATCH($C777,'Policy Characteristics'!$C:$C,0))),"",INDEX('Policy Characteristics'!I:I,MATCH($C777,'Policy Characteristics'!$C:$C,0)))</f>
        <v>% of fuel shifted</v>
      </c>
      <c r="P777" s="177" t="str">
        <f>IF(ISBLANK(INDEX('Policy Characteristics'!J:J,MATCH($C777,'Policy Characteristics'!$C:$C,0))),"",INDEX('Policy Characteristics'!J:J,MATCH($C777,'Policy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7" s="177" t="str">
        <f>IF(ISBLANK(INDEX('Policy Characteristics'!K:K,MATCH($C777,'Policy Characteristics'!$C:$C,0))),"",INDEX('Policy Characteristics'!K:K,MATCH($C777,'Policy Characteristics'!$C:$C,0)))</f>
        <v>industry-ag-main.html#fuel-switching</v>
      </c>
      <c r="R777" s="177" t="str">
        <f>IF(ISBLANK(INDEX('Policy Characteristics'!L:L,MATCH($C777,'Policy Characteristics'!$C:$C,0))),"",INDEX('Policy Characteristics'!L:L,MATCH($C777,'Policy Characteristics'!$C:$C,0)))</f>
        <v>industry-elec-and-hydrogen.html</v>
      </c>
    </row>
    <row r="778" spans="1:18" x14ac:dyDescent="0.35">
      <c r="A778" s="176" t="str">
        <f>IF(ISBLANK(INDEX('Policy Characteristics'!A:A,MATCH($C778,'Policy Characteristics'!$C:$C,0))),"",INDEX('Policy Characteristics'!A:A,MATCH($C778,'Policy Characteristics'!$C:$C,0)))</f>
        <v>Industry</v>
      </c>
      <c r="B778" s="184" t="str">
        <f>IF(ISBLANK(INDEX('Policy Characteristics'!B:B,MATCH($C778,'Policy Characteristics'!$C:$C,0))),"",INDEX('Policy Characteristics'!B:B,MATCH($C778,'Policy Characteristics'!$C:$C,0)))</f>
        <v>Electrification</v>
      </c>
      <c r="C778" s="176" t="str">
        <f t="shared" si="37"/>
        <v>Fraction of Eligible Industrial Energy Use Shifted to Electricity</v>
      </c>
      <c r="D778" s="6" t="s">
        <v>1987</v>
      </c>
      <c r="E778" s="1" t="s">
        <v>2379</v>
      </c>
      <c r="F778" t="s">
        <v>1990</v>
      </c>
      <c r="G778" s="47" t="s">
        <v>2386</v>
      </c>
      <c r="H778" s="44">
        <v>2018</v>
      </c>
      <c r="I778" s="198" t="s">
        <v>43</v>
      </c>
      <c r="J778" s="177" t="str">
        <f>IF(ISBLANK(INDEX('Policy Characteristics'!D:D,MATCH($C778,'Policy Characteristics'!$C:$C,0))),"",INDEX('Policy Characteristics'!D:D,MATCH($C778,'Policy Characteristics'!$C:$C,0)))</f>
        <v>Electrification</v>
      </c>
      <c r="K778" s="177" t="str">
        <f>IF(ISBLANK(INDEX('Policy Characteristics'!E:E,MATCH($C778,'Policy Characteristics'!$C:$C,0))),"",INDEX('Policy Characteristics'!E:E,MATCH($C778,'Policy Characteristics'!$C:$C,0)))</f>
        <v>indst shift to electricity</v>
      </c>
      <c r="L778" s="177">
        <f>IF(ISBLANK(INDEX('Policy Characteristics'!F:F,MATCH($C778,'Policy Characteristics'!$C:$C,0))),"",INDEX('Policy Characteristics'!F:F,MATCH($C778,'Policy Characteristics'!$C:$C,0)))</f>
        <v>0</v>
      </c>
      <c r="M778" s="177">
        <f>IF(ISBLANK(INDEX('Policy Characteristics'!G:G,MATCH($C778,'Policy Characteristics'!$C:$C,0))),"",INDEX('Policy Characteristics'!G:G,MATCH($C778,'Policy Characteristics'!$C:$C,0)))</f>
        <v>1</v>
      </c>
      <c r="N778" s="177">
        <f>IF(ISBLANK(INDEX('Policy Characteristics'!H:H,MATCH($C778,'Policy Characteristics'!$C:$C,0))),"",INDEX('Policy Characteristics'!H:H,MATCH($C778,'Policy Characteristics'!$C:$C,0)))</f>
        <v>0.01</v>
      </c>
      <c r="O778" s="177" t="str">
        <f>IF(ISBLANK(INDEX('Policy Characteristics'!I:I,MATCH($C778,'Policy Characteristics'!$C:$C,0))),"",INDEX('Policy Characteristics'!I:I,MATCH($C778,'Policy Characteristics'!$C:$C,0)))</f>
        <v>% of fuel shifted</v>
      </c>
      <c r="P778" s="177" t="str">
        <f>IF(ISBLANK(INDEX('Policy Characteristics'!J:J,MATCH($C778,'Policy Characteristics'!$C:$C,0))),"",INDEX('Policy Characteristics'!J:J,MATCH($C778,'Policy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8" s="177" t="str">
        <f>IF(ISBLANK(INDEX('Policy Characteristics'!K:K,MATCH($C778,'Policy Characteristics'!$C:$C,0))),"",INDEX('Policy Characteristics'!K:K,MATCH($C778,'Policy Characteristics'!$C:$C,0)))</f>
        <v>industry-ag-main.html#fuel-switching</v>
      </c>
      <c r="R778" s="177" t="str">
        <f>IF(ISBLANK(INDEX('Policy Characteristics'!L:L,MATCH($C778,'Policy Characteristics'!$C:$C,0))),"",INDEX('Policy Characteristics'!L:L,MATCH($C778,'Policy Characteristics'!$C:$C,0)))</f>
        <v>industry-elec-and-hydrogen.html</v>
      </c>
    </row>
    <row r="779" spans="1:18" x14ac:dyDescent="0.35">
      <c r="A779" s="176" t="str">
        <f>IF(ISBLANK(INDEX('Policy Characteristics'!A:A,MATCH($C779,'Policy Characteristics'!$C:$C,0))),"",INDEX('Policy Characteristics'!A:A,MATCH($C779,'Policy Characteristics'!$C:$C,0)))</f>
        <v>Industry</v>
      </c>
      <c r="B779" s="184" t="str">
        <f>IF(ISBLANK(INDEX('Policy Characteristics'!B:B,MATCH($C779,'Policy Characteristics'!$C:$C,0))),"",INDEX('Policy Characteristics'!B:B,MATCH($C779,'Policy Characteristics'!$C:$C,0)))</f>
        <v>Electrification</v>
      </c>
      <c r="C779" s="176" t="str">
        <f t="shared" si="37"/>
        <v>Fraction of Eligible Industrial Energy Use Shifted to Electricity</v>
      </c>
      <c r="D779" s="6" t="s">
        <v>1987</v>
      </c>
      <c r="E779" s="1" t="s">
        <v>2380</v>
      </c>
      <c r="F779" t="s">
        <v>1990</v>
      </c>
      <c r="G779" s="47" t="s">
        <v>2387</v>
      </c>
      <c r="H779" s="44">
        <v>2019</v>
      </c>
      <c r="I779" s="198" t="s">
        <v>43</v>
      </c>
      <c r="J779" s="177" t="str">
        <f>IF(ISBLANK(INDEX('Policy Characteristics'!D:D,MATCH($C779,'Policy Characteristics'!$C:$C,0))),"",INDEX('Policy Characteristics'!D:D,MATCH($C779,'Policy Characteristics'!$C:$C,0)))</f>
        <v>Electrification</v>
      </c>
      <c r="K779" s="177" t="str">
        <f>IF(ISBLANK(INDEX('Policy Characteristics'!E:E,MATCH($C779,'Policy Characteristics'!$C:$C,0))),"",INDEX('Policy Characteristics'!E:E,MATCH($C779,'Policy Characteristics'!$C:$C,0)))</f>
        <v>indst shift to electricity</v>
      </c>
      <c r="L779" s="177">
        <f>IF(ISBLANK(INDEX('Policy Characteristics'!F:F,MATCH($C779,'Policy Characteristics'!$C:$C,0))),"",INDEX('Policy Characteristics'!F:F,MATCH($C779,'Policy Characteristics'!$C:$C,0)))</f>
        <v>0</v>
      </c>
      <c r="M779" s="177">
        <f>IF(ISBLANK(INDEX('Policy Characteristics'!G:G,MATCH($C779,'Policy Characteristics'!$C:$C,0))),"",INDEX('Policy Characteristics'!G:G,MATCH($C779,'Policy Characteristics'!$C:$C,0)))</f>
        <v>1</v>
      </c>
      <c r="N779" s="177">
        <f>IF(ISBLANK(INDEX('Policy Characteristics'!H:H,MATCH($C779,'Policy Characteristics'!$C:$C,0))),"",INDEX('Policy Characteristics'!H:H,MATCH($C779,'Policy Characteristics'!$C:$C,0)))</f>
        <v>0.01</v>
      </c>
      <c r="O779" s="177" t="str">
        <f>IF(ISBLANK(INDEX('Policy Characteristics'!I:I,MATCH($C779,'Policy Characteristics'!$C:$C,0))),"",INDEX('Policy Characteristics'!I:I,MATCH($C779,'Policy Characteristics'!$C:$C,0)))</f>
        <v>% of fuel shifted</v>
      </c>
      <c r="P779" s="177" t="str">
        <f>IF(ISBLANK(INDEX('Policy Characteristics'!J:J,MATCH($C779,'Policy Characteristics'!$C:$C,0))),"",INDEX('Policy Characteristics'!J:J,MATCH($C779,'Policy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9" s="177" t="str">
        <f>IF(ISBLANK(INDEX('Policy Characteristics'!K:K,MATCH($C779,'Policy Characteristics'!$C:$C,0))),"",INDEX('Policy Characteristics'!K:K,MATCH($C779,'Policy Characteristics'!$C:$C,0)))</f>
        <v>industry-ag-main.html#fuel-switching</v>
      </c>
      <c r="R779" s="177" t="str">
        <f>IF(ISBLANK(INDEX('Policy Characteristics'!L:L,MATCH($C779,'Policy Characteristics'!$C:$C,0))),"",INDEX('Policy Characteristics'!L:L,MATCH($C779,'Policy Characteristics'!$C:$C,0)))</f>
        <v>industry-elec-and-hydrogen.html</v>
      </c>
    </row>
    <row r="780" spans="1:18" x14ac:dyDescent="0.35">
      <c r="A780" s="176" t="str">
        <f>IF(ISBLANK(INDEX('Policy Characteristics'!A:A,MATCH($C780,'Policy Characteristics'!$C:$C,0))),"",INDEX('Policy Characteristics'!A:A,MATCH($C780,'Policy Characteristics'!$C:$C,0)))</f>
        <v>Industry</v>
      </c>
      <c r="B780" s="184" t="str">
        <f>IF(ISBLANK(INDEX('Policy Characteristics'!B:B,MATCH($C780,'Policy Characteristics'!$C:$C,0))),"",INDEX('Policy Characteristics'!B:B,MATCH($C780,'Policy Characteristics'!$C:$C,0)))</f>
        <v>Electrification</v>
      </c>
      <c r="C780" s="176" t="str">
        <f t="shared" si="37"/>
        <v>Fraction of Eligible Industrial Energy Use Shifted to Electricity</v>
      </c>
      <c r="D780" s="6" t="s">
        <v>1987</v>
      </c>
      <c r="E780" s="1" t="s">
        <v>2381</v>
      </c>
      <c r="F780" t="s">
        <v>1990</v>
      </c>
      <c r="G780" s="47" t="s">
        <v>2388</v>
      </c>
      <c r="H780" s="44">
        <v>2020</v>
      </c>
      <c r="I780" s="198" t="s">
        <v>43</v>
      </c>
      <c r="J780" s="177" t="str">
        <f>IF(ISBLANK(INDEX('Policy Characteristics'!D:D,MATCH($C780,'Policy Characteristics'!$C:$C,0))),"",INDEX('Policy Characteristics'!D:D,MATCH($C780,'Policy Characteristics'!$C:$C,0)))</f>
        <v>Electrification</v>
      </c>
      <c r="K780" s="177" t="str">
        <f>IF(ISBLANK(INDEX('Policy Characteristics'!E:E,MATCH($C780,'Policy Characteristics'!$C:$C,0))),"",INDEX('Policy Characteristics'!E:E,MATCH($C780,'Policy Characteristics'!$C:$C,0)))</f>
        <v>indst shift to electricity</v>
      </c>
      <c r="L780" s="177">
        <f>IF(ISBLANK(INDEX('Policy Characteristics'!F:F,MATCH($C780,'Policy Characteristics'!$C:$C,0))),"",INDEX('Policy Characteristics'!F:F,MATCH($C780,'Policy Characteristics'!$C:$C,0)))</f>
        <v>0</v>
      </c>
      <c r="M780" s="177">
        <f>IF(ISBLANK(INDEX('Policy Characteristics'!G:G,MATCH($C780,'Policy Characteristics'!$C:$C,0))),"",INDEX('Policy Characteristics'!G:G,MATCH($C780,'Policy Characteristics'!$C:$C,0)))</f>
        <v>1</v>
      </c>
      <c r="N780" s="177">
        <f>IF(ISBLANK(INDEX('Policy Characteristics'!H:H,MATCH($C780,'Policy Characteristics'!$C:$C,0))),"",INDEX('Policy Characteristics'!H:H,MATCH($C780,'Policy Characteristics'!$C:$C,0)))</f>
        <v>0.01</v>
      </c>
      <c r="O780" s="177" t="str">
        <f>IF(ISBLANK(INDEX('Policy Characteristics'!I:I,MATCH($C780,'Policy Characteristics'!$C:$C,0))),"",INDEX('Policy Characteristics'!I:I,MATCH($C780,'Policy Characteristics'!$C:$C,0)))</f>
        <v>% of fuel shifted</v>
      </c>
      <c r="P780" s="177" t="str">
        <f>IF(ISBLANK(INDEX('Policy Characteristics'!J:J,MATCH($C780,'Policy Characteristics'!$C:$C,0))),"",INDEX('Policy Characteristics'!J:J,MATCH($C780,'Policy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0" s="177" t="str">
        <f>IF(ISBLANK(INDEX('Policy Characteristics'!K:K,MATCH($C780,'Policy Characteristics'!$C:$C,0))),"",INDEX('Policy Characteristics'!K:K,MATCH($C780,'Policy Characteristics'!$C:$C,0)))</f>
        <v>industry-ag-main.html#fuel-switching</v>
      </c>
      <c r="R780" s="177" t="str">
        <f>IF(ISBLANK(INDEX('Policy Characteristics'!L:L,MATCH($C780,'Policy Characteristics'!$C:$C,0))),"",INDEX('Policy Characteristics'!L:L,MATCH($C780,'Policy Characteristics'!$C:$C,0)))</f>
        <v>industry-elec-and-hydrogen.html</v>
      </c>
    </row>
    <row r="781" spans="1:18" x14ac:dyDescent="0.35">
      <c r="A781" s="176" t="str">
        <f>IF(ISBLANK(INDEX('Policy Characteristics'!A:A,MATCH($C781,'Policy Characteristics'!$C:$C,0))),"",INDEX('Policy Characteristics'!A:A,MATCH($C781,'Policy Characteristics'!$C:$C,0)))</f>
        <v>Industry</v>
      </c>
      <c r="B781" s="184" t="str">
        <f>IF(ISBLANK(INDEX('Policy Characteristics'!B:B,MATCH($C781,'Policy Characteristics'!$C:$C,0))),"",INDEX('Policy Characteristics'!B:B,MATCH($C781,'Policy Characteristics'!$C:$C,0)))</f>
        <v>Electrification</v>
      </c>
      <c r="C781" s="176" t="str">
        <f t="shared" si="37"/>
        <v>Fraction of Eligible Industrial Energy Use Shifted to Electricity</v>
      </c>
      <c r="D781" s="6" t="s">
        <v>1987</v>
      </c>
      <c r="E781" s="1" t="s">
        <v>2382</v>
      </c>
      <c r="F781" t="s">
        <v>1990</v>
      </c>
      <c r="G781" s="47" t="s">
        <v>2389</v>
      </c>
      <c r="H781" s="44">
        <v>2021</v>
      </c>
      <c r="I781" s="198" t="s">
        <v>43</v>
      </c>
      <c r="J781" s="177" t="str">
        <f>IF(ISBLANK(INDEX('Policy Characteristics'!D:D,MATCH($C781,'Policy Characteristics'!$C:$C,0))),"",INDEX('Policy Characteristics'!D:D,MATCH($C781,'Policy Characteristics'!$C:$C,0)))</f>
        <v>Electrification</v>
      </c>
      <c r="K781" s="177" t="str">
        <f>IF(ISBLANK(INDEX('Policy Characteristics'!E:E,MATCH($C781,'Policy Characteristics'!$C:$C,0))),"",INDEX('Policy Characteristics'!E:E,MATCH($C781,'Policy Characteristics'!$C:$C,0)))</f>
        <v>indst shift to electricity</v>
      </c>
      <c r="L781" s="177">
        <f>IF(ISBLANK(INDEX('Policy Characteristics'!F:F,MATCH($C781,'Policy Characteristics'!$C:$C,0))),"",INDEX('Policy Characteristics'!F:F,MATCH($C781,'Policy Characteristics'!$C:$C,0)))</f>
        <v>0</v>
      </c>
      <c r="M781" s="177">
        <f>IF(ISBLANK(INDEX('Policy Characteristics'!G:G,MATCH($C781,'Policy Characteristics'!$C:$C,0))),"",INDEX('Policy Characteristics'!G:G,MATCH($C781,'Policy Characteristics'!$C:$C,0)))</f>
        <v>1</v>
      </c>
      <c r="N781" s="177">
        <f>IF(ISBLANK(INDEX('Policy Characteristics'!H:H,MATCH($C781,'Policy Characteristics'!$C:$C,0))),"",INDEX('Policy Characteristics'!H:H,MATCH($C781,'Policy Characteristics'!$C:$C,0)))</f>
        <v>0.01</v>
      </c>
      <c r="O781" s="177" t="str">
        <f>IF(ISBLANK(INDEX('Policy Characteristics'!I:I,MATCH($C781,'Policy Characteristics'!$C:$C,0))),"",INDEX('Policy Characteristics'!I:I,MATCH($C781,'Policy Characteristics'!$C:$C,0)))</f>
        <v>% of fuel shifted</v>
      </c>
      <c r="P781" s="177" t="str">
        <f>IF(ISBLANK(INDEX('Policy Characteristics'!J:J,MATCH($C781,'Policy Characteristics'!$C:$C,0))),"",INDEX('Policy Characteristics'!J:J,MATCH($C781,'Policy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1" s="177" t="str">
        <f>IF(ISBLANK(INDEX('Policy Characteristics'!K:K,MATCH($C781,'Policy Characteristics'!$C:$C,0))),"",INDEX('Policy Characteristics'!K:K,MATCH($C781,'Policy Characteristics'!$C:$C,0)))</f>
        <v>industry-ag-main.html#fuel-switching</v>
      </c>
      <c r="R781" s="177" t="str">
        <f>IF(ISBLANK(INDEX('Policy Characteristics'!L:L,MATCH($C781,'Policy Characteristics'!$C:$C,0))),"",INDEX('Policy Characteristics'!L:L,MATCH($C781,'Policy Characteristics'!$C:$C,0)))</f>
        <v>industry-elec-and-hydrogen.html</v>
      </c>
    </row>
    <row r="782" spans="1:18" x14ac:dyDescent="0.35">
      <c r="A782" s="176" t="str">
        <f>IF(ISBLANK(INDEX('Policy Characteristics'!A:A,MATCH($C782,'Policy Characteristics'!$C:$C,0))),"",INDEX('Policy Characteristics'!A:A,MATCH($C782,'Policy Characteristics'!$C:$C,0)))</f>
        <v>Industry</v>
      </c>
      <c r="B782" s="184" t="str">
        <f>IF(ISBLANK(INDEX('Policy Characteristics'!B:B,MATCH($C782,'Policy Characteristics'!$C:$C,0))),"",INDEX('Policy Characteristics'!B:B,MATCH($C782,'Policy Characteristics'!$C:$C,0)))</f>
        <v>Electrification</v>
      </c>
      <c r="C782" s="176" t="str">
        <f t="shared" si="37"/>
        <v>Fraction of Eligible Industrial Energy Use Shifted to Electricity</v>
      </c>
      <c r="D782" s="6" t="s">
        <v>1987</v>
      </c>
      <c r="E782" s="1" t="s">
        <v>2383</v>
      </c>
      <c r="F782" t="s">
        <v>1990</v>
      </c>
      <c r="G782" s="47" t="s">
        <v>2390</v>
      </c>
      <c r="H782" s="44">
        <v>2022</v>
      </c>
      <c r="I782" s="198" t="s">
        <v>43</v>
      </c>
      <c r="J782" s="177" t="str">
        <f>IF(ISBLANK(INDEX('Policy Characteristics'!D:D,MATCH($C782,'Policy Characteristics'!$C:$C,0))),"",INDEX('Policy Characteristics'!D:D,MATCH($C782,'Policy Characteristics'!$C:$C,0)))</f>
        <v>Electrification</v>
      </c>
      <c r="K782" s="177" t="str">
        <f>IF(ISBLANK(INDEX('Policy Characteristics'!E:E,MATCH($C782,'Policy Characteristics'!$C:$C,0))),"",INDEX('Policy Characteristics'!E:E,MATCH($C782,'Policy Characteristics'!$C:$C,0)))</f>
        <v>indst shift to electricity</v>
      </c>
      <c r="L782" s="177">
        <f>IF(ISBLANK(INDEX('Policy Characteristics'!F:F,MATCH($C782,'Policy Characteristics'!$C:$C,0))),"",INDEX('Policy Characteristics'!F:F,MATCH($C782,'Policy Characteristics'!$C:$C,0)))</f>
        <v>0</v>
      </c>
      <c r="M782" s="177">
        <f>IF(ISBLANK(INDEX('Policy Characteristics'!G:G,MATCH($C782,'Policy Characteristics'!$C:$C,0))),"",INDEX('Policy Characteristics'!G:G,MATCH($C782,'Policy Characteristics'!$C:$C,0)))</f>
        <v>1</v>
      </c>
      <c r="N782" s="177">
        <f>IF(ISBLANK(INDEX('Policy Characteristics'!H:H,MATCH($C782,'Policy Characteristics'!$C:$C,0))),"",INDEX('Policy Characteristics'!H:H,MATCH($C782,'Policy Characteristics'!$C:$C,0)))</f>
        <v>0.01</v>
      </c>
      <c r="O782" s="177" t="str">
        <f>IF(ISBLANK(INDEX('Policy Characteristics'!I:I,MATCH($C782,'Policy Characteristics'!$C:$C,0))),"",INDEX('Policy Characteristics'!I:I,MATCH($C782,'Policy Characteristics'!$C:$C,0)))</f>
        <v>% of fuel shifted</v>
      </c>
      <c r="P782" s="177" t="str">
        <f>IF(ISBLANK(INDEX('Policy Characteristics'!J:J,MATCH($C782,'Policy Characteristics'!$C:$C,0))),"",INDEX('Policy Characteristics'!J:J,MATCH($C782,'Policy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2" s="177" t="str">
        <f>IF(ISBLANK(INDEX('Policy Characteristics'!K:K,MATCH($C782,'Policy Characteristics'!$C:$C,0))),"",INDEX('Policy Characteristics'!K:K,MATCH($C782,'Policy Characteristics'!$C:$C,0)))</f>
        <v>industry-ag-main.html#fuel-switching</v>
      </c>
      <c r="R782" s="177" t="str">
        <f>IF(ISBLANK(INDEX('Policy Characteristics'!L:L,MATCH($C782,'Policy Characteristics'!$C:$C,0))),"",INDEX('Policy Characteristics'!L:L,MATCH($C782,'Policy Characteristics'!$C:$C,0)))</f>
        <v>industry-elec-and-hydrogen.html</v>
      </c>
    </row>
    <row r="783" spans="1:18" x14ac:dyDescent="0.35">
      <c r="A783" s="176" t="str">
        <f>IF(ISBLANK(INDEX('Policy Characteristics'!A:A,MATCH($C783,'Policy Characteristics'!$C:$C,0))),"",INDEX('Policy Characteristics'!A:A,MATCH($C783,'Policy Characteristics'!$C:$C,0)))</f>
        <v>Industry</v>
      </c>
      <c r="B783" s="184" t="str">
        <f>IF(ISBLANK(INDEX('Policy Characteristics'!B:B,MATCH($C783,'Policy Characteristics'!$C:$C,0))),"",INDEX('Policy Characteristics'!B:B,MATCH($C783,'Policy Characteristics'!$C:$C,0)))</f>
        <v>Electrification</v>
      </c>
      <c r="C783" s="176" t="str">
        <f t="shared" si="37"/>
        <v>Fraction of Eligible Industrial Energy Use Shifted to Electricity</v>
      </c>
      <c r="D783" s="6" t="s">
        <v>1987</v>
      </c>
      <c r="E783" s="1" t="s">
        <v>2384</v>
      </c>
      <c r="F783" t="s">
        <v>1990</v>
      </c>
      <c r="G783" s="47" t="s">
        <v>2391</v>
      </c>
      <c r="H783" s="44">
        <v>2023</v>
      </c>
      <c r="I783" s="198" t="s">
        <v>43</v>
      </c>
      <c r="J783" s="177" t="str">
        <f>IF(ISBLANK(INDEX('Policy Characteristics'!D:D,MATCH($C783,'Policy Characteristics'!$C:$C,0))),"",INDEX('Policy Characteristics'!D:D,MATCH($C783,'Policy Characteristics'!$C:$C,0)))</f>
        <v>Electrification</v>
      </c>
      <c r="K783" s="177" t="str">
        <f>IF(ISBLANK(INDEX('Policy Characteristics'!E:E,MATCH($C783,'Policy Characteristics'!$C:$C,0))),"",INDEX('Policy Characteristics'!E:E,MATCH($C783,'Policy Characteristics'!$C:$C,0)))</f>
        <v>indst shift to electricity</v>
      </c>
      <c r="L783" s="177">
        <f>IF(ISBLANK(INDEX('Policy Characteristics'!F:F,MATCH($C783,'Policy Characteristics'!$C:$C,0))),"",INDEX('Policy Characteristics'!F:F,MATCH($C783,'Policy Characteristics'!$C:$C,0)))</f>
        <v>0</v>
      </c>
      <c r="M783" s="177">
        <f>IF(ISBLANK(INDEX('Policy Characteristics'!G:G,MATCH($C783,'Policy Characteristics'!$C:$C,0))),"",INDEX('Policy Characteristics'!G:G,MATCH($C783,'Policy Characteristics'!$C:$C,0)))</f>
        <v>1</v>
      </c>
      <c r="N783" s="177">
        <f>IF(ISBLANK(INDEX('Policy Characteristics'!H:H,MATCH($C783,'Policy Characteristics'!$C:$C,0))),"",INDEX('Policy Characteristics'!H:H,MATCH($C783,'Policy Characteristics'!$C:$C,0)))</f>
        <v>0.01</v>
      </c>
      <c r="O783" s="177" t="str">
        <f>IF(ISBLANK(INDEX('Policy Characteristics'!I:I,MATCH($C783,'Policy Characteristics'!$C:$C,0))),"",INDEX('Policy Characteristics'!I:I,MATCH($C783,'Policy Characteristics'!$C:$C,0)))</f>
        <v>% of fuel shifted</v>
      </c>
      <c r="P783" s="177" t="str">
        <f>IF(ISBLANK(INDEX('Policy Characteristics'!J:J,MATCH($C783,'Policy Characteristics'!$C:$C,0))),"",INDEX('Policy Characteristics'!J:J,MATCH($C783,'Policy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3" s="177" t="str">
        <f>IF(ISBLANK(INDEX('Policy Characteristics'!K:K,MATCH($C783,'Policy Characteristics'!$C:$C,0))),"",INDEX('Policy Characteristics'!K:K,MATCH($C783,'Policy Characteristics'!$C:$C,0)))</f>
        <v>industry-ag-main.html#fuel-switching</v>
      </c>
      <c r="R783" s="177" t="str">
        <f>IF(ISBLANK(INDEX('Policy Characteristics'!L:L,MATCH($C783,'Policy Characteristics'!$C:$C,0))),"",INDEX('Policy Characteristics'!L:L,MATCH($C783,'Policy Characteristics'!$C:$C,0)))</f>
        <v>industry-elec-and-hydrogen.html</v>
      </c>
    </row>
    <row r="784" spans="1:18" x14ac:dyDescent="0.35">
      <c r="A784" s="176" t="str">
        <f>IF(ISBLANK(INDEX('Policy Characteristics'!A:A,MATCH($C784,'Policy Characteristics'!$C:$C,0))),"",INDEX('Policy Characteristics'!A:A,MATCH($C784,'Policy Characteristics'!$C:$C,0)))</f>
        <v>Industry</v>
      </c>
      <c r="B784" s="184" t="str">
        <f>IF(ISBLANK(INDEX('Policy Characteristics'!B:B,MATCH($C784,'Policy Characteristics'!$C:$C,0))),"",INDEX('Policy Characteristics'!B:B,MATCH($C784,'Policy Characteristics'!$C:$C,0)))</f>
        <v>Electrification</v>
      </c>
      <c r="C784" s="176" t="str">
        <f t="shared" si="37"/>
        <v>Fraction of Eligible Industrial Energy Use Shifted to Electricity</v>
      </c>
      <c r="D784" s="6" t="s">
        <v>1987</v>
      </c>
      <c r="E784" s="1" t="s">
        <v>2385</v>
      </c>
      <c r="F784" t="s">
        <v>1990</v>
      </c>
      <c r="G784" s="47" t="s">
        <v>2392</v>
      </c>
      <c r="H784" s="44">
        <v>2024</v>
      </c>
      <c r="I784" s="198" t="s">
        <v>43</v>
      </c>
      <c r="J784" s="177" t="str">
        <f>IF(ISBLANK(INDEX('Policy Characteristics'!D:D,MATCH($C784,'Policy Characteristics'!$C:$C,0))),"",INDEX('Policy Characteristics'!D:D,MATCH($C784,'Policy Characteristics'!$C:$C,0)))</f>
        <v>Electrification</v>
      </c>
      <c r="K784" s="177" t="str">
        <f>IF(ISBLANK(INDEX('Policy Characteristics'!E:E,MATCH($C784,'Policy Characteristics'!$C:$C,0))),"",INDEX('Policy Characteristics'!E:E,MATCH($C784,'Policy Characteristics'!$C:$C,0)))</f>
        <v>indst shift to electricity</v>
      </c>
      <c r="L784" s="177">
        <f>IF(ISBLANK(INDEX('Policy Characteristics'!F:F,MATCH($C784,'Policy Characteristics'!$C:$C,0))),"",INDEX('Policy Characteristics'!F:F,MATCH($C784,'Policy Characteristics'!$C:$C,0)))</f>
        <v>0</v>
      </c>
      <c r="M784" s="177">
        <f>IF(ISBLANK(INDEX('Policy Characteristics'!G:G,MATCH($C784,'Policy Characteristics'!$C:$C,0))),"",INDEX('Policy Characteristics'!G:G,MATCH($C784,'Policy Characteristics'!$C:$C,0)))</f>
        <v>1</v>
      </c>
      <c r="N784" s="177">
        <f>IF(ISBLANK(INDEX('Policy Characteristics'!H:H,MATCH($C784,'Policy Characteristics'!$C:$C,0))),"",INDEX('Policy Characteristics'!H:H,MATCH($C784,'Policy Characteristics'!$C:$C,0)))</f>
        <v>0.01</v>
      </c>
      <c r="O784" s="177" t="str">
        <f>IF(ISBLANK(INDEX('Policy Characteristics'!I:I,MATCH($C784,'Policy Characteristics'!$C:$C,0))),"",INDEX('Policy Characteristics'!I:I,MATCH($C784,'Policy Characteristics'!$C:$C,0)))</f>
        <v>% of fuel shifted</v>
      </c>
      <c r="P784" s="177" t="str">
        <f>IF(ISBLANK(INDEX('Policy Characteristics'!J:J,MATCH($C784,'Policy Characteristics'!$C:$C,0))),"",INDEX('Policy Characteristics'!J:J,MATCH($C784,'Policy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4" s="177" t="str">
        <f>IF(ISBLANK(INDEX('Policy Characteristics'!K:K,MATCH($C784,'Policy Characteristics'!$C:$C,0))),"",INDEX('Policy Characteristics'!K:K,MATCH($C784,'Policy Characteristics'!$C:$C,0)))</f>
        <v>industry-ag-main.html#fuel-switching</v>
      </c>
      <c r="R784" s="177" t="str">
        <f>IF(ISBLANK(INDEX('Policy Characteristics'!L:L,MATCH($C784,'Policy Characteristics'!$C:$C,0))),"",INDEX('Policy Characteristics'!L:L,MATCH($C784,'Policy Characteristics'!$C:$C,0)))</f>
        <v>industry-elec-and-hydrogen.html</v>
      </c>
    </row>
    <row r="785" spans="1:18" x14ac:dyDescent="0.35">
      <c r="A785" s="176" t="str">
        <f>IF(ISBLANK(INDEX('Policy Characteristics'!A:A,MATCH($C785,'Policy Characteristics'!$C:$C,0))),"",INDEX('Policy Characteristics'!A:A,MATCH($C785,'Policy Characteristics'!$C:$C,0)))</f>
        <v>Industry</v>
      </c>
      <c r="B785" s="184" t="str">
        <f>IF(ISBLANK(INDEX('Policy Characteristics'!B:B,MATCH($C785,'Policy Characteristics'!$C:$C,0))),"",INDEX('Policy Characteristics'!B:B,MATCH($C785,'Policy Characteristics'!$C:$C,0)))</f>
        <v>Electrification</v>
      </c>
      <c r="C785" s="176" t="str">
        <f t="shared" si="37"/>
        <v>Fraction of Eligible Industrial Energy Use Shifted to Electricity</v>
      </c>
      <c r="D785" s="6" t="s">
        <v>1987</v>
      </c>
      <c r="E785" s="1" t="s">
        <v>2542</v>
      </c>
      <c r="F785" t="s">
        <v>1990</v>
      </c>
      <c r="G785" s="47" t="s">
        <v>2542</v>
      </c>
      <c r="H785" s="44">
        <v>2025</v>
      </c>
      <c r="I785" s="198" t="s">
        <v>43</v>
      </c>
      <c r="J785" s="177" t="str">
        <f>IF(ISBLANK(INDEX('Policy Characteristics'!D:D,MATCH($C785,'Policy Characteristics'!$C:$C,0))),"",INDEX('Policy Characteristics'!D:D,MATCH($C785,'Policy Characteristics'!$C:$C,0)))</f>
        <v>Electrification</v>
      </c>
      <c r="K785" s="177" t="str">
        <f>IF(ISBLANK(INDEX('Policy Characteristics'!E:E,MATCH($C785,'Policy Characteristics'!$C:$C,0))),"",INDEX('Policy Characteristics'!E:E,MATCH($C785,'Policy Characteristics'!$C:$C,0)))</f>
        <v>indst shift to electricity</v>
      </c>
      <c r="L785" s="177">
        <f>IF(ISBLANK(INDEX('Policy Characteristics'!F:F,MATCH($C785,'Policy Characteristics'!$C:$C,0))),"",INDEX('Policy Characteristics'!F:F,MATCH($C785,'Policy Characteristics'!$C:$C,0)))</f>
        <v>0</v>
      </c>
      <c r="M785" s="177">
        <f>IF(ISBLANK(INDEX('Policy Characteristics'!G:G,MATCH($C785,'Policy Characteristics'!$C:$C,0))),"",INDEX('Policy Characteristics'!G:G,MATCH($C785,'Policy Characteristics'!$C:$C,0)))</f>
        <v>1</v>
      </c>
      <c r="N785" s="177">
        <f>IF(ISBLANK(INDEX('Policy Characteristics'!H:H,MATCH($C785,'Policy Characteristics'!$C:$C,0))),"",INDEX('Policy Characteristics'!H:H,MATCH($C785,'Policy Characteristics'!$C:$C,0)))</f>
        <v>0.01</v>
      </c>
      <c r="O785" s="177" t="str">
        <f>IF(ISBLANK(INDEX('Policy Characteristics'!I:I,MATCH($C785,'Policy Characteristics'!$C:$C,0))),"",INDEX('Policy Characteristics'!I:I,MATCH($C785,'Policy Characteristics'!$C:$C,0)))</f>
        <v>% of fuel shifted</v>
      </c>
      <c r="P785" s="177" t="str">
        <f>IF(ISBLANK(INDEX('Policy Characteristics'!J:J,MATCH($C785,'Policy Characteristics'!$C:$C,0))),"",INDEX('Policy Characteristics'!J:J,MATCH($C785,'Policy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5" s="177" t="str">
        <f>IF(ISBLANK(INDEX('Policy Characteristics'!K:K,MATCH($C785,'Policy Characteristics'!$C:$C,0))),"",INDEX('Policy Characteristics'!K:K,MATCH($C785,'Policy Characteristics'!$C:$C,0)))</f>
        <v>industry-ag-main.html#fuel-switching</v>
      </c>
      <c r="R785" s="177" t="str">
        <f>IF(ISBLANK(INDEX('Policy Characteristics'!L:L,MATCH($C785,'Policy Characteristics'!$C:$C,0))),"",INDEX('Policy Characteristics'!L:L,MATCH($C785,'Policy Characteristics'!$C:$C,0)))</f>
        <v>industry-elec-and-hydrogen.html</v>
      </c>
    </row>
    <row r="786" spans="1:18" x14ac:dyDescent="0.35">
      <c r="A786" s="176" t="str">
        <f>IF(ISBLANK(INDEX('Policy Characteristics'!A:A,MATCH($C786,'Policy Characteristics'!$C:$C,0))),"",INDEX('Policy Characteristics'!A:A,MATCH($C786,'Policy Characteristics'!$C:$C,0)))</f>
        <v>Industry</v>
      </c>
      <c r="B786" s="184" t="str">
        <f>IF(ISBLANK(INDEX('Policy Characteristics'!B:B,MATCH($C786,'Policy Characteristics'!$C:$C,0))),"",INDEX('Policy Characteristics'!B:B,MATCH($C786,'Policy Characteristics'!$C:$C,0)))</f>
        <v>Electrification</v>
      </c>
      <c r="C786" s="176" t="str">
        <f t="shared" si="37"/>
        <v>Fraction of Eligible Industrial Energy Use Shifted to Electricity</v>
      </c>
      <c r="D786" s="6" t="s">
        <v>1988</v>
      </c>
      <c r="E786" s="1" t="s">
        <v>2379</v>
      </c>
      <c r="F786" t="s">
        <v>1949</v>
      </c>
      <c r="G786" s="47" t="s">
        <v>2386</v>
      </c>
      <c r="H786" s="44">
        <v>2026</v>
      </c>
      <c r="I786" s="198" t="s">
        <v>43</v>
      </c>
      <c r="J786" s="177" t="str">
        <f>IF(ISBLANK(INDEX('Policy Characteristics'!D:D,MATCH($C786,'Policy Characteristics'!$C:$C,0))),"",INDEX('Policy Characteristics'!D:D,MATCH($C786,'Policy Characteristics'!$C:$C,0)))</f>
        <v>Electrification</v>
      </c>
      <c r="K786" s="177" t="str">
        <f>IF(ISBLANK(INDEX('Policy Characteristics'!E:E,MATCH($C786,'Policy Characteristics'!$C:$C,0))),"",INDEX('Policy Characteristics'!E:E,MATCH($C786,'Policy Characteristics'!$C:$C,0)))</f>
        <v>indst shift to electricity</v>
      </c>
      <c r="L786" s="177">
        <f>IF(ISBLANK(INDEX('Policy Characteristics'!F:F,MATCH($C786,'Policy Characteristics'!$C:$C,0))),"",INDEX('Policy Characteristics'!F:F,MATCH($C786,'Policy Characteristics'!$C:$C,0)))</f>
        <v>0</v>
      </c>
      <c r="M786" s="177">
        <f>IF(ISBLANK(INDEX('Policy Characteristics'!G:G,MATCH($C786,'Policy Characteristics'!$C:$C,0))),"",INDEX('Policy Characteristics'!G:G,MATCH($C786,'Policy Characteristics'!$C:$C,0)))</f>
        <v>1</v>
      </c>
      <c r="N786" s="177">
        <f>IF(ISBLANK(INDEX('Policy Characteristics'!H:H,MATCH($C786,'Policy Characteristics'!$C:$C,0))),"",INDEX('Policy Characteristics'!H:H,MATCH($C786,'Policy Characteristics'!$C:$C,0)))</f>
        <v>0.01</v>
      </c>
      <c r="O786" s="177" t="str">
        <f>IF(ISBLANK(INDEX('Policy Characteristics'!I:I,MATCH($C786,'Policy Characteristics'!$C:$C,0))),"",INDEX('Policy Characteristics'!I:I,MATCH($C786,'Policy Characteristics'!$C:$C,0)))</f>
        <v>% of fuel shifted</v>
      </c>
      <c r="P786" s="177" t="str">
        <f>IF(ISBLANK(INDEX('Policy Characteristics'!J:J,MATCH($C786,'Policy Characteristics'!$C:$C,0))),"",INDEX('Policy Characteristics'!J:J,MATCH($C786,'Policy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6" s="177" t="str">
        <f>IF(ISBLANK(INDEX('Policy Characteristics'!K:K,MATCH($C786,'Policy Characteristics'!$C:$C,0))),"",INDEX('Policy Characteristics'!K:K,MATCH($C786,'Policy Characteristics'!$C:$C,0)))</f>
        <v>industry-ag-main.html#fuel-switching</v>
      </c>
      <c r="R786" s="177" t="str">
        <f>IF(ISBLANK(INDEX('Policy Characteristics'!L:L,MATCH($C786,'Policy Characteristics'!$C:$C,0))),"",INDEX('Policy Characteristics'!L:L,MATCH($C786,'Policy Characteristics'!$C:$C,0)))</f>
        <v>industry-elec-and-hydrogen.html</v>
      </c>
    </row>
    <row r="787" spans="1:18" x14ac:dyDescent="0.35">
      <c r="A787" s="176" t="str">
        <f>IF(ISBLANK(INDEX('Policy Characteristics'!A:A,MATCH($C787,'Policy Characteristics'!$C:$C,0))),"",INDEX('Policy Characteristics'!A:A,MATCH($C787,'Policy Characteristics'!$C:$C,0)))</f>
        <v>Industry</v>
      </c>
      <c r="B787" s="184" t="str">
        <f>IF(ISBLANK(INDEX('Policy Characteristics'!B:B,MATCH($C787,'Policy Characteristics'!$C:$C,0))),"",INDEX('Policy Characteristics'!B:B,MATCH($C787,'Policy Characteristics'!$C:$C,0)))</f>
        <v>Electrification</v>
      </c>
      <c r="C787" s="176" t="str">
        <f t="shared" si="37"/>
        <v>Fraction of Eligible Industrial Energy Use Shifted to Electricity</v>
      </c>
      <c r="D787" s="6" t="s">
        <v>1988</v>
      </c>
      <c r="E787" s="1" t="s">
        <v>2380</v>
      </c>
      <c r="F787" t="s">
        <v>1949</v>
      </c>
      <c r="G787" s="47" t="s">
        <v>2387</v>
      </c>
      <c r="H787" s="44">
        <v>2027</v>
      </c>
      <c r="I787" s="198" t="s">
        <v>43</v>
      </c>
      <c r="J787" s="177" t="str">
        <f>IF(ISBLANK(INDEX('Policy Characteristics'!D:D,MATCH($C787,'Policy Characteristics'!$C:$C,0))),"",INDEX('Policy Characteristics'!D:D,MATCH($C787,'Policy Characteristics'!$C:$C,0)))</f>
        <v>Electrification</v>
      </c>
      <c r="K787" s="177" t="str">
        <f>IF(ISBLANK(INDEX('Policy Characteristics'!E:E,MATCH($C787,'Policy Characteristics'!$C:$C,0))),"",INDEX('Policy Characteristics'!E:E,MATCH($C787,'Policy Characteristics'!$C:$C,0)))</f>
        <v>indst shift to electricity</v>
      </c>
      <c r="L787" s="177">
        <f>IF(ISBLANK(INDEX('Policy Characteristics'!F:F,MATCH($C787,'Policy Characteristics'!$C:$C,0))),"",INDEX('Policy Characteristics'!F:F,MATCH($C787,'Policy Characteristics'!$C:$C,0)))</f>
        <v>0</v>
      </c>
      <c r="M787" s="177">
        <f>IF(ISBLANK(INDEX('Policy Characteristics'!G:G,MATCH($C787,'Policy Characteristics'!$C:$C,0))),"",INDEX('Policy Characteristics'!G:G,MATCH($C787,'Policy Characteristics'!$C:$C,0)))</f>
        <v>1</v>
      </c>
      <c r="N787" s="177">
        <f>IF(ISBLANK(INDEX('Policy Characteristics'!H:H,MATCH($C787,'Policy Characteristics'!$C:$C,0))),"",INDEX('Policy Characteristics'!H:H,MATCH($C787,'Policy Characteristics'!$C:$C,0)))</f>
        <v>0.01</v>
      </c>
      <c r="O787" s="177" t="str">
        <f>IF(ISBLANK(INDEX('Policy Characteristics'!I:I,MATCH($C787,'Policy Characteristics'!$C:$C,0))),"",INDEX('Policy Characteristics'!I:I,MATCH($C787,'Policy Characteristics'!$C:$C,0)))</f>
        <v>% of fuel shifted</v>
      </c>
      <c r="P787" s="177" t="str">
        <f>IF(ISBLANK(INDEX('Policy Characteristics'!J:J,MATCH($C787,'Policy Characteristics'!$C:$C,0))),"",INDEX('Policy Characteristics'!J:J,MATCH($C787,'Policy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7" s="177" t="str">
        <f>IF(ISBLANK(INDEX('Policy Characteristics'!K:K,MATCH($C787,'Policy Characteristics'!$C:$C,0))),"",INDEX('Policy Characteristics'!K:K,MATCH($C787,'Policy Characteristics'!$C:$C,0)))</f>
        <v>industry-ag-main.html#fuel-switching</v>
      </c>
      <c r="R787" s="177" t="str">
        <f>IF(ISBLANK(INDEX('Policy Characteristics'!L:L,MATCH($C787,'Policy Characteristics'!$C:$C,0))),"",INDEX('Policy Characteristics'!L:L,MATCH($C787,'Policy Characteristics'!$C:$C,0)))</f>
        <v>industry-elec-and-hydrogen.html</v>
      </c>
    </row>
    <row r="788" spans="1:18" x14ac:dyDescent="0.35">
      <c r="A788" s="176" t="str">
        <f>IF(ISBLANK(INDEX('Policy Characteristics'!A:A,MATCH($C788,'Policy Characteristics'!$C:$C,0))),"",INDEX('Policy Characteristics'!A:A,MATCH($C788,'Policy Characteristics'!$C:$C,0)))</f>
        <v>Industry</v>
      </c>
      <c r="B788" s="184" t="str">
        <f>IF(ISBLANK(INDEX('Policy Characteristics'!B:B,MATCH($C788,'Policy Characteristics'!$C:$C,0))),"",INDEX('Policy Characteristics'!B:B,MATCH($C788,'Policy Characteristics'!$C:$C,0)))</f>
        <v>Electrification</v>
      </c>
      <c r="C788" s="176" t="str">
        <f t="shared" si="37"/>
        <v>Fraction of Eligible Industrial Energy Use Shifted to Electricity</v>
      </c>
      <c r="D788" s="6" t="s">
        <v>1988</v>
      </c>
      <c r="E788" s="1" t="s">
        <v>2381</v>
      </c>
      <c r="F788" t="s">
        <v>1949</v>
      </c>
      <c r="G788" s="47" t="s">
        <v>2388</v>
      </c>
      <c r="H788" s="44">
        <v>2028</v>
      </c>
      <c r="I788" s="198" t="s">
        <v>43</v>
      </c>
      <c r="J788" s="177" t="str">
        <f>IF(ISBLANK(INDEX('Policy Characteristics'!D:D,MATCH($C788,'Policy Characteristics'!$C:$C,0))),"",INDEX('Policy Characteristics'!D:D,MATCH($C788,'Policy Characteristics'!$C:$C,0)))</f>
        <v>Electrification</v>
      </c>
      <c r="K788" s="177" t="str">
        <f>IF(ISBLANK(INDEX('Policy Characteristics'!E:E,MATCH($C788,'Policy Characteristics'!$C:$C,0))),"",INDEX('Policy Characteristics'!E:E,MATCH($C788,'Policy Characteristics'!$C:$C,0)))</f>
        <v>indst shift to electricity</v>
      </c>
      <c r="L788" s="177">
        <f>IF(ISBLANK(INDEX('Policy Characteristics'!F:F,MATCH($C788,'Policy Characteristics'!$C:$C,0))),"",INDEX('Policy Characteristics'!F:F,MATCH($C788,'Policy Characteristics'!$C:$C,0)))</f>
        <v>0</v>
      </c>
      <c r="M788" s="177">
        <f>IF(ISBLANK(INDEX('Policy Characteristics'!G:G,MATCH($C788,'Policy Characteristics'!$C:$C,0))),"",INDEX('Policy Characteristics'!G:G,MATCH($C788,'Policy Characteristics'!$C:$C,0)))</f>
        <v>1</v>
      </c>
      <c r="N788" s="177">
        <f>IF(ISBLANK(INDEX('Policy Characteristics'!H:H,MATCH($C788,'Policy Characteristics'!$C:$C,0))),"",INDEX('Policy Characteristics'!H:H,MATCH($C788,'Policy Characteristics'!$C:$C,0)))</f>
        <v>0.01</v>
      </c>
      <c r="O788" s="177" t="str">
        <f>IF(ISBLANK(INDEX('Policy Characteristics'!I:I,MATCH($C788,'Policy Characteristics'!$C:$C,0))),"",INDEX('Policy Characteristics'!I:I,MATCH($C788,'Policy Characteristics'!$C:$C,0)))</f>
        <v>% of fuel shifted</v>
      </c>
      <c r="P788" s="177" t="str">
        <f>IF(ISBLANK(INDEX('Policy Characteristics'!J:J,MATCH($C788,'Policy Characteristics'!$C:$C,0))),"",INDEX('Policy Characteristics'!J:J,MATCH($C788,'Policy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8" s="177" t="str">
        <f>IF(ISBLANK(INDEX('Policy Characteristics'!K:K,MATCH($C788,'Policy Characteristics'!$C:$C,0))),"",INDEX('Policy Characteristics'!K:K,MATCH($C788,'Policy Characteristics'!$C:$C,0)))</f>
        <v>industry-ag-main.html#fuel-switching</v>
      </c>
      <c r="R788" s="177" t="str">
        <f>IF(ISBLANK(INDEX('Policy Characteristics'!L:L,MATCH($C788,'Policy Characteristics'!$C:$C,0))),"",INDEX('Policy Characteristics'!L:L,MATCH($C788,'Policy Characteristics'!$C:$C,0)))</f>
        <v>industry-elec-and-hydrogen.html</v>
      </c>
    </row>
    <row r="789" spans="1:18" x14ac:dyDescent="0.35">
      <c r="A789" s="176" t="str">
        <f>IF(ISBLANK(INDEX('Policy Characteristics'!A:A,MATCH($C789,'Policy Characteristics'!$C:$C,0))),"",INDEX('Policy Characteristics'!A:A,MATCH($C789,'Policy Characteristics'!$C:$C,0)))</f>
        <v>Industry</v>
      </c>
      <c r="B789" s="184" t="str">
        <f>IF(ISBLANK(INDEX('Policy Characteristics'!B:B,MATCH($C789,'Policy Characteristics'!$C:$C,0))),"",INDEX('Policy Characteristics'!B:B,MATCH($C789,'Policy Characteristics'!$C:$C,0)))</f>
        <v>Electrification</v>
      </c>
      <c r="C789" s="176" t="str">
        <f t="shared" si="37"/>
        <v>Fraction of Eligible Industrial Energy Use Shifted to Electricity</v>
      </c>
      <c r="D789" s="6" t="s">
        <v>1988</v>
      </c>
      <c r="E789" s="1" t="s">
        <v>2382</v>
      </c>
      <c r="F789" t="s">
        <v>1949</v>
      </c>
      <c r="G789" s="47" t="s">
        <v>2389</v>
      </c>
      <c r="H789" s="44">
        <v>2029</v>
      </c>
      <c r="I789" s="198" t="s">
        <v>43</v>
      </c>
      <c r="J789" s="177" t="str">
        <f>IF(ISBLANK(INDEX('Policy Characteristics'!D:D,MATCH($C789,'Policy Characteristics'!$C:$C,0))),"",INDEX('Policy Characteristics'!D:D,MATCH($C789,'Policy Characteristics'!$C:$C,0)))</f>
        <v>Electrification</v>
      </c>
      <c r="K789" s="177" t="str">
        <f>IF(ISBLANK(INDEX('Policy Characteristics'!E:E,MATCH($C789,'Policy Characteristics'!$C:$C,0))),"",INDEX('Policy Characteristics'!E:E,MATCH($C789,'Policy Characteristics'!$C:$C,0)))</f>
        <v>indst shift to electricity</v>
      </c>
      <c r="L789" s="177">
        <f>IF(ISBLANK(INDEX('Policy Characteristics'!F:F,MATCH($C789,'Policy Characteristics'!$C:$C,0))),"",INDEX('Policy Characteristics'!F:F,MATCH($C789,'Policy Characteristics'!$C:$C,0)))</f>
        <v>0</v>
      </c>
      <c r="M789" s="177">
        <f>IF(ISBLANK(INDEX('Policy Characteristics'!G:G,MATCH($C789,'Policy Characteristics'!$C:$C,0))),"",INDEX('Policy Characteristics'!G:G,MATCH($C789,'Policy Characteristics'!$C:$C,0)))</f>
        <v>1</v>
      </c>
      <c r="N789" s="177">
        <f>IF(ISBLANK(INDEX('Policy Characteristics'!H:H,MATCH($C789,'Policy Characteristics'!$C:$C,0))),"",INDEX('Policy Characteristics'!H:H,MATCH($C789,'Policy Characteristics'!$C:$C,0)))</f>
        <v>0.01</v>
      </c>
      <c r="O789" s="177" t="str">
        <f>IF(ISBLANK(INDEX('Policy Characteristics'!I:I,MATCH($C789,'Policy Characteristics'!$C:$C,0))),"",INDEX('Policy Characteristics'!I:I,MATCH($C789,'Policy Characteristics'!$C:$C,0)))</f>
        <v>% of fuel shifted</v>
      </c>
      <c r="P789" s="177" t="str">
        <f>IF(ISBLANK(INDEX('Policy Characteristics'!J:J,MATCH($C789,'Policy Characteristics'!$C:$C,0))),"",INDEX('Policy Characteristics'!J:J,MATCH($C789,'Policy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9" s="177" t="str">
        <f>IF(ISBLANK(INDEX('Policy Characteristics'!K:K,MATCH($C789,'Policy Characteristics'!$C:$C,0))),"",INDEX('Policy Characteristics'!K:K,MATCH($C789,'Policy Characteristics'!$C:$C,0)))</f>
        <v>industry-ag-main.html#fuel-switching</v>
      </c>
      <c r="R789" s="177" t="str">
        <f>IF(ISBLANK(INDEX('Policy Characteristics'!L:L,MATCH($C789,'Policy Characteristics'!$C:$C,0))),"",INDEX('Policy Characteristics'!L:L,MATCH($C789,'Policy Characteristics'!$C:$C,0)))</f>
        <v>industry-elec-and-hydrogen.html</v>
      </c>
    </row>
    <row r="790" spans="1:18" x14ac:dyDescent="0.35">
      <c r="A790" s="176" t="str">
        <f>IF(ISBLANK(INDEX('Policy Characteristics'!A:A,MATCH($C790,'Policy Characteristics'!$C:$C,0))),"",INDEX('Policy Characteristics'!A:A,MATCH($C790,'Policy Characteristics'!$C:$C,0)))</f>
        <v>Industry</v>
      </c>
      <c r="B790" s="184" t="str">
        <f>IF(ISBLANK(INDEX('Policy Characteristics'!B:B,MATCH($C790,'Policy Characteristics'!$C:$C,0))),"",INDEX('Policy Characteristics'!B:B,MATCH($C790,'Policy Characteristics'!$C:$C,0)))</f>
        <v>Electrification</v>
      </c>
      <c r="C790" s="176" t="str">
        <f t="shared" si="37"/>
        <v>Fraction of Eligible Industrial Energy Use Shifted to Electricity</v>
      </c>
      <c r="D790" s="6" t="s">
        <v>1988</v>
      </c>
      <c r="E790" s="1" t="s">
        <v>2383</v>
      </c>
      <c r="F790" t="s">
        <v>1949</v>
      </c>
      <c r="G790" s="47" t="s">
        <v>2390</v>
      </c>
      <c r="H790" s="44">
        <v>2030</v>
      </c>
      <c r="I790" s="198" t="s">
        <v>43</v>
      </c>
      <c r="J790" s="177" t="str">
        <f>IF(ISBLANK(INDEX('Policy Characteristics'!D:D,MATCH($C790,'Policy Characteristics'!$C:$C,0))),"",INDEX('Policy Characteristics'!D:D,MATCH($C790,'Policy Characteristics'!$C:$C,0)))</f>
        <v>Electrification</v>
      </c>
      <c r="K790" s="177" t="str">
        <f>IF(ISBLANK(INDEX('Policy Characteristics'!E:E,MATCH($C790,'Policy Characteristics'!$C:$C,0))),"",INDEX('Policy Characteristics'!E:E,MATCH($C790,'Policy Characteristics'!$C:$C,0)))</f>
        <v>indst shift to electricity</v>
      </c>
      <c r="L790" s="177">
        <f>IF(ISBLANK(INDEX('Policy Characteristics'!F:F,MATCH($C790,'Policy Characteristics'!$C:$C,0))),"",INDEX('Policy Characteristics'!F:F,MATCH($C790,'Policy Characteristics'!$C:$C,0)))</f>
        <v>0</v>
      </c>
      <c r="M790" s="177">
        <f>IF(ISBLANK(INDEX('Policy Characteristics'!G:G,MATCH($C790,'Policy Characteristics'!$C:$C,0))),"",INDEX('Policy Characteristics'!G:G,MATCH($C790,'Policy Characteristics'!$C:$C,0)))</f>
        <v>1</v>
      </c>
      <c r="N790" s="177">
        <f>IF(ISBLANK(INDEX('Policy Characteristics'!H:H,MATCH($C790,'Policy Characteristics'!$C:$C,0))),"",INDEX('Policy Characteristics'!H:H,MATCH($C790,'Policy Characteristics'!$C:$C,0)))</f>
        <v>0.01</v>
      </c>
      <c r="O790" s="177" t="str">
        <f>IF(ISBLANK(INDEX('Policy Characteristics'!I:I,MATCH($C790,'Policy Characteristics'!$C:$C,0))),"",INDEX('Policy Characteristics'!I:I,MATCH($C790,'Policy Characteristics'!$C:$C,0)))</f>
        <v>% of fuel shifted</v>
      </c>
      <c r="P790" s="177" t="str">
        <f>IF(ISBLANK(INDEX('Policy Characteristics'!J:J,MATCH($C790,'Policy Characteristics'!$C:$C,0))),"",INDEX('Policy Characteristics'!J:J,MATCH($C790,'Policy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90" s="177" t="str">
        <f>IF(ISBLANK(INDEX('Policy Characteristics'!K:K,MATCH($C790,'Policy Characteristics'!$C:$C,0))),"",INDEX('Policy Characteristics'!K:K,MATCH($C790,'Policy Characteristics'!$C:$C,0)))</f>
        <v>industry-ag-main.html#fuel-switching</v>
      </c>
      <c r="R790" s="177" t="str">
        <f>IF(ISBLANK(INDEX('Policy Characteristics'!L:L,MATCH($C790,'Policy Characteristics'!$C:$C,0))),"",INDEX('Policy Characteristics'!L:L,MATCH($C790,'Policy Characteristics'!$C:$C,0)))</f>
        <v>industry-elec-and-hydrogen.html</v>
      </c>
    </row>
    <row r="791" spans="1:18" x14ac:dyDescent="0.35">
      <c r="A791" s="176" t="str">
        <f>IF(ISBLANK(INDEX('Policy Characteristics'!A:A,MATCH($C791,'Policy Characteristics'!$C:$C,0))),"",INDEX('Policy Characteristics'!A:A,MATCH($C791,'Policy Characteristics'!$C:$C,0)))</f>
        <v>Industry</v>
      </c>
      <c r="B791" s="184" t="str">
        <f>IF(ISBLANK(INDEX('Policy Characteristics'!B:B,MATCH($C791,'Policy Characteristics'!$C:$C,0))),"",INDEX('Policy Characteristics'!B:B,MATCH($C791,'Policy Characteristics'!$C:$C,0)))</f>
        <v>Electrification</v>
      </c>
      <c r="C791" s="176" t="str">
        <f t="shared" si="37"/>
        <v>Fraction of Eligible Industrial Energy Use Shifted to Electricity</v>
      </c>
      <c r="D791" s="6" t="s">
        <v>1988</v>
      </c>
      <c r="E791" s="1" t="s">
        <v>2384</v>
      </c>
      <c r="F791" t="s">
        <v>1949</v>
      </c>
      <c r="G791" s="47" t="s">
        <v>2391</v>
      </c>
      <c r="H791" s="44">
        <v>2031</v>
      </c>
      <c r="I791" s="198" t="s">
        <v>43</v>
      </c>
      <c r="J791" s="177" t="str">
        <f>IF(ISBLANK(INDEX('Policy Characteristics'!D:D,MATCH($C791,'Policy Characteristics'!$C:$C,0))),"",INDEX('Policy Characteristics'!D:D,MATCH($C791,'Policy Characteristics'!$C:$C,0)))</f>
        <v>Electrification</v>
      </c>
      <c r="K791" s="177" t="str">
        <f>IF(ISBLANK(INDEX('Policy Characteristics'!E:E,MATCH($C791,'Policy Characteristics'!$C:$C,0))),"",INDEX('Policy Characteristics'!E:E,MATCH($C791,'Policy Characteristics'!$C:$C,0)))</f>
        <v>indst shift to electricity</v>
      </c>
      <c r="L791" s="177">
        <f>IF(ISBLANK(INDEX('Policy Characteristics'!F:F,MATCH($C791,'Policy Characteristics'!$C:$C,0))),"",INDEX('Policy Characteristics'!F:F,MATCH($C791,'Policy Characteristics'!$C:$C,0)))</f>
        <v>0</v>
      </c>
      <c r="M791" s="177">
        <f>IF(ISBLANK(INDEX('Policy Characteristics'!G:G,MATCH($C791,'Policy Characteristics'!$C:$C,0))),"",INDEX('Policy Characteristics'!G:G,MATCH($C791,'Policy Characteristics'!$C:$C,0)))</f>
        <v>1</v>
      </c>
      <c r="N791" s="177">
        <f>IF(ISBLANK(INDEX('Policy Characteristics'!H:H,MATCH($C791,'Policy Characteristics'!$C:$C,0))),"",INDEX('Policy Characteristics'!H:H,MATCH($C791,'Policy Characteristics'!$C:$C,0)))</f>
        <v>0.01</v>
      </c>
      <c r="O791" s="177" t="str">
        <f>IF(ISBLANK(INDEX('Policy Characteristics'!I:I,MATCH($C791,'Policy Characteristics'!$C:$C,0))),"",INDEX('Policy Characteristics'!I:I,MATCH($C791,'Policy Characteristics'!$C:$C,0)))</f>
        <v>% of fuel shifted</v>
      </c>
      <c r="P791" s="177" t="str">
        <f>IF(ISBLANK(INDEX('Policy Characteristics'!J:J,MATCH($C791,'Policy Characteristics'!$C:$C,0))),"",INDEX('Policy Characteristics'!J:J,MATCH($C791,'Policy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91" s="177" t="str">
        <f>IF(ISBLANK(INDEX('Policy Characteristics'!K:K,MATCH($C791,'Policy Characteristics'!$C:$C,0))),"",INDEX('Policy Characteristics'!K:K,MATCH($C791,'Policy Characteristics'!$C:$C,0)))</f>
        <v>industry-ag-main.html#fuel-switching</v>
      </c>
      <c r="R791" s="177" t="str">
        <f>IF(ISBLANK(INDEX('Policy Characteristics'!L:L,MATCH($C791,'Policy Characteristics'!$C:$C,0))),"",INDEX('Policy Characteristics'!L:L,MATCH($C791,'Policy Characteristics'!$C:$C,0)))</f>
        <v>industry-elec-and-hydrogen.html</v>
      </c>
    </row>
    <row r="792" spans="1:18" x14ac:dyDescent="0.35">
      <c r="A792" s="176" t="str">
        <f>IF(ISBLANK(INDEX('Policy Characteristics'!A:A,MATCH($C792,'Policy Characteristics'!$C:$C,0))),"",INDEX('Policy Characteristics'!A:A,MATCH($C792,'Policy Characteristics'!$C:$C,0)))</f>
        <v>Industry</v>
      </c>
      <c r="B792" s="184" t="str">
        <f>IF(ISBLANK(INDEX('Policy Characteristics'!B:B,MATCH($C792,'Policy Characteristics'!$C:$C,0))),"",INDEX('Policy Characteristics'!B:B,MATCH($C792,'Policy Characteristics'!$C:$C,0)))</f>
        <v>Electrification</v>
      </c>
      <c r="C792" s="176" t="str">
        <f t="shared" si="37"/>
        <v>Fraction of Eligible Industrial Energy Use Shifted to Electricity</v>
      </c>
      <c r="D792" s="6" t="s">
        <v>1988</v>
      </c>
      <c r="E792" s="1" t="s">
        <v>2385</v>
      </c>
      <c r="F792" t="s">
        <v>1949</v>
      </c>
      <c r="G792" s="47" t="s">
        <v>2392</v>
      </c>
      <c r="H792" s="44">
        <v>2032</v>
      </c>
      <c r="I792" s="198" t="s">
        <v>43</v>
      </c>
      <c r="J792" s="177" t="str">
        <f>IF(ISBLANK(INDEX('Policy Characteristics'!D:D,MATCH($C792,'Policy Characteristics'!$C:$C,0))),"",INDEX('Policy Characteristics'!D:D,MATCH($C792,'Policy Characteristics'!$C:$C,0)))</f>
        <v>Electrification</v>
      </c>
      <c r="K792" s="177" t="str">
        <f>IF(ISBLANK(INDEX('Policy Characteristics'!E:E,MATCH($C792,'Policy Characteristics'!$C:$C,0))),"",INDEX('Policy Characteristics'!E:E,MATCH($C792,'Policy Characteristics'!$C:$C,0)))</f>
        <v>indst shift to electricity</v>
      </c>
      <c r="L792" s="177">
        <f>IF(ISBLANK(INDEX('Policy Characteristics'!F:F,MATCH($C792,'Policy Characteristics'!$C:$C,0))),"",INDEX('Policy Characteristics'!F:F,MATCH($C792,'Policy Characteristics'!$C:$C,0)))</f>
        <v>0</v>
      </c>
      <c r="M792" s="177">
        <f>IF(ISBLANK(INDEX('Policy Characteristics'!G:G,MATCH($C792,'Policy Characteristics'!$C:$C,0))),"",INDEX('Policy Characteristics'!G:G,MATCH($C792,'Policy Characteristics'!$C:$C,0)))</f>
        <v>1</v>
      </c>
      <c r="N792" s="177">
        <f>IF(ISBLANK(INDEX('Policy Characteristics'!H:H,MATCH($C792,'Policy Characteristics'!$C:$C,0))),"",INDEX('Policy Characteristics'!H:H,MATCH($C792,'Policy Characteristics'!$C:$C,0)))</f>
        <v>0.01</v>
      </c>
      <c r="O792" s="177" t="str">
        <f>IF(ISBLANK(INDEX('Policy Characteristics'!I:I,MATCH($C792,'Policy Characteristics'!$C:$C,0))),"",INDEX('Policy Characteristics'!I:I,MATCH($C792,'Policy Characteristics'!$C:$C,0)))</f>
        <v>% of fuel shifted</v>
      </c>
      <c r="P792" s="177" t="str">
        <f>IF(ISBLANK(INDEX('Policy Characteristics'!J:J,MATCH($C792,'Policy Characteristics'!$C:$C,0))),"",INDEX('Policy Characteristics'!J:J,MATCH($C792,'Policy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92" s="177" t="str">
        <f>IF(ISBLANK(INDEX('Policy Characteristics'!K:K,MATCH($C792,'Policy Characteristics'!$C:$C,0))),"",INDEX('Policy Characteristics'!K:K,MATCH($C792,'Policy Characteristics'!$C:$C,0)))</f>
        <v>industry-ag-main.html#fuel-switching</v>
      </c>
      <c r="R792" s="177" t="str">
        <f>IF(ISBLANK(INDEX('Policy Characteristics'!L:L,MATCH($C792,'Policy Characteristics'!$C:$C,0))),"",INDEX('Policy Characteristics'!L:L,MATCH($C792,'Policy Characteristics'!$C:$C,0)))</f>
        <v>industry-elec-and-hydrogen.html</v>
      </c>
    </row>
    <row r="793" spans="1:18" x14ac:dyDescent="0.35">
      <c r="A793" s="176" t="str">
        <f>IF(ISBLANK(INDEX('Policy Characteristics'!A:A,MATCH($C793,'Policy Characteristics'!$C:$C,0))),"",INDEX('Policy Characteristics'!A:A,MATCH($C793,'Policy Characteristics'!$C:$C,0)))</f>
        <v>Industry</v>
      </c>
      <c r="B793" s="184" t="str">
        <f>IF(ISBLANK(INDEX('Policy Characteristics'!B:B,MATCH($C793,'Policy Characteristics'!$C:$C,0))),"",INDEX('Policy Characteristics'!B:B,MATCH($C793,'Policy Characteristics'!$C:$C,0)))</f>
        <v>Electrification</v>
      </c>
      <c r="C793" s="176" t="str">
        <f t="shared" si="37"/>
        <v>Fraction of Eligible Industrial Energy Use Shifted to Electricity</v>
      </c>
      <c r="D793" s="6" t="s">
        <v>1988</v>
      </c>
      <c r="E793" s="1" t="s">
        <v>2542</v>
      </c>
      <c r="F793" t="s">
        <v>1949</v>
      </c>
      <c r="G793" s="47" t="s">
        <v>2542</v>
      </c>
      <c r="H793" s="44">
        <v>2033</v>
      </c>
      <c r="I793" s="198" t="s">
        <v>43</v>
      </c>
      <c r="J793" s="177" t="str">
        <f>IF(ISBLANK(INDEX('Policy Characteristics'!D:D,MATCH($C793,'Policy Characteristics'!$C:$C,0))),"",INDEX('Policy Characteristics'!D:D,MATCH($C793,'Policy Characteristics'!$C:$C,0)))</f>
        <v>Electrification</v>
      </c>
      <c r="K793" s="177" t="str">
        <f>IF(ISBLANK(INDEX('Policy Characteristics'!E:E,MATCH($C793,'Policy Characteristics'!$C:$C,0))),"",INDEX('Policy Characteristics'!E:E,MATCH($C793,'Policy Characteristics'!$C:$C,0)))</f>
        <v>indst shift to electricity</v>
      </c>
      <c r="L793" s="177">
        <f>IF(ISBLANK(INDEX('Policy Characteristics'!F:F,MATCH($C793,'Policy Characteristics'!$C:$C,0))),"",INDEX('Policy Characteristics'!F:F,MATCH($C793,'Policy Characteristics'!$C:$C,0)))</f>
        <v>0</v>
      </c>
      <c r="M793" s="177">
        <f>IF(ISBLANK(INDEX('Policy Characteristics'!G:G,MATCH($C793,'Policy Characteristics'!$C:$C,0))),"",INDEX('Policy Characteristics'!G:G,MATCH($C793,'Policy Characteristics'!$C:$C,0)))</f>
        <v>1</v>
      </c>
      <c r="N793" s="177">
        <f>IF(ISBLANK(INDEX('Policy Characteristics'!H:H,MATCH($C793,'Policy Characteristics'!$C:$C,0))),"",INDEX('Policy Characteristics'!H:H,MATCH($C793,'Policy Characteristics'!$C:$C,0)))</f>
        <v>0.01</v>
      </c>
      <c r="O793" s="177" t="str">
        <f>IF(ISBLANK(INDEX('Policy Characteristics'!I:I,MATCH($C793,'Policy Characteristics'!$C:$C,0))),"",INDEX('Policy Characteristics'!I:I,MATCH($C793,'Policy Characteristics'!$C:$C,0)))</f>
        <v>% of fuel shifted</v>
      </c>
      <c r="P793" s="177" t="str">
        <f>IF(ISBLANK(INDEX('Policy Characteristics'!J:J,MATCH($C793,'Policy Characteristics'!$C:$C,0))),"",INDEX('Policy Characteristics'!J:J,MATCH($C793,'Policy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93" s="177" t="str">
        <f>IF(ISBLANK(INDEX('Policy Characteristics'!K:K,MATCH($C793,'Policy Characteristics'!$C:$C,0))),"",INDEX('Policy Characteristics'!K:K,MATCH($C793,'Policy Characteristics'!$C:$C,0)))</f>
        <v>industry-ag-main.html#fuel-switching</v>
      </c>
      <c r="R793" s="177" t="str">
        <f>IF(ISBLANK(INDEX('Policy Characteristics'!L:L,MATCH($C793,'Policy Characteristics'!$C:$C,0))),"",INDEX('Policy Characteristics'!L:L,MATCH($C793,'Policy Characteristics'!$C:$C,0)))</f>
        <v>industry-elec-and-hydrogen.html</v>
      </c>
    </row>
    <row r="794" spans="1:18" s="2" customFormat="1" x14ac:dyDescent="0.35">
      <c r="A794" s="176" t="str">
        <f>IF(ISBLANK(INDEX('Policy Characteristics'!A:A,MATCH($C794,'Policy Characteristics'!$C:$C,0))),"",INDEX('Policy Characteristics'!A:A,MATCH($C794,'Policy Characteristics'!$C:$C,0)))</f>
        <v>Industry</v>
      </c>
      <c r="B794" s="184" t="str">
        <f>IF(ISBLANK(INDEX('Policy Characteristics'!B:B,MATCH($C794,'Policy Characteristics'!$C:$C,0))),"",INDEX('Policy Characteristics'!B:B,MATCH($C794,'Policy Characteristics'!$C:$C,0)))</f>
        <v>F-Gas Substitution</v>
      </c>
      <c r="C794" s="191" t="s">
        <v>1675</v>
      </c>
      <c r="D794" s="6"/>
      <c r="E794" s="6"/>
      <c r="F794" s="6"/>
      <c r="G794" s="6"/>
      <c r="H794" s="49">
        <v>58</v>
      </c>
      <c r="I794" s="198" t="s">
        <v>43</v>
      </c>
      <c r="J794" s="177" t="str">
        <f>IF(ISBLANK(INDEX('Policy Characteristics'!D:D,MATCH($C794,'Policy Characteristics'!$C:$C,0))),"",INDEX('Policy Characteristics'!D:D,MATCH($C794,'Policy Characteristics'!$C:$C,0)))</f>
        <v>F-gas Measures</v>
      </c>
      <c r="K794" s="177" t="str">
        <f>IF(ISBLANK(INDEX('Policy Characteristics'!E:E,MATCH($C794,'Policy Characteristics'!$C:$C,0))),"",INDEX('Policy Characteristics'!E:E,MATCH($C794,'Policy Characteristics'!$C:$C,0)))</f>
        <v>indst f gas substitution</v>
      </c>
      <c r="L794" s="177">
        <f>IF(ISBLANK(INDEX('Policy Characteristics'!F:F,MATCH($C794,'Policy Characteristics'!$C:$C,0))),"",INDEX('Policy Characteristics'!F:F,MATCH($C794,'Policy Characteristics'!$C:$C,0)))</f>
        <v>0</v>
      </c>
      <c r="M794" s="177">
        <f>IF(ISBLANK(INDEX('Policy Characteristics'!G:G,MATCH($C794,'Policy Characteristics'!$C:$C,0))),"",INDEX('Policy Characteristics'!G:G,MATCH($C794,'Policy Characteristics'!$C:$C,0)))</f>
        <v>1</v>
      </c>
      <c r="N794" s="177">
        <f>IF(ISBLANK(INDEX('Policy Characteristics'!H:H,MATCH($C794,'Policy Characteristics'!$C:$C,0))),"",INDEX('Policy Characteristics'!H:H,MATCH($C794,'Policy Characteristics'!$C:$C,0)))</f>
        <v>0.01</v>
      </c>
      <c r="O794" s="177" t="str">
        <f>IF(ISBLANK(INDEX('Policy Characteristics'!I:I,MATCH($C794,'Policy Characteristics'!$C:$C,0))),"",INDEX('Policy Characteristics'!I:I,MATCH($C794,'Policy Characteristics'!$C:$C,0)))</f>
        <v>% of potential achieved</v>
      </c>
      <c r="P794" s="177" t="str">
        <f>IF(ISBLANK(INDEX('Policy Characteristics'!J:J,MATCH($C794,'Policy Characteristics'!$C:$C,0))),"",INDEX('Policy Characteristics'!J:J,MATCH($C794,'Policy Characteristics'!$C:$C,0)))</f>
        <v>**Description:** This policy reduces emissions of high-GWP, fluorinated gases (F-gases) from the industry sector by substituting less-harmful chemicals. // **Guidance for setting values:** If this policy is fully implemented, F-gas emissions in 2050 are reduced by 61%.</v>
      </c>
      <c r="Q794" s="177" t="str">
        <f>IF(ISBLANK(INDEX('Policy Characteristics'!K:K,MATCH($C794,'Policy Characteristics'!$C:$C,0))),"",INDEX('Policy Characteristics'!K:K,MATCH($C794,'Policy Characteristics'!$C:$C,0)))</f>
        <v>industry-ag-main.html#avoid-f-gases</v>
      </c>
      <c r="R794" s="177" t="str">
        <f>IF(ISBLANK(INDEX('Policy Characteristics'!L:L,MATCH($C794,'Policy Characteristics'!$C:$C,0))),"",INDEX('Policy Characteristics'!L:L,MATCH($C794,'Policy Characteristics'!$C:$C,0)))</f>
        <v>avoid-f-gases.html</v>
      </c>
    </row>
    <row r="795" spans="1:18" s="2" customFormat="1" x14ac:dyDescent="0.35">
      <c r="A795" s="176" t="str">
        <f>IF(ISBLANK(INDEX('Policy Characteristics'!A:A,MATCH($C795,'Policy Characteristics'!$C:$C,0))),"",INDEX('Policy Characteristics'!A:A,MATCH($C795,'Policy Characteristics'!$C:$C,0)))</f>
        <v>Industry</v>
      </c>
      <c r="B795" s="184" t="str">
        <f>IF(ISBLANK(INDEX('Policy Characteristics'!B:B,MATCH($C795,'Policy Characteristics'!$C:$C,0))),"",INDEX('Policy Characteristics'!B:B,MATCH($C795,'Policy Characteristics'!$C:$C,0)))</f>
        <v>F-Gas Destruction</v>
      </c>
      <c r="C795" s="191" t="s">
        <v>1676</v>
      </c>
      <c r="D795" s="6"/>
      <c r="E795" s="6"/>
      <c r="F795" s="6"/>
      <c r="G795" s="6"/>
      <c r="H795" s="49">
        <v>510</v>
      </c>
      <c r="I795" s="198" t="s">
        <v>43</v>
      </c>
      <c r="J795" s="177" t="str">
        <f>IF(ISBLANK(INDEX('Policy Characteristics'!D:D,MATCH($C795,'Policy Characteristics'!$C:$C,0))),"",INDEX('Policy Characteristics'!D:D,MATCH($C795,'Policy Characteristics'!$C:$C,0)))</f>
        <v>F-gas Measures</v>
      </c>
      <c r="K795" s="177" t="str">
        <f>IF(ISBLANK(INDEX('Policy Characteristics'!E:E,MATCH($C795,'Policy Characteristics'!$C:$C,0))),"",INDEX('Policy Characteristics'!E:E,MATCH($C795,'Policy Characteristics'!$C:$C,0)))</f>
        <v>indst f gas destruction</v>
      </c>
      <c r="L795" s="177">
        <f>IF(ISBLANK(INDEX('Policy Characteristics'!F:F,MATCH($C795,'Policy Characteristics'!$C:$C,0))),"",INDEX('Policy Characteristics'!F:F,MATCH($C795,'Policy Characteristics'!$C:$C,0)))</f>
        <v>0</v>
      </c>
      <c r="M795" s="177">
        <f>IF(ISBLANK(INDEX('Policy Characteristics'!G:G,MATCH($C795,'Policy Characteristics'!$C:$C,0))),"",INDEX('Policy Characteristics'!G:G,MATCH($C795,'Policy Characteristics'!$C:$C,0)))</f>
        <v>1</v>
      </c>
      <c r="N795" s="177">
        <f>IF(ISBLANK(INDEX('Policy Characteristics'!H:H,MATCH($C795,'Policy Characteristics'!$C:$C,0))),"",INDEX('Policy Characteristics'!H:H,MATCH($C795,'Policy Characteristics'!$C:$C,0)))</f>
        <v>0.01</v>
      </c>
      <c r="O795" s="177" t="str">
        <f>IF(ISBLANK(INDEX('Policy Characteristics'!I:I,MATCH($C795,'Policy Characteristics'!$C:$C,0))),"",INDEX('Policy Characteristics'!I:I,MATCH($C795,'Policy Characteristics'!$C:$C,0)))</f>
        <v>% of potential achieved</v>
      </c>
      <c r="P795" s="177" t="str">
        <f>IF(ISBLANK(INDEX('Policy Characteristics'!J:J,MATCH($C795,'Policy Characteristics'!$C:$C,0))),"",INDEX('Policy Characteristics'!J:J,MATCH($C795,'Policy Characteristics'!$C:$C,0)))</f>
        <v>**Description:**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v>
      </c>
      <c r="Q795" s="177" t="str">
        <f>IF(ISBLANK(INDEX('Policy Characteristics'!K:K,MATCH($C795,'Policy Characteristics'!$C:$C,0))),"",INDEX('Policy Characteristics'!K:K,MATCH($C795,'Policy Characteristics'!$C:$C,0)))</f>
        <v>industry-ag-main.html#avoid-f-gases</v>
      </c>
      <c r="R795" s="177" t="str">
        <f>IF(ISBLANK(INDEX('Policy Characteristics'!L:L,MATCH($C795,'Policy Characteristics'!$C:$C,0))),"",INDEX('Policy Characteristics'!L:L,MATCH($C795,'Policy Characteristics'!$C:$C,0)))</f>
        <v>avoid-f-gases.html</v>
      </c>
    </row>
    <row r="796" spans="1:18" s="2" customFormat="1" x14ac:dyDescent="0.35">
      <c r="A796" s="176" t="str">
        <f>IF(ISBLANK(INDEX('Policy Characteristics'!A:A,MATCH($C796,'Policy Characteristics'!$C:$C,0))),"",INDEX('Policy Characteristics'!A:A,MATCH($C796,'Policy Characteristics'!$C:$C,0)))</f>
        <v>Industry</v>
      </c>
      <c r="B796" s="184" t="str">
        <f>IF(ISBLANK(INDEX('Policy Characteristics'!B:B,MATCH($C796,'Policy Characteristics'!$C:$C,0))),"",INDEX('Policy Characteristics'!B:B,MATCH($C796,'Policy Characteristics'!$C:$C,0)))</f>
        <v>F-Gas Recovery</v>
      </c>
      <c r="C796" s="191" t="s">
        <v>1677</v>
      </c>
      <c r="D796" s="6"/>
      <c r="E796" s="6"/>
      <c r="F796" s="6"/>
      <c r="G796" s="6"/>
      <c r="H796" s="49">
        <v>511</v>
      </c>
      <c r="I796" s="198" t="s">
        <v>43</v>
      </c>
      <c r="J796" s="177" t="str">
        <f>IF(ISBLANK(INDEX('Policy Characteristics'!D:D,MATCH($C796,'Policy Characteristics'!$C:$C,0))),"",INDEX('Policy Characteristics'!D:D,MATCH($C796,'Policy Characteristics'!$C:$C,0)))</f>
        <v>F-gas Measures</v>
      </c>
      <c r="K796" s="177" t="str">
        <f>IF(ISBLANK(INDEX('Policy Characteristics'!E:E,MATCH($C796,'Policy Characteristics'!$C:$C,0))),"",INDEX('Policy Characteristics'!E:E,MATCH($C796,'Policy Characteristics'!$C:$C,0)))</f>
        <v>indst f gas recovery</v>
      </c>
      <c r="L796" s="177">
        <f>IF(ISBLANK(INDEX('Policy Characteristics'!F:F,MATCH($C796,'Policy Characteristics'!$C:$C,0))),"",INDEX('Policy Characteristics'!F:F,MATCH($C796,'Policy Characteristics'!$C:$C,0)))</f>
        <v>0</v>
      </c>
      <c r="M796" s="177">
        <f>IF(ISBLANK(INDEX('Policy Characteristics'!G:G,MATCH($C796,'Policy Characteristics'!$C:$C,0))),"",INDEX('Policy Characteristics'!G:G,MATCH($C796,'Policy Characteristics'!$C:$C,0)))</f>
        <v>1</v>
      </c>
      <c r="N796" s="177">
        <f>IF(ISBLANK(INDEX('Policy Characteristics'!H:H,MATCH($C796,'Policy Characteristics'!$C:$C,0))),"",INDEX('Policy Characteristics'!H:H,MATCH($C796,'Policy Characteristics'!$C:$C,0)))</f>
        <v>0.01</v>
      </c>
      <c r="O796" s="177" t="str">
        <f>IF(ISBLANK(INDEX('Policy Characteristics'!I:I,MATCH($C796,'Policy Characteristics'!$C:$C,0))),"",INDEX('Policy Characteristics'!I:I,MATCH($C796,'Policy Characteristics'!$C:$C,0)))</f>
        <v>% of potential achieved</v>
      </c>
      <c r="P796" s="177" t="str">
        <f>IF(ISBLANK(INDEX('Policy Characteristics'!J:J,MATCH($C796,'Policy Characteristics'!$C:$C,0))),"",INDEX('Policy Characteristics'!J:J,MATCH($C796,'Policy Characteristics'!$C:$C,0)))</f>
        <v>**Description:**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v>
      </c>
      <c r="Q796" s="177" t="str">
        <f>IF(ISBLANK(INDEX('Policy Characteristics'!K:K,MATCH($C796,'Policy Characteristics'!$C:$C,0))),"",INDEX('Policy Characteristics'!K:K,MATCH($C796,'Policy Characteristics'!$C:$C,0)))</f>
        <v>industry-ag-main.html#avoid-f-gases</v>
      </c>
      <c r="R796" s="177" t="str">
        <f>IF(ISBLANK(INDEX('Policy Characteristics'!L:L,MATCH($C796,'Policy Characteristics'!$C:$C,0))),"",INDEX('Policy Characteristics'!L:L,MATCH($C796,'Policy Characteristics'!$C:$C,0)))</f>
        <v>avoid-f-gases.html</v>
      </c>
    </row>
    <row r="797" spans="1:18" s="2" customFormat="1" x14ac:dyDescent="0.35">
      <c r="A797" s="176" t="str">
        <f>IF(ISBLANK(INDEX('Policy Characteristics'!A:A,MATCH($C797,'Policy Characteristics'!$C:$C,0))),"",INDEX('Policy Characteristics'!A:A,MATCH($C797,'Policy Characteristics'!$C:$C,0)))</f>
        <v>Industry</v>
      </c>
      <c r="B797" s="184" t="str">
        <f>IF(ISBLANK(INDEX('Policy Characteristics'!B:B,MATCH($C797,'Policy Characteristics'!$C:$C,0))),"",INDEX('Policy Characteristics'!B:B,MATCH($C797,'Policy Characteristics'!$C:$C,0)))</f>
        <v>F-Gas Eqpt. Maintenance &amp; Retrofits</v>
      </c>
      <c r="C797" s="191" t="s">
        <v>1678</v>
      </c>
      <c r="D797" s="6" t="s">
        <v>1973</v>
      </c>
      <c r="E797" s="6"/>
      <c r="F797" t="s">
        <v>1478</v>
      </c>
      <c r="G797" s="6"/>
      <c r="H797" s="49">
        <v>512</v>
      </c>
      <c r="I797" s="198" t="s">
        <v>43</v>
      </c>
      <c r="J797" s="177" t="str">
        <f>IF(ISBLANK(INDEX('Policy Characteristics'!D:D,MATCH($C797,'Policy Characteristics'!$C:$C,0))),"",INDEX('Policy Characteristics'!D:D,MATCH($C797,'Policy Characteristics'!$C:$C,0)))</f>
        <v>F-gas Measures</v>
      </c>
      <c r="K797" s="177" t="str">
        <f>IF(ISBLANK(INDEX('Policy Characteristics'!E:E,MATCH($C797,'Policy Characteristics'!$C:$C,0))),"",INDEX('Policy Characteristics'!E:E,MATCH($C797,'Policy Characteristics'!$C:$C,0)))</f>
        <v>indst f gas inspct maint retrofit</v>
      </c>
      <c r="L797" s="177">
        <f>IF(ISBLANK(INDEX('Policy Characteristics'!F:F,MATCH($C797,'Policy Characteristics'!$C:$C,0))),"",INDEX('Policy Characteristics'!F:F,MATCH($C797,'Policy Characteristics'!$C:$C,0)))</f>
        <v>0</v>
      </c>
      <c r="M797" s="177">
        <f>IF(ISBLANK(INDEX('Policy Characteristics'!G:G,MATCH($C797,'Policy Characteristics'!$C:$C,0))),"",INDEX('Policy Characteristics'!G:G,MATCH($C797,'Policy Characteristics'!$C:$C,0)))</f>
        <v>1</v>
      </c>
      <c r="N797" s="177">
        <f>IF(ISBLANK(INDEX('Policy Characteristics'!H:H,MATCH($C797,'Policy Characteristics'!$C:$C,0))),"",INDEX('Policy Characteristics'!H:H,MATCH($C797,'Policy Characteristics'!$C:$C,0)))</f>
        <v>0.01</v>
      </c>
      <c r="O797" s="177" t="str">
        <f>IF(ISBLANK(INDEX('Policy Characteristics'!I:I,MATCH($C797,'Policy Characteristics'!$C:$C,0))),"",INDEX('Policy Characteristics'!I:I,MATCH($C797,'Policy Characteristics'!$C:$C,0)))</f>
        <v>% of potential achieved</v>
      </c>
      <c r="P797" s="177" t="str">
        <f>IF(ISBLANK(INDEX('Policy Characteristics'!J:J,MATCH($C797,'Policy Characteristics'!$C:$C,0))),"",INDEX('Policy Characteristics'!J:J,MATCH($C797,'Policy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v>
      </c>
      <c r="Q797" s="177" t="str">
        <f>IF(ISBLANK(INDEX('Policy Characteristics'!K:K,MATCH($C797,'Policy Characteristics'!$C:$C,0))),"",INDEX('Policy Characteristics'!K:K,MATCH($C797,'Policy Characteristics'!$C:$C,0)))</f>
        <v>industry-ag-main.html#avoid-f-gases</v>
      </c>
      <c r="R797" s="177" t="str">
        <f>IF(ISBLANK(INDEX('Policy Characteristics'!L:L,MATCH($C797,'Policy Characteristics'!$C:$C,0))),"",INDEX('Policy Characteristics'!L:L,MATCH($C797,'Policy Characteristics'!$C:$C,0)))</f>
        <v>avoid-f-gases.html</v>
      </c>
    </row>
    <row r="798" spans="1:18" s="2" customFormat="1" x14ac:dyDescent="0.35">
      <c r="A798" s="176" t="str">
        <f>IF(ISBLANK(INDEX('Policy Characteristics'!A:A,MATCH($C798,'Policy Characteristics'!$C:$C,0))),"",INDEX('Policy Characteristics'!A:A,MATCH($C798,'Policy Characteristics'!$C:$C,0)))</f>
        <v>Industry</v>
      </c>
      <c r="B798" s="184" t="str">
        <f>IF(ISBLANK(INDEX('Policy Characteristics'!B:B,MATCH($C798,'Policy Characteristics'!$C:$C,0))),"",INDEX('Policy Characteristics'!B:B,MATCH($C798,'Policy Characteristics'!$C:$C,0)))</f>
        <v>F-Gas Eqpt. Maintenance &amp; Retrofits</v>
      </c>
      <c r="C798" s="191" t="s">
        <v>1678</v>
      </c>
      <c r="D798" s="6" t="s">
        <v>1978</v>
      </c>
      <c r="E798" s="6"/>
      <c r="F798" t="s">
        <v>1940</v>
      </c>
      <c r="G798" s="6"/>
      <c r="H798" s="49">
        <v>1653</v>
      </c>
      <c r="I798" s="198" t="s">
        <v>43</v>
      </c>
      <c r="J798" s="177" t="str">
        <f>IF(ISBLANK(INDEX('Policy Characteristics'!D:D,MATCH($C798,'Policy Characteristics'!$C:$C,0))),"",INDEX('Policy Characteristics'!D:D,MATCH($C798,'Policy Characteristics'!$C:$C,0)))</f>
        <v>F-gas Measures</v>
      </c>
      <c r="K798" s="177" t="str">
        <f>IF(ISBLANK(INDEX('Policy Characteristics'!E:E,MATCH($C798,'Policy Characteristics'!$C:$C,0))),"",INDEX('Policy Characteristics'!E:E,MATCH($C798,'Policy Characteristics'!$C:$C,0)))</f>
        <v>indst f gas inspct maint retrofit</v>
      </c>
      <c r="L798" s="177">
        <f>IF(ISBLANK(INDEX('Policy Characteristics'!F:F,MATCH($C798,'Policy Characteristics'!$C:$C,0))),"",INDEX('Policy Characteristics'!F:F,MATCH($C798,'Policy Characteristics'!$C:$C,0)))</f>
        <v>0</v>
      </c>
      <c r="M798" s="177">
        <f>IF(ISBLANK(INDEX('Policy Characteristics'!G:G,MATCH($C798,'Policy Characteristics'!$C:$C,0))),"",INDEX('Policy Characteristics'!G:G,MATCH($C798,'Policy Characteristics'!$C:$C,0)))</f>
        <v>1</v>
      </c>
      <c r="N798" s="177">
        <f>IF(ISBLANK(INDEX('Policy Characteristics'!H:H,MATCH($C798,'Policy Characteristics'!$C:$C,0))),"",INDEX('Policy Characteristics'!H:H,MATCH($C798,'Policy Characteristics'!$C:$C,0)))</f>
        <v>0.01</v>
      </c>
      <c r="O798" s="177" t="str">
        <f>IF(ISBLANK(INDEX('Policy Characteristics'!I:I,MATCH($C798,'Policy Characteristics'!$C:$C,0))),"",INDEX('Policy Characteristics'!I:I,MATCH($C798,'Policy Characteristics'!$C:$C,0)))</f>
        <v>% of potential achieved</v>
      </c>
      <c r="P798" s="177" t="str">
        <f>IF(ISBLANK(INDEX('Policy Characteristics'!J:J,MATCH($C798,'Policy Characteristics'!$C:$C,0))),"",INDEX('Policy Characteristics'!J:J,MATCH($C798,'Policy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v>
      </c>
      <c r="Q798" s="177" t="str">
        <f>IF(ISBLANK(INDEX('Policy Characteristics'!K:K,MATCH($C798,'Policy Characteristics'!$C:$C,0))),"",INDEX('Policy Characteristics'!K:K,MATCH($C798,'Policy Characteristics'!$C:$C,0)))</f>
        <v>industry-ag-main.html#avoid-f-gases</v>
      </c>
      <c r="R798" s="177" t="str">
        <f>IF(ISBLANK(INDEX('Policy Characteristics'!L:L,MATCH($C798,'Policy Characteristics'!$C:$C,0))),"",INDEX('Policy Characteristics'!L:L,MATCH($C798,'Policy Characteristics'!$C:$C,0)))</f>
        <v>avoid-f-gases.html</v>
      </c>
    </row>
    <row r="799" spans="1:18" s="2" customFormat="1" x14ac:dyDescent="0.35">
      <c r="A799" s="176" t="str">
        <f>IF(ISBLANK(INDEX('Policy Characteristics'!A:A,MATCH($C799,'Policy Characteristics'!$C:$C,0))),"",INDEX('Policy Characteristics'!A:A,MATCH($C799,'Policy Characteristics'!$C:$C,0)))</f>
        <v>Industry</v>
      </c>
      <c r="B799" s="184" t="str">
        <f>IF(ISBLANK(INDEX('Policy Characteristics'!B:B,MATCH($C799,'Policy Characteristics'!$C:$C,0))),"",INDEX('Policy Characteristics'!B:B,MATCH($C799,'Policy Characteristics'!$C:$C,0)))</f>
        <v>Hydrogen Combustion</v>
      </c>
      <c r="C799" t="s">
        <v>2403</v>
      </c>
      <c r="D799" s="47" t="s">
        <v>1964</v>
      </c>
      <c r="E799" s="1" t="s">
        <v>2379</v>
      </c>
      <c r="F799" t="s">
        <v>1989</v>
      </c>
      <c r="G799" s="47" t="s">
        <v>2386</v>
      </c>
      <c r="H799" s="44">
        <v>2034</v>
      </c>
      <c r="I799" s="198" t="s">
        <v>44</v>
      </c>
      <c r="J799" s="177" t="str">
        <f>IF(ISBLANK(INDEX('Policy Characteristics'!D:D,MATCH($C799,'Policy Characteristics'!$C:$C,0))),"",INDEX('Policy Characteristics'!D:D,MATCH($C799,'Policy Characteristics'!$C:$C,0)))</f>
        <v>Hydrogen Combustion</v>
      </c>
      <c r="K799" s="177" t="str">
        <f>IF(ISBLANK(INDEX('Policy Characteristics'!E:E,MATCH($C799,'Policy Characteristics'!$C:$C,0))),"",INDEX('Policy Characteristics'!E:E,MATCH($C799,'Policy Characteristics'!$C:$C,0)))</f>
        <v>indst shift to hydrogen</v>
      </c>
      <c r="L799" s="177">
        <f>IF(ISBLANK(INDEX('Policy Characteristics'!F:F,MATCH($C799,'Policy Characteristics'!$C:$C,0))),"",INDEX('Policy Characteristics'!F:F,MATCH($C799,'Policy Characteristics'!$C:$C,0)))</f>
        <v>0</v>
      </c>
      <c r="M799" s="177">
        <f>IF(ISBLANK(INDEX('Policy Characteristics'!G:G,MATCH($C799,'Policy Characteristics'!$C:$C,0))),"",INDEX('Policy Characteristics'!G:G,MATCH($C799,'Policy Characteristics'!$C:$C,0)))</f>
        <v>1</v>
      </c>
      <c r="N799" s="177">
        <f>IF(ISBLANK(INDEX('Policy Characteristics'!H:H,MATCH($C799,'Policy Characteristics'!$C:$C,0))),"",INDEX('Policy Characteristics'!H:H,MATCH($C799,'Policy Characteristics'!$C:$C,0)))</f>
        <v>0.01</v>
      </c>
      <c r="O799" s="177" t="str">
        <f>IF(ISBLANK(INDEX('Policy Characteristics'!I:I,MATCH($C799,'Policy Characteristics'!$C:$C,0))),"",INDEX('Policy Characteristics'!I:I,MATCH($C799,'Policy Characteristics'!$C:$C,0)))</f>
        <v>% of fuel shifted</v>
      </c>
      <c r="P799" s="177" t="str">
        <f>IF(ISBLANK(INDEX('Policy Characteristics'!J:J,MATCH($C799,'Policy Characteristics'!$C:$C,0))),"",INDEX('Policy Characteristics'!J:J,MATCH($C799,'Policy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9" s="177" t="str">
        <f>IF(ISBLANK(INDEX('Policy Characteristics'!K:K,MATCH($C799,'Policy Characteristics'!$C:$C,0))),"",INDEX('Policy Characteristics'!K:K,MATCH($C799,'Policy Characteristics'!$C:$C,0)))</f>
        <v>industry-ag-main.html#fuel-switching</v>
      </c>
      <c r="R799" s="177" t="str">
        <f>IF(ISBLANK(INDEX('Policy Characteristics'!L:L,MATCH($C799,'Policy Characteristics'!$C:$C,0))),"",INDEX('Policy Characteristics'!L:L,MATCH($C799,'Policy Characteristics'!$C:$C,0)))</f>
        <v>industry-elec-and-hydrogen.html</v>
      </c>
    </row>
    <row r="800" spans="1:18" s="2" customFormat="1" x14ac:dyDescent="0.35">
      <c r="A800" s="176" t="str">
        <f>IF(ISBLANK(INDEX('Policy Characteristics'!A:A,MATCH($C800,'Policy Characteristics'!$C:$C,0))),"",INDEX('Policy Characteristics'!A:A,MATCH($C800,'Policy Characteristics'!$C:$C,0)))</f>
        <v>Industry</v>
      </c>
      <c r="B800" s="184" t="str">
        <f>IF(ISBLANK(INDEX('Policy Characteristics'!B:B,MATCH($C800,'Policy Characteristics'!$C:$C,0))),"",INDEX('Policy Characteristics'!B:B,MATCH($C800,'Policy Characteristics'!$C:$C,0)))</f>
        <v>Hydrogen Combustion</v>
      </c>
      <c r="C800" s="176" t="str">
        <f>C$799</f>
        <v>Fraction of Eligible Industrial Energy Use Shifted to Hydrogen</v>
      </c>
      <c r="D800" s="47" t="s">
        <v>1964</v>
      </c>
      <c r="E800" s="1" t="s">
        <v>2380</v>
      </c>
      <c r="F800" t="s">
        <v>1989</v>
      </c>
      <c r="G800" s="47" t="s">
        <v>2387</v>
      </c>
      <c r="H800" s="44">
        <v>2035</v>
      </c>
      <c r="I800" s="198" t="s">
        <v>44</v>
      </c>
      <c r="J800" s="177" t="str">
        <f>IF(ISBLANK(INDEX('Policy Characteristics'!D:D,MATCH($C800,'Policy Characteristics'!$C:$C,0))),"",INDEX('Policy Characteristics'!D:D,MATCH($C800,'Policy Characteristics'!$C:$C,0)))</f>
        <v>Hydrogen Combustion</v>
      </c>
      <c r="K800" s="177" t="str">
        <f>IF(ISBLANK(INDEX('Policy Characteristics'!E:E,MATCH($C800,'Policy Characteristics'!$C:$C,0))),"",INDEX('Policy Characteristics'!E:E,MATCH($C800,'Policy Characteristics'!$C:$C,0)))</f>
        <v>indst shift to hydrogen</v>
      </c>
      <c r="L800" s="177">
        <f>IF(ISBLANK(INDEX('Policy Characteristics'!F:F,MATCH($C800,'Policy Characteristics'!$C:$C,0))),"",INDEX('Policy Characteristics'!F:F,MATCH($C800,'Policy Characteristics'!$C:$C,0)))</f>
        <v>0</v>
      </c>
      <c r="M800" s="177">
        <f>IF(ISBLANK(INDEX('Policy Characteristics'!G:G,MATCH($C800,'Policy Characteristics'!$C:$C,0))),"",INDEX('Policy Characteristics'!G:G,MATCH($C800,'Policy Characteristics'!$C:$C,0)))</f>
        <v>1</v>
      </c>
      <c r="N800" s="177">
        <f>IF(ISBLANK(INDEX('Policy Characteristics'!H:H,MATCH($C800,'Policy Characteristics'!$C:$C,0))),"",INDEX('Policy Characteristics'!H:H,MATCH($C800,'Policy Characteristics'!$C:$C,0)))</f>
        <v>0.01</v>
      </c>
      <c r="O800" s="177" t="str">
        <f>IF(ISBLANK(INDEX('Policy Characteristics'!I:I,MATCH($C800,'Policy Characteristics'!$C:$C,0))),"",INDEX('Policy Characteristics'!I:I,MATCH($C800,'Policy Characteristics'!$C:$C,0)))</f>
        <v>% of fuel shifted</v>
      </c>
      <c r="P800" s="177" t="str">
        <f>IF(ISBLANK(INDEX('Policy Characteristics'!J:J,MATCH($C800,'Policy Characteristics'!$C:$C,0))),"",INDEX('Policy Characteristics'!J:J,MATCH($C800,'Policy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0" s="177" t="str">
        <f>IF(ISBLANK(INDEX('Policy Characteristics'!K:K,MATCH($C800,'Policy Characteristics'!$C:$C,0))),"",INDEX('Policy Characteristics'!K:K,MATCH($C800,'Policy Characteristics'!$C:$C,0)))</f>
        <v>industry-ag-main.html#fuel-switching</v>
      </c>
      <c r="R800" s="177" t="str">
        <f>IF(ISBLANK(INDEX('Policy Characteristics'!L:L,MATCH($C800,'Policy Characteristics'!$C:$C,0))),"",INDEX('Policy Characteristics'!L:L,MATCH($C800,'Policy Characteristics'!$C:$C,0)))</f>
        <v>industry-elec-and-hydrogen.html</v>
      </c>
    </row>
    <row r="801" spans="1:18" s="2" customFormat="1" x14ac:dyDescent="0.35">
      <c r="A801" s="176" t="str">
        <f>IF(ISBLANK(INDEX('Policy Characteristics'!A:A,MATCH($C801,'Policy Characteristics'!$C:$C,0))),"",INDEX('Policy Characteristics'!A:A,MATCH($C801,'Policy Characteristics'!$C:$C,0)))</f>
        <v>Industry</v>
      </c>
      <c r="B801" s="184" t="str">
        <f>IF(ISBLANK(INDEX('Policy Characteristics'!B:B,MATCH($C801,'Policy Characteristics'!$C:$C,0))),"",INDEX('Policy Characteristics'!B:B,MATCH($C801,'Policy Characteristics'!$C:$C,0)))</f>
        <v>Hydrogen Combustion</v>
      </c>
      <c r="C801" s="176" t="str">
        <f t="shared" ref="C801:C864" si="38">C$799</f>
        <v>Fraction of Eligible Industrial Energy Use Shifted to Hydrogen</v>
      </c>
      <c r="D801" s="47" t="s">
        <v>1964</v>
      </c>
      <c r="E801" s="1" t="s">
        <v>2381</v>
      </c>
      <c r="F801" t="s">
        <v>1989</v>
      </c>
      <c r="G801" s="47" t="s">
        <v>2388</v>
      </c>
      <c r="H801" s="44">
        <v>2036</v>
      </c>
      <c r="I801" s="198" t="s">
        <v>44</v>
      </c>
      <c r="J801" s="177" t="str">
        <f>IF(ISBLANK(INDEX('Policy Characteristics'!D:D,MATCH($C801,'Policy Characteristics'!$C:$C,0))),"",INDEX('Policy Characteristics'!D:D,MATCH($C801,'Policy Characteristics'!$C:$C,0)))</f>
        <v>Hydrogen Combustion</v>
      </c>
      <c r="K801" s="177" t="str">
        <f>IF(ISBLANK(INDEX('Policy Characteristics'!E:E,MATCH($C801,'Policy Characteristics'!$C:$C,0))),"",INDEX('Policy Characteristics'!E:E,MATCH($C801,'Policy Characteristics'!$C:$C,0)))</f>
        <v>indst shift to hydrogen</v>
      </c>
      <c r="L801" s="177">
        <f>IF(ISBLANK(INDEX('Policy Characteristics'!F:F,MATCH($C801,'Policy Characteristics'!$C:$C,0))),"",INDEX('Policy Characteristics'!F:F,MATCH($C801,'Policy Characteristics'!$C:$C,0)))</f>
        <v>0</v>
      </c>
      <c r="M801" s="177">
        <f>IF(ISBLANK(INDEX('Policy Characteristics'!G:G,MATCH($C801,'Policy Characteristics'!$C:$C,0))),"",INDEX('Policy Characteristics'!G:G,MATCH($C801,'Policy Characteristics'!$C:$C,0)))</f>
        <v>1</v>
      </c>
      <c r="N801" s="177">
        <f>IF(ISBLANK(INDEX('Policy Characteristics'!H:H,MATCH($C801,'Policy Characteristics'!$C:$C,0))),"",INDEX('Policy Characteristics'!H:H,MATCH($C801,'Policy Characteristics'!$C:$C,0)))</f>
        <v>0.01</v>
      </c>
      <c r="O801" s="177" t="str">
        <f>IF(ISBLANK(INDEX('Policy Characteristics'!I:I,MATCH($C801,'Policy Characteristics'!$C:$C,0))),"",INDEX('Policy Characteristics'!I:I,MATCH($C801,'Policy Characteristics'!$C:$C,0)))</f>
        <v>% of fuel shifted</v>
      </c>
      <c r="P801" s="177" t="str">
        <f>IF(ISBLANK(INDEX('Policy Characteristics'!J:J,MATCH($C801,'Policy Characteristics'!$C:$C,0))),"",INDEX('Policy Characteristics'!J:J,MATCH($C801,'Policy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1" s="177" t="str">
        <f>IF(ISBLANK(INDEX('Policy Characteristics'!K:K,MATCH($C801,'Policy Characteristics'!$C:$C,0))),"",INDEX('Policy Characteristics'!K:K,MATCH($C801,'Policy Characteristics'!$C:$C,0)))</f>
        <v>industry-ag-main.html#fuel-switching</v>
      </c>
      <c r="R801" s="177" t="str">
        <f>IF(ISBLANK(INDEX('Policy Characteristics'!L:L,MATCH($C801,'Policy Characteristics'!$C:$C,0))),"",INDEX('Policy Characteristics'!L:L,MATCH($C801,'Policy Characteristics'!$C:$C,0)))</f>
        <v>industry-elec-and-hydrogen.html</v>
      </c>
    </row>
    <row r="802" spans="1:18" s="2" customFormat="1" x14ac:dyDescent="0.35">
      <c r="A802" s="176" t="str">
        <f>IF(ISBLANK(INDEX('Policy Characteristics'!A:A,MATCH($C802,'Policy Characteristics'!$C:$C,0))),"",INDEX('Policy Characteristics'!A:A,MATCH($C802,'Policy Characteristics'!$C:$C,0)))</f>
        <v>Industry</v>
      </c>
      <c r="B802" s="184" t="str">
        <f>IF(ISBLANK(INDEX('Policy Characteristics'!B:B,MATCH($C802,'Policy Characteristics'!$C:$C,0))),"",INDEX('Policy Characteristics'!B:B,MATCH($C802,'Policy Characteristics'!$C:$C,0)))</f>
        <v>Hydrogen Combustion</v>
      </c>
      <c r="C802" s="176" t="str">
        <f t="shared" si="38"/>
        <v>Fraction of Eligible Industrial Energy Use Shifted to Hydrogen</v>
      </c>
      <c r="D802" s="47" t="s">
        <v>1964</v>
      </c>
      <c r="E802" s="1" t="s">
        <v>2382</v>
      </c>
      <c r="F802" t="s">
        <v>1989</v>
      </c>
      <c r="G802" s="47" t="s">
        <v>2389</v>
      </c>
      <c r="H802" s="44">
        <v>2037</v>
      </c>
      <c r="I802" s="198" t="s">
        <v>44</v>
      </c>
      <c r="J802" s="177" t="str">
        <f>IF(ISBLANK(INDEX('Policy Characteristics'!D:D,MATCH($C802,'Policy Characteristics'!$C:$C,0))),"",INDEX('Policy Characteristics'!D:D,MATCH($C802,'Policy Characteristics'!$C:$C,0)))</f>
        <v>Hydrogen Combustion</v>
      </c>
      <c r="K802" s="177" t="str">
        <f>IF(ISBLANK(INDEX('Policy Characteristics'!E:E,MATCH($C802,'Policy Characteristics'!$C:$C,0))),"",INDEX('Policy Characteristics'!E:E,MATCH($C802,'Policy Characteristics'!$C:$C,0)))</f>
        <v>indst shift to hydrogen</v>
      </c>
      <c r="L802" s="177">
        <f>IF(ISBLANK(INDEX('Policy Characteristics'!F:F,MATCH($C802,'Policy Characteristics'!$C:$C,0))),"",INDEX('Policy Characteristics'!F:F,MATCH($C802,'Policy Characteristics'!$C:$C,0)))</f>
        <v>0</v>
      </c>
      <c r="M802" s="177">
        <f>IF(ISBLANK(INDEX('Policy Characteristics'!G:G,MATCH($C802,'Policy Characteristics'!$C:$C,0))),"",INDEX('Policy Characteristics'!G:G,MATCH($C802,'Policy Characteristics'!$C:$C,0)))</f>
        <v>1</v>
      </c>
      <c r="N802" s="177">
        <f>IF(ISBLANK(INDEX('Policy Characteristics'!H:H,MATCH($C802,'Policy Characteristics'!$C:$C,0))),"",INDEX('Policy Characteristics'!H:H,MATCH($C802,'Policy Characteristics'!$C:$C,0)))</f>
        <v>0.01</v>
      </c>
      <c r="O802" s="177" t="str">
        <f>IF(ISBLANK(INDEX('Policy Characteristics'!I:I,MATCH($C802,'Policy Characteristics'!$C:$C,0))),"",INDEX('Policy Characteristics'!I:I,MATCH($C802,'Policy Characteristics'!$C:$C,0)))</f>
        <v>% of fuel shifted</v>
      </c>
      <c r="P802" s="177" t="str">
        <f>IF(ISBLANK(INDEX('Policy Characteristics'!J:J,MATCH($C802,'Policy Characteristics'!$C:$C,0))),"",INDEX('Policy Characteristics'!J:J,MATCH($C802,'Policy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2" s="177" t="str">
        <f>IF(ISBLANK(INDEX('Policy Characteristics'!K:K,MATCH($C802,'Policy Characteristics'!$C:$C,0))),"",INDEX('Policy Characteristics'!K:K,MATCH($C802,'Policy Characteristics'!$C:$C,0)))</f>
        <v>industry-ag-main.html#fuel-switching</v>
      </c>
      <c r="R802" s="177" t="str">
        <f>IF(ISBLANK(INDEX('Policy Characteristics'!L:L,MATCH($C802,'Policy Characteristics'!$C:$C,0))),"",INDEX('Policy Characteristics'!L:L,MATCH($C802,'Policy Characteristics'!$C:$C,0)))</f>
        <v>industry-elec-and-hydrogen.html</v>
      </c>
    </row>
    <row r="803" spans="1:18" s="2" customFormat="1" x14ac:dyDescent="0.35">
      <c r="A803" s="176" t="str">
        <f>IF(ISBLANK(INDEX('Policy Characteristics'!A:A,MATCH($C803,'Policy Characteristics'!$C:$C,0))),"",INDEX('Policy Characteristics'!A:A,MATCH($C803,'Policy Characteristics'!$C:$C,0)))</f>
        <v>Industry</v>
      </c>
      <c r="B803" s="184" t="str">
        <f>IF(ISBLANK(INDEX('Policy Characteristics'!B:B,MATCH($C803,'Policy Characteristics'!$C:$C,0))),"",INDEX('Policy Characteristics'!B:B,MATCH($C803,'Policy Characteristics'!$C:$C,0)))</f>
        <v>Hydrogen Combustion</v>
      </c>
      <c r="C803" s="176" t="str">
        <f t="shared" si="38"/>
        <v>Fraction of Eligible Industrial Energy Use Shifted to Hydrogen</v>
      </c>
      <c r="D803" s="47" t="s">
        <v>1964</v>
      </c>
      <c r="E803" s="1" t="s">
        <v>2383</v>
      </c>
      <c r="F803" t="s">
        <v>1989</v>
      </c>
      <c r="G803" s="47" t="s">
        <v>2390</v>
      </c>
      <c r="H803" s="44">
        <v>2038</v>
      </c>
      <c r="I803" s="198" t="s">
        <v>44</v>
      </c>
      <c r="J803" s="177" t="str">
        <f>IF(ISBLANK(INDEX('Policy Characteristics'!D:D,MATCH($C803,'Policy Characteristics'!$C:$C,0))),"",INDEX('Policy Characteristics'!D:D,MATCH($C803,'Policy Characteristics'!$C:$C,0)))</f>
        <v>Hydrogen Combustion</v>
      </c>
      <c r="K803" s="177" t="str">
        <f>IF(ISBLANK(INDEX('Policy Characteristics'!E:E,MATCH($C803,'Policy Characteristics'!$C:$C,0))),"",INDEX('Policy Characteristics'!E:E,MATCH($C803,'Policy Characteristics'!$C:$C,0)))</f>
        <v>indst shift to hydrogen</v>
      </c>
      <c r="L803" s="177">
        <f>IF(ISBLANK(INDEX('Policy Characteristics'!F:F,MATCH($C803,'Policy Characteristics'!$C:$C,0))),"",INDEX('Policy Characteristics'!F:F,MATCH($C803,'Policy Characteristics'!$C:$C,0)))</f>
        <v>0</v>
      </c>
      <c r="M803" s="177">
        <f>IF(ISBLANK(INDEX('Policy Characteristics'!G:G,MATCH($C803,'Policy Characteristics'!$C:$C,0))),"",INDEX('Policy Characteristics'!G:G,MATCH($C803,'Policy Characteristics'!$C:$C,0)))</f>
        <v>1</v>
      </c>
      <c r="N803" s="177">
        <f>IF(ISBLANK(INDEX('Policy Characteristics'!H:H,MATCH($C803,'Policy Characteristics'!$C:$C,0))),"",INDEX('Policy Characteristics'!H:H,MATCH($C803,'Policy Characteristics'!$C:$C,0)))</f>
        <v>0.01</v>
      </c>
      <c r="O803" s="177" t="str">
        <f>IF(ISBLANK(INDEX('Policy Characteristics'!I:I,MATCH($C803,'Policy Characteristics'!$C:$C,0))),"",INDEX('Policy Characteristics'!I:I,MATCH($C803,'Policy Characteristics'!$C:$C,0)))</f>
        <v>% of fuel shifted</v>
      </c>
      <c r="P803" s="177" t="str">
        <f>IF(ISBLANK(INDEX('Policy Characteristics'!J:J,MATCH($C803,'Policy Characteristics'!$C:$C,0))),"",INDEX('Policy Characteristics'!J:J,MATCH($C803,'Policy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3" s="177" t="str">
        <f>IF(ISBLANK(INDEX('Policy Characteristics'!K:K,MATCH($C803,'Policy Characteristics'!$C:$C,0))),"",INDEX('Policy Characteristics'!K:K,MATCH($C803,'Policy Characteristics'!$C:$C,0)))</f>
        <v>industry-ag-main.html#fuel-switching</v>
      </c>
      <c r="R803" s="177" t="str">
        <f>IF(ISBLANK(INDEX('Policy Characteristics'!L:L,MATCH($C803,'Policy Characteristics'!$C:$C,0))),"",INDEX('Policy Characteristics'!L:L,MATCH($C803,'Policy Characteristics'!$C:$C,0)))</f>
        <v>industry-elec-and-hydrogen.html</v>
      </c>
    </row>
    <row r="804" spans="1:18" s="2" customFormat="1" x14ac:dyDescent="0.35">
      <c r="A804" s="176" t="str">
        <f>IF(ISBLANK(INDEX('Policy Characteristics'!A:A,MATCH($C804,'Policy Characteristics'!$C:$C,0))),"",INDEX('Policy Characteristics'!A:A,MATCH($C804,'Policy Characteristics'!$C:$C,0)))</f>
        <v>Industry</v>
      </c>
      <c r="B804" s="184" t="str">
        <f>IF(ISBLANK(INDEX('Policy Characteristics'!B:B,MATCH($C804,'Policy Characteristics'!$C:$C,0))),"",INDEX('Policy Characteristics'!B:B,MATCH($C804,'Policy Characteristics'!$C:$C,0)))</f>
        <v>Hydrogen Combustion</v>
      </c>
      <c r="C804" s="176" t="str">
        <f t="shared" si="38"/>
        <v>Fraction of Eligible Industrial Energy Use Shifted to Hydrogen</v>
      </c>
      <c r="D804" s="47" t="s">
        <v>1964</v>
      </c>
      <c r="E804" s="1" t="s">
        <v>2384</v>
      </c>
      <c r="F804" t="s">
        <v>1989</v>
      </c>
      <c r="G804" s="47" t="s">
        <v>2391</v>
      </c>
      <c r="H804" s="44">
        <v>2039</v>
      </c>
      <c r="I804" s="198" t="s">
        <v>43</v>
      </c>
      <c r="J804" s="177" t="str">
        <f>IF(ISBLANK(INDEX('Policy Characteristics'!D:D,MATCH($C804,'Policy Characteristics'!$C:$C,0))),"",INDEX('Policy Characteristics'!D:D,MATCH($C804,'Policy Characteristics'!$C:$C,0)))</f>
        <v>Hydrogen Combustion</v>
      </c>
      <c r="K804" s="177" t="str">
        <f>IF(ISBLANK(INDEX('Policy Characteristics'!E:E,MATCH($C804,'Policy Characteristics'!$C:$C,0))),"",INDEX('Policy Characteristics'!E:E,MATCH($C804,'Policy Characteristics'!$C:$C,0)))</f>
        <v>indst shift to hydrogen</v>
      </c>
      <c r="L804" s="177">
        <f>IF(ISBLANK(INDEX('Policy Characteristics'!F:F,MATCH($C804,'Policy Characteristics'!$C:$C,0))),"",INDEX('Policy Characteristics'!F:F,MATCH($C804,'Policy Characteristics'!$C:$C,0)))</f>
        <v>0</v>
      </c>
      <c r="M804" s="177">
        <f>IF(ISBLANK(INDEX('Policy Characteristics'!G:G,MATCH($C804,'Policy Characteristics'!$C:$C,0))),"",INDEX('Policy Characteristics'!G:G,MATCH($C804,'Policy Characteristics'!$C:$C,0)))</f>
        <v>1</v>
      </c>
      <c r="N804" s="177">
        <f>IF(ISBLANK(INDEX('Policy Characteristics'!H:H,MATCH($C804,'Policy Characteristics'!$C:$C,0))),"",INDEX('Policy Characteristics'!H:H,MATCH($C804,'Policy Characteristics'!$C:$C,0)))</f>
        <v>0.01</v>
      </c>
      <c r="O804" s="177" t="str">
        <f>IF(ISBLANK(INDEX('Policy Characteristics'!I:I,MATCH($C804,'Policy Characteristics'!$C:$C,0))),"",INDEX('Policy Characteristics'!I:I,MATCH($C804,'Policy Characteristics'!$C:$C,0)))</f>
        <v>% of fuel shifted</v>
      </c>
      <c r="P804" s="177" t="str">
        <f>IF(ISBLANK(INDEX('Policy Characteristics'!J:J,MATCH($C804,'Policy Characteristics'!$C:$C,0))),"",INDEX('Policy Characteristics'!J:J,MATCH($C804,'Policy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4" s="177" t="str">
        <f>IF(ISBLANK(INDEX('Policy Characteristics'!K:K,MATCH($C804,'Policy Characteristics'!$C:$C,0))),"",INDEX('Policy Characteristics'!K:K,MATCH($C804,'Policy Characteristics'!$C:$C,0)))</f>
        <v>industry-ag-main.html#fuel-switching</v>
      </c>
      <c r="R804" s="177" t="str">
        <f>IF(ISBLANK(INDEX('Policy Characteristics'!L:L,MATCH($C804,'Policy Characteristics'!$C:$C,0))),"",INDEX('Policy Characteristics'!L:L,MATCH($C804,'Policy Characteristics'!$C:$C,0)))</f>
        <v>industry-elec-and-hydrogen.html</v>
      </c>
    </row>
    <row r="805" spans="1:18" s="2" customFormat="1" x14ac:dyDescent="0.35">
      <c r="A805" s="176" t="str">
        <f>IF(ISBLANK(INDEX('Policy Characteristics'!A:A,MATCH($C805,'Policy Characteristics'!$C:$C,0))),"",INDEX('Policy Characteristics'!A:A,MATCH($C805,'Policy Characteristics'!$C:$C,0)))</f>
        <v>Industry</v>
      </c>
      <c r="B805" s="184" t="str">
        <f>IF(ISBLANK(INDEX('Policy Characteristics'!B:B,MATCH($C805,'Policy Characteristics'!$C:$C,0))),"",INDEX('Policy Characteristics'!B:B,MATCH($C805,'Policy Characteristics'!$C:$C,0)))</f>
        <v>Hydrogen Combustion</v>
      </c>
      <c r="C805" s="176" t="str">
        <f t="shared" si="38"/>
        <v>Fraction of Eligible Industrial Energy Use Shifted to Hydrogen</v>
      </c>
      <c r="D805" s="47" t="s">
        <v>1964</v>
      </c>
      <c r="E805" s="1" t="s">
        <v>2385</v>
      </c>
      <c r="F805" t="s">
        <v>1989</v>
      </c>
      <c r="G805" s="47" t="s">
        <v>2392</v>
      </c>
      <c r="H805" s="44">
        <v>2040</v>
      </c>
      <c r="I805" s="198" t="s">
        <v>44</v>
      </c>
      <c r="J805" s="177" t="str">
        <f>IF(ISBLANK(INDEX('Policy Characteristics'!D:D,MATCH($C805,'Policy Characteristics'!$C:$C,0))),"",INDEX('Policy Characteristics'!D:D,MATCH($C805,'Policy Characteristics'!$C:$C,0)))</f>
        <v>Hydrogen Combustion</v>
      </c>
      <c r="K805" s="177" t="str">
        <f>IF(ISBLANK(INDEX('Policy Characteristics'!E:E,MATCH($C805,'Policy Characteristics'!$C:$C,0))),"",INDEX('Policy Characteristics'!E:E,MATCH($C805,'Policy Characteristics'!$C:$C,0)))</f>
        <v>indst shift to hydrogen</v>
      </c>
      <c r="L805" s="177">
        <f>IF(ISBLANK(INDEX('Policy Characteristics'!F:F,MATCH($C805,'Policy Characteristics'!$C:$C,0))),"",INDEX('Policy Characteristics'!F:F,MATCH($C805,'Policy Characteristics'!$C:$C,0)))</f>
        <v>0</v>
      </c>
      <c r="M805" s="177">
        <f>IF(ISBLANK(INDEX('Policy Characteristics'!G:G,MATCH($C805,'Policy Characteristics'!$C:$C,0))),"",INDEX('Policy Characteristics'!G:G,MATCH($C805,'Policy Characteristics'!$C:$C,0)))</f>
        <v>1</v>
      </c>
      <c r="N805" s="177">
        <f>IF(ISBLANK(INDEX('Policy Characteristics'!H:H,MATCH($C805,'Policy Characteristics'!$C:$C,0))),"",INDEX('Policy Characteristics'!H:H,MATCH($C805,'Policy Characteristics'!$C:$C,0)))</f>
        <v>0.01</v>
      </c>
      <c r="O805" s="177" t="str">
        <f>IF(ISBLANK(INDEX('Policy Characteristics'!I:I,MATCH($C805,'Policy Characteristics'!$C:$C,0))),"",INDEX('Policy Characteristics'!I:I,MATCH($C805,'Policy Characteristics'!$C:$C,0)))</f>
        <v>% of fuel shifted</v>
      </c>
      <c r="P805" s="177" t="str">
        <f>IF(ISBLANK(INDEX('Policy Characteristics'!J:J,MATCH($C805,'Policy Characteristics'!$C:$C,0))),"",INDEX('Policy Characteristics'!J:J,MATCH($C805,'Policy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5" s="177" t="str">
        <f>IF(ISBLANK(INDEX('Policy Characteristics'!K:K,MATCH($C805,'Policy Characteristics'!$C:$C,0))),"",INDEX('Policy Characteristics'!K:K,MATCH($C805,'Policy Characteristics'!$C:$C,0)))</f>
        <v>industry-ag-main.html#fuel-switching</v>
      </c>
      <c r="R805" s="177" t="str">
        <f>IF(ISBLANK(INDEX('Policy Characteristics'!L:L,MATCH($C805,'Policy Characteristics'!$C:$C,0))),"",INDEX('Policy Characteristics'!L:L,MATCH($C805,'Policy Characteristics'!$C:$C,0)))</f>
        <v>industry-elec-and-hydrogen.html</v>
      </c>
    </row>
    <row r="806" spans="1:18" s="2" customFormat="1" x14ac:dyDescent="0.35">
      <c r="A806" s="176" t="str">
        <f>IF(ISBLANK(INDEX('Policy Characteristics'!A:A,MATCH($C806,'Policy Characteristics'!$C:$C,0))),"",INDEX('Policy Characteristics'!A:A,MATCH($C806,'Policy Characteristics'!$C:$C,0)))</f>
        <v>Industry</v>
      </c>
      <c r="B806" s="184" t="str">
        <f>IF(ISBLANK(INDEX('Policy Characteristics'!B:B,MATCH($C806,'Policy Characteristics'!$C:$C,0))),"",INDEX('Policy Characteristics'!B:B,MATCH($C806,'Policy Characteristics'!$C:$C,0)))</f>
        <v>Hydrogen Combustion</v>
      </c>
      <c r="C806" s="176" t="str">
        <f t="shared" si="38"/>
        <v>Fraction of Eligible Industrial Energy Use Shifted to Hydrogen</v>
      </c>
      <c r="D806" s="47" t="s">
        <v>1964</v>
      </c>
      <c r="E806" s="1" t="s">
        <v>2542</v>
      </c>
      <c r="F806" t="s">
        <v>1989</v>
      </c>
      <c r="G806" s="47" t="s">
        <v>2542</v>
      </c>
      <c r="H806" s="44">
        <v>2041</v>
      </c>
      <c r="I806" s="198" t="s">
        <v>44</v>
      </c>
      <c r="J806" s="177" t="str">
        <f>IF(ISBLANK(INDEX('Policy Characteristics'!D:D,MATCH($C806,'Policy Characteristics'!$C:$C,0))),"",INDEX('Policy Characteristics'!D:D,MATCH($C806,'Policy Characteristics'!$C:$C,0)))</f>
        <v>Hydrogen Combustion</v>
      </c>
      <c r="K806" s="177" t="str">
        <f>IF(ISBLANK(INDEX('Policy Characteristics'!E:E,MATCH($C806,'Policy Characteristics'!$C:$C,0))),"",INDEX('Policy Characteristics'!E:E,MATCH($C806,'Policy Characteristics'!$C:$C,0)))</f>
        <v>indst shift to hydrogen</v>
      </c>
      <c r="L806" s="177">
        <f>IF(ISBLANK(INDEX('Policy Characteristics'!F:F,MATCH($C806,'Policy Characteristics'!$C:$C,0))),"",INDEX('Policy Characteristics'!F:F,MATCH($C806,'Policy Characteristics'!$C:$C,0)))</f>
        <v>0</v>
      </c>
      <c r="M806" s="177">
        <f>IF(ISBLANK(INDEX('Policy Characteristics'!G:G,MATCH($C806,'Policy Characteristics'!$C:$C,0))),"",INDEX('Policy Characteristics'!G:G,MATCH($C806,'Policy Characteristics'!$C:$C,0)))</f>
        <v>1</v>
      </c>
      <c r="N806" s="177">
        <f>IF(ISBLANK(INDEX('Policy Characteristics'!H:H,MATCH($C806,'Policy Characteristics'!$C:$C,0))),"",INDEX('Policy Characteristics'!H:H,MATCH($C806,'Policy Characteristics'!$C:$C,0)))</f>
        <v>0.01</v>
      </c>
      <c r="O806" s="177" t="str">
        <f>IF(ISBLANK(INDEX('Policy Characteristics'!I:I,MATCH($C806,'Policy Characteristics'!$C:$C,0))),"",INDEX('Policy Characteristics'!I:I,MATCH($C806,'Policy Characteristics'!$C:$C,0)))</f>
        <v>% of fuel shifted</v>
      </c>
      <c r="P806" s="177" t="str">
        <f>IF(ISBLANK(INDEX('Policy Characteristics'!J:J,MATCH($C806,'Policy Characteristics'!$C:$C,0))),"",INDEX('Policy Characteristics'!J:J,MATCH($C806,'Policy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6" s="177" t="str">
        <f>IF(ISBLANK(INDEX('Policy Characteristics'!K:K,MATCH($C806,'Policy Characteristics'!$C:$C,0))),"",INDEX('Policy Characteristics'!K:K,MATCH($C806,'Policy Characteristics'!$C:$C,0)))</f>
        <v>industry-ag-main.html#fuel-switching</v>
      </c>
      <c r="R806" s="177" t="str">
        <f>IF(ISBLANK(INDEX('Policy Characteristics'!L:L,MATCH($C806,'Policy Characteristics'!$C:$C,0))),"",INDEX('Policy Characteristics'!L:L,MATCH($C806,'Policy Characteristics'!$C:$C,0)))</f>
        <v>industry-elec-and-hydrogen.html</v>
      </c>
    </row>
    <row r="807" spans="1:18" s="2" customFormat="1" x14ac:dyDescent="0.35">
      <c r="A807" s="176" t="str">
        <f>IF(ISBLANK(INDEX('Policy Characteristics'!A:A,MATCH($C807,'Policy Characteristics'!$C:$C,0))),"",INDEX('Policy Characteristics'!A:A,MATCH($C807,'Policy Characteristics'!$C:$C,0)))</f>
        <v>Industry</v>
      </c>
      <c r="B807" s="184" t="str">
        <f>IF(ISBLANK(INDEX('Policy Characteristics'!B:B,MATCH($C807,'Policy Characteristics'!$C:$C,0))),"",INDEX('Policy Characteristics'!B:B,MATCH($C807,'Policy Characteristics'!$C:$C,0)))</f>
        <v>Hydrogen Combustion</v>
      </c>
      <c r="C807" s="176" t="str">
        <f t="shared" si="38"/>
        <v>Fraction of Eligible Industrial Energy Use Shifted to Hydrogen</v>
      </c>
      <c r="D807" s="6" t="s">
        <v>1965</v>
      </c>
      <c r="E807" s="1" t="s">
        <v>2379</v>
      </c>
      <c r="F807" t="s">
        <v>1658</v>
      </c>
      <c r="G807" s="47" t="s">
        <v>2386</v>
      </c>
      <c r="H807" s="44">
        <v>2042</v>
      </c>
      <c r="I807" s="198" t="s">
        <v>44</v>
      </c>
      <c r="J807" s="177" t="str">
        <f>IF(ISBLANK(INDEX('Policy Characteristics'!D:D,MATCH($C807,'Policy Characteristics'!$C:$C,0))),"",INDEX('Policy Characteristics'!D:D,MATCH($C807,'Policy Characteristics'!$C:$C,0)))</f>
        <v>Hydrogen Combustion</v>
      </c>
      <c r="K807" s="177" t="str">
        <f>IF(ISBLANK(INDEX('Policy Characteristics'!E:E,MATCH($C807,'Policy Characteristics'!$C:$C,0))),"",INDEX('Policy Characteristics'!E:E,MATCH($C807,'Policy Characteristics'!$C:$C,0)))</f>
        <v>indst shift to hydrogen</v>
      </c>
      <c r="L807" s="177">
        <f>IF(ISBLANK(INDEX('Policy Characteristics'!F:F,MATCH($C807,'Policy Characteristics'!$C:$C,0))),"",INDEX('Policy Characteristics'!F:F,MATCH($C807,'Policy Characteristics'!$C:$C,0)))</f>
        <v>0</v>
      </c>
      <c r="M807" s="177">
        <f>IF(ISBLANK(INDEX('Policy Characteristics'!G:G,MATCH($C807,'Policy Characteristics'!$C:$C,0))),"",INDEX('Policy Characteristics'!G:G,MATCH($C807,'Policy Characteristics'!$C:$C,0)))</f>
        <v>1</v>
      </c>
      <c r="N807" s="177">
        <f>IF(ISBLANK(INDEX('Policy Characteristics'!H:H,MATCH($C807,'Policy Characteristics'!$C:$C,0))),"",INDEX('Policy Characteristics'!H:H,MATCH($C807,'Policy Characteristics'!$C:$C,0)))</f>
        <v>0.01</v>
      </c>
      <c r="O807" s="177" t="str">
        <f>IF(ISBLANK(INDEX('Policy Characteristics'!I:I,MATCH($C807,'Policy Characteristics'!$C:$C,0))),"",INDEX('Policy Characteristics'!I:I,MATCH($C807,'Policy Characteristics'!$C:$C,0)))</f>
        <v>% of fuel shifted</v>
      </c>
      <c r="P807" s="177" t="str">
        <f>IF(ISBLANK(INDEX('Policy Characteristics'!J:J,MATCH($C807,'Policy Characteristics'!$C:$C,0))),"",INDEX('Policy Characteristics'!J:J,MATCH($C807,'Policy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7" s="177" t="str">
        <f>IF(ISBLANK(INDEX('Policy Characteristics'!K:K,MATCH($C807,'Policy Characteristics'!$C:$C,0))),"",INDEX('Policy Characteristics'!K:K,MATCH($C807,'Policy Characteristics'!$C:$C,0)))</f>
        <v>industry-ag-main.html#fuel-switching</v>
      </c>
      <c r="R807" s="177" t="str">
        <f>IF(ISBLANK(INDEX('Policy Characteristics'!L:L,MATCH($C807,'Policy Characteristics'!$C:$C,0))),"",INDEX('Policy Characteristics'!L:L,MATCH($C807,'Policy Characteristics'!$C:$C,0)))</f>
        <v>industry-elec-and-hydrogen.html</v>
      </c>
    </row>
    <row r="808" spans="1:18" s="2" customFormat="1" x14ac:dyDescent="0.35">
      <c r="A808" s="176" t="str">
        <f>IF(ISBLANK(INDEX('Policy Characteristics'!A:A,MATCH($C808,'Policy Characteristics'!$C:$C,0))),"",INDEX('Policy Characteristics'!A:A,MATCH($C808,'Policy Characteristics'!$C:$C,0)))</f>
        <v>Industry</v>
      </c>
      <c r="B808" s="184" t="str">
        <f>IF(ISBLANK(INDEX('Policy Characteristics'!B:B,MATCH($C808,'Policy Characteristics'!$C:$C,0))),"",INDEX('Policy Characteristics'!B:B,MATCH($C808,'Policy Characteristics'!$C:$C,0)))</f>
        <v>Hydrogen Combustion</v>
      </c>
      <c r="C808" s="176" t="str">
        <f t="shared" si="38"/>
        <v>Fraction of Eligible Industrial Energy Use Shifted to Hydrogen</v>
      </c>
      <c r="D808" s="6" t="s">
        <v>1965</v>
      </c>
      <c r="E808" s="1" t="s">
        <v>2380</v>
      </c>
      <c r="F808" t="s">
        <v>1658</v>
      </c>
      <c r="G808" s="47" t="s">
        <v>2387</v>
      </c>
      <c r="H808" s="44">
        <v>2043</v>
      </c>
      <c r="I808" s="198" t="s">
        <v>43</v>
      </c>
      <c r="J808" s="177" t="str">
        <f>IF(ISBLANK(INDEX('Policy Characteristics'!D:D,MATCH($C808,'Policy Characteristics'!$C:$C,0))),"",INDEX('Policy Characteristics'!D:D,MATCH($C808,'Policy Characteristics'!$C:$C,0)))</f>
        <v>Hydrogen Combustion</v>
      </c>
      <c r="K808" s="177" t="str">
        <f>IF(ISBLANK(INDEX('Policy Characteristics'!E:E,MATCH($C808,'Policy Characteristics'!$C:$C,0))),"",INDEX('Policy Characteristics'!E:E,MATCH($C808,'Policy Characteristics'!$C:$C,0)))</f>
        <v>indst shift to hydrogen</v>
      </c>
      <c r="L808" s="177">
        <f>IF(ISBLANK(INDEX('Policy Characteristics'!F:F,MATCH($C808,'Policy Characteristics'!$C:$C,0))),"",INDEX('Policy Characteristics'!F:F,MATCH($C808,'Policy Characteristics'!$C:$C,0)))</f>
        <v>0</v>
      </c>
      <c r="M808" s="177">
        <f>IF(ISBLANK(INDEX('Policy Characteristics'!G:G,MATCH($C808,'Policy Characteristics'!$C:$C,0))),"",INDEX('Policy Characteristics'!G:G,MATCH($C808,'Policy Characteristics'!$C:$C,0)))</f>
        <v>1</v>
      </c>
      <c r="N808" s="177">
        <f>IF(ISBLANK(INDEX('Policy Characteristics'!H:H,MATCH($C808,'Policy Characteristics'!$C:$C,0))),"",INDEX('Policy Characteristics'!H:H,MATCH($C808,'Policy Characteristics'!$C:$C,0)))</f>
        <v>0.01</v>
      </c>
      <c r="O808" s="177" t="str">
        <f>IF(ISBLANK(INDEX('Policy Characteristics'!I:I,MATCH($C808,'Policy Characteristics'!$C:$C,0))),"",INDEX('Policy Characteristics'!I:I,MATCH($C808,'Policy Characteristics'!$C:$C,0)))</f>
        <v>% of fuel shifted</v>
      </c>
      <c r="P808" s="177" t="str">
        <f>IF(ISBLANK(INDEX('Policy Characteristics'!J:J,MATCH($C808,'Policy Characteristics'!$C:$C,0))),"",INDEX('Policy Characteristics'!J:J,MATCH($C808,'Policy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8" s="177" t="str">
        <f>IF(ISBLANK(INDEX('Policy Characteristics'!K:K,MATCH($C808,'Policy Characteristics'!$C:$C,0))),"",INDEX('Policy Characteristics'!K:K,MATCH($C808,'Policy Characteristics'!$C:$C,0)))</f>
        <v>industry-ag-main.html#fuel-switching</v>
      </c>
      <c r="R808" s="177" t="str">
        <f>IF(ISBLANK(INDEX('Policy Characteristics'!L:L,MATCH($C808,'Policy Characteristics'!$C:$C,0))),"",INDEX('Policy Characteristics'!L:L,MATCH($C808,'Policy Characteristics'!$C:$C,0)))</f>
        <v>industry-elec-and-hydrogen.html</v>
      </c>
    </row>
    <row r="809" spans="1:18" s="2" customFormat="1" x14ac:dyDescent="0.35">
      <c r="A809" s="176" t="str">
        <f>IF(ISBLANK(INDEX('Policy Characteristics'!A:A,MATCH($C809,'Policy Characteristics'!$C:$C,0))),"",INDEX('Policy Characteristics'!A:A,MATCH($C809,'Policy Characteristics'!$C:$C,0)))</f>
        <v>Industry</v>
      </c>
      <c r="B809" s="184" t="str">
        <f>IF(ISBLANK(INDEX('Policy Characteristics'!B:B,MATCH($C809,'Policy Characteristics'!$C:$C,0))),"",INDEX('Policy Characteristics'!B:B,MATCH($C809,'Policy Characteristics'!$C:$C,0)))</f>
        <v>Hydrogen Combustion</v>
      </c>
      <c r="C809" s="176" t="str">
        <f t="shared" si="38"/>
        <v>Fraction of Eligible Industrial Energy Use Shifted to Hydrogen</v>
      </c>
      <c r="D809" s="6" t="s">
        <v>1965</v>
      </c>
      <c r="E809" s="1" t="s">
        <v>2381</v>
      </c>
      <c r="F809" t="s">
        <v>1658</v>
      </c>
      <c r="G809" s="47" t="s">
        <v>2388</v>
      </c>
      <c r="H809" s="44">
        <v>2044</v>
      </c>
      <c r="I809" s="198" t="s">
        <v>44</v>
      </c>
      <c r="J809" s="177" t="str">
        <f>IF(ISBLANK(INDEX('Policy Characteristics'!D:D,MATCH($C809,'Policy Characteristics'!$C:$C,0))),"",INDEX('Policy Characteristics'!D:D,MATCH($C809,'Policy Characteristics'!$C:$C,0)))</f>
        <v>Hydrogen Combustion</v>
      </c>
      <c r="K809" s="177" t="str">
        <f>IF(ISBLANK(INDEX('Policy Characteristics'!E:E,MATCH($C809,'Policy Characteristics'!$C:$C,0))),"",INDEX('Policy Characteristics'!E:E,MATCH($C809,'Policy Characteristics'!$C:$C,0)))</f>
        <v>indst shift to hydrogen</v>
      </c>
      <c r="L809" s="177">
        <f>IF(ISBLANK(INDEX('Policy Characteristics'!F:F,MATCH($C809,'Policy Characteristics'!$C:$C,0))),"",INDEX('Policy Characteristics'!F:F,MATCH($C809,'Policy Characteristics'!$C:$C,0)))</f>
        <v>0</v>
      </c>
      <c r="M809" s="177">
        <f>IF(ISBLANK(INDEX('Policy Characteristics'!G:G,MATCH($C809,'Policy Characteristics'!$C:$C,0))),"",INDEX('Policy Characteristics'!G:G,MATCH($C809,'Policy Characteristics'!$C:$C,0)))</f>
        <v>1</v>
      </c>
      <c r="N809" s="177">
        <f>IF(ISBLANK(INDEX('Policy Characteristics'!H:H,MATCH($C809,'Policy Characteristics'!$C:$C,0))),"",INDEX('Policy Characteristics'!H:H,MATCH($C809,'Policy Characteristics'!$C:$C,0)))</f>
        <v>0.01</v>
      </c>
      <c r="O809" s="177" t="str">
        <f>IF(ISBLANK(INDEX('Policy Characteristics'!I:I,MATCH($C809,'Policy Characteristics'!$C:$C,0))),"",INDEX('Policy Characteristics'!I:I,MATCH($C809,'Policy Characteristics'!$C:$C,0)))</f>
        <v>% of fuel shifted</v>
      </c>
      <c r="P809" s="177" t="str">
        <f>IF(ISBLANK(INDEX('Policy Characteristics'!J:J,MATCH($C809,'Policy Characteristics'!$C:$C,0))),"",INDEX('Policy Characteristics'!J:J,MATCH($C809,'Policy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9" s="177" t="str">
        <f>IF(ISBLANK(INDEX('Policy Characteristics'!K:K,MATCH($C809,'Policy Characteristics'!$C:$C,0))),"",INDEX('Policy Characteristics'!K:K,MATCH($C809,'Policy Characteristics'!$C:$C,0)))</f>
        <v>industry-ag-main.html#fuel-switching</v>
      </c>
      <c r="R809" s="177" t="str">
        <f>IF(ISBLANK(INDEX('Policy Characteristics'!L:L,MATCH($C809,'Policy Characteristics'!$C:$C,0))),"",INDEX('Policy Characteristics'!L:L,MATCH($C809,'Policy Characteristics'!$C:$C,0)))</f>
        <v>industry-elec-and-hydrogen.html</v>
      </c>
    </row>
    <row r="810" spans="1:18" s="2" customFormat="1" x14ac:dyDescent="0.35">
      <c r="A810" s="176" t="str">
        <f>IF(ISBLANK(INDEX('Policy Characteristics'!A:A,MATCH($C810,'Policy Characteristics'!$C:$C,0))),"",INDEX('Policy Characteristics'!A:A,MATCH($C810,'Policy Characteristics'!$C:$C,0)))</f>
        <v>Industry</v>
      </c>
      <c r="B810" s="184" t="str">
        <f>IF(ISBLANK(INDEX('Policy Characteristics'!B:B,MATCH($C810,'Policy Characteristics'!$C:$C,0))),"",INDEX('Policy Characteristics'!B:B,MATCH($C810,'Policy Characteristics'!$C:$C,0)))</f>
        <v>Hydrogen Combustion</v>
      </c>
      <c r="C810" s="176" t="str">
        <f t="shared" si="38"/>
        <v>Fraction of Eligible Industrial Energy Use Shifted to Hydrogen</v>
      </c>
      <c r="D810" s="6" t="s">
        <v>1965</v>
      </c>
      <c r="E810" s="1" t="s">
        <v>2382</v>
      </c>
      <c r="F810" t="s">
        <v>1658</v>
      </c>
      <c r="G810" s="47" t="s">
        <v>2389</v>
      </c>
      <c r="H810" s="44">
        <v>2045</v>
      </c>
      <c r="I810" s="198" t="s">
        <v>44</v>
      </c>
      <c r="J810" s="177" t="str">
        <f>IF(ISBLANK(INDEX('Policy Characteristics'!D:D,MATCH($C810,'Policy Characteristics'!$C:$C,0))),"",INDEX('Policy Characteristics'!D:D,MATCH($C810,'Policy Characteristics'!$C:$C,0)))</f>
        <v>Hydrogen Combustion</v>
      </c>
      <c r="K810" s="177" t="str">
        <f>IF(ISBLANK(INDEX('Policy Characteristics'!E:E,MATCH($C810,'Policy Characteristics'!$C:$C,0))),"",INDEX('Policy Characteristics'!E:E,MATCH($C810,'Policy Characteristics'!$C:$C,0)))</f>
        <v>indst shift to hydrogen</v>
      </c>
      <c r="L810" s="177">
        <f>IF(ISBLANK(INDEX('Policy Characteristics'!F:F,MATCH($C810,'Policy Characteristics'!$C:$C,0))),"",INDEX('Policy Characteristics'!F:F,MATCH($C810,'Policy Characteristics'!$C:$C,0)))</f>
        <v>0</v>
      </c>
      <c r="M810" s="177">
        <f>IF(ISBLANK(INDEX('Policy Characteristics'!G:G,MATCH($C810,'Policy Characteristics'!$C:$C,0))),"",INDEX('Policy Characteristics'!G:G,MATCH($C810,'Policy Characteristics'!$C:$C,0)))</f>
        <v>1</v>
      </c>
      <c r="N810" s="177">
        <f>IF(ISBLANK(INDEX('Policy Characteristics'!H:H,MATCH($C810,'Policy Characteristics'!$C:$C,0))),"",INDEX('Policy Characteristics'!H:H,MATCH($C810,'Policy Characteristics'!$C:$C,0)))</f>
        <v>0.01</v>
      </c>
      <c r="O810" s="177" t="str">
        <f>IF(ISBLANK(INDEX('Policy Characteristics'!I:I,MATCH($C810,'Policy Characteristics'!$C:$C,0))),"",INDEX('Policy Characteristics'!I:I,MATCH($C810,'Policy Characteristics'!$C:$C,0)))</f>
        <v>% of fuel shifted</v>
      </c>
      <c r="P810" s="177" t="str">
        <f>IF(ISBLANK(INDEX('Policy Characteristics'!J:J,MATCH($C810,'Policy Characteristics'!$C:$C,0))),"",INDEX('Policy Characteristics'!J:J,MATCH($C810,'Policy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0" s="177" t="str">
        <f>IF(ISBLANK(INDEX('Policy Characteristics'!K:K,MATCH($C810,'Policy Characteristics'!$C:$C,0))),"",INDEX('Policy Characteristics'!K:K,MATCH($C810,'Policy Characteristics'!$C:$C,0)))</f>
        <v>industry-ag-main.html#fuel-switching</v>
      </c>
      <c r="R810" s="177" t="str">
        <f>IF(ISBLANK(INDEX('Policy Characteristics'!L:L,MATCH($C810,'Policy Characteristics'!$C:$C,0))),"",INDEX('Policy Characteristics'!L:L,MATCH($C810,'Policy Characteristics'!$C:$C,0)))</f>
        <v>industry-elec-and-hydrogen.html</v>
      </c>
    </row>
    <row r="811" spans="1:18" s="2" customFormat="1" x14ac:dyDescent="0.35">
      <c r="A811" s="176" t="str">
        <f>IF(ISBLANK(INDEX('Policy Characteristics'!A:A,MATCH($C811,'Policy Characteristics'!$C:$C,0))),"",INDEX('Policy Characteristics'!A:A,MATCH($C811,'Policy Characteristics'!$C:$C,0)))</f>
        <v>Industry</v>
      </c>
      <c r="B811" s="184" t="str">
        <f>IF(ISBLANK(INDEX('Policy Characteristics'!B:B,MATCH($C811,'Policy Characteristics'!$C:$C,0))),"",INDEX('Policy Characteristics'!B:B,MATCH($C811,'Policy Characteristics'!$C:$C,0)))</f>
        <v>Hydrogen Combustion</v>
      </c>
      <c r="C811" s="176" t="str">
        <f t="shared" si="38"/>
        <v>Fraction of Eligible Industrial Energy Use Shifted to Hydrogen</v>
      </c>
      <c r="D811" s="6" t="s">
        <v>1965</v>
      </c>
      <c r="E811" s="1" t="s">
        <v>2383</v>
      </c>
      <c r="F811" t="s">
        <v>1658</v>
      </c>
      <c r="G811" s="47" t="s">
        <v>2390</v>
      </c>
      <c r="H811" s="44">
        <v>2046</v>
      </c>
      <c r="I811" s="198" t="s">
        <v>44</v>
      </c>
      <c r="J811" s="177" t="str">
        <f>IF(ISBLANK(INDEX('Policy Characteristics'!D:D,MATCH($C811,'Policy Characteristics'!$C:$C,0))),"",INDEX('Policy Characteristics'!D:D,MATCH($C811,'Policy Characteristics'!$C:$C,0)))</f>
        <v>Hydrogen Combustion</v>
      </c>
      <c r="K811" s="177" t="str">
        <f>IF(ISBLANK(INDEX('Policy Characteristics'!E:E,MATCH($C811,'Policy Characteristics'!$C:$C,0))),"",INDEX('Policy Characteristics'!E:E,MATCH($C811,'Policy Characteristics'!$C:$C,0)))</f>
        <v>indst shift to hydrogen</v>
      </c>
      <c r="L811" s="177">
        <f>IF(ISBLANK(INDEX('Policy Characteristics'!F:F,MATCH($C811,'Policy Characteristics'!$C:$C,0))),"",INDEX('Policy Characteristics'!F:F,MATCH($C811,'Policy Characteristics'!$C:$C,0)))</f>
        <v>0</v>
      </c>
      <c r="M811" s="177">
        <f>IF(ISBLANK(INDEX('Policy Characteristics'!G:G,MATCH($C811,'Policy Characteristics'!$C:$C,0))),"",INDEX('Policy Characteristics'!G:G,MATCH($C811,'Policy Characteristics'!$C:$C,0)))</f>
        <v>1</v>
      </c>
      <c r="N811" s="177">
        <f>IF(ISBLANK(INDEX('Policy Characteristics'!H:H,MATCH($C811,'Policy Characteristics'!$C:$C,0))),"",INDEX('Policy Characteristics'!H:H,MATCH($C811,'Policy Characteristics'!$C:$C,0)))</f>
        <v>0.01</v>
      </c>
      <c r="O811" s="177" t="str">
        <f>IF(ISBLANK(INDEX('Policy Characteristics'!I:I,MATCH($C811,'Policy Characteristics'!$C:$C,0))),"",INDEX('Policy Characteristics'!I:I,MATCH($C811,'Policy Characteristics'!$C:$C,0)))</f>
        <v>% of fuel shifted</v>
      </c>
      <c r="P811" s="177" t="str">
        <f>IF(ISBLANK(INDEX('Policy Characteristics'!J:J,MATCH($C811,'Policy Characteristics'!$C:$C,0))),"",INDEX('Policy Characteristics'!J:J,MATCH($C811,'Policy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1" s="177" t="str">
        <f>IF(ISBLANK(INDEX('Policy Characteristics'!K:K,MATCH($C811,'Policy Characteristics'!$C:$C,0))),"",INDEX('Policy Characteristics'!K:K,MATCH($C811,'Policy Characteristics'!$C:$C,0)))</f>
        <v>industry-ag-main.html#fuel-switching</v>
      </c>
      <c r="R811" s="177" t="str">
        <f>IF(ISBLANK(INDEX('Policy Characteristics'!L:L,MATCH($C811,'Policy Characteristics'!$C:$C,0))),"",INDEX('Policy Characteristics'!L:L,MATCH($C811,'Policy Characteristics'!$C:$C,0)))</f>
        <v>industry-elec-and-hydrogen.html</v>
      </c>
    </row>
    <row r="812" spans="1:18" s="2" customFormat="1" x14ac:dyDescent="0.35">
      <c r="A812" s="176" t="str">
        <f>IF(ISBLANK(INDEX('Policy Characteristics'!A:A,MATCH($C812,'Policy Characteristics'!$C:$C,0))),"",INDEX('Policy Characteristics'!A:A,MATCH($C812,'Policy Characteristics'!$C:$C,0)))</f>
        <v>Industry</v>
      </c>
      <c r="B812" s="184" t="str">
        <f>IF(ISBLANK(INDEX('Policy Characteristics'!B:B,MATCH($C812,'Policy Characteristics'!$C:$C,0))),"",INDEX('Policy Characteristics'!B:B,MATCH($C812,'Policy Characteristics'!$C:$C,0)))</f>
        <v>Hydrogen Combustion</v>
      </c>
      <c r="C812" s="176" t="str">
        <f t="shared" si="38"/>
        <v>Fraction of Eligible Industrial Energy Use Shifted to Hydrogen</v>
      </c>
      <c r="D812" s="6" t="s">
        <v>1965</v>
      </c>
      <c r="E812" s="1" t="s">
        <v>2384</v>
      </c>
      <c r="F812" t="s">
        <v>1658</v>
      </c>
      <c r="G812" s="47" t="s">
        <v>2391</v>
      </c>
      <c r="H812" s="44">
        <v>2047</v>
      </c>
      <c r="I812" s="198" t="s">
        <v>44</v>
      </c>
      <c r="J812" s="177" t="str">
        <f>IF(ISBLANK(INDEX('Policy Characteristics'!D:D,MATCH($C812,'Policy Characteristics'!$C:$C,0))),"",INDEX('Policy Characteristics'!D:D,MATCH($C812,'Policy Characteristics'!$C:$C,0)))</f>
        <v>Hydrogen Combustion</v>
      </c>
      <c r="K812" s="177" t="str">
        <f>IF(ISBLANK(INDEX('Policy Characteristics'!E:E,MATCH($C812,'Policy Characteristics'!$C:$C,0))),"",INDEX('Policy Characteristics'!E:E,MATCH($C812,'Policy Characteristics'!$C:$C,0)))</f>
        <v>indst shift to hydrogen</v>
      </c>
      <c r="L812" s="177">
        <f>IF(ISBLANK(INDEX('Policy Characteristics'!F:F,MATCH($C812,'Policy Characteristics'!$C:$C,0))),"",INDEX('Policy Characteristics'!F:F,MATCH($C812,'Policy Characteristics'!$C:$C,0)))</f>
        <v>0</v>
      </c>
      <c r="M812" s="177">
        <f>IF(ISBLANK(INDEX('Policy Characteristics'!G:G,MATCH($C812,'Policy Characteristics'!$C:$C,0))),"",INDEX('Policy Characteristics'!G:G,MATCH($C812,'Policy Characteristics'!$C:$C,0)))</f>
        <v>1</v>
      </c>
      <c r="N812" s="177">
        <f>IF(ISBLANK(INDEX('Policy Characteristics'!H:H,MATCH($C812,'Policy Characteristics'!$C:$C,0))),"",INDEX('Policy Characteristics'!H:H,MATCH($C812,'Policy Characteristics'!$C:$C,0)))</f>
        <v>0.01</v>
      </c>
      <c r="O812" s="177" t="str">
        <f>IF(ISBLANK(INDEX('Policy Characteristics'!I:I,MATCH($C812,'Policy Characteristics'!$C:$C,0))),"",INDEX('Policy Characteristics'!I:I,MATCH($C812,'Policy Characteristics'!$C:$C,0)))</f>
        <v>% of fuel shifted</v>
      </c>
      <c r="P812" s="177" t="str">
        <f>IF(ISBLANK(INDEX('Policy Characteristics'!J:J,MATCH($C812,'Policy Characteristics'!$C:$C,0))),"",INDEX('Policy Characteristics'!J:J,MATCH($C812,'Policy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2" s="177" t="str">
        <f>IF(ISBLANK(INDEX('Policy Characteristics'!K:K,MATCH($C812,'Policy Characteristics'!$C:$C,0))),"",INDEX('Policy Characteristics'!K:K,MATCH($C812,'Policy Characteristics'!$C:$C,0)))</f>
        <v>industry-ag-main.html#fuel-switching</v>
      </c>
      <c r="R812" s="177" t="str">
        <f>IF(ISBLANK(INDEX('Policy Characteristics'!L:L,MATCH($C812,'Policy Characteristics'!$C:$C,0))),"",INDEX('Policy Characteristics'!L:L,MATCH($C812,'Policy Characteristics'!$C:$C,0)))</f>
        <v>industry-elec-and-hydrogen.html</v>
      </c>
    </row>
    <row r="813" spans="1:18" s="2" customFormat="1" x14ac:dyDescent="0.35">
      <c r="A813" s="176" t="str">
        <f>IF(ISBLANK(INDEX('Policy Characteristics'!A:A,MATCH($C813,'Policy Characteristics'!$C:$C,0))),"",INDEX('Policy Characteristics'!A:A,MATCH($C813,'Policy Characteristics'!$C:$C,0)))</f>
        <v>Industry</v>
      </c>
      <c r="B813" s="184" t="str">
        <f>IF(ISBLANK(INDEX('Policy Characteristics'!B:B,MATCH($C813,'Policy Characteristics'!$C:$C,0))),"",INDEX('Policy Characteristics'!B:B,MATCH($C813,'Policy Characteristics'!$C:$C,0)))</f>
        <v>Hydrogen Combustion</v>
      </c>
      <c r="C813" s="176" t="str">
        <f t="shared" si="38"/>
        <v>Fraction of Eligible Industrial Energy Use Shifted to Hydrogen</v>
      </c>
      <c r="D813" s="6" t="s">
        <v>1965</v>
      </c>
      <c r="E813" s="1" t="s">
        <v>2385</v>
      </c>
      <c r="F813" t="s">
        <v>1658</v>
      </c>
      <c r="G813" s="47" t="s">
        <v>2392</v>
      </c>
      <c r="H813" s="44">
        <v>2048</v>
      </c>
      <c r="I813" s="198" t="s">
        <v>44</v>
      </c>
      <c r="J813" s="177" t="str">
        <f>IF(ISBLANK(INDEX('Policy Characteristics'!D:D,MATCH($C813,'Policy Characteristics'!$C:$C,0))),"",INDEX('Policy Characteristics'!D:D,MATCH($C813,'Policy Characteristics'!$C:$C,0)))</f>
        <v>Hydrogen Combustion</v>
      </c>
      <c r="K813" s="177" t="str">
        <f>IF(ISBLANK(INDEX('Policy Characteristics'!E:E,MATCH($C813,'Policy Characteristics'!$C:$C,0))),"",INDEX('Policy Characteristics'!E:E,MATCH($C813,'Policy Characteristics'!$C:$C,0)))</f>
        <v>indst shift to hydrogen</v>
      </c>
      <c r="L813" s="177">
        <f>IF(ISBLANK(INDEX('Policy Characteristics'!F:F,MATCH($C813,'Policy Characteristics'!$C:$C,0))),"",INDEX('Policy Characteristics'!F:F,MATCH($C813,'Policy Characteristics'!$C:$C,0)))</f>
        <v>0</v>
      </c>
      <c r="M813" s="177">
        <f>IF(ISBLANK(INDEX('Policy Characteristics'!G:G,MATCH($C813,'Policy Characteristics'!$C:$C,0))),"",INDEX('Policy Characteristics'!G:G,MATCH($C813,'Policy Characteristics'!$C:$C,0)))</f>
        <v>1</v>
      </c>
      <c r="N813" s="177">
        <f>IF(ISBLANK(INDEX('Policy Characteristics'!H:H,MATCH($C813,'Policy Characteristics'!$C:$C,0))),"",INDEX('Policy Characteristics'!H:H,MATCH($C813,'Policy Characteristics'!$C:$C,0)))</f>
        <v>0.01</v>
      </c>
      <c r="O813" s="177" t="str">
        <f>IF(ISBLANK(INDEX('Policy Characteristics'!I:I,MATCH($C813,'Policy Characteristics'!$C:$C,0))),"",INDEX('Policy Characteristics'!I:I,MATCH($C813,'Policy Characteristics'!$C:$C,0)))</f>
        <v>% of fuel shifted</v>
      </c>
      <c r="P813" s="177" t="str">
        <f>IF(ISBLANK(INDEX('Policy Characteristics'!J:J,MATCH($C813,'Policy Characteristics'!$C:$C,0))),"",INDEX('Policy Characteristics'!J:J,MATCH($C813,'Policy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3" s="177" t="str">
        <f>IF(ISBLANK(INDEX('Policy Characteristics'!K:K,MATCH($C813,'Policy Characteristics'!$C:$C,0))),"",INDEX('Policy Characteristics'!K:K,MATCH($C813,'Policy Characteristics'!$C:$C,0)))</f>
        <v>industry-ag-main.html#fuel-switching</v>
      </c>
      <c r="R813" s="177" t="str">
        <f>IF(ISBLANK(INDEX('Policy Characteristics'!L:L,MATCH($C813,'Policy Characteristics'!$C:$C,0))),"",INDEX('Policy Characteristics'!L:L,MATCH($C813,'Policy Characteristics'!$C:$C,0)))</f>
        <v>industry-elec-and-hydrogen.html</v>
      </c>
    </row>
    <row r="814" spans="1:18" s="2" customFormat="1" x14ac:dyDescent="0.35">
      <c r="A814" s="176" t="str">
        <f>IF(ISBLANK(INDEX('Policy Characteristics'!A:A,MATCH($C814,'Policy Characteristics'!$C:$C,0))),"",INDEX('Policy Characteristics'!A:A,MATCH($C814,'Policy Characteristics'!$C:$C,0)))</f>
        <v>Industry</v>
      </c>
      <c r="B814" s="184" t="str">
        <f>IF(ISBLANK(INDEX('Policy Characteristics'!B:B,MATCH($C814,'Policy Characteristics'!$C:$C,0))),"",INDEX('Policy Characteristics'!B:B,MATCH($C814,'Policy Characteristics'!$C:$C,0)))</f>
        <v>Hydrogen Combustion</v>
      </c>
      <c r="C814" s="176" t="str">
        <f t="shared" si="38"/>
        <v>Fraction of Eligible Industrial Energy Use Shifted to Hydrogen</v>
      </c>
      <c r="D814" s="6" t="s">
        <v>1965</v>
      </c>
      <c r="E814" s="1" t="s">
        <v>2542</v>
      </c>
      <c r="F814" t="s">
        <v>1658</v>
      </c>
      <c r="G814" s="47" t="s">
        <v>2542</v>
      </c>
      <c r="H814" s="44">
        <v>2049</v>
      </c>
      <c r="I814" s="198" t="s">
        <v>44</v>
      </c>
      <c r="J814" s="177" t="str">
        <f>IF(ISBLANK(INDEX('Policy Characteristics'!D:D,MATCH($C814,'Policy Characteristics'!$C:$C,0))),"",INDEX('Policy Characteristics'!D:D,MATCH($C814,'Policy Characteristics'!$C:$C,0)))</f>
        <v>Hydrogen Combustion</v>
      </c>
      <c r="K814" s="177" t="str">
        <f>IF(ISBLANK(INDEX('Policy Characteristics'!E:E,MATCH($C814,'Policy Characteristics'!$C:$C,0))),"",INDEX('Policy Characteristics'!E:E,MATCH($C814,'Policy Characteristics'!$C:$C,0)))</f>
        <v>indst shift to hydrogen</v>
      </c>
      <c r="L814" s="177">
        <f>IF(ISBLANK(INDEX('Policy Characteristics'!F:F,MATCH($C814,'Policy Characteristics'!$C:$C,0))),"",INDEX('Policy Characteristics'!F:F,MATCH($C814,'Policy Characteristics'!$C:$C,0)))</f>
        <v>0</v>
      </c>
      <c r="M814" s="177">
        <f>IF(ISBLANK(INDEX('Policy Characteristics'!G:G,MATCH($C814,'Policy Characteristics'!$C:$C,0))),"",INDEX('Policy Characteristics'!G:G,MATCH($C814,'Policy Characteristics'!$C:$C,0)))</f>
        <v>1</v>
      </c>
      <c r="N814" s="177">
        <f>IF(ISBLANK(INDEX('Policy Characteristics'!H:H,MATCH($C814,'Policy Characteristics'!$C:$C,0))),"",INDEX('Policy Characteristics'!H:H,MATCH($C814,'Policy Characteristics'!$C:$C,0)))</f>
        <v>0.01</v>
      </c>
      <c r="O814" s="177" t="str">
        <f>IF(ISBLANK(INDEX('Policy Characteristics'!I:I,MATCH($C814,'Policy Characteristics'!$C:$C,0))),"",INDEX('Policy Characteristics'!I:I,MATCH($C814,'Policy Characteristics'!$C:$C,0)))</f>
        <v>% of fuel shifted</v>
      </c>
      <c r="P814" s="177" t="str">
        <f>IF(ISBLANK(INDEX('Policy Characteristics'!J:J,MATCH($C814,'Policy Characteristics'!$C:$C,0))),"",INDEX('Policy Characteristics'!J:J,MATCH($C814,'Policy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4" s="177" t="str">
        <f>IF(ISBLANK(INDEX('Policy Characteristics'!K:K,MATCH($C814,'Policy Characteristics'!$C:$C,0))),"",INDEX('Policy Characteristics'!K:K,MATCH($C814,'Policy Characteristics'!$C:$C,0)))</f>
        <v>industry-ag-main.html#fuel-switching</v>
      </c>
      <c r="R814" s="177" t="str">
        <f>IF(ISBLANK(INDEX('Policy Characteristics'!L:L,MATCH($C814,'Policy Characteristics'!$C:$C,0))),"",INDEX('Policy Characteristics'!L:L,MATCH($C814,'Policy Characteristics'!$C:$C,0)))</f>
        <v>industry-elec-and-hydrogen.html</v>
      </c>
    </row>
    <row r="815" spans="1:18" s="2" customFormat="1" x14ac:dyDescent="0.35">
      <c r="A815" s="176" t="str">
        <f>IF(ISBLANK(INDEX('Policy Characteristics'!A:A,MATCH($C815,'Policy Characteristics'!$C:$C,0))),"",INDEX('Policy Characteristics'!A:A,MATCH($C815,'Policy Characteristics'!$C:$C,0)))</f>
        <v>Industry</v>
      </c>
      <c r="B815" s="184" t="str">
        <f>IF(ISBLANK(INDEX('Policy Characteristics'!B:B,MATCH($C815,'Policy Characteristics'!$C:$C,0))),"",INDEX('Policy Characteristics'!B:B,MATCH($C815,'Policy Characteristics'!$C:$C,0)))</f>
        <v>Hydrogen Combustion</v>
      </c>
      <c r="C815" s="176" t="str">
        <f t="shared" si="38"/>
        <v>Fraction of Eligible Industrial Energy Use Shifted to Hydrogen</v>
      </c>
      <c r="D815" s="6" t="s">
        <v>1966</v>
      </c>
      <c r="E815" s="1" t="s">
        <v>2379</v>
      </c>
      <c r="F815" t="s">
        <v>1930</v>
      </c>
      <c r="G815" s="47" t="s">
        <v>2386</v>
      </c>
      <c r="H815" s="44">
        <v>2050</v>
      </c>
      <c r="I815" s="198" t="s">
        <v>43</v>
      </c>
      <c r="J815" s="177" t="str">
        <f>IF(ISBLANK(INDEX('Policy Characteristics'!D:D,MATCH($C815,'Policy Characteristics'!$C:$C,0))),"",INDEX('Policy Characteristics'!D:D,MATCH($C815,'Policy Characteristics'!$C:$C,0)))</f>
        <v>Hydrogen Combustion</v>
      </c>
      <c r="K815" s="177" t="str">
        <f>IF(ISBLANK(INDEX('Policy Characteristics'!E:E,MATCH($C815,'Policy Characteristics'!$C:$C,0))),"",INDEX('Policy Characteristics'!E:E,MATCH($C815,'Policy Characteristics'!$C:$C,0)))</f>
        <v>indst shift to hydrogen</v>
      </c>
      <c r="L815" s="177">
        <f>IF(ISBLANK(INDEX('Policy Characteristics'!F:F,MATCH($C815,'Policy Characteristics'!$C:$C,0))),"",INDEX('Policy Characteristics'!F:F,MATCH($C815,'Policy Characteristics'!$C:$C,0)))</f>
        <v>0</v>
      </c>
      <c r="M815" s="177">
        <f>IF(ISBLANK(INDEX('Policy Characteristics'!G:G,MATCH($C815,'Policy Characteristics'!$C:$C,0))),"",INDEX('Policy Characteristics'!G:G,MATCH($C815,'Policy Characteristics'!$C:$C,0)))</f>
        <v>1</v>
      </c>
      <c r="N815" s="177">
        <f>IF(ISBLANK(INDEX('Policy Characteristics'!H:H,MATCH($C815,'Policy Characteristics'!$C:$C,0))),"",INDEX('Policy Characteristics'!H:H,MATCH($C815,'Policy Characteristics'!$C:$C,0)))</f>
        <v>0.01</v>
      </c>
      <c r="O815" s="177" t="str">
        <f>IF(ISBLANK(INDEX('Policy Characteristics'!I:I,MATCH($C815,'Policy Characteristics'!$C:$C,0))),"",INDEX('Policy Characteristics'!I:I,MATCH($C815,'Policy Characteristics'!$C:$C,0)))</f>
        <v>% of fuel shifted</v>
      </c>
      <c r="P815" s="177" t="str">
        <f>IF(ISBLANK(INDEX('Policy Characteristics'!J:J,MATCH($C815,'Policy Characteristics'!$C:$C,0))),"",INDEX('Policy Characteristics'!J:J,MATCH($C815,'Policy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5" s="177" t="str">
        <f>IF(ISBLANK(INDEX('Policy Characteristics'!K:K,MATCH($C815,'Policy Characteristics'!$C:$C,0))),"",INDEX('Policy Characteristics'!K:K,MATCH($C815,'Policy Characteristics'!$C:$C,0)))</f>
        <v>industry-ag-main.html#fuel-switching</v>
      </c>
      <c r="R815" s="177" t="str">
        <f>IF(ISBLANK(INDEX('Policy Characteristics'!L:L,MATCH($C815,'Policy Characteristics'!$C:$C,0))),"",INDEX('Policy Characteristics'!L:L,MATCH($C815,'Policy Characteristics'!$C:$C,0)))</f>
        <v>industry-elec-and-hydrogen.html</v>
      </c>
    </row>
    <row r="816" spans="1:18" s="2" customFormat="1" x14ac:dyDescent="0.35">
      <c r="A816" s="176" t="str">
        <f>IF(ISBLANK(INDEX('Policy Characteristics'!A:A,MATCH($C816,'Policy Characteristics'!$C:$C,0))),"",INDEX('Policy Characteristics'!A:A,MATCH($C816,'Policy Characteristics'!$C:$C,0)))</f>
        <v>Industry</v>
      </c>
      <c r="B816" s="184" t="str">
        <f>IF(ISBLANK(INDEX('Policy Characteristics'!B:B,MATCH($C816,'Policy Characteristics'!$C:$C,0))),"",INDEX('Policy Characteristics'!B:B,MATCH($C816,'Policy Characteristics'!$C:$C,0)))</f>
        <v>Hydrogen Combustion</v>
      </c>
      <c r="C816" s="176" t="str">
        <f t="shared" si="38"/>
        <v>Fraction of Eligible Industrial Energy Use Shifted to Hydrogen</v>
      </c>
      <c r="D816" s="6" t="s">
        <v>1966</v>
      </c>
      <c r="E816" s="1" t="s">
        <v>2380</v>
      </c>
      <c r="F816" t="s">
        <v>1930</v>
      </c>
      <c r="G816" s="47" t="s">
        <v>2387</v>
      </c>
      <c r="H816" s="44">
        <v>2051</v>
      </c>
      <c r="I816" s="198" t="s">
        <v>43</v>
      </c>
      <c r="J816" s="177" t="str">
        <f>IF(ISBLANK(INDEX('Policy Characteristics'!D:D,MATCH($C816,'Policy Characteristics'!$C:$C,0))),"",INDEX('Policy Characteristics'!D:D,MATCH($C816,'Policy Characteristics'!$C:$C,0)))</f>
        <v>Hydrogen Combustion</v>
      </c>
      <c r="K816" s="177" t="str">
        <f>IF(ISBLANK(INDEX('Policy Characteristics'!E:E,MATCH($C816,'Policy Characteristics'!$C:$C,0))),"",INDEX('Policy Characteristics'!E:E,MATCH($C816,'Policy Characteristics'!$C:$C,0)))</f>
        <v>indst shift to hydrogen</v>
      </c>
      <c r="L816" s="177">
        <f>IF(ISBLANK(INDEX('Policy Characteristics'!F:F,MATCH($C816,'Policy Characteristics'!$C:$C,0))),"",INDEX('Policy Characteristics'!F:F,MATCH($C816,'Policy Characteristics'!$C:$C,0)))</f>
        <v>0</v>
      </c>
      <c r="M816" s="177">
        <f>IF(ISBLANK(INDEX('Policy Characteristics'!G:G,MATCH($C816,'Policy Characteristics'!$C:$C,0))),"",INDEX('Policy Characteristics'!G:G,MATCH($C816,'Policy Characteristics'!$C:$C,0)))</f>
        <v>1</v>
      </c>
      <c r="N816" s="177">
        <f>IF(ISBLANK(INDEX('Policy Characteristics'!H:H,MATCH($C816,'Policy Characteristics'!$C:$C,0))),"",INDEX('Policy Characteristics'!H:H,MATCH($C816,'Policy Characteristics'!$C:$C,0)))</f>
        <v>0.01</v>
      </c>
      <c r="O816" s="177" t="str">
        <f>IF(ISBLANK(INDEX('Policy Characteristics'!I:I,MATCH($C816,'Policy Characteristics'!$C:$C,0))),"",INDEX('Policy Characteristics'!I:I,MATCH($C816,'Policy Characteristics'!$C:$C,0)))</f>
        <v>% of fuel shifted</v>
      </c>
      <c r="P816" s="177" t="str">
        <f>IF(ISBLANK(INDEX('Policy Characteristics'!J:J,MATCH($C816,'Policy Characteristics'!$C:$C,0))),"",INDEX('Policy Characteristics'!J:J,MATCH($C816,'Policy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6" s="177" t="str">
        <f>IF(ISBLANK(INDEX('Policy Characteristics'!K:K,MATCH($C816,'Policy Characteristics'!$C:$C,0))),"",INDEX('Policy Characteristics'!K:K,MATCH($C816,'Policy Characteristics'!$C:$C,0)))</f>
        <v>industry-ag-main.html#fuel-switching</v>
      </c>
      <c r="R816" s="177" t="str">
        <f>IF(ISBLANK(INDEX('Policy Characteristics'!L:L,MATCH($C816,'Policy Characteristics'!$C:$C,0))),"",INDEX('Policy Characteristics'!L:L,MATCH($C816,'Policy Characteristics'!$C:$C,0)))</f>
        <v>industry-elec-and-hydrogen.html</v>
      </c>
    </row>
    <row r="817" spans="1:18" s="2" customFormat="1" x14ac:dyDescent="0.35">
      <c r="A817" s="176" t="str">
        <f>IF(ISBLANK(INDEX('Policy Characteristics'!A:A,MATCH($C817,'Policy Characteristics'!$C:$C,0))),"",INDEX('Policy Characteristics'!A:A,MATCH($C817,'Policy Characteristics'!$C:$C,0)))</f>
        <v>Industry</v>
      </c>
      <c r="B817" s="184" t="str">
        <f>IF(ISBLANK(INDEX('Policy Characteristics'!B:B,MATCH($C817,'Policy Characteristics'!$C:$C,0))),"",INDEX('Policy Characteristics'!B:B,MATCH($C817,'Policy Characteristics'!$C:$C,0)))</f>
        <v>Hydrogen Combustion</v>
      </c>
      <c r="C817" s="176" t="str">
        <f t="shared" si="38"/>
        <v>Fraction of Eligible Industrial Energy Use Shifted to Hydrogen</v>
      </c>
      <c r="D817" s="6" t="s">
        <v>1966</v>
      </c>
      <c r="E817" s="1" t="s">
        <v>2381</v>
      </c>
      <c r="F817" t="s">
        <v>1930</v>
      </c>
      <c r="G817" s="47" t="s">
        <v>2388</v>
      </c>
      <c r="H817" s="44">
        <v>2052</v>
      </c>
      <c r="I817" s="198" t="s">
        <v>43</v>
      </c>
      <c r="J817" s="177" t="str">
        <f>IF(ISBLANK(INDEX('Policy Characteristics'!D:D,MATCH($C817,'Policy Characteristics'!$C:$C,0))),"",INDEX('Policy Characteristics'!D:D,MATCH($C817,'Policy Characteristics'!$C:$C,0)))</f>
        <v>Hydrogen Combustion</v>
      </c>
      <c r="K817" s="177" t="str">
        <f>IF(ISBLANK(INDEX('Policy Characteristics'!E:E,MATCH($C817,'Policy Characteristics'!$C:$C,0))),"",INDEX('Policy Characteristics'!E:E,MATCH($C817,'Policy Characteristics'!$C:$C,0)))</f>
        <v>indst shift to hydrogen</v>
      </c>
      <c r="L817" s="177">
        <f>IF(ISBLANK(INDEX('Policy Characteristics'!F:F,MATCH($C817,'Policy Characteristics'!$C:$C,0))),"",INDEX('Policy Characteristics'!F:F,MATCH($C817,'Policy Characteristics'!$C:$C,0)))</f>
        <v>0</v>
      </c>
      <c r="M817" s="177">
        <f>IF(ISBLANK(INDEX('Policy Characteristics'!G:G,MATCH($C817,'Policy Characteristics'!$C:$C,0))),"",INDEX('Policy Characteristics'!G:G,MATCH($C817,'Policy Characteristics'!$C:$C,0)))</f>
        <v>1</v>
      </c>
      <c r="N817" s="177">
        <f>IF(ISBLANK(INDEX('Policy Characteristics'!H:H,MATCH($C817,'Policy Characteristics'!$C:$C,0))),"",INDEX('Policy Characteristics'!H:H,MATCH($C817,'Policy Characteristics'!$C:$C,0)))</f>
        <v>0.01</v>
      </c>
      <c r="O817" s="177" t="str">
        <f>IF(ISBLANK(INDEX('Policy Characteristics'!I:I,MATCH($C817,'Policy Characteristics'!$C:$C,0))),"",INDEX('Policy Characteristics'!I:I,MATCH($C817,'Policy Characteristics'!$C:$C,0)))</f>
        <v>% of fuel shifted</v>
      </c>
      <c r="P817" s="177" t="str">
        <f>IF(ISBLANK(INDEX('Policy Characteristics'!J:J,MATCH($C817,'Policy Characteristics'!$C:$C,0))),"",INDEX('Policy Characteristics'!J:J,MATCH($C817,'Policy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7" s="177" t="str">
        <f>IF(ISBLANK(INDEX('Policy Characteristics'!K:K,MATCH($C817,'Policy Characteristics'!$C:$C,0))),"",INDEX('Policy Characteristics'!K:K,MATCH($C817,'Policy Characteristics'!$C:$C,0)))</f>
        <v>industry-ag-main.html#fuel-switching</v>
      </c>
      <c r="R817" s="177" t="str">
        <f>IF(ISBLANK(INDEX('Policy Characteristics'!L:L,MATCH($C817,'Policy Characteristics'!$C:$C,0))),"",INDEX('Policy Characteristics'!L:L,MATCH($C817,'Policy Characteristics'!$C:$C,0)))</f>
        <v>industry-elec-and-hydrogen.html</v>
      </c>
    </row>
    <row r="818" spans="1:18" s="2" customFormat="1" x14ac:dyDescent="0.35">
      <c r="A818" s="176" t="str">
        <f>IF(ISBLANK(INDEX('Policy Characteristics'!A:A,MATCH($C818,'Policy Characteristics'!$C:$C,0))),"",INDEX('Policy Characteristics'!A:A,MATCH($C818,'Policy Characteristics'!$C:$C,0)))</f>
        <v>Industry</v>
      </c>
      <c r="B818" s="184" t="str">
        <f>IF(ISBLANK(INDEX('Policy Characteristics'!B:B,MATCH($C818,'Policy Characteristics'!$C:$C,0))),"",INDEX('Policy Characteristics'!B:B,MATCH($C818,'Policy Characteristics'!$C:$C,0)))</f>
        <v>Hydrogen Combustion</v>
      </c>
      <c r="C818" s="176" t="str">
        <f t="shared" si="38"/>
        <v>Fraction of Eligible Industrial Energy Use Shifted to Hydrogen</v>
      </c>
      <c r="D818" s="6" t="s">
        <v>1966</v>
      </c>
      <c r="E818" s="1" t="s">
        <v>2382</v>
      </c>
      <c r="F818" t="s">
        <v>1930</v>
      </c>
      <c r="G818" s="47" t="s">
        <v>2389</v>
      </c>
      <c r="H818" s="44">
        <v>2053</v>
      </c>
      <c r="I818" s="198" t="s">
        <v>43</v>
      </c>
      <c r="J818" s="177" t="str">
        <f>IF(ISBLANK(INDEX('Policy Characteristics'!D:D,MATCH($C818,'Policy Characteristics'!$C:$C,0))),"",INDEX('Policy Characteristics'!D:D,MATCH($C818,'Policy Characteristics'!$C:$C,0)))</f>
        <v>Hydrogen Combustion</v>
      </c>
      <c r="K818" s="177" t="str">
        <f>IF(ISBLANK(INDEX('Policy Characteristics'!E:E,MATCH($C818,'Policy Characteristics'!$C:$C,0))),"",INDEX('Policy Characteristics'!E:E,MATCH($C818,'Policy Characteristics'!$C:$C,0)))</f>
        <v>indst shift to hydrogen</v>
      </c>
      <c r="L818" s="177">
        <f>IF(ISBLANK(INDEX('Policy Characteristics'!F:F,MATCH($C818,'Policy Characteristics'!$C:$C,0))),"",INDEX('Policy Characteristics'!F:F,MATCH($C818,'Policy Characteristics'!$C:$C,0)))</f>
        <v>0</v>
      </c>
      <c r="M818" s="177">
        <f>IF(ISBLANK(INDEX('Policy Characteristics'!G:G,MATCH($C818,'Policy Characteristics'!$C:$C,0))),"",INDEX('Policy Characteristics'!G:G,MATCH($C818,'Policy Characteristics'!$C:$C,0)))</f>
        <v>1</v>
      </c>
      <c r="N818" s="177">
        <f>IF(ISBLANK(INDEX('Policy Characteristics'!H:H,MATCH($C818,'Policy Characteristics'!$C:$C,0))),"",INDEX('Policy Characteristics'!H:H,MATCH($C818,'Policy Characteristics'!$C:$C,0)))</f>
        <v>0.01</v>
      </c>
      <c r="O818" s="177" t="str">
        <f>IF(ISBLANK(INDEX('Policy Characteristics'!I:I,MATCH($C818,'Policy Characteristics'!$C:$C,0))),"",INDEX('Policy Characteristics'!I:I,MATCH($C818,'Policy Characteristics'!$C:$C,0)))</f>
        <v>% of fuel shifted</v>
      </c>
      <c r="P818" s="177" t="str">
        <f>IF(ISBLANK(INDEX('Policy Characteristics'!J:J,MATCH($C818,'Policy Characteristics'!$C:$C,0))),"",INDEX('Policy Characteristics'!J:J,MATCH($C818,'Policy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8" s="177" t="str">
        <f>IF(ISBLANK(INDEX('Policy Characteristics'!K:K,MATCH($C818,'Policy Characteristics'!$C:$C,0))),"",INDEX('Policy Characteristics'!K:K,MATCH($C818,'Policy Characteristics'!$C:$C,0)))</f>
        <v>industry-ag-main.html#fuel-switching</v>
      </c>
      <c r="R818" s="177" t="str">
        <f>IF(ISBLANK(INDEX('Policy Characteristics'!L:L,MATCH($C818,'Policy Characteristics'!$C:$C,0))),"",INDEX('Policy Characteristics'!L:L,MATCH($C818,'Policy Characteristics'!$C:$C,0)))</f>
        <v>industry-elec-and-hydrogen.html</v>
      </c>
    </row>
    <row r="819" spans="1:18" s="2" customFormat="1" x14ac:dyDescent="0.35">
      <c r="A819" s="176" t="str">
        <f>IF(ISBLANK(INDEX('Policy Characteristics'!A:A,MATCH($C819,'Policy Characteristics'!$C:$C,0))),"",INDEX('Policy Characteristics'!A:A,MATCH($C819,'Policy Characteristics'!$C:$C,0)))</f>
        <v>Industry</v>
      </c>
      <c r="B819" s="184" t="str">
        <f>IF(ISBLANK(INDEX('Policy Characteristics'!B:B,MATCH($C819,'Policy Characteristics'!$C:$C,0))),"",INDEX('Policy Characteristics'!B:B,MATCH($C819,'Policy Characteristics'!$C:$C,0)))</f>
        <v>Hydrogen Combustion</v>
      </c>
      <c r="C819" s="176" t="str">
        <f t="shared" si="38"/>
        <v>Fraction of Eligible Industrial Energy Use Shifted to Hydrogen</v>
      </c>
      <c r="D819" s="6" t="s">
        <v>1966</v>
      </c>
      <c r="E819" s="1" t="s">
        <v>2383</v>
      </c>
      <c r="F819" t="s">
        <v>1930</v>
      </c>
      <c r="G819" s="47" t="s">
        <v>2390</v>
      </c>
      <c r="H819" s="44">
        <v>2054</v>
      </c>
      <c r="I819" s="198" t="s">
        <v>44</v>
      </c>
      <c r="J819" s="177" t="str">
        <f>IF(ISBLANK(INDEX('Policy Characteristics'!D:D,MATCH($C819,'Policy Characteristics'!$C:$C,0))),"",INDEX('Policy Characteristics'!D:D,MATCH($C819,'Policy Characteristics'!$C:$C,0)))</f>
        <v>Hydrogen Combustion</v>
      </c>
      <c r="K819" s="177" t="str">
        <f>IF(ISBLANK(INDEX('Policy Characteristics'!E:E,MATCH($C819,'Policy Characteristics'!$C:$C,0))),"",INDEX('Policy Characteristics'!E:E,MATCH($C819,'Policy Characteristics'!$C:$C,0)))</f>
        <v>indst shift to hydrogen</v>
      </c>
      <c r="L819" s="177">
        <f>IF(ISBLANK(INDEX('Policy Characteristics'!F:F,MATCH($C819,'Policy Characteristics'!$C:$C,0))),"",INDEX('Policy Characteristics'!F:F,MATCH($C819,'Policy Characteristics'!$C:$C,0)))</f>
        <v>0</v>
      </c>
      <c r="M819" s="177">
        <f>IF(ISBLANK(INDEX('Policy Characteristics'!G:G,MATCH($C819,'Policy Characteristics'!$C:$C,0))),"",INDEX('Policy Characteristics'!G:G,MATCH($C819,'Policy Characteristics'!$C:$C,0)))</f>
        <v>1</v>
      </c>
      <c r="N819" s="177">
        <f>IF(ISBLANK(INDEX('Policy Characteristics'!H:H,MATCH($C819,'Policy Characteristics'!$C:$C,0))),"",INDEX('Policy Characteristics'!H:H,MATCH($C819,'Policy Characteristics'!$C:$C,0)))</f>
        <v>0.01</v>
      </c>
      <c r="O819" s="177" t="str">
        <f>IF(ISBLANK(INDEX('Policy Characteristics'!I:I,MATCH($C819,'Policy Characteristics'!$C:$C,0))),"",INDEX('Policy Characteristics'!I:I,MATCH($C819,'Policy Characteristics'!$C:$C,0)))</f>
        <v>% of fuel shifted</v>
      </c>
      <c r="P819" s="177" t="str">
        <f>IF(ISBLANK(INDEX('Policy Characteristics'!J:J,MATCH($C819,'Policy Characteristics'!$C:$C,0))),"",INDEX('Policy Characteristics'!J:J,MATCH($C819,'Policy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9" s="177" t="str">
        <f>IF(ISBLANK(INDEX('Policy Characteristics'!K:K,MATCH($C819,'Policy Characteristics'!$C:$C,0))),"",INDEX('Policy Characteristics'!K:K,MATCH($C819,'Policy Characteristics'!$C:$C,0)))</f>
        <v>industry-ag-main.html#fuel-switching</v>
      </c>
      <c r="R819" s="177" t="str">
        <f>IF(ISBLANK(INDEX('Policy Characteristics'!L:L,MATCH($C819,'Policy Characteristics'!$C:$C,0))),"",INDEX('Policy Characteristics'!L:L,MATCH($C819,'Policy Characteristics'!$C:$C,0)))</f>
        <v>industry-elec-and-hydrogen.html</v>
      </c>
    </row>
    <row r="820" spans="1:18" s="2" customFormat="1" x14ac:dyDescent="0.35">
      <c r="A820" s="176" t="str">
        <f>IF(ISBLANK(INDEX('Policy Characteristics'!A:A,MATCH($C820,'Policy Characteristics'!$C:$C,0))),"",INDEX('Policy Characteristics'!A:A,MATCH($C820,'Policy Characteristics'!$C:$C,0)))</f>
        <v>Industry</v>
      </c>
      <c r="B820" s="184" t="str">
        <f>IF(ISBLANK(INDEX('Policy Characteristics'!B:B,MATCH($C820,'Policy Characteristics'!$C:$C,0))),"",INDEX('Policy Characteristics'!B:B,MATCH($C820,'Policy Characteristics'!$C:$C,0)))</f>
        <v>Hydrogen Combustion</v>
      </c>
      <c r="C820" s="176" t="str">
        <f t="shared" si="38"/>
        <v>Fraction of Eligible Industrial Energy Use Shifted to Hydrogen</v>
      </c>
      <c r="D820" s="6" t="s">
        <v>1966</v>
      </c>
      <c r="E820" s="1" t="s">
        <v>2384</v>
      </c>
      <c r="F820" t="s">
        <v>1930</v>
      </c>
      <c r="G820" s="47" t="s">
        <v>2391</v>
      </c>
      <c r="H820" s="44">
        <v>2055</v>
      </c>
      <c r="I820" s="198" t="s">
        <v>44</v>
      </c>
      <c r="J820" s="177" t="str">
        <f>IF(ISBLANK(INDEX('Policy Characteristics'!D:D,MATCH($C820,'Policy Characteristics'!$C:$C,0))),"",INDEX('Policy Characteristics'!D:D,MATCH($C820,'Policy Characteristics'!$C:$C,0)))</f>
        <v>Hydrogen Combustion</v>
      </c>
      <c r="K820" s="177" t="str">
        <f>IF(ISBLANK(INDEX('Policy Characteristics'!E:E,MATCH($C820,'Policy Characteristics'!$C:$C,0))),"",INDEX('Policy Characteristics'!E:E,MATCH($C820,'Policy Characteristics'!$C:$C,0)))</f>
        <v>indst shift to hydrogen</v>
      </c>
      <c r="L820" s="177">
        <f>IF(ISBLANK(INDEX('Policy Characteristics'!F:F,MATCH($C820,'Policy Characteristics'!$C:$C,0))),"",INDEX('Policy Characteristics'!F:F,MATCH($C820,'Policy Characteristics'!$C:$C,0)))</f>
        <v>0</v>
      </c>
      <c r="M820" s="177">
        <f>IF(ISBLANK(INDEX('Policy Characteristics'!G:G,MATCH($C820,'Policy Characteristics'!$C:$C,0))),"",INDEX('Policy Characteristics'!G:G,MATCH($C820,'Policy Characteristics'!$C:$C,0)))</f>
        <v>1</v>
      </c>
      <c r="N820" s="177">
        <f>IF(ISBLANK(INDEX('Policy Characteristics'!H:H,MATCH($C820,'Policy Characteristics'!$C:$C,0))),"",INDEX('Policy Characteristics'!H:H,MATCH($C820,'Policy Characteristics'!$C:$C,0)))</f>
        <v>0.01</v>
      </c>
      <c r="O820" s="177" t="str">
        <f>IF(ISBLANK(INDEX('Policy Characteristics'!I:I,MATCH($C820,'Policy Characteristics'!$C:$C,0))),"",INDEX('Policy Characteristics'!I:I,MATCH($C820,'Policy Characteristics'!$C:$C,0)))</f>
        <v>% of fuel shifted</v>
      </c>
      <c r="P820" s="177" t="str">
        <f>IF(ISBLANK(INDEX('Policy Characteristics'!J:J,MATCH($C820,'Policy Characteristics'!$C:$C,0))),"",INDEX('Policy Characteristics'!J:J,MATCH($C820,'Policy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0" s="177" t="str">
        <f>IF(ISBLANK(INDEX('Policy Characteristics'!K:K,MATCH($C820,'Policy Characteristics'!$C:$C,0))),"",INDEX('Policy Characteristics'!K:K,MATCH($C820,'Policy Characteristics'!$C:$C,0)))</f>
        <v>industry-ag-main.html#fuel-switching</v>
      </c>
      <c r="R820" s="177" t="str">
        <f>IF(ISBLANK(INDEX('Policy Characteristics'!L:L,MATCH($C820,'Policy Characteristics'!$C:$C,0))),"",INDEX('Policy Characteristics'!L:L,MATCH($C820,'Policy Characteristics'!$C:$C,0)))</f>
        <v>industry-elec-and-hydrogen.html</v>
      </c>
    </row>
    <row r="821" spans="1:18" s="2" customFormat="1" x14ac:dyDescent="0.35">
      <c r="A821" s="176" t="str">
        <f>IF(ISBLANK(INDEX('Policy Characteristics'!A:A,MATCH($C821,'Policy Characteristics'!$C:$C,0))),"",INDEX('Policy Characteristics'!A:A,MATCH($C821,'Policy Characteristics'!$C:$C,0)))</f>
        <v>Industry</v>
      </c>
      <c r="B821" s="184" t="str">
        <f>IF(ISBLANK(INDEX('Policy Characteristics'!B:B,MATCH($C821,'Policy Characteristics'!$C:$C,0))),"",INDEX('Policy Characteristics'!B:B,MATCH($C821,'Policy Characteristics'!$C:$C,0)))</f>
        <v>Hydrogen Combustion</v>
      </c>
      <c r="C821" s="176" t="str">
        <f t="shared" si="38"/>
        <v>Fraction of Eligible Industrial Energy Use Shifted to Hydrogen</v>
      </c>
      <c r="D821" s="6" t="s">
        <v>1966</v>
      </c>
      <c r="E821" s="1" t="s">
        <v>2385</v>
      </c>
      <c r="F821" t="s">
        <v>1930</v>
      </c>
      <c r="G821" s="47" t="s">
        <v>2392</v>
      </c>
      <c r="H821" s="44">
        <v>2056</v>
      </c>
      <c r="I821" s="198" t="s">
        <v>44</v>
      </c>
      <c r="J821" s="177" t="str">
        <f>IF(ISBLANK(INDEX('Policy Characteristics'!D:D,MATCH($C821,'Policy Characteristics'!$C:$C,0))),"",INDEX('Policy Characteristics'!D:D,MATCH($C821,'Policy Characteristics'!$C:$C,0)))</f>
        <v>Hydrogen Combustion</v>
      </c>
      <c r="K821" s="177" t="str">
        <f>IF(ISBLANK(INDEX('Policy Characteristics'!E:E,MATCH($C821,'Policy Characteristics'!$C:$C,0))),"",INDEX('Policy Characteristics'!E:E,MATCH($C821,'Policy Characteristics'!$C:$C,0)))</f>
        <v>indst shift to hydrogen</v>
      </c>
      <c r="L821" s="177">
        <f>IF(ISBLANK(INDEX('Policy Characteristics'!F:F,MATCH($C821,'Policy Characteristics'!$C:$C,0))),"",INDEX('Policy Characteristics'!F:F,MATCH($C821,'Policy Characteristics'!$C:$C,0)))</f>
        <v>0</v>
      </c>
      <c r="M821" s="177">
        <f>IF(ISBLANK(INDEX('Policy Characteristics'!G:G,MATCH($C821,'Policy Characteristics'!$C:$C,0))),"",INDEX('Policy Characteristics'!G:G,MATCH($C821,'Policy Characteristics'!$C:$C,0)))</f>
        <v>1</v>
      </c>
      <c r="N821" s="177">
        <f>IF(ISBLANK(INDEX('Policy Characteristics'!H:H,MATCH($C821,'Policy Characteristics'!$C:$C,0))),"",INDEX('Policy Characteristics'!H:H,MATCH($C821,'Policy Characteristics'!$C:$C,0)))</f>
        <v>0.01</v>
      </c>
      <c r="O821" s="177" t="str">
        <f>IF(ISBLANK(INDEX('Policy Characteristics'!I:I,MATCH($C821,'Policy Characteristics'!$C:$C,0))),"",INDEX('Policy Characteristics'!I:I,MATCH($C821,'Policy Characteristics'!$C:$C,0)))</f>
        <v>% of fuel shifted</v>
      </c>
      <c r="P821" s="177" t="str">
        <f>IF(ISBLANK(INDEX('Policy Characteristics'!J:J,MATCH($C821,'Policy Characteristics'!$C:$C,0))),"",INDEX('Policy Characteristics'!J:J,MATCH($C821,'Policy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1" s="177" t="str">
        <f>IF(ISBLANK(INDEX('Policy Characteristics'!K:K,MATCH($C821,'Policy Characteristics'!$C:$C,0))),"",INDEX('Policy Characteristics'!K:K,MATCH($C821,'Policy Characteristics'!$C:$C,0)))</f>
        <v>industry-ag-main.html#fuel-switching</v>
      </c>
      <c r="R821" s="177" t="str">
        <f>IF(ISBLANK(INDEX('Policy Characteristics'!L:L,MATCH($C821,'Policy Characteristics'!$C:$C,0))),"",INDEX('Policy Characteristics'!L:L,MATCH($C821,'Policy Characteristics'!$C:$C,0)))</f>
        <v>industry-elec-and-hydrogen.html</v>
      </c>
    </row>
    <row r="822" spans="1:18" s="2" customFormat="1" x14ac:dyDescent="0.35">
      <c r="A822" s="176" t="str">
        <f>IF(ISBLANK(INDEX('Policy Characteristics'!A:A,MATCH($C822,'Policy Characteristics'!$C:$C,0))),"",INDEX('Policy Characteristics'!A:A,MATCH($C822,'Policy Characteristics'!$C:$C,0)))</f>
        <v>Industry</v>
      </c>
      <c r="B822" s="184" t="str">
        <f>IF(ISBLANK(INDEX('Policy Characteristics'!B:B,MATCH($C822,'Policy Characteristics'!$C:$C,0))),"",INDEX('Policy Characteristics'!B:B,MATCH($C822,'Policy Characteristics'!$C:$C,0)))</f>
        <v>Hydrogen Combustion</v>
      </c>
      <c r="C822" s="176" t="str">
        <f t="shared" si="38"/>
        <v>Fraction of Eligible Industrial Energy Use Shifted to Hydrogen</v>
      </c>
      <c r="D822" s="6" t="s">
        <v>1966</v>
      </c>
      <c r="E822" s="1" t="s">
        <v>2542</v>
      </c>
      <c r="F822" t="s">
        <v>1930</v>
      </c>
      <c r="G822" s="47" t="s">
        <v>2542</v>
      </c>
      <c r="H822" s="44">
        <v>2057</v>
      </c>
      <c r="I822" s="198" t="s">
        <v>44</v>
      </c>
      <c r="J822" s="177" t="str">
        <f>IF(ISBLANK(INDEX('Policy Characteristics'!D:D,MATCH($C822,'Policy Characteristics'!$C:$C,0))),"",INDEX('Policy Characteristics'!D:D,MATCH($C822,'Policy Characteristics'!$C:$C,0)))</f>
        <v>Hydrogen Combustion</v>
      </c>
      <c r="K822" s="177" t="str">
        <f>IF(ISBLANK(INDEX('Policy Characteristics'!E:E,MATCH($C822,'Policy Characteristics'!$C:$C,0))),"",INDEX('Policy Characteristics'!E:E,MATCH($C822,'Policy Characteristics'!$C:$C,0)))</f>
        <v>indst shift to hydrogen</v>
      </c>
      <c r="L822" s="177">
        <f>IF(ISBLANK(INDEX('Policy Characteristics'!F:F,MATCH($C822,'Policy Characteristics'!$C:$C,0))),"",INDEX('Policy Characteristics'!F:F,MATCH($C822,'Policy Characteristics'!$C:$C,0)))</f>
        <v>0</v>
      </c>
      <c r="M822" s="177">
        <f>IF(ISBLANK(INDEX('Policy Characteristics'!G:G,MATCH($C822,'Policy Characteristics'!$C:$C,0))),"",INDEX('Policy Characteristics'!G:G,MATCH($C822,'Policy Characteristics'!$C:$C,0)))</f>
        <v>1</v>
      </c>
      <c r="N822" s="177">
        <f>IF(ISBLANK(INDEX('Policy Characteristics'!H:H,MATCH($C822,'Policy Characteristics'!$C:$C,0))),"",INDEX('Policy Characteristics'!H:H,MATCH($C822,'Policy Characteristics'!$C:$C,0)))</f>
        <v>0.01</v>
      </c>
      <c r="O822" s="177" t="str">
        <f>IF(ISBLANK(INDEX('Policy Characteristics'!I:I,MATCH($C822,'Policy Characteristics'!$C:$C,0))),"",INDEX('Policy Characteristics'!I:I,MATCH($C822,'Policy Characteristics'!$C:$C,0)))</f>
        <v>% of fuel shifted</v>
      </c>
      <c r="P822" s="177" t="str">
        <f>IF(ISBLANK(INDEX('Policy Characteristics'!J:J,MATCH($C822,'Policy Characteristics'!$C:$C,0))),"",INDEX('Policy Characteristics'!J:J,MATCH($C822,'Policy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2" s="177" t="str">
        <f>IF(ISBLANK(INDEX('Policy Characteristics'!K:K,MATCH($C822,'Policy Characteristics'!$C:$C,0))),"",INDEX('Policy Characteristics'!K:K,MATCH($C822,'Policy Characteristics'!$C:$C,0)))</f>
        <v>industry-ag-main.html#fuel-switching</v>
      </c>
      <c r="R822" s="177" t="str">
        <f>IF(ISBLANK(INDEX('Policy Characteristics'!L:L,MATCH($C822,'Policy Characteristics'!$C:$C,0))),"",INDEX('Policy Characteristics'!L:L,MATCH($C822,'Policy Characteristics'!$C:$C,0)))</f>
        <v>industry-elec-and-hydrogen.html</v>
      </c>
    </row>
    <row r="823" spans="1:18" s="2" customFormat="1" x14ac:dyDescent="0.35">
      <c r="A823" s="176" t="str">
        <f>IF(ISBLANK(INDEX('Policy Characteristics'!A:A,MATCH($C823,'Policy Characteristics'!$C:$C,0))),"",INDEX('Policy Characteristics'!A:A,MATCH($C823,'Policy Characteristics'!$C:$C,0)))</f>
        <v>Industry</v>
      </c>
      <c r="B823" s="184" t="str">
        <f>IF(ISBLANK(INDEX('Policy Characteristics'!B:B,MATCH($C823,'Policy Characteristics'!$C:$C,0))),"",INDEX('Policy Characteristics'!B:B,MATCH($C823,'Policy Characteristics'!$C:$C,0)))</f>
        <v>Hydrogen Combustion</v>
      </c>
      <c r="C823" s="176" t="str">
        <f t="shared" si="38"/>
        <v>Fraction of Eligible Industrial Energy Use Shifted to Hydrogen</v>
      </c>
      <c r="D823" s="6" t="s">
        <v>1967</v>
      </c>
      <c r="E823" s="1" t="s">
        <v>2379</v>
      </c>
      <c r="F823" t="s">
        <v>1931</v>
      </c>
      <c r="G823" s="47" t="s">
        <v>2386</v>
      </c>
      <c r="H823" s="44">
        <v>2058</v>
      </c>
      <c r="I823" s="198" t="s">
        <v>43</v>
      </c>
      <c r="J823" s="177" t="str">
        <f>IF(ISBLANK(INDEX('Policy Characteristics'!D:D,MATCH($C823,'Policy Characteristics'!$C:$C,0))),"",INDEX('Policy Characteristics'!D:D,MATCH($C823,'Policy Characteristics'!$C:$C,0)))</f>
        <v>Hydrogen Combustion</v>
      </c>
      <c r="K823" s="177" t="str">
        <f>IF(ISBLANK(INDEX('Policy Characteristics'!E:E,MATCH($C823,'Policy Characteristics'!$C:$C,0))),"",INDEX('Policy Characteristics'!E:E,MATCH($C823,'Policy Characteristics'!$C:$C,0)))</f>
        <v>indst shift to hydrogen</v>
      </c>
      <c r="L823" s="177">
        <f>IF(ISBLANK(INDEX('Policy Characteristics'!F:F,MATCH($C823,'Policy Characteristics'!$C:$C,0))),"",INDEX('Policy Characteristics'!F:F,MATCH($C823,'Policy Characteristics'!$C:$C,0)))</f>
        <v>0</v>
      </c>
      <c r="M823" s="177">
        <f>IF(ISBLANK(INDEX('Policy Characteristics'!G:G,MATCH($C823,'Policy Characteristics'!$C:$C,0))),"",INDEX('Policy Characteristics'!G:G,MATCH($C823,'Policy Characteristics'!$C:$C,0)))</f>
        <v>1</v>
      </c>
      <c r="N823" s="177">
        <f>IF(ISBLANK(INDEX('Policy Characteristics'!H:H,MATCH($C823,'Policy Characteristics'!$C:$C,0))),"",INDEX('Policy Characteristics'!H:H,MATCH($C823,'Policy Characteristics'!$C:$C,0)))</f>
        <v>0.01</v>
      </c>
      <c r="O823" s="177" t="str">
        <f>IF(ISBLANK(INDEX('Policy Characteristics'!I:I,MATCH($C823,'Policy Characteristics'!$C:$C,0))),"",INDEX('Policy Characteristics'!I:I,MATCH($C823,'Policy Characteristics'!$C:$C,0)))</f>
        <v>% of fuel shifted</v>
      </c>
      <c r="P823" s="177" t="str">
        <f>IF(ISBLANK(INDEX('Policy Characteristics'!J:J,MATCH($C823,'Policy Characteristics'!$C:$C,0))),"",INDEX('Policy Characteristics'!J:J,MATCH($C823,'Policy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3" s="177" t="str">
        <f>IF(ISBLANK(INDEX('Policy Characteristics'!K:K,MATCH($C823,'Policy Characteristics'!$C:$C,0))),"",INDEX('Policy Characteristics'!K:K,MATCH($C823,'Policy Characteristics'!$C:$C,0)))</f>
        <v>industry-ag-main.html#fuel-switching</v>
      </c>
      <c r="R823" s="177" t="str">
        <f>IF(ISBLANK(INDEX('Policy Characteristics'!L:L,MATCH($C823,'Policy Characteristics'!$C:$C,0))),"",INDEX('Policy Characteristics'!L:L,MATCH($C823,'Policy Characteristics'!$C:$C,0)))</f>
        <v>industry-elec-and-hydrogen.html</v>
      </c>
    </row>
    <row r="824" spans="1:18" s="2" customFormat="1" x14ac:dyDescent="0.35">
      <c r="A824" s="176" t="str">
        <f>IF(ISBLANK(INDEX('Policy Characteristics'!A:A,MATCH($C824,'Policy Characteristics'!$C:$C,0))),"",INDEX('Policy Characteristics'!A:A,MATCH($C824,'Policy Characteristics'!$C:$C,0)))</f>
        <v>Industry</v>
      </c>
      <c r="B824" s="184" t="str">
        <f>IF(ISBLANK(INDEX('Policy Characteristics'!B:B,MATCH($C824,'Policy Characteristics'!$C:$C,0))),"",INDEX('Policy Characteristics'!B:B,MATCH($C824,'Policy Characteristics'!$C:$C,0)))</f>
        <v>Hydrogen Combustion</v>
      </c>
      <c r="C824" s="176" t="str">
        <f t="shared" si="38"/>
        <v>Fraction of Eligible Industrial Energy Use Shifted to Hydrogen</v>
      </c>
      <c r="D824" s="6" t="s">
        <v>1967</v>
      </c>
      <c r="E824" s="1" t="s">
        <v>2380</v>
      </c>
      <c r="F824" t="s">
        <v>1931</v>
      </c>
      <c r="G824" s="47" t="s">
        <v>2387</v>
      </c>
      <c r="H824" s="44">
        <v>2059</v>
      </c>
      <c r="I824" s="198" t="s">
        <v>43</v>
      </c>
      <c r="J824" s="177" t="str">
        <f>IF(ISBLANK(INDEX('Policy Characteristics'!D:D,MATCH($C824,'Policy Characteristics'!$C:$C,0))),"",INDEX('Policy Characteristics'!D:D,MATCH($C824,'Policy Characteristics'!$C:$C,0)))</f>
        <v>Hydrogen Combustion</v>
      </c>
      <c r="K824" s="177" t="str">
        <f>IF(ISBLANK(INDEX('Policy Characteristics'!E:E,MATCH($C824,'Policy Characteristics'!$C:$C,0))),"",INDEX('Policy Characteristics'!E:E,MATCH($C824,'Policy Characteristics'!$C:$C,0)))</f>
        <v>indst shift to hydrogen</v>
      </c>
      <c r="L824" s="177">
        <f>IF(ISBLANK(INDEX('Policy Characteristics'!F:F,MATCH($C824,'Policy Characteristics'!$C:$C,0))),"",INDEX('Policy Characteristics'!F:F,MATCH($C824,'Policy Characteristics'!$C:$C,0)))</f>
        <v>0</v>
      </c>
      <c r="M824" s="177">
        <f>IF(ISBLANK(INDEX('Policy Characteristics'!G:G,MATCH($C824,'Policy Characteristics'!$C:$C,0))),"",INDEX('Policy Characteristics'!G:G,MATCH($C824,'Policy Characteristics'!$C:$C,0)))</f>
        <v>1</v>
      </c>
      <c r="N824" s="177">
        <f>IF(ISBLANK(INDEX('Policy Characteristics'!H:H,MATCH($C824,'Policy Characteristics'!$C:$C,0))),"",INDEX('Policy Characteristics'!H:H,MATCH($C824,'Policy Characteristics'!$C:$C,0)))</f>
        <v>0.01</v>
      </c>
      <c r="O824" s="177" t="str">
        <f>IF(ISBLANK(INDEX('Policy Characteristics'!I:I,MATCH($C824,'Policy Characteristics'!$C:$C,0))),"",INDEX('Policy Characteristics'!I:I,MATCH($C824,'Policy Characteristics'!$C:$C,0)))</f>
        <v>% of fuel shifted</v>
      </c>
      <c r="P824" s="177" t="str">
        <f>IF(ISBLANK(INDEX('Policy Characteristics'!J:J,MATCH($C824,'Policy Characteristics'!$C:$C,0))),"",INDEX('Policy Characteristics'!J:J,MATCH($C824,'Policy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4" s="177" t="str">
        <f>IF(ISBLANK(INDEX('Policy Characteristics'!K:K,MATCH($C824,'Policy Characteristics'!$C:$C,0))),"",INDEX('Policy Characteristics'!K:K,MATCH($C824,'Policy Characteristics'!$C:$C,0)))</f>
        <v>industry-ag-main.html#fuel-switching</v>
      </c>
      <c r="R824" s="177" t="str">
        <f>IF(ISBLANK(INDEX('Policy Characteristics'!L:L,MATCH($C824,'Policy Characteristics'!$C:$C,0))),"",INDEX('Policy Characteristics'!L:L,MATCH($C824,'Policy Characteristics'!$C:$C,0)))</f>
        <v>industry-elec-and-hydrogen.html</v>
      </c>
    </row>
    <row r="825" spans="1:18" s="2" customFormat="1" x14ac:dyDescent="0.35">
      <c r="A825" s="176" t="str">
        <f>IF(ISBLANK(INDEX('Policy Characteristics'!A:A,MATCH($C825,'Policy Characteristics'!$C:$C,0))),"",INDEX('Policy Characteristics'!A:A,MATCH($C825,'Policy Characteristics'!$C:$C,0)))</f>
        <v>Industry</v>
      </c>
      <c r="B825" s="184" t="str">
        <f>IF(ISBLANK(INDEX('Policy Characteristics'!B:B,MATCH($C825,'Policy Characteristics'!$C:$C,0))),"",INDEX('Policy Characteristics'!B:B,MATCH($C825,'Policy Characteristics'!$C:$C,0)))</f>
        <v>Hydrogen Combustion</v>
      </c>
      <c r="C825" s="176" t="str">
        <f t="shared" si="38"/>
        <v>Fraction of Eligible Industrial Energy Use Shifted to Hydrogen</v>
      </c>
      <c r="D825" s="6" t="s">
        <v>1967</v>
      </c>
      <c r="E825" s="1" t="s">
        <v>2381</v>
      </c>
      <c r="F825" t="s">
        <v>1931</v>
      </c>
      <c r="G825" s="47" t="s">
        <v>2388</v>
      </c>
      <c r="H825" s="44">
        <v>2060</v>
      </c>
      <c r="I825" s="198" t="s">
        <v>44</v>
      </c>
      <c r="J825" s="177" t="str">
        <f>IF(ISBLANK(INDEX('Policy Characteristics'!D:D,MATCH($C825,'Policy Characteristics'!$C:$C,0))),"",INDEX('Policy Characteristics'!D:D,MATCH($C825,'Policy Characteristics'!$C:$C,0)))</f>
        <v>Hydrogen Combustion</v>
      </c>
      <c r="K825" s="177" t="str">
        <f>IF(ISBLANK(INDEX('Policy Characteristics'!E:E,MATCH($C825,'Policy Characteristics'!$C:$C,0))),"",INDEX('Policy Characteristics'!E:E,MATCH($C825,'Policy Characteristics'!$C:$C,0)))</f>
        <v>indst shift to hydrogen</v>
      </c>
      <c r="L825" s="177">
        <f>IF(ISBLANK(INDEX('Policy Characteristics'!F:F,MATCH($C825,'Policy Characteristics'!$C:$C,0))),"",INDEX('Policy Characteristics'!F:F,MATCH($C825,'Policy Characteristics'!$C:$C,0)))</f>
        <v>0</v>
      </c>
      <c r="M825" s="177">
        <f>IF(ISBLANK(INDEX('Policy Characteristics'!G:G,MATCH($C825,'Policy Characteristics'!$C:$C,0))),"",INDEX('Policy Characteristics'!G:G,MATCH($C825,'Policy Characteristics'!$C:$C,0)))</f>
        <v>1</v>
      </c>
      <c r="N825" s="177">
        <f>IF(ISBLANK(INDEX('Policy Characteristics'!H:H,MATCH($C825,'Policy Characteristics'!$C:$C,0))),"",INDEX('Policy Characteristics'!H:H,MATCH($C825,'Policy Characteristics'!$C:$C,0)))</f>
        <v>0.01</v>
      </c>
      <c r="O825" s="177" t="str">
        <f>IF(ISBLANK(INDEX('Policy Characteristics'!I:I,MATCH($C825,'Policy Characteristics'!$C:$C,0))),"",INDEX('Policy Characteristics'!I:I,MATCH($C825,'Policy Characteristics'!$C:$C,0)))</f>
        <v>% of fuel shifted</v>
      </c>
      <c r="P825" s="177" t="str">
        <f>IF(ISBLANK(INDEX('Policy Characteristics'!J:J,MATCH($C825,'Policy Characteristics'!$C:$C,0))),"",INDEX('Policy Characteristics'!J:J,MATCH($C825,'Policy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5" s="177" t="str">
        <f>IF(ISBLANK(INDEX('Policy Characteristics'!K:K,MATCH($C825,'Policy Characteristics'!$C:$C,0))),"",INDEX('Policy Characteristics'!K:K,MATCH($C825,'Policy Characteristics'!$C:$C,0)))</f>
        <v>industry-ag-main.html#fuel-switching</v>
      </c>
      <c r="R825" s="177" t="str">
        <f>IF(ISBLANK(INDEX('Policy Characteristics'!L:L,MATCH($C825,'Policy Characteristics'!$C:$C,0))),"",INDEX('Policy Characteristics'!L:L,MATCH($C825,'Policy Characteristics'!$C:$C,0)))</f>
        <v>industry-elec-and-hydrogen.html</v>
      </c>
    </row>
    <row r="826" spans="1:18" s="2" customFormat="1" x14ac:dyDescent="0.35">
      <c r="A826" s="176" t="str">
        <f>IF(ISBLANK(INDEX('Policy Characteristics'!A:A,MATCH($C826,'Policy Characteristics'!$C:$C,0))),"",INDEX('Policy Characteristics'!A:A,MATCH($C826,'Policy Characteristics'!$C:$C,0)))</f>
        <v>Industry</v>
      </c>
      <c r="B826" s="184" t="str">
        <f>IF(ISBLANK(INDEX('Policy Characteristics'!B:B,MATCH($C826,'Policy Characteristics'!$C:$C,0))),"",INDEX('Policy Characteristics'!B:B,MATCH($C826,'Policy Characteristics'!$C:$C,0)))</f>
        <v>Hydrogen Combustion</v>
      </c>
      <c r="C826" s="176" t="str">
        <f t="shared" si="38"/>
        <v>Fraction of Eligible Industrial Energy Use Shifted to Hydrogen</v>
      </c>
      <c r="D826" s="6" t="s">
        <v>1967</v>
      </c>
      <c r="E826" s="1" t="s">
        <v>2382</v>
      </c>
      <c r="F826" t="s">
        <v>1931</v>
      </c>
      <c r="G826" s="47" t="s">
        <v>2389</v>
      </c>
      <c r="H826" s="44">
        <v>2061</v>
      </c>
      <c r="I826" s="198" t="s">
        <v>44</v>
      </c>
      <c r="J826" s="177" t="str">
        <f>IF(ISBLANK(INDEX('Policy Characteristics'!D:D,MATCH($C826,'Policy Characteristics'!$C:$C,0))),"",INDEX('Policy Characteristics'!D:D,MATCH($C826,'Policy Characteristics'!$C:$C,0)))</f>
        <v>Hydrogen Combustion</v>
      </c>
      <c r="K826" s="177" t="str">
        <f>IF(ISBLANK(INDEX('Policy Characteristics'!E:E,MATCH($C826,'Policy Characteristics'!$C:$C,0))),"",INDEX('Policy Characteristics'!E:E,MATCH($C826,'Policy Characteristics'!$C:$C,0)))</f>
        <v>indst shift to hydrogen</v>
      </c>
      <c r="L826" s="177">
        <f>IF(ISBLANK(INDEX('Policy Characteristics'!F:F,MATCH($C826,'Policy Characteristics'!$C:$C,0))),"",INDEX('Policy Characteristics'!F:F,MATCH($C826,'Policy Characteristics'!$C:$C,0)))</f>
        <v>0</v>
      </c>
      <c r="M826" s="177">
        <f>IF(ISBLANK(INDEX('Policy Characteristics'!G:G,MATCH($C826,'Policy Characteristics'!$C:$C,0))),"",INDEX('Policy Characteristics'!G:G,MATCH($C826,'Policy Characteristics'!$C:$C,0)))</f>
        <v>1</v>
      </c>
      <c r="N826" s="177">
        <f>IF(ISBLANK(INDEX('Policy Characteristics'!H:H,MATCH($C826,'Policy Characteristics'!$C:$C,0))),"",INDEX('Policy Characteristics'!H:H,MATCH($C826,'Policy Characteristics'!$C:$C,0)))</f>
        <v>0.01</v>
      </c>
      <c r="O826" s="177" t="str">
        <f>IF(ISBLANK(INDEX('Policy Characteristics'!I:I,MATCH($C826,'Policy Characteristics'!$C:$C,0))),"",INDEX('Policy Characteristics'!I:I,MATCH($C826,'Policy Characteristics'!$C:$C,0)))</f>
        <v>% of fuel shifted</v>
      </c>
      <c r="P826" s="177" t="str">
        <f>IF(ISBLANK(INDEX('Policy Characteristics'!J:J,MATCH($C826,'Policy Characteristics'!$C:$C,0))),"",INDEX('Policy Characteristics'!J:J,MATCH($C826,'Policy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6" s="177" t="str">
        <f>IF(ISBLANK(INDEX('Policy Characteristics'!K:K,MATCH($C826,'Policy Characteristics'!$C:$C,0))),"",INDEX('Policy Characteristics'!K:K,MATCH($C826,'Policy Characteristics'!$C:$C,0)))</f>
        <v>industry-ag-main.html#fuel-switching</v>
      </c>
      <c r="R826" s="177" t="str">
        <f>IF(ISBLANK(INDEX('Policy Characteristics'!L:L,MATCH($C826,'Policy Characteristics'!$C:$C,0))),"",INDEX('Policy Characteristics'!L:L,MATCH($C826,'Policy Characteristics'!$C:$C,0)))</f>
        <v>industry-elec-and-hydrogen.html</v>
      </c>
    </row>
    <row r="827" spans="1:18" s="2" customFormat="1" x14ac:dyDescent="0.35">
      <c r="A827" s="176" t="str">
        <f>IF(ISBLANK(INDEX('Policy Characteristics'!A:A,MATCH($C827,'Policy Characteristics'!$C:$C,0))),"",INDEX('Policy Characteristics'!A:A,MATCH($C827,'Policy Characteristics'!$C:$C,0)))</f>
        <v>Industry</v>
      </c>
      <c r="B827" s="184" t="str">
        <f>IF(ISBLANK(INDEX('Policy Characteristics'!B:B,MATCH($C827,'Policy Characteristics'!$C:$C,0))),"",INDEX('Policy Characteristics'!B:B,MATCH($C827,'Policy Characteristics'!$C:$C,0)))</f>
        <v>Hydrogen Combustion</v>
      </c>
      <c r="C827" s="176" t="str">
        <f t="shared" si="38"/>
        <v>Fraction of Eligible Industrial Energy Use Shifted to Hydrogen</v>
      </c>
      <c r="D827" s="6" t="s">
        <v>1967</v>
      </c>
      <c r="E827" s="1" t="s">
        <v>2383</v>
      </c>
      <c r="F827" t="s">
        <v>1931</v>
      </c>
      <c r="G827" s="47" t="s">
        <v>2390</v>
      </c>
      <c r="H827" s="44">
        <v>2062</v>
      </c>
      <c r="I827" s="198" t="s">
        <v>44</v>
      </c>
      <c r="J827" s="177" t="str">
        <f>IF(ISBLANK(INDEX('Policy Characteristics'!D:D,MATCH($C827,'Policy Characteristics'!$C:$C,0))),"",INDEX('Policy Characteristics'!D:D,MATCH($C827,'Policy Characteristics'!$C:$C,0)))</f>
        <v>Hydrogen Combustion</v>
      </c>
      <c r="K827" s="177" t="str">
        <f>IF(ISBLANK(INDEX('Policy Characteristics'!E:E,MATCH($C827,'Policy Characteristics'!$C:$C,0))),"",INDEX('Policy Characteristics'!E:E,MATCH($C827,'Policy Characteristics'!$C:$C,0)))</f>
        <v>indst shift to hydrogen</v>
      </c>
      <c r="L827" s="177">
        <f>IF(ISBLANK(INDEX('Policy Characteristics'!F:F,MATCH($C827,'Policy Characteristics'!$C:$C,0))),"",INDEX('Policy Characteristics'!F:F,MATCH($C827,'Policy Characteristics'!$C:$C,0)))</f>
        <v>0</v>
      </c>
      <c r="M827" s="177">
        <f>IF(ISBLANK(INDEX('Policy Characteristics'!G:G,MATCH($C827,'Policy Characteristics'!$C:$C,0))),"",INDEX('Policy Characteristics'!G:G,MATCH($C827,'Policy Characteristics'!$C:$C,0)))</f>
        <v>1</v>
      </c>
      <c r="N827" s="177">
        <f>IF(ISBLANK(INDEX('Policy Characteristics'!H:H,MATCH($C827,'Policy Characteristics'!$C:$C,0))),"",INDEX('Policy Characteristics'!H:H,MATCH($C827,'Policy Characteristics'!$C:$C,0)))</f>
        <v>0.01</v>
      </c>
      <c r="O827" s="177" t="str">
        <f>IF(ISBLANK(INDEX('Policy Characteristics'!I:I,MATCH($C827,'Policy Characteristics'!$C:$C,0))),"",INDEX('Policy Characteristics'!I:I,MATCH($C827,'Policy Characteristics'!$C:$C,0)))</f>
        <v>% of fuel shifted</v>
      </c>
      <c r="P827" s="177" t="str">
        <f>IF(ISBLANK(INDEX('Policy Characteristics'!J:J,MATCH($C827,'Policy Characteristics'!$C:$C,0))),"",INDEX('Policy Characteristics'!J:J,MATCH($C827,'Policy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7" s="177" t="str">
        <f>IF(ISBLANK(INDEX('Policy Characteristics'!K:K,MATCH($C827,'Policy Characteristics'!$C:$C,0))),"",INDEX('Policy Characteristics'!K:K,MATCH($C827,'Policy Characteristics'!$C:$C,0)))</f>
        <v>industry-ag-main.html#fuel-switching</v>
      </c>
      <c r="R827" s="177" t="str">
        <f>IF(ISBLANK(INDEX('Policy Characteristics'!L:L,MATCH($C827,'Policy Characteristics'!$C:$C,0))),"",INDEX('Policy Characteristics'!L:L,MATCH($C827,'Policy Characteristics'!$C:$C,0)))</f>
        <v>industry-elec-and-hydrogen.html</v>
      </c>
    </row>
    <row r="828" spans="1:18" s="2" customFormat="1" x14ac:dyDescent="0.35">
      <c r="A828" s="176" t="str">
        <f>IF(ISBLANK(INDEX('Policy Characteristics'!A:A,MATCH($C828,'Policy Characteristics'!$C:$C,0))),"",INDEX('Policy Characteristics'!A:A,MATCH($C828,'Policy Characteristics'!$C:$C,0)))</f>
        <v>Industry</v>
      </c>
      <c r="B828" s="184" t="str">
        <f>IF(ISBLANK(INDEX('Policy Characteristics'!B:B,MATCH($C828,'Policy Characteristics'!$C:$C,0))),"",INDEX('Policy Characteristics'!B:B,MATCH($C828,'Policy Characteristics'!$C:$C,0)))</f>
        <v>Hydrogen Combustion</v>
      </c>
      <c r="C828" s="176" t="str">
        <f t="shared" si="38"/>
        <v>Fraction of Eligible Industrial Energy Use Shifted to Hydrogen</v>
      </c>
      <c r="D828" s="6" t="s">
        <v>1967</v>
      </c>
      <c r="E828" s="1" t="s">
        <v>2384</v>
      </c>
      <c r="F828" t="s">
        <v>1931</v>
      </c>
      <c r="G828" s="47" t="s">
        <v>2391</v>
      </c>
      <c r="H828" s="44">
        <v>2063</v>
      </c>
      <c r="I828" s="198" t="s">
        <v>44</v>
      </c>
      <c r="J828" s="177" t="str">
        <f>IF(ISBLANK(INDEX('Policy Characteristics'!D:D,MATCH($C828,'Policy Characteristics'!$C:$C,0))),"",INDEX('Policy Characteristics'!D:D,MATCH($C828,'Policy Characteristics'!$C:$C,0)))</f>
        <v>Hydrogen Combustion</v>
      </c>
      <c r="K828" s="177" t="str">
        <f>IF(ISBLANK(INDEX('Policy Characteristics'!E:E,MATCH($C828,'Policy Characteristics'!$C:$C,0))),"",INDEX('Policy Characteristics'!E:E,MATCH($C828,'Policy Characteristics'!$C:$C,0)))</f>
        <v>indst shift to hydrogen</v>
      </c>
      <c r="L828" s="177">
        <f>IF(ISBLANK(INDEX('Policy Characteristics'!F:F,MATCH($C828,'Policy Characteristics'!$C:$C,0))),"",INDEX('Policy Characteristics'!F:F,MATCH($C828,'Policy Characteristics'!$C:$C,0)))</f>
        <v>0</v>
      </c>
      <c r="M828" s="177">
        <f>IF(ISBLANK(INDEX('Policy Characteristics'!G:G,MATCH($C828,'Policy Characteristics'!$C:$C,0))),"",INDEX('Policy Characteristics'!G:G,MATCH($C828,'Policy Characteristics'!$C:$C,0)))</f>
        <v>1</v>
      </c>
      <c r="N828" s="177">
        <f>IF(ISBLANK(INDEX('Policy Characteristics'!H:H,MATCH($C828,'Policy Characteristics'!$C:$C,0))),"",INDEX('Policy Characteristics'!H:H,MATCH($C828,'Policy Characteristics'!$C:$C,0)))</f>
        <v>0.01</v>
      </c>
      <c r="O828" s="177" t="str">
        <f>IF(ISBLANK(INDEX('Policy Characteristics'!I:I,MATCH($C828,'Policy Characteristics'!$C:$C,0))),"",INDEX('Policy Characteristics'!I:I,MATCH($C828,'Policy Characteristics'!$C:$C,0)))</f>
        <v>% of fuel shifted</v>
      </c>
      <c r="P828" s="177" t="str">
        <f>IF(ISBLANK(INDEX('Policy Characteristics'!J:J,MATCH($C828,'Policy Characteristics'!$C:$C,0))),"",INDEX('Policy Characteristics'!J:J,MATCH($C828,'Policy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8" s="177" t="str">
        <f>IF(ISBLANK(INDEX('Policy Characteristics'!K:K,MATCH($C828,'Policy Characteristics'!$C:$C,0))),"",INDEX('Policy Characteristics'!K:K,MATCH($C828,'Policy Characteristics'!$C:$C,0)))</f>
        <v>industry-ag-main.html#fuel-switching</v>
      </c>
      <c r="R828" s="177" t="str">
        <f>IF(ISBLANK(INDEX('Policy Characteristics'!L:L,MATCH($C828,'Policy Characteristics'!$C:$C,0))),"",INDEX('Policy Characteristics'!L:L,MATCH($C828,'Policy Characteristics'!$C:$C,0)))</f>
        <v>industry-elec-and-hydrogen.html</v>
      </c>
    </row>
    <row r="829" spans="1:18" s="2" customFormat="1" x14ac:dyDescent="0.35">
      <c r="A829" s="176" t="str">
        <f>IF(ISBLANK(INDEX('Policy Characteristics'!A:A,MATCH($C829,'Policy Characteristics'!$C:$C,0))),"",INDEX('Policy Characteristics'!A:A,MATCH($C829,'Policy Characteristics'!$C:$C,0)))</f>
        <v>Industry</v>
      </c>
      <c r="B829" s="184" t="str">
        <f>IF(ISBLANK(INDEX('Policy Characteristics'!B:B,MATCH($C829,'Policy Characteristics'!$C:$C,0))),"",INDEX('Policy Characteristics'!B:B,MATCH($C829,'Policy Characteristics'!$C:$C,0)))</f>
        <v>Hydrogen Combustion</v>
      </c>
      <c r="C829" s="176" t="str">
        <f t="shared" si="38"/>
        <v>Fraction of Eligible Industrial Energy Use Shifted to Hydrogen</v>
      </c>
      <c r="D829" s="6" t="s">
        <v>1967</v>
      </c>
      <c r="E829" s="1" t="s">
        <v>2385</v>
      </c>
      <c r="F829" t="s">
        <v>1931</v>
      </c>
      <c r="G829" s="47" t="s">
        <v>2392</v>
      </c>
      <c r="H829" s="44">
        <v>2064</v>
      </c>
      <c r="I829" s="198" t="s">
        <v>44</v>
      </c>
      <c r="J829" s="177" t="str">
        <f>IF(ISBLANK(INDEX('Policy Characteristics'!D:D,MATCH($C829,'Policy Characteristics'!$C:$C,0))),"",INDEX('Policy Characteristics'!D:D,MATCH($C829,'Policy Characteristics'!$C:$C,0)))</f>
        <v>Hydrogen Combustion</v>
      </c>
      <c r="K829" s="177" t="str">
        <f>IF(ISBLANK(INDEX('Policy Characteristics'!E:E,MATCH($C829,'Policy Characteristics'!$C:$C,0))),"",INDEX('Policy Characteristics'!E:E,MATCH($C829,'Policy Characteristics'!$C:$C,0)))</f>
        <v>indst shift to hydrogen</v>
      </c>
      <c r="L829" s="177">
        <f>IF(ISBLANK(INDEX('Policy Characteristics'!F:F,MATCH($C829,'Policy Characteristics'!$C:$C,0))),"",INDEX('Policy Characteristics'!F:F,MATCH($C829,'Policy Characteristics'!$C:$C,0)))</f>
        <v>0</v>
      </c>
      <c r="M829" s="177">
        <f>IF(ISBLANK(INDEX('Policy Characteristics'!G:G,MATCH($C829,'Policy Characteristics'!$C:$C,0))),"",INDEX('Policy Characteristics'!G:G,MATCH($C829,'Policy Characteristics'!$C:$C,0)))</f>
        <v>1</v>
      </c>
      <c r="N829" s="177">
        <f>IF(ISBLANK(INDEX('Policy Characteristics'!H:H,MATCH($C829,'Policy Characteristics'!$C:$C,0))),"",INDEX('Policy Characteristics'!H:H,MATCH($C829,'Policy Characteristics'!$C:$C,0)))</f>
        <v>0.01</v>
      </c>
      <c r="O829" s="177" t="str">
        <f>IF(ISBLANK(INDEX('Policy Characteristics'!I:I,MATCH($C829,'Policy Characteristics'!$C:$C,0))),"",INDEX('Policy Characteristics'!I:I,MATCH($C829,'Policy Characteristics'!$C:$C,0)))</f>
        <v>% of fuel shifted</v>
      </c>
      <c r="P829" s="177" t="str">
        <f>IF(ISBLANK(INDEX('Policy Characteristics'!J:J,MATCH($C829,'Policy Characteristics'!$C:$C,0))),"",INDEX('Policy Characteristics'!J:J,MATCH($C829,'Policy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9" s="177" t="str">
        <f>IF(ISBLANK(INDEX('Policy Characteristics'!K:K,MATCH($C829,'Policy Characteristics'!$C:$C,0))),"",INDEX('Policy Characteristics'!K:K,MATCH($C829,'Policy Characteristics'!$C:$C,0)))</f>
        <v>industry-ag-main.html#fuel-switching</v>
      </c>
      <c r="R829" s="177" t="str">
        <f>IF(ISBLANK(INDEX('Policy Characteristics'!L:L,MATCH($C829,'Policy Characteristics'!$C:$C,0))),"",INDEX('Policy Characteristics'!L:L,MATCH($C829,'Policy Characteristics'!$C:$C,0)))</f>
        <v>industry-elec-and-hydrogen.html</v>
      </c>
    </row>
    <row r="830" spans="1:18" s="2" customFormat="1" x14ac:dyDescent="0.35">
      <c r="A830" s="176" t="str">
        <f>IF(ISBLANK(INDEX('Policy Characteristics'!A:A,MATCH($C830,'Policy Characteristics'!$C:$C,0))),"",INDEX('Policy Characteristics'!A:A,MATCH($C830,'Policy Characteristics'!$C:$C,0)))</f>
        <v>Industry</v>
      </c>
      <c r="B830" s="184" t="str">
        <f>IF(ISBLANK(INDEX('Policy Characteristics'!B:B,MATCH($C830,'Policy Characteristics'!$C:$C,0))),"",INDEX('Policy Characteristics'!B:B,MATCH($C830,'Policy Characteristics'!$C:$C,0)))</f>
        <v>Hydrogen Combustion</v>
      </c>
      <c r="C830" s="176" t="str">
        <f t="shared" si="38"/>
        <v>Fraction of Eligible Industrial Energy Use Shifted to Hydrogen</v>
      </c>
      <c r="D830" s="6" t="s">
        <v>1967</v>
      </c>
      <c r="E830" s="1" t="s">
        <v>2542</v>
      </c>
      <c r="F830" t="s">
        <v>1931</v>
      </c>
      <c r="G830" s="47" t="s">
        <v>2542</v>
      </c>
      <c r="H830" s="44">
        <v>2065</v>
      </c>
      <c r="I830" s="198" t="s">
        <v>44</v>
      </c>
      <c r="J830" s="177" t="str">
        <f>IF(ISBLANK(INDEX('Policy Characteristics'!D:D,MATCH($C830,'Policy Characteristics'!$C:$C,0))),"",INDEX('Policy Characteristics'!D:D,MATCH($C830,'Policy Characteristics'!$C:$C,0)))</f>
        <v>Hydrogen Combustion</v>
      </c>
      <c r="K830" s="177" t="str">
        <f>IF(ISBLANK(INDEX('Policy Characteristics'!E:E,MATCH($C830,'Policy Characteristics'!$C:$C,0))),"",INDEX('Policy Characteristics'!E:E,MATCH($C830,'Policy Characteristics'!$C:$C,0)))</f>
        <v>indst shift to hydrogen</v>
      </c>
      <c r="L830" s="177">
        <f>IF(ISBLANK(INDEX('Policy Characteristics'!F:F,MATCH($C830,'Policy Characteristics'!$C:$C,0))),"",INDEX('Policy Characteristics'!F:F,MATCH($C830,'Policy Characteristics'!$C:$C,0)))</f>
        <v>0</v>
      </c>
      <c r="M830" s="177">
        <f>IF(ISBLANK(INDEX('Policy Characteristics'!G:G,MATCH($C830,'Policy Characteristics'!$C:$C,0))),"",INDEX('Policy Characteristics'!G:G,MATCH($C830,'Policy Characteristics'!$C:$C,0)))</f>
        <v>1</v>
      </c>
      <c r="N830" s="177">
        <f>IF(ISBLANK(INDEX('Policy Characteristics'!H:H,MATCH($C830,'Policy Characteristics'!$C:$C,0))),"",INDEX('Policy Characteristics'!H:H,MATCH($C830,'Policy Characteristics'!$C:$C,0)))</f>
        <v>0.01</v>
      </c>
      <c r="O830" s="177" t="str">
        <f>IF(ISBLANK(INDEX('Policy Characteristics'!I:I,MATCH($C830,'Policy Characteristics'!$C:$C,0))),"",INDEX('Policy Characteristics'!I:I,MATCH($C830,'Policy Characteristics'!$C:$C,0)))</f>
        <v>% of fuel shifted</v>
      </c>
      <c r="P830" s="177" t="str">
        <f>IF(ISBLANK(INDEX('Policy Characteristics'!J:J,MATCH($C830,'Policy Characteristics'!$C:$C,0))),"",INDEX('Policy Characteristics'!J:J,MATCH($C830,'Policy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0" s="177" t="str">
        <f>IF(ISBLANK(INDEX('Policy Characteristics'!K:K,MATCH($C830,'Policy Characteristics'!$C:$C,0))),"",INDEX('Policy Characteristics'!K:K,MATCH($C830,'Policy Characteristics'!$C:$C,0)))</f>
        <v>industry-ag-main.html#fuel-switching</v>
      </c>
      <c r="R830" s="177" t="str">
        <f>IF(ISBLANK(INDEX('Policy Characteristics'!L:L,MATCH($C830,'Policy Characteristics'!$C:$C,0))),"",INDEX('Policy Characteristics'!L:L,MATCH($C830,'Policy Characteristics'!$C:$C,0)))</f>
        <v>industry-elec-and-hydrogen.html</v>
      </c>
    </row>
    <row r="831" spans="1:18" s="2" customFormat="1" x14ac:dyDescent="0.35">
      <c r="A831" s="176" t="str">
        <f>IF(ISBLANK(INDEX('Policy Characteristics'!A:A,MATCH($C831,'Policy Characteristics'!$C:$C,0))),"",INDEX('Policy Characteristics'!A:A,MATCH($C831,'Policy Characteristics'!$C:$C,0)))</f>
        <v>Industry</v>
      </c>
      <c r="B831" s="184" t="str">
        <f>IF(ISBLANK(INDEX('Policy Characteristics'!B:B,MATCH($C831,'Policy Characteristics'!$C:$C,0))),"",INDEX('Policy Characteristics'!B:B,MATCH($C831,'Policy Characteristics'!$C:$C,0)))</f>
        <v>Hydrogen Combustion</v>
      </c>
      <c r="C831" s="176" t="str">
        <f t="shared" si="38"/>
        <v>Fraction of Eligible Industrial Energy Use Shifted to Hydrogen</v>
      </c>
      <c r="D831" s="6" t="s">
        <v>1968</v>
      </c>
      <c r="E831" s="1" t="s">
        <v>2379</v>
      </c>
      <c r="F831" t="s">
        <v>1932</v>
      </c>
      <c r="G831" s="47" t="s">
        <v>2386</v>
      </c>
      <c r="H831" s="44">
        <v>2066</v>
      </c>
      <c r="I831" s="198" t="s">
        <v>43</v>
      </c>
      <c r="J831" s="177" t="str">
        <f>IF(ISBLANK(INDEX('Policy Characteristics'!D:D,MATCH($C831,'Policy Characteristics'!$C:$C,0))),"",INDEX('Policy Characteristics'!D:D,MATCH($C831,'Policy Characteristics'!$C:$C,0)))</f>
        <v>Hydrogen Combustion</v>
      </c>
      <c r="K831" s="177" t="str">
        <f>IF(ISBLANK(INDEX('Policy Characteristics'!E:E,MATCH($C831,'Policy Characteristics'!$C:$C,0))),"",INDEX('Policy Characteristics'!E:E,MATCH($C831,'Policy Characteristics'!$C:$C,0)))</f>
        <v>indst shift to hydrogen</v>
      </c>
      <c r="L831" s="177">
        <f>IF(ISBLANK(INDEX('Policy Characteristics'!F:F,MATCH($C831,'Policy Characteristics'!$C:$C,0))),"",INDEX('Policy Characteristics'!F:F,MATCH($C831,'Policy Characteristics'!$C:$C,0)))</f>
        <v>0</v>
      </c>
      <c r="M831" s="177">
        <f>IF(ISBLANK(INDEX('Policy Characteristics'!G:G,MATCH($C831,'Policy Characteristics'!$C:$C,0))),"",INDEX('Policy Characteristics'!G:G,MATCH($C831,'Policy Characteristics'!$C:$C,0)))</f>
        <v>1</v>
      </c>
      <c r="N831" s="177">
        <f>IF(ISBLANK(INDEX('Policy Characteristics'!H:H,MATCH($C831,'Policy Characteristics'!$C:$C,0))),"",INDEX('Policy Characteristics'!H:H,MATCH($C831,'Policy Characteristics'!$C:$C,0)))</f>
        <v>0.01</v>
      </c>
      <c r="O831" s="177" t="str">
        <f>IF(ISBLANK(INDEX('Policy Characteristics'!I:I,MATCH($C831,'Policy Characteristics'!$C:$C,0))),"",INDEX('Policy Characteristics'!I:I,MATCH($C831,'Policy Characteristics'!$C:$C,0)))</f>
        <v>% of fuel shifted</v>
      </c>
      <c r="P831" s="177" t="str">
        <f>IF(ISBLANK(INDEX('Policy Characteristics'!J:J,MATCH($C831,'Policy Characteristics'!$C:$C,0))),"",INDEX('Policy Characteristics'!J:J,MATCH($C831,'Policy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1" s="177" t="str">
        <f>IF(ISBLANK(INDEX('Policy Characteristics'!K:K,MATCH($C831,'Policy Characteristics'!$C:$C,0))),"",INDEX('Policy Characteristics'!K:K,MATCH($C831,'Policy Characteristics'!$C:$C,0)))</f>
        <v>industry-ag-main.html#fuel-switching</v>
      </c>
      <c r="R831" s="177" t="str">
        <f>IF(ISBLANK(INDEX('Policy Characteristics'!L:L,MATCH($C831,'Policy Characteristics'!$C:$C,0))),"",INDEX('Policy Characteristics'!L:L,MATCH($C831,'Policy Characteristics'!$C:$C,0)))</f>
        <v>industry-elec-and-hydrogen.html</v>
      </c>
    </row>
    <row r="832" spans="1:18" s="2" customFormat="1" x14ac:dyDescent="0.35">
      <c r="A832" s="176" t="str">
        <f>IF(ISBLANK(INDEX('Policy Characteristics'!A:A,MATCH($C832,'Policy Characteristics'!$C:$C,0))),"",INDEX('Policy Characteristics'!A:A,MATCH($C832,'Policy Characteristics'!$C:$C,0)))</f>
        <v>Industry</v>
      </c>
      <c r="B832" s="184" t="str">
        <f>IF(ISBLANK(INDEX('Policy Characteristics'!B:B,MATCH($C832,'Policy Characteristics'!$C:$C,0))),"",INDEX('Policy Characteristics'!B:B,MATCH($C832,'Policy Characteristics'!$C:$C,0)))</f>
        <v>Hydrogen Combustion</v>
      </c>
      <c r="C832" s="176" t="str">
        <f t="shared" si="38"/>
        <v>Fraction of Eligible Industrial Energy Use Shifted to Hydrogen</v>
      </c>
      <c r="D832" s="6" t="s">
        <v>1968</v>
      </c>
      <c r="E832" s="1" t="s">
        <v>2380</v>
      </c>
      <c r="F832" t="s">
        <v>1932</v>
      </c>
      <c r="G832" s="47" t="s">
        <v>2387</v>
      </c>
      <c r="H832" s="44">
        <v>2067</v>
      </c>
      <c r="I832" s="198" t="s">
        <v>43</v>
      </c>
      <c r="J832" s="177" t="str">
        <f>IF(ISBLANK(INDEX('Policy Characteristics'!D:D,MATCH($C832,'Policy Characteristics'!$C:$C,0))),"",INDEX('Policy Characteristics'!D:D,MATCH($C832,'Policy Characteristics'!$C:$C,0)))</f>
        <v>Hydrogen Combustion</v>
      </c>
      <c r="K832" s="177" t="str">
        <f>IF(ISBLANK(INDEX('Policy Characteristics'!E:E,MATCH($C832,'Policy Characteristics'!$C:$C,0))),"",INDEX('Policy Characteristics'!E:E,MATCH($C832,'Policy Characteristics'!$C:$C,0)))</f>
        <v>indst shift to hydrogen</v>
      </c>
      <c r="L832" s="177">
        <f>IF(ISBLANK(INDEX('Policy Characteristics'!F:F,MATCH($C832,'Policy Characteristics'!$C:$C,0))),"",INDEX('Policy Characteristics'!F:F,MATCH($C832,'Policy Characteristics'!$C:$C,0)))</f>
        <v>0</v>
      </c>
      <c r="M832" s="177">
        <f>IF(ISBLANK(INDEX('Policy Characteristics'!G:G,MATCH($C832,'Policy Characteristics'!$C:$C,0))),"",INDEX('Policy Characteristics'!G:G,MATCH($C832,'Policy Characteristics'!$C:$C,0)))</f>
        <v>1</v>
      </c>
      <c r="N832" s="177">
        <f>IF(ISBLANK(INDEX('Policy Characteristics'!H:H,MATCH($C832,'Policy Characteristics'!$C:$C,0))),"",INDEX('Policy Characteristics'!H:H,MATCH($C832,'Policy Characteristics'!$C:$C,0)))</f>
        <v>0.01</v>
      </c>
      <c r="O832" s="177" t="str">
        <f>IF(ISBLANK(INDEX('Policy Characteristics'!I:I,MATCH($C832,'Policy Characteristics'!$C:$C,0))),"",INDEX('Policy Characteristics'!I:I,MATCH($C832,'Policy Characteristics'!$C:$C,0)))</f>
        <v>% of fuel shifted</v>
      </c>
      <c r="P832" s="177" t="str">
        <f>IF(ISBLANK(INDEX('Policy Characteristics'!J:J,MATCH($C832,'Policy Characteristics'!$C:$C,0))),"",INDEX('Policy Characteristics'!J:J,MATCH($C832,'Policy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2" s="177" t="str">
        <f>IF(ISBLANK(INDEX('Policy Characteristics'!K:K,MATCH($C832,'Policy Characteristics'!$C:$C,0))),"",INDEX('Policy Characteristics'!K:K,MATCH($C832,'Policy Characteristics'!$C:$C,0)))</f>
        <v>industry-ag-main.html#fuel-switching</v>
      </c>
      <c r="R832" s="177" t="str">
        <f>IF(ISBLANK(INDEX('Policy Characteristics'!L:L,MATCH($C832,'Policy Characteristics'!$C:$C,0))),"",INDEX('Policy Characteristics'!L:L,MATCH($C832,'Policy Characteristics'!$C:$C,0)))</f>
        <v>industry-elec-and-hydrogen.html</v>
      </c>
    </row>
    <row r="833" spans="1:18" s="2" customFormat="1" x14ac:dyDescent="0.35">
      <c r="A833" s="176" t="str">
        <f>IF(ISBLANK(INDEX('Policy Characteristics'!A:A,MATCH($C833,'Policy Characteristics'!$C:$C,0))),"",INDEX('Policy Characteristics'!A:A,MATCH($C833,'Policy Characteristics'!$C:$C,0)))</f>
        <v>Industry</v>
      </c>
      <c r="B833" s="184" t="str">
        <f>IF(ISBLANK(INDEX('Policy Characteristics'!B:B,MATCH($C833,'Policy Characteristics'!$C:$C,0))),"",INDEX('Policy Characteristics'!B:B,MATCH($C833,'Policy Characteristics'!$C:$C,0)))</f>
        <v>Hydrogen Combustion</v>
      </c>
      <c r="C833" s="176" t="str">
        <f t="shared" si="38"/>
        <v>Fraction of Eligible Industrial Energy Use Shifted to Hydrogen</v>
      </c>
      <c r="D833" s="6" t="s">
        <v>1968</v>
      </c>
      <c r="E833" s="1" t="s">
        <v>2381</v>
      </c>
      <c r="F833" t="s">
        <v>1932</v>
      </c>
      <c r="G833" s="47" t="s">
        <v>2388</v>
      </c>
      <c r="H833" s="44">
        <v>2068</v>
      </c>
      <c r="I833" s="198" t="s">
        <v>43</v>
      </c>
      <c r="J833" s="177" t="str">
        <f>IF(ISBLANK(INDEX('Policy Characteristics'!D:D,MATCH($C833,'Policy Characteristics'!$C:$C,0))),"",INDEX('Policy Characteristics'!D:D,MATCH($C833,'Policy Characteristics'!$C:$C,0)))</f>
        <v>Hydrogen Combustion</v>
      </c>
      <c r="K833" s="177" t="str">
        <f>IF(ISBLANK(INDEX('Policy Characteristics'!E:E,MATCH($C833,'Policy Characteristics'!$C:$C,0))),"",INDEX('Policy Characteristics'!E:E,MATCH($C833,'Policy Characteristics'!$C:$C,0)))</f>
        <v>indst shift to hydrogen</v>
      </c>
      <c r="L833" s="177">
        <f>IF(ISBLANK(INDEX('Policy Characteristics'!F:F,MATCH($C833,'Policy Characteristics'!$C:$C,0))),"",INDEX('Policy Characteristics'!F:F,MATCH($C833,'Policy Characteristics'!$C:$C,0)))</f>
        <v>0</v>
      </c>
      <c r="M833" s="177">
        <f>IF(ISBLANK(INDEX('Policy Characteristics'!G:G,MATCH($C833,'Policy Characteristics'!$C:$C,0))),"",INDEX('Policy Characteristics'!G:G,MATCH($C833,'Policy Characteristics'!$C:$C,0)))</f>
        <v>1</v>
      </c>
      <c r="N833" s="177">
        <f>IF(ISBLANK(INDEX('Policy Characteristics'!H:H,MATCH($C833,'Policy Characteristics'!$C:$C,0))),"",INDEX('Policy Characteristics'!H:H,MATCH($C833,'Policy Characteristics'!$C:$C,0)))</f>
        <v>0.01</v>
      </c>
      <c r="O833" s="177" t="str">
        <f>IF(ISBLANK(INDEX('Policy Characteristics'!I:I,MATCH($C833,'Policy Characteristics'!$C:$C,0))),"",INDEX('Policy Characteristics'!I:I,MATCH($C833,'Policy Characteristics'!$C:$C,0)))</f>
        <v>% of fuel shifted</v>
      </c>
      <c r="P833" s="177" t="str">
        <f>IF(ISBLANK(INDEX('Policy Characteristics'!J:J,MATCH($C833,'Policy Characteristics'!$C:$C,0))),"",INDEX('Policy Characteristics'!J:J,MATCH($C833,'Policy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3" s="177" t="str">
        <f>IF(ISBLANK(INDEX('Policy Characteristics'!K:K,MATCH($C833,'Policy Characteristics'!$C:$C,0))),"",INDEX('Policy Characteristics'!K:K,MATCH($C833,'Policy Characteristics'!$C:$C,0)))</f>
        <v>industry-ag-main.html#fuel-switching</v>
      </c>
      <c r="R833" s="177" t="str">
        <f>IF(ISBLANK(INDEX('Policy Characteristics'!L:L,MATCH($C833,'Policy Characteristics'!$C:$C,0))),"",INDEX('Policy Characteristics'!L:L,MATCH($C833,'Policy Characteristics'!$C:$C,0)))</f>
        <v>industry-elec-and-hydrogen.html</v>
      </c>
    </row>
    <row r="834" spans="1:18" s="2" customFormat="1" x14ac:dyDescent="0.35">
      <c r="A834" s="176" t="str">
        <f>IF(ISBLANK(INDEX('Policy Characteristics'!A:A,MATCH($C834,'Policy Characteristics'!$C:$C,0))),"",INDEX('Policy Characteristics'!A:A,MATCH($C834,'Policy Characteristics'!$C:$C,0)))</f>
        <v>Industry</v>
      </c>
      <c r="B834" s="184" t="str">
        <f>IF(ISBLANK(INDEX('Policy Characteristics'!B:B,MATCH($C834,'Policy Characteristics'!$C:$C,0))),"",INDEX('Policy Characteristics'!B:B,MATCH($C834,'Policy Characteristics'!$C:$C,0)))</f>
        <v>Hydrogen Combustion</v>
      </c>
      <c r="C834" s="176" t="str">
        <f t="shared" si="38"/>
        <v>Fraction of Eligible Industrial Energy Use Shifted to Hydrogen</v>
      </c>
      <c r="D834" s="6" t="s">
        <v>1968</v>
      </c>
      <c r="E834" s="1" t="s">
        <v>2382</v>
      </c>
      <c r="F834" t="s">
        <v>1932</v>
      </c>
      <c r="G834" s="47" t="s">
        <v>2389</v>
      </c>
      <c r="H834" s="44">
        <v>2069</v>
      </c>
      <c r="I834" s="198" t="s">
        <v>44</v>
      </c>
      <c r="J834" s="177" t="str">
        <f>IF(ISBLANK(INDEX('Policy Characteristics'!D:D,MATCH($C834,'Policy Characteristics'!$C:$C,0))),"",INDEX('Policy Characteristics'!D:D,MATCH($C834,'Policy Characteristics'!$C:$C,0)))</f>
        <v>Hydrogen Combustion</v>
      </c>
      <c r="K834" s="177" t="str">
        <f>IF(ISBLANK(INDEX('Policy Characteristics'!E:E,MATCH($C834,'Policy Characteristics'!$C:$C,0))),"",INDEX('Policy Characteristics'!E:E,MATCH($C834,'Policy Characteristics'!$C:$C,0)))</f>
        <v>indst shift to hydrogen</v>
      </c>
      <c r="L834" s="177">
        <f>IF(ISBLANK(INDEX('Policy Characteristics'!F:F,MATCH($C834,'Policy Characteristics'!$C:$C,0))),"",INDEX('Policy Characteristics'!F:F,MATCH($C834,'Policy Characteristics'!$C:$C,0)))</f>
        <v>0</v>
      </c>
      <c r="M834" s="177">
        <f>IF(ISBLANK(INDEX('Policy Characteristics'!G:G,MATCH($C834,'Policy Characteristics'!$C:$C,0))),"",INDEX('Policy Characteristics'!G:G,MATCH($C834,'Policy Characteristics'!$C:$C,0)))</f>
        <v>1</v>
      </c>
      <c r="N834" s="177">
        <f>IF(ISBLANK(INDEX('Policy Characteristics'!H:H,MATCH($C834,'Policy Characteristics'!$C:$C,0))),"",INDEX('Policy Characteristics'!H:H,MATCH($C834,'Policy Characteristics'!$C:$C,0)))</f>
        <v>0.01</v>
      </c>
      <c r="O834" s="177" t="str">
        <f>IF(ISBLANK(INDEX('Policy Characteristics'!I:I,MATCH($C834,'Policy Characteristics'!$C:$C,0))),"",INDEX('Policy Characteristics'!I:I,MATCH($C834,'Policy Characteristics'!$C:$C,0)))</f>
        <v>% of fuel shifted</v>
      </c>
      <c r="P834" s="177" t="str">
        <f>IF(ISBLANK(INDEX('Policy Characteristics'!J:J,MATCH($C834,'Policy Characteristics'!$C:$C,0))),"",INDEX('Policy Characteristics'!J:J,MATCH($C834,'Policy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4" s="177" t="str">
        <f>IF(ISBLANK(INDEX('Policy Characteristics'!K:K,MATCH($C834,'Policy Characteristics'!$C:$C,0))),"",INDEX('Policy Characteristics'!K:K,MATCH($C834,'Policy Characteristics'!$C:$C,0)))</f>
        <v>industry-ag-main.html#fuel-switching</v>
      </c>
      <c r="R834" s="177" t="str">
        <f>IF(ISBLANK(INDEX('Policy Characteristics'!L:L,MATCH($C834,'Policy Characteristics'!$C:$C,0))),"",INDEX('Policy Characteristics'!L:L,MATCH($C834,'Policy Characteristics'!$C:$C,0)))</f>
        <v>industry-elec-and-hydrogen.html</v>
      </c>
    </row>
    <row r="835" spans="1:18" s="2" customFormat="1" x14ac:dyDescent="0.35">
      <c r="A835" s="176" t="str">
        <f>IF(ISBLANK(INDEX('Policy Characteristics'!A:A,MATCH($C835,'Policy Characteristics'!$C:$C,0))),"",INDEX('Policy Characteristics'!A:A,MATCH($C835,'Policy Characteristics'!$C:$C,0)))</f>
        <v>Industry</v>
      </c>
      <c r="B835" s="184" t="str">
        <f>IF(ISBLANK(INDEX('Policy Characteristics'!B:B,MATCH($C835,'Policy Characteristics'!$C:$C,0))),"",INDEX('Policy Characteristics'!B:B,MATCH($C835,'Policy Characteristics'!$C:$C,0)))</f>
        <v>Hydrogen Combustion</v>
      </c>
      <c r="C835" s="176" t="str">
        <f t="shared" si="38"/>
        <v>Fraction of Eligible Industrial Energy Use Shifted to Hydrogen</v>
      </c>
      <c r="D835" s="6" t="s">
        <v>1968</v>
      </c>
      <c r="E835" s="1" t="s">
        <v>2383</v>
      </c>
      <c r="F835" t="s">
        <v>1932</v>
      </c>
      <c r="G835" s="47" t="s">
        <v>2390</v>
      </c>
      <c r="H835" s="44">
        <v>2070</v>
      </c>
      <c r="I835" s="198" t="s">
        <v>43</v>
      </c>
      <c r="J835" s="177" t="str">
        <f>IF(ISBLANK(INDEX('Policy Characteristics'!D:D,MATCH($C835,'Policy Characteristics'!$C:$C,0))),"",INDEX('Policy Characteristics'!D:D,MATCH($C835,'Policy Characteristics'!$C:$C,0)))</f>
        <v>Hydrogen Combustion</v>
      </c>
      <c r="K835" s="177" t="str">
        <f>IF(ISBLANK(INDEX('Policy Characteristics'!E:E,MATCH($C835,'Policy Characteristics'!$C:$C,0))),"",INDEX('Policy Characteristics'!E:E,MATCH($C835,'Policy Characteristics'!$C:$C,0)))</f>
        <v>indst shift to hydrogen</v>
      </c>
      <c r="L835" s="177">
        <f>IF(ISBLANK(INDEX('Policy Characteristics'!F:F,MATCH($C835,'Policy Characteristics'!$C:$C,0))),"",INDEX('Policy Characteristics'!F:F,MATCH($C835,'Policy Characteristics'!$C:$C,0)))</f>
        <v>0</v>
      </c>
      <c r="M835" s="177">
        <f>IF(ISBLANK(INDEX('Policy Characteristics'!G:G,MATCH($C835,'Policy Characteristics'!$C:$C,0))),"",INDEX('Policy Characteristics'!G:G,MATCH($C835,'Policy Characteristics'!$C:$C,0)))</f>
        <v>1</v>
      </c>
      <c r="N835" s="177">
        <f>IF(ISBLANK(INDEX('Policy Characteristics'!H:H,MATCH($C835,'Policy Characteristics'!$C:$C,0))),"",INDEX('Policy Characteristics'!H:H,MATCH($C835,'Policy Characteristics'!$C:$C,0)))</f>
        <v>0.01</v>
      </c>
      <c r="O835" s="177" t="str">
        <f>IF(ISBLANK(INDEX('Policy Characteristics'!I:I,MATCH($C835,'Policy Characteristics'!$C:$C,0))),"",INDEX('Policy Characteristics'!I:I,MATCH($C835,'Policy Characteristics'!$C:$C,0)))</f>
        <v>% of fuel shifted</v>
      </c>
      <c r="P835" s="177" t="str">
        <f>IF(ISBLANK(INDEX('Policy Characteristics'!J:J,MATCH($C835,'Policy Characteristics'!$C:$C,0))),"",INDEX('Policy Characteristics'!J:J,MATCH($C835,'Policy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5" s="177" t="str">
        <f>IF(ISBLANK(INDEX('Policy Characteristics'!K:K,MATCH($C835,'Policy Characteristics'!$C:$C,0))),"",INDEX('Policy Characteristics'!K:K,MATCH($C835,'Policy Characteristics'!$C:$C,0)))</f>
        <v>industry-ag-main.html#fuel-switching</v>
      </c>
      <c r="R835" s="177" t="str">
        <f>IF(ISBLANK(INDEX('Policy Characteristics'!L:L,MATCH($C835,'Policy Characteristics'!$C:$C,0))),"",INDEX('Policy Characteristics'!L:L,MATCH($C835,'Policy Characteristics'!$C:$C,0)))</f>
        <v>industry-elec-and-hydrogen.html</v>
      </c>
    </row>
    <row r="836" spans="1:18" s="2" customFormat="1" x14ac:dyDescent="0.35">
      <c r="A836" s="176" t="str">
        <f>IF(ISBLANK(INDEX('Policy Characteristics'!A:A,MATCH($C836,'Policy Characteristics'!$C:$C,0))),"",INDEX('Policy Characteristics'!A:A,MATCH($C836,'Policy Characteristics'!$C:$C,0)))</f>
        <v>Industry</v>
      </c>
      <c r="B836" s="184" t="str">
        <f>IF(ISBLANK(INDEX('Policy Characteristics'!B:B,MATCH($C836,'Policy Characteristics'!$C:$C,0))),"",INDEX('Policy Characteristics'!B:B,MATCH($C836,'Policy Characteristics'!$C:$C,0)))</f>
        <v>Hydrogen Combustion</v>
      </c>
      <c r="C836" s="176" t="str">
        <f t="shared" si="38"/>
        <v>Fraction of Eligible Industrial Energy Use Shifted to Hydrogen</v>
      </c>
      <c r="D836" s="6" t="s">
        <v>1968</v>
      </c>
      <c r="E836" s="1" t="s">
        <v>2384</v>
      </c>
      <c r="F836" t="s">
        <v>1932</v>
      </c>
      <c r="G836" s="47" t="s">
        <v>2391</v>
      </c>
      <c r="H836" s="44">
        <v>2071</v>
      </c>
      <c r="I836" s="198" t="s">
        <v>43</v>
      </c>
      <c r="J836" s="177" t="str">
        <f>IF(ISBLANK(INDEX('Policy Characteristics'!D:D,MATCH($C836,'Policy Characteristics'!$C:$C,0))),"",INDEX('Policy Characteristics'!D:D,MATCH($C836,'Policy Characteristics'!$C:$C,0)))</f>
        <v>Hydrogen Combustion</v>
      </c>
      <c r="K836" s="177" t="str">
        <f>IF(ISBLANK(INDEX('Policy Characteristics'!E:E,MATCH($C836,'Policy Characteristics'!$C:$C,0))),"",INDEX('Policy Characteristics'!E:E,MATCH($C836,'Policy Characteristics'!$C:$C,0)))</f>
        <v>indst shift to hydrogen</v>
      </c>
      <c r="L836" s="177">
        <f>IF(ISBLANK(INDEX('Policy Characteristics'!F:F,MATCH($C836,'Policy Characteristics'!$C:$C,0))),"",INDEX('Policy Characteristics'!F:F,MATCH($C836,'Policy Characteristics'!$C:$C,0)))</f>
        <v>0</v>
      </c>
      <c r="M836" s="177">
        <f>IF(ISBLANK(INDEX('Policy Characteristics'!G:G,MATCH($C836,'Policy Characteristics'!$C:$C,0))),"",INDEX('Policy Characteristics'!G:G,MATCH($C836,'Policy Characteristics'!$C:$C,0)))</f>
        <v>1</v>
      </c>
      <c r="N836" s="177">
        <f>IF(ISBLANK(INDEX('Policy Characteristics'!H:H,MATCH($C836,'Policy Characteristics'!$C:$C,0))),"",INDEX('Policy Characteristics'!H:H,MATCH($C836,'Policy Characteristics'!$C:$C,0)))</f>
        <v>0.01</v>
      </c>
      <c r="O836" s="177" t="str">
        <f>IF(ISBLANK(INDEX('Policy Characteristics'!I:I,MATCH($C836,'Policy Characteristics'!$C:$C,0))),"",INDEX('Policy Characteristics'!I:I,MATCH($C836,'Policy Characteristics'!$C:$C,0)))</f>
        <v>% of fuel shifted</v>
      </c>
      <c r="P836" s="177" t="str">
        <f>IF(ISBLANK(INDEX('Policy Characteristics'!J:J,MATCH($C836,'Policy Characteristics'!$C:$C,0))),"",INDEX('Policy Characteristics'!J:J,MATCH($C836,'Policy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6" s="177" t="str">
        <f>IF(ISBLANK(INDEX('Policy Characteristics'!K:K,MATCH($C836,'Policy Characteristics'!$C:$C,0))),"",INDEX('Policy Characteristics'!K:K,MATCH($C836,'Policy Characteristics'!$C:$C,0)))</f>
        <v>industry-ag-main.html#fuel-switching</v>
      </c>
      <c r="R836" s="177" t="str">
        <f>IF(ISBLANK(INDEX('Policy Characteristics'!L:L,MATCH($C836,'Policy Characteristics'!$C:$C,0))),"",INDEX('Policy Characteristics'!L:L,MATCH($C836,'Policy Characteristics'!$C:$C,0)))</f>
        <v>industry-elec-and-hydrogen.html</v>
      </c>
    </row>
    <row r="837" spans="1:18" s="2" customFormat="1" x14ac:dyDescent="0.35">
      <c r="A837" s="176" t="str">
        <f>IF(ISBLANK(INDEX('Policy Characteristics'!A:A,MATCH($C837,'Policy Characteristics'!$C:$C,0))),"",INDEX('Policy Characteristics'!A:A,MATCH($C837,'Policy Characteristics'!$C:$C,0)))</f>
        <v>Industry</v>
      </c>
      <c r="B837" s="184" t="str">
        <f>IF(ISBLANK(INDEX('Policy Characteristics'!B:B,MATCH($C837,'Policy Characteristics'!$C:$C,0))),"",INDEX('Policy Characteristics'!B:B,MATCH($C837,'Policy Characteristics'!$C:$C,0)))</f>
        <v>Hydrogen Combustion</v>
      </c>
      <c r="C837" s="176" t="str">
        <f t="shared" si="38"/>
        <v>Fraction of Eligible Industrial Energy Use Shifted to Hydrogen</v>
      </c>
      <c r="D837" s="6" t="s">
        <v>1968</v>
      </c>
      <c r="E837" s="1" t="s">
        <v>2385</v>
      </c>
      <c r="F837" t="s">
        <v>1932</v>
      </c>
      <c r="G837" s="47" t="s">
        <v>2392</v>
      </c>
      <c r="H837" s="44">
        <v>2072</v>
      </c>
      <c r="I837" s="198" t="s">
        <v>44</v>
      </c>
      <c r="J837" s="177" t="str">
        <f>IF(ISBLANK(INDEX('Policy Characteristics'!D:D,MATCH($C837,'Policy Characteristics'!$C:$C,0))),"",INDEX('Policy Characteristics'!D:D,MATCH($C837,'Policy Characteristics'!$C:$C,0)))</f>
        <v>Hydrogen Combustion</v>
      </c>
      <c r="K837" s="177" t="str">
        <f>IF(ISBLANK(INDEX('Policy Characteristics'!E:E,MATCH($C837,'Policy Characteristics'!$C:$C,0))),"",INDEX('Policy Characteristics'!E:E,MATCH($C837,'Policy Characteristics'!$C:$C,0)))</f>
        <v>indst shift to hydrogen</v>
      </c>
      <c r="L837" s="177">
        <f>IF(ISBLANK(INDEX('Policy Characteristics'!F:F,MATCH($C837,'Policy Characteristics'!$C:$C,0))),"",INDEX('Policy Characteristics'!F:F,MATCH($C837,'Policy Characteristics'!$C:$C,0)))</f>
        <v>0</v>
      </c>
      <c r="M837" s="177">
        <f>IF(ISBLANK(INDEX('Policy Characteristics'!G:G,MATCH($C837,'Policy Characteristics'!$C:$C,0))),"",INDEX('Policy Characteristics'!G:G,MATCH($C837,'Policy Characteristics'!$C:$C,0)))</f>
        <v>1</v>
      </c>
      <c r="N837" s="177">
        <f>IF(ISBLANK(INDEX('Policy Characteristics'!H:H,MATCH($C837,'Policy Characteristics'!$C:$C,0))),"",INDEX('Policy Characteristics'!H:H,MATCH($C837,'Policy Characteristics'!$C:$C,0)))</f>
        <v>0.01</v>
      </c>
      <c r="O837" s="177" t="str">
        <f>IF(ISBLANK(INDEX('Policy Characteristics'!I:I,MATCH($C837,'Policy Characteristics'!$C:$C,0))),"",INDEX('Policy Characteristics'!I:I,MATCH($C837,'Policy Characteristics'!$C:$C,0)))</f>
        <v>% of fuel shifted</v>
      </c>
      <c r="P837" s="177" t="str">
        <f>IF(ISBLANK(INDEX('Policy Characteristics'!J:J,MATCH($C837,'Policy Characteristics'!$C:$C,0))),"",INDEX('Policy Characteristics'!J:J,MATCH($C837,'Policy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7" s="177" t="str">
        <f>IF(ISBLANK(INDEX('Policy Characteristics'!K:K,MATCH($C837,'Policy Characteristics'!$C:$C,0))),"",INDEX('Policy Characteristics'!K:K,MATCH($C837,'Policy Characteristics'!$C:$C,0)))</f>
        <v>industry-ag-main.html#fuel-switching</v>
      </c>
      <c r="R837" s="177" t="str">
        <f>IF(ISBLANK(INDEX('Policy Characteristics'!L:L,MATCH($C837,'Policy Characteristics'!$C:$C,0))),"",INDEX('Policy Characteristics'!L:L,MATCH($C837,'Policy Characteristics'!$C:$C,0)))</f>
        <v>industry-elec-and-hydrogen.html</v>
      </c>
    </row>
    <row r="838" spans="1:18" s="2" customFormat="1" x14ac:dyDescent="0.35">
      <c r="A838" s="176" t="str">
        <f>IF(ISBLANK(INDEX('Policy Characteristics'!A:A,MATCH($C838,'Policy Characteristics'!$C:$C,0))),"",INDEX('Policy Characteristics'!A:A,MATCH($C838,'Policy Characteristics'!$C:$C,0)))</f>
        <v>Industry</v>
      </c>
      <c r="B838" s="184" t="str">
        <f>IF(ISBLANK(INDEX('Policy Characteristics'!B:B,MATCH($C838,'Policy Characteristics'!$C:$C,0))),"",INDEX('Policy Characteristics'!B:B,MATCH($C838,'Policy Characteristics'!$C:$C,0)))</f>
        <v>Hydrogen Combustion</v>
      </c>
      <c r="C838" s="176" t="str">
        <f t="shared" si="38"/>
        <v>Fraction of Eligible Industrial Energy Use Shifted to Hydrogen</v>
      </c>
      <c r="D838" s="6" t="s">
        <v>1968</v>
      </c>
      <c r="E838" s="1" t="s">
        <v>2542</v>
      </c>
      <c r="F838" t="s">
        <v>1932</v>
      </c>
      <c r="G838" s="47" t="s">
        <v>2542</v>
      </c>
      <c r="H838" s="44">
        <v>2073</v>
      </c>
      <c r="I838" s="198" t="s">
        <v>43</v>
      </c>
      <c r="J838" s="177" t="str">
        <f>IF(ISBLANK(INDEX('Policy Characteristics'!D:D,MATCH($C838,'Policy Characteristics'!$C:$C,0))),"",INDEX('Policy Characteristics'!D:D,MATCH($C838,'Policy Characteristics'!$C:$C,0)))</f>
        <v>Hydrogen Combustion</v>
      </c>
      <c r="K838" s="177" t="str">
        <f>IF(ISBLANK(INDEX('Policy Characteristics'!E:E,MATCH($C838,'Policy Characteristics'!$C:$C,0))),"",INDEX('Policy Characteristics'!E:E,MATCH($C838,'Policy Characteristics'!$C:$C,0)))</f>
        <v>indst shift to hydrogen</v>
      </c>
      <c r="L838" s="177">
        <f>IF(ISBLANK(INDEX('Policy Characteristics'!F:F,MATCH($C838,'Policy Characteristics'!$C:$C,0))),"",INDEX('Policy Characteristics'!F:F,MATCH($C838,'Policy Characteristics'!$C:$C,0)))</f>
        <v>0</v>
      </c>
      <c r="M838" s="177">
        <f>IF(ISBLANK(INDEX('Policy Characteristics'!G:G,MATCH($C838,'Policy Characteristics'!$C:$C,0))),"",INDEX('Policy Characteristics'!G:G,MATCH($C838,'Policy Characteristics'!$C:$C,0)))</f>
        <v>1</v>
      </c>
      <c r="N838" s="177">
        <f>IF(ISBLANK(INDEX('Policy Characteristics'!H:H,MATCH($C838,'Policy Characteristics'!$C:$C,0))),"",INDEX('Policy Characteristics'!H:H,MATCH($C838,'Policy Characteristics'!$C:$C,0)))</f>
        <v>0.01</v>
      </c>
      <c r="O838" s="177" t="str">
        <f>IF(ISBLANK(INDEX('Policy Characteristics'!I:I,MATCH($C838,'Policy Characteristics'!$C:$C,0))),"",INDEX('Policy Characteristics'!I:I,MATCH($C838,'Policy Characteristics'!$C:$C,0)))</f>
        <v>% of fuel shifted</v>
      </c>
      <c r="P838" s="177" t="str">
        <f>IF(ISBLANK(INDEX('Policy Characteristics'!J:J,MATCH($C838,'Policy Characteristics'!$C:$C,0))),"",INDEX('Policy Characteristics'!J:J,MATCH($C838,'Policy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8" s="177" t="str">
        <f>IF(ISBLANK(INDEX('Policy Characteristics'!K:K,MATCH($C838,'Policy Characteristics'!$C:$C,0))),"",INDEX('Policy Characteristics'!K:K,MATCH($C838,'Policy Characteristics'!$C:$C,0)))</f>
        <v>industry-ag-main.html#fuel-switching</v>
      </c>
      <c r="R838" s="177" t="str">
        <f>IF(ISBLANK(INDEX('Policy Characteristics'!L:L,MATCH($C838,'Policy Characteristics'!$C:$C,0))),"",INDEX('Policy Characteristics'!L:L,MATCH($C838,'Policy Characteristics'!$C:$C,0)))</f>
        <v>industry-elec-and-hydrogen.html</v>
      </c>
    </row>
    <row r="839" spans="1:18" s="2" customFormat="1" x14ac:dyDescent="0.35">
      <c r="A839" s="176" t="str">
        <f>IF(ISBLANK(INDEX('Policy Characteristics'!A:A,MATCH($C839,'Policy Characteristics'!$C:$C,0))),"",INDEX('Policy Characteristics'!A:A,MATCH($C839,'Policy Characteristics'!$C:$C,0)))</f>
        <v>Industry</v>
      </c>
      <c r="B839" s="184" t="str">
        <f>IF(ISBLANK(INDEX('Policy Characteristics'!B:B,MATCH($C839,'Policy Characteristics'!$C:$C,0))),"",INDEX('Policy Characteristics'!B:B,MATCH($C839,'Policy Characteristics'!$C:$C,0)))</f>
        <v>Hydrogen Combustion</v>
      </c>
      <c r="C839" s="176" t="str">
        <f t="shared" si="38"/>
        <v>Fraction of Eligible Industrial Energy Use Shifted to Hydrogen</v>
      </c>
      <c r="D839" s="6" t="s">
        <v>1969</v>
      </c>
      <c r="E839" s="1" t="s">
        <v>2379</v>
      </c>
      <c r="F839" t="s">
        <v>1933</v>
      </c>
      <c r="G839" s="47" t="s">
        <v>2386</v>
      </c>
      <c r="H839" s="44">
        <v>2074</v>
      </c>
      <c r="I839" s="198" t="s">
        <v>43</v>
      </c>
      <c r="J839" s="177" t="str">
        <f>IF(ISBLANK(INDEX('Policy Characteristics'!D:D,MATCH($C839,'Policy Characteristics'!$C:$C,0))),"",INDEX('Policy Characteristics'!D:D,MATCH($C839,'Policy Characteristics'!$C:$C,0)))</f>
        <v>Hydrogen Combustion</v>
      </c>
      <c r="K839" s="177" t="str">
        <f>IF(ISBLANK(INDEX('Policy Characteristics'!E:E,MATCH($C839,'Policy Characteristics'!$C:$C,0))),"",INDEX('Policy Characteristics'!E:E,MATCH($C839,'Policy Characteristics'!$C:$C,0)))</f>
        <v>indst shift to hydrogen</v>
      </c>
      <c r="L839" s="177">
        <f>IF(ISBLANK(INDEX('Policy Characteristics'!F:F,MATCH($C839,'Policy Characteristics'!$C:$C,0))),"",INDEX('Policy Characteristics'!F:F,MATCH($C839,'Policy Characteristics'!$C:$C,0)))</f>
        <v>0</v>
      </c>
      <c r="M839" s="177">
        <f>IF(ISBLANK(INDEX('Policy Characteristics'!G:G,MATCH($C839,'Policy Characteristics'!$C:$C,0))),"",INDEX('Policy Characteristics'!G:G,MATCH($C839,'Policy Characteristics'!$C:$C,0)))</f>
        <v>1</v>
      </c>
      <c r="N839" s="177">
        <f>IF(ISBLANK(INDEX('Policy Characteristics'!H:H,MATCH($C839,'Policy Characteristics'!$C:$C,0))),"",INDEX('Policy Characteristics'!H:H,MATCH($C839,'Policy Characteristics'!$C:$C,0)))</f>
        <v>0.01</v>
      </c>
      <c r="O839" s="177" t="str">
        <f>IF(ISBLANK(INDEX('Policy Characteristics'!I:I,MATCH($C839,'Policy Characteristics'!$C:$C,0))),"",INDEX('Policy Characteristics'!I:I,MATCH($C839,'Policy Characteristics'!$C:$C,0)))</f>
        <v>% of fuel shifted</v>
      </c>
      <c r="P839" s="177" t="str">
        <f>IF(ISBLANK(INDEX('Policy Characteristics'!J:J,MATCH($C839,'Policy Characteristics'!$C:$C,0))),"",INDEX('Policy Characteristics'!J:J,MATCH($C839,'Policy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9" s="177" t="str">
        <f>IF(ISBLANK(INDEX('Policy Characteristics'!K:K,MATCH($C839,'Policy Characteristics'!$C:$C,0))),"",INDEX('Policy Characteristics'!K:K,MATCH($C839,'Policy Characteristics'!$C:$C,0)))</f>
        <v>industry-ag-main.html#fuel-switching</v>
      </c>
      <c r="R839" s="177" t="str">
        <f>IF(ISBLANK(INDEX('Policy Characteristics'!L:L,MATCH($C839,'Policy Characteristics'!$C:$C,0))),"",INDEX('Policy Characteristics'!L:L,MATCH($C839,'Policy Characteristics'!$C:$C,0)))</f>
        <v>industry-elec-and-hydrogen.html</v>
      </c>
    </row>
    <row r="840" spans="1:18" s="2" customFormat="1" x14ac:dyDescent="0.35">
      <c r="A840" s="176" t="str">
        <f>IF(ISBLANK(INDEX('Policy Characteristics'!A:A,MATCH($C840,'Policy Characteristics'!$C:$C,0))),"",INDEX('Policy Characteristics'!A:A,MATCH($C840,'Policy Characteristics'!$C:$C,0)))</f>
        <v>Industry</v>
      </c>
      <c r="B840" s="184" t="str">
        <f>IF(ISBLANK(INDEX('Policy Characteristics'!B:B,MATCH($C840,'Policy Characteristics'!$C:$C,0))),"",INDEX('Policy Characteristics'!B:B,MATCH($C840,'Policy Characteristics'!$C:$C,0)))</f>
        <v>Hydrogen Combustion</v>
      </c>
      <c r="C840" s="176" t="str">
        <f t="shared" si="38"/>
        <v>Fraction of Eligible Industrial Energy Use Shifted to Hydrogen</v>
      </c>
      <c r="D840" s="6" t="s">
        <v>1969</v>
      </c>
      <c r="E840" s="1" t="s">
        <v>2380</v>
      </c>
      <c r="F840" t="s">
        <v>1933</v>
      </c>
      <c r="G840" s="47" t="s">
        <v>2387</v>
      </c>
      <c r="H840" s="44">
        <v>2075</v>
      </c>
      <c r="I840" s="198" t="s">
        <v>43</v>
      </c>
      <c r="J840" s="177" t="str">
        <f>IF(ISBLANK(INDEX('Policy Characteristics'!D:D,MATCH($C840,'Policy Characteristics'!$C:$C,0))),"",INDEX('Policy Characteristics'!D:D,MATCH($C840,'Policy Characteristics'!$C:$C,0)))</f>
        <v>Hydrogen Combustion</v>
      </c>
      <c r="K840" s="177" t="str">
        <f>IF(ISBLANK(INDEX('Policy Characteristics'!E:E,MATCH($C840,'Policy Characteristics'!$C:$C,0))),"",INDEX('Policy Characteristics'!E:E,MATCH($C840,'Policy Characteristics'!$C:$C,0)))</f>
        <v>indst shift to hydrogen</v>
      </c>
      <c r="L840" s="177">
        <f>IF(ISBLANK(INDEX('Policy Characteristics'!F:F,MATCH($C840,'Policy Characteristics'!$C:$C,0))),"",INDEX('Policy Characteristics'!F:F,MATCH($C840,'Policy Characteristics'!$C:$C,0)))</f>
        <v>0</v>
      </c>
      <c r="M840" s="177">
        <f>IF(ISBLANK(INDEX('Policy Characteristics'!G:G,MATCH($C840,'Policy Characteristics'!$C:$C,0))),"",INDEX('Policy Characteristics'!G:G,MATCH($C840,'Policy Characteristics'!$C:$C,0)))</f>
        <v>1</v>
      </c>
      <c r="N840" s="177">
        <f>IF(ISBLANK(INDEX('Policy Characteristics'!H:H,MATCH($C840,'Policy Characteristics'!$C:$C,0))),"",INDEX('Policy Characteristics'!H:H,MATCH($C840,'Policy Characteristics'!$C:$C,0)))</f>
        <v>0.01</v>
      </c>
      <c r="O840" s="177" t="str">
        <f>IF(ISBLANK(INDEX('Policy Characteristics'!I:I,MATCH($C840,'Policy Characteristics'!$C:$C,0))),"",INDEX('Policy Characteristics'!I:I,MATCH($C840,'Policy Characteristics'!$C:$C,0)))</f>
        <v>% of fuel shifted</v>
      </c>
      <c r="P840" s="177" t="str">
        <f>IF(ISBLANK(INDEX('Policy Characteristics'!J:J,MATCH($C840,'Policy Characteristics'!$C:$C,0))),"",INDEX('Policy Characteristics'!J:J,MATCH($C840,'Policy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0" s="177" t="str">
        <f>IF(ISBLANK(INDEX('Policy Characteristics'!K:K,MATCH($C840,'Policy Characteristics'!$C:$C,0))),"",INDEX('Policy Characteristics'!K:K,MATCH($C840,'Policy Characteristics'!$C:$C,0)))</f>
        <v>industry-ag-main.html#fuel-switching</v>
      </c>
      <c r="R840" s="177" t="str">
        <f>IF(ISBLANK(INDEX('Policy Characteristics'!L:L,MATCH($C840,'Policy Characteristics'!$C:$C,0))),"",INDEX('Policy Characteristics'!L:L,MATCH($C840,'Policy Characteristics'!$C:$C,0)))</f>
        <v>industry-elec-and-hydrogen.html</v>
      </c>
    </row>
    <row r="841" spans="1:18" s="2" customFormat="1" x14ac:dyDescent="0.35">
      <c r="A841" s="176" t="str">
        <f>IF(ISBLANK(INDEX('Policy Characteristics'!A:A,MATCH($C841,'Policy Characteristics'!$C:$C,0))),"",INDEX('Policy Characteristics'!A:A,MATCH($C841,'Policy Characteristics'!$C:$C,0)))</f>
        <v>Industry</v>
      </c>
      <c r="B841" s="184" t="str">
        <f>IF(ISBLANK(INDEX('Policy Characteristics'!B:B,MATCH($C841,'Policy Characteristics'!$C:$C,0))),"",INDEX('Policy Characteristics'!B:B,MATCH($C841,'Policy Characteristics'!$C:$C,0)))</f>
        <v>Hydrogen Combustion</v>
      </c>
      <c r="C841" s="176" t="str">
        <f t="shared" si="38"/>
        <v>Fraction of Eligible Industrial Energy Use Shifted to Hydrogen</v>
      </c>
      <c r="D841" s="6" t="s">
        <v>1969</v>
      </c>
      <c r="E841" s="1" t="s">
        <v>2381</v>
      </c>
      <c r="F841" t="s">
        <v>1933</v>
      </c>
      <c r="G841" s="47" t="s">
        <v>2388</v>
      </c>
      <c r="H841" s="44">
        <v>2076</v>
      </c>
      <c r="I841" s="198" t="s">
        <v>43</v>
      </c>
      <c r="J841" s="177" t="str">
        <f>IF(ISBLANK(INDEX('Policy Characteristics'!D:D,MATCH($C841,'Policy Characteristics'!$C:$C,0))),"",INDEX('Policy Characteristics'!D:D,MATCH($C841,'Policy Characteristics'!$C:$C,0)))</f>
        <v>Hydrogen Combustion</v>
      </c>
      <c r="K841" s="177" t="str">
        <f>IF(ISBLANK(INDEX('Policy Characteristics'!E:E,MATCH($C841,'Policy Characteristics'!$C:$C,0))),"",INDEX('Policy Characteristics'!E:E,MATCH($C841,'Policy Characteristics'!$C:$C,0)))</f>
        <v>indst shift to hydrogen</v>
      </c>
      <c r="L841" s="177">
        <f>IF(ISBLANK(INDEX('Policy Characteristics'!F:F,MATCH($C841,'Policy Characteristics'!$C:$C,0))),"",INDEX('Policy Characteristics'!F:F,MATCH($C841,'Policy Characteristics'!$C:$C,0)))</f>
        <v>0</v>
      </c>
      <c r="M841" s="177">
        <f>IF(ISBLANK(INDEX('Policy Characteristics'!G:G,MATCH($C841,'Policy Characteristics'!$C:$C,0))),"",INDEX('Policy Characteristics'!G:G,MATCH($C841,'Policy Characteristics'!$C:$C,0)))</f>
        <v>1</v>
      </c>
      <c r="N841" s="177">
        <f>IF(ISBLANK(INDEX('Policy Characteristics'!H:H,MATCH($C841,'Policy Characteristics'!$C:$C,0))),"",INDEX('Policy Characteristics'!H:H,MATCH($C841,'Policy Characteristics'!$C:$C,0)))</f>
        <v>0.01</v>
      </c>
      <c r="O841" s="177" t="str">
        <f>IF(ISBLANK(INDEX('Policy Characteristics'!I:I,MATCH($C841,'Policy Characteristics'!$C:$C,0))),"",INDEX('Policy Characteristics'!I:I,MATCH($C841,'Policy Characteristics'!$C:$C,0)))</f>
        <v>% of fuel shifted</v>
      </c>
      <c r="P841" s="177" t="str">
        <f>IF(ISBLANK(INDEX('Policy Characteristics'!J:J,MATCH($C841,'Policy Characteristics'!$C:$C,0))),"",INDEX('Policy Characteristics'!J:J,MATCH($C841,'Policy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1" s="177" t="str">
        <f>IF(ISBLANK(INDEX('Policy Characteristics'!K:K,MATCH($C841,'Policy Characteristics'!$C:$C,0))),"",INDEX('Policy Characteristics'!K:K,MATCH($C841,'Policy Characteristics'!$C:$C,0)))</f>
        <v>industry-ag-main.html#fuel-switching</v>
      </c>
      <c r="R841" s="177" t="str">
        <f>IF(ISBLANK(INDEX('Policy Characteristics'!L:L,MATCH($C841,'Policy Characteristics'!$C:$C,0))),"",INDEX('Policy Characteristics'!L:L,MATCH($C841,'Policy Characteristics'!$C:$C,0)))</f>
        <v>industry-elec-and-hydrogen.html</v>
      </c>
    </row>
    <row r="842" spans="1:18" s="2" customFormat="1" x14ac:dyDescent="0.35">
      <c r="A842" s="176" t="str">
        <f>IF(ISBLANK(INDEX('Policy Characteristics'!A:A,MATCH($C842,'Policy Characteristics'!$C:$C,0))),"",INDEX('Policy Characteristics'!A:A,MATCH($C842,'Policy Characteristics'!$C:$C,0)))</f>
        <v>Industry</v>
      </c>
      <c r="B842" s="184" t="str">
        <f>IF(ISBLANK(INDEX('Policy Characteristics'!B:B,MATCH($C842,'Policy Characteristics'!$C:$C,0))),"",INDEX('Policy Characteristics'!B:B,MATCH($C842,'Policy Characteristics'!$C:$C,0)))</f>
        <v>Hydrogen Combustion</v>
      </c>
      <c r="C842" s="176" t="str">
        <f t="shared" si="38"/>
        <v>Fraction of Eligible Industrial Energy Use Shifted to Hydrogen</v>
      </c>
      <c r="D842" s="6" t="s">
        <v>1969</v>
      </c>
      <c r="E842" s="1" t="s">
        <v>2382</v>
      </c>
      <c r="F842" t="s">
        <v>1933</v>
      </c>
      <c r="G842" s="47" t="s">
        <v>2389</v>
      </c>
      <c r="H842" s="44">
        <v>2077</v>
      </c>
      <c r="I842" s="198" t="s">
        <v>44</v>
      </c>
      <c r="J842" s="177" t="str">
        <f>IF(ISBLANK(INDEX('Policy Characteristics'!D:D,MATCH($C842,'Policy Characteristics'!$C:$C,0))),"",INDEX('Policy Characteristics'!D:D,MATCH($C842,'Policy Characteristics'!$C:$C,0)))</f>
        <v>Hydrogen Combustion</v>
      </c>
      <c r="K842" s="177" t="str">
        <f>IF(ISBLANK(INDEX('Policy Characteristics'!E:E,MATCH($C842,'Policy Characteristics'!$C:$C,0))),"",INDEX('Policy Characteristics'!E:E,MATCH($C842,'Policy Characteristics'!$C:$C,0)))</f>
        <v>indst shift to hydrogen</v>
      </c>
      <c r="L842" s="177">
        <f>IF(ISBLANK(INDEX('Policy Characteristics'!F:F,MATCH($C842,'Policy Characteristics'!$C:$C,0))),"",INDEX('Policy Characteristics'!F:F,MATCH($C842,'Policy Characteristics'!$C:$C,0)))</f>
        <v>0</v>
      </c>
      <c r="M842" s="177">
        <f>IF(ISBLANK(INDEX('Policy Characteristics'!G:G,MATCH($C842,'Policy Characteristics'!$C:$C,0))),"",INDEX('Policy Characteristics'!G:G,MATCH($C842,'Policy Characteristics'!$C:$C,0)))</f>
        <v>1</v>
      </c>
      <c r="N842" s="177">
        <f>IF(ISBLANK(INDEX('Policy Characteristics'!H:H,MATCH($C842,'Policy Characteristics'!$C:$C,0))),"",INDEX('Policy Characteristics'!H:H,MATCH($C842,'Policy Characteristics'!$C:$C,0)))</f>
        <v>0.01</v>
      </c>
      <c r="O842" s="177" t="str">
        <f>IF(ISBLANK(INDEX('Policy Characteristics'!I:I,MATCH($C842,'Policy Characteristics'!$C:$C,0))),"",INDEX('Policy Characteristics'!I:I,MATCH($C842,'Policy Characteristics'!$C:$C,0)))</f>
        <v>% of fuel shifted</v>
      </c>
      <c r="P842" s="177" t="str">
        <f>IF(ISBLANK(INDEX('Policy Characteristics'!J:J,MATCH($C842,'Policy Characteristics'!$C:$C,0))),"",INDEX('Policy Characteristics'!J:J,MATCH($C842,'Policy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2" s="177" t="str">
        <f>IF(ISBLANK(INDEX('Policy Characteristics'!K:K,MATCH($C842,'Policy Characteristics'!$C:$C,0))),"",INDEX('Policy Characteristics'!K:K,MATCH($C842,'Policy Characteristics'!$C:$C,0)))</f>
        <v>industry-ag-main.html#fuel-switching</v>
      </c>
      <c r="R842" s="177" t="str">
        <f>IF(ISBLANK(INDEX('Policy Characteristics'!L:L,MATCH($C842,'Policy Characteristics'!$C:$C,0))),"",INDEX('Policy Characteristics'!L:L,MATCH($C842,'Policy Characteristics'!$C:$C,0)))</f>
        <v>industry-elec-and-hydrogen.html</v>
      </c>
    </row>
    <row r="843" spans="1:18" s="2" customFormat="1" x14ac:dyDescent="0.35">
      <c r="A843" s="176" t="str">
        <f>IF(ISBLANK(INDEX('Policy Characteristics'!A:A,MATCH($C843,'Policy Characteristics'!$C:$C,0))),"",INDEX('Policy Characteristics'!A:A,MATCH($C843,'Policy Characteristics'!$C:$C,0)))</f>
        <v>Industry</v>
      </c>
      <c r="B843" s="184" t="str">
        <f>IF(ISBLANK(INDEX('Policy Characteristics'!B:B,MATCH($C843,'Policy Characteristics'!$C:$C,0))),"",INDEX('Policy Characteristics'!B:B,MATCH($C843,'Policy Characteristics'!$C:$C,0)))</f>
        <v>Hydrogen Combustion</v>
      </c>
      <c r="C843" s="176" t="str">
        <f t="shared" si="38"/>
        <v>Fraction of Eligible Industrial Energy Use Shifted to Hydrogen</v>
      </c>
      <c r="D843" s="6" t="s">
        <v>1969</v>
      </c>
      <c r="E843" s="1" t="s">
        <v>2383</v>
      </c>
      <c r="F843" t="s">
        <v>1933</v>
      </c>
      <c r="G843" s="47" t="s">
        <v>2390</v>
      </c>
      <c r="H843" s="44">
        <v>2078</v>
      </c>
      <c r="I843" s="198" t="s">
        <v>44</v>
      </c>
      <c r="J843" s="177" t="str">
        <f>IF(ISBLANK(INDEX('Policy Characteristics'!D:D,MATCH($C843,'Policy Characteristics'!$C:$C,0))),"",INDEX('Policy Characteristics'!D:D,MATCH($C843,'Policy Characteristics'!$C:$C,0)))</f>
        <v>Hydrogen Combustion</v>
      </c>
      <c r="K843" s="177" t="str">
        <f>IF(ISBLANK(INDEX('Policy Characteristics'!E:E,MATCH($C843,'Policy Characteristics'!$C:$C,0))),"",INDEX('Policy Characteristics'!E:E,MATCH($C843,'Policy Characteristics'!$C:$C,0)))</f>
        <v>indst shift to hydrogen</v>
      </c>
      <c r="L843" s="177">
        <f>IF(ISBLANK(INDEX('Policy Characteristics'!F:F,MATCH($C843,'Policy Characteristics'!$C:$C,0))),"",INDEX('Policy Characteristics'!F:F,MATCH($C843,'Policy Characteristics'!$C:$C,0)))</f>
        <v>0</v>
      </c>
      <c r="M843" s="177">
        <f>IF(ISBLANK(INDEX('Policy Characteristics'!G:G,MATCH($C843,'Policy Characteristics'!$C:$C,0))),"",INDEX('Policy Characteristics'!G:G,MATCH($C843,'Policy Characteristics'!$C:$C,0)))</f>
        <v>1</v>
      </c>
      <c r="N843" s="177">
        <f>IF(ISBLANK(INDEX('Policy Characteristics'!H:H,MATCH($C843,'Policy Characteristics'!$C:$C,0))),"",INDEX('Policy Characteristics'!H:H,MATCH($C843,'Policy Characteristics'!$C:$C,0)))</f>
        <v>0.01</v>
      </c>
      <c r="O843" s="177" t="str">
        <f>IF(ISBLANK(INDEX('Policy Characteristics'!I:I,MATCH($C843,'Policy Characteristics'!$C:$C,0))),"",INDEX('Policy Characteristics'!I:I,MATCH($C843,'Policy Characteristics'!$C:$C,0)))</f>
        <v>% of fuel shifted</v>
      </c>
      <c r="P843" s="177" t="str">
        <f>IF(ISBLANK(INDEX('Policy Characteristics'!J:J,MATCH($C843,'Policy Characteristics'!$C:$C,0))),"",INDEX('Policy Characteristics'!J:J,MATCH($C843,'Policy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3" s="177" t="str">
        <f>IF(ISBLANK(INDEX('Policy Characteristics'!K:K,MATCH($C843,'Policy Characteristics'!$C:$C,0))),"",INDEX('Policy Characteristics'!K:K,MATCH($C843,'Policy Characteristics'!$C:$C,0)))</f>
        <v>industry-ag-main.html#fuel-switching</v>
      </c>
      <c r="R843" s="177" t="str">
        <f>IF(ISBLANK(INDEX('Policy Characteristics'!L:L,MATCH($C843,'Policy Characteristics'!$C:$C,0))),"",INDEX('Policy Characteristics'!L:L,MATCH($C843,'Policy Characteristics'!$C:$C,0)))</f>
        <v>industry-elec-and-hydrogen.html</v>
      </c>
    </row>
    <row r="844" spans="1:18" s="2" customFormat="1" x14ac:dyDescent="0.35">
      <c r="A844" s="176" t="str">
        <f>IF(ISBLANK(INDEX('Policy Characteristics'!A:A,MATCH($C844,'Policy Characteristics'!$C:$C,0))),"",INDEX('Policy Characteristics'!A:A,MATCH($C844,'Policy Characteristics'!$C:$C,0)))</f>
        <v>Industry</v>
      </c>
      <c r="B844" s="184" t="str">
        <f>IF(ISBLANK(INDEX('Policy Characteristics'!B:B,MATCH($C844,'Policy Characteristics'!$C:$C,0))),"",INDEX('Policy Characteristics'!B:B,MATCH($C844,'Policy Characteristics'!$C:$C,0)))</f>
        <v>Hydrogen Combustion</v>
      </c>
      <c r="C844" s="176" t="str">
        <f t="shared" si="38"/>
        <v>Fraction of Eligible Industrial Energy Use Shifted to Hydrogen</v>
      </c>
      <c r="D844" s="6" t="s">
        <v>1969</v>
      </c>
      <c r="E844" s="1" t="s">
        <v>2384</v>
      </c>
      <c r="F844" t="s">
        <v>1933</v>
      </c>
      <c r="G844" s="47" t="s">
        <v>2391</v>
      </c>
      <c r="H844" s="44">
        <v>2079</v>
      </c>
      <c r="I844" s="198" t="s">
        <v>43</v>
      </c>
      <c r="J844" s="177" t="str">
        <f>IF(ISBLANK(INDEX('Policy Characteristics'!D:D,MATCH($C844,'Policy Characteristics'!$C:$C,0))),"",INDEX('Policy Characteristics'!D:D,MATCH($C844,'Policy Characteristics'!$C:$C,0)))</f>
        <v>Hydrogen Combustion</v>
      </c>
      <c r="K844" s="177" t="str">
        <f>IF(ISBLANK(INDEX('Policy Characteristics'!E:E,MATCH($C844,'Policy Characteristics'!$C:$C,0))),"",INDEX('Policy Characteristics'!E:E,MATCH($C844,'Policy Characteristics'!$C:$C,0)))</f>
        <v>indst shift to hydrogen</v>
      </c>
      <c r="L844" s="177">
        <f>IF(ISBLANK(INDEX('Policy Characteristics'!F:F,MATCH($C844,'Policy Characteristics'!$C:$C,0))),"",INDEX('Policy Characteristics'!F:F,MATCH($C844,'Policy Characteristics'!$C:$C,0)))</f>
        <v>0</v>
      </c>
      <c r="M844" s="177">
        <f>IF(ISBLANK(INDEX('Policy Characteristics'!G:G,MATCH($C844,'Policy Characteristics'!$C:$C,0))),"",INDEX('Policy Characteristics'!G:G,MATCH($C844,'Policy Characteristics'!$C:$C,0)))</f>
        <v>1</v>
      </c>
      <c r="N844" s="177">
        <f>IF(ISBLANK(INDEX('Policy Characteristics'!H:H,MATCH($C844,'Policy Characteristics'!$C:$C,0))),"",INDEX('Policy Characteristics'!H:H,MATCH($C844,'Policy Characteristics'!$C:$C,0)))</f>
        <v>0.01</v>
      </c>
      <c r="O844" s="177" t="str">
        <f>IF(ISBLANK(INDEX('Policy Characteristics'!I:I,MATCH($C844,'Policy Characteristics'!$C:$C,0))),"",INDEX('Policy Characteristics'!I:I,MATCH($C844,'Policy Characteristics'!$C:$C,0)))</f>
        <v>% of fuel shifted</v>
      </c>
      <c r="P844" s="177" t="str">
        <f>IF(ISBLANK(INDEX('Policy Characteristics'!J:J,MATCH($C844,'Policy Characteristics'!$C:$C,0))),"",INDEX('Policy Characteristics'!J:J,MATCH($C844,'Policy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4" s="177" t="str">
        <f>IF(ISBLANK(INDEX('Policy Characteristics'!K:K,MATCH($C844,'Policy Characteristics'!$C:$C,0))),"",INDEX('Policy Characteristics'!K:K,MATCH($C844,'Policy Characteristics'!$C:$C,0)))</f>
        <v>industry-ag-main.html#fuel-switching</v>
      </c>
      <c r="R844" s="177" t="str">
        <f>IF(ISBLANK(INDEX('Policy Characteristics'!L:L,MATCH($C844,'Policy Characteristics'!$C:$C,0))),"",INDEX('Policy Characteristics'!L:L,MATCH($C844,'Policy Characteristics'!$C:$C,0)))</f>
        <v>industry-elec-and-hydrogen.html</v>
      </c>
    </row>
    <row r="845" spans="1:18" s="2" customFormat="1" x14ac:dyDescent="0.35">
      <c r="A845" s="176" t="str">
        <f>IF(ISBLANK(INDEX('Policy Characteristics'!A:A,MATCH($C845,'Policy Characteristics'!$C:$C,0))),"",INDEX('Policy Characteristics'!A:A,MATCH($C845,'Policy Characteristics'!$C:$C,0)))</f>
        <v>Industry</v>
      </c>
      <c r="B845" s="184" t="str">
        <f>IF(ISBLANK(INDEX('Policy Characteristics'!B:B,MATCH($C845,'Policy Characteristics'!$C:$C,0))),"",INDEX('Policy Characteristics'!B:B,MATCH($C845,'Policy Characteristics'!$C:$C,0)))</f>
        <v>Hydrogen Combustion</v>
      </c>
      <c r="C845" s="176" t="str">
        <f t="shared" si="38"/>
        <v>Fraction of Eligible Industrial Energy Use Shifted to Hydrogen</v>
      </c>
      <c r="D845" s="6" t="s">
        <v>1969</v>
      </c>
      <c r="E845" s="1" t="s">
        <v>2385</v>
      </c>
      <c r="F845" t="s">
        <v>1933</v>
      </c>
      <c r="G845" s="47" t="s">
        <v>2392</v>
      </c>
      <c r="H845" s="44">
        <v>2080</v>
      </c>
      <c r="I845" s="198" t="s">
        <v>44</v>
      </c>
      <c r="J845" s="177" t="str">
        <f>IF(ISBLANK(INDEX('Policy Characteristics'!D:D,MATCH($C845,'Policy Characteristics'!$C:$C,0))),"",INDEX('Policy Characteristics'!D:D,MATCH($C845,'Policy Characteristics'!$C:$C,0)))</f>
        <v>Hydrogen Combustion</v>
      </c>
      <c r="K845" s="177" t="str">
        <f>IF(ISBLANK(INDEX('Policy Characteristics'!E:E,MATCH($C845,'Policy Characteristics'!$C:$C,0))),"",INDEX('Policy Characteristics'!E:E,MATCH($C845,'Policy Characteristics'!$C:$C,0)))</f>
        <v>indst shift to hydrogen</v>
      </c>
      <c r="L845" s="177">
        <f>IF(ISBLANK(INDEX('Policy Characteristics'!F:F,MATCH($C845,'Policy Characteristics'!$C:$C,0))),"",INDEX('Policy Characteristics'!F:F,MATCH($C845,'Policy Characteristics'!$C:$C,0)))</f>
        <v>0</v>
      </c>
      <c r="M845" s="177">
        <f>IF(ISBLANK(INDEX('Policy Characteristics'!G:G,MATCH($C845,'Policy Characteristics'!$C:$C,0))),"",INDEX('Policy Characteristics'!G:G,MATCH($C845,'Policy Characteristics'!$C:$C,0)))</f>
        <v>1</v>
      </c>
      <c r="N845" s="177">
        <f>IF(ISBLANK(INDEX('Policy Characteristics'!H:H,MATCH($C845,'Policy Characteristics'!$C:$C,0))),"",INDEX('Policy Characteristics'!H:H,MATCH($C845,'Policy Characteristics'!$C:$C,0)))</f>
        <v>0.01</v>
      </c>
      <c r="O845" s="177" t="str">
        <f>IF(ISBLANK(INDEX('Policy Characteristics'!I:I,MATCH($C845,'Policy Characteristics'!$C:$C,0))),"",INDEX('Policy Characteristics'!I:I,MATCH($C845,'Policy Characteristics'!$C:$C,0)))</f>
        <v>% of fuel shifted</v>
      </c>
      <c r="P845" s="177" t="str">
        <f>IF(ISBLANK(INDEX('Policy Characteristics'!J:J,MATCH($C845,'Policy Characteristics'!$C:$C,0))),"",INDEX('Policy Characteristics'!J:J,MATCH($C845,'Policy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5" s="177" t="str">
        <f>IF(ISBLANK(INDEX('Policy Characteristics'!K:K,MATCH($C845,'Policy Characteristics'!$C:$C,0))),"",INDEX('Policy Characteristics'!K:K,MATCH($C845,'Policy Characteristics'!$C:$C,0)))</f>
        <v>industry-ag-main.html#fuel-switching</v>
      </c>
      <c r="R845" s="177" t="str">
        <f>IF(ISBLANK(INDEX('Policy Characteristics'!L:L,MATCH($C845,'Policy Characteristics'!$C:$C,0))),"",INDEX('Policy Characteristics'!L:L,MATCH($C845,'Policy Characteristics'!$C:$C,0)))</f>
        <v>industry-elec-and-hydrogen.html</v>
      </c>
    </row>
    <row r="846" spans="1:18" s="2" customFormat="1" x14ac:dyDescent="0.35">
      <c r="A846" s="176" t="str">
        <f>IF(ISBLANK(INDEX('Policy Characteristics'!A:A,MATCH($C846,'Policy Characteristics'!$C:$C,0))),"",INDEX('Policy Characteristics'!A:A,MATCH($C846,'Policy Characteristics'!$C:$C,0)))</f>
        <v>Industry</v>
      </c>
      <c r="B846" s="184" t="str">
        <f>IF(ISBLANK(INDEX('Policy Characteristics'!B:B,MATCH($C846,'Policy Characteristics'!$C:$C,0))),"",INDEX('Policy Characteristics'!B:B,MATCH($C846,'Policy Characteristics'!$C:$C,0)))</f>
        <v>Hydrogen Combustion</v>
      </c>
      <c r="C846" s="176" t="str">
        <f t="shared" si="38"/>
        <v>Fraction of Eligible Industrial Energy Use Shifted to Hydrogen</v>
      </c>
      <c r="D846" s="6" t="s">
        <v>1969</v>
      </c>
      <c r="E846" s="1" t="s">
        <v>2542</v>
      </c>
      <c r="F846" t="s">
        <v>1933</v>
      </c>
      <c r="G846" s="47" t="s">
        <v>2542</v>
      </c>
      <c r="H846" s="44">
        <v>2081</v>
      </c>
      <c r="I846" s="198" t="s">
        <v>44</v>
      </c>
      <c r="J846" s="177" t="str">
        <f>IF(ISBLANK(INDEX('Policy Characteristics'!D:D,MATCH($C846,'Policy Characteristics'!$C:$C,0))),"",INDEX('Policy Characteristics'!D:D,MATCH($C846,'Policy Characteristics'!$C:$C,0)))</f>
        <v>Hydrogen Combustion</v>
      </c>
      <c r="K846" s="177" t="str">
        <f>IF(ISBLANK(INDEX('Policy Characteristics'!E:E,MATCH($C846,'Policy Characteristics'!$C:$C,0))),"",INDEX('Policy Characteristics'!E:E,MATCH($C846,'Policy Characteristics'!$C:$C,0)))</f>
        <v>indst shift to hydrogen</v>
      </c>
      <c r="L846" s="177">
        <f>IF(ISBLANK(INDEX('Policy Characteristics'!F:F,MATCH($C846,'Policy Characteristics'!$C:$C,0))),"",INDEX('Policy Characteristics'!F:F,MATCH($C846,'Policy Characteristics'!$C:$C,0)))</f>
        <v>0</v>
      </c>
      <c r="M846" s="177">
        <f>IF(ISBLANK(INDEX('Policy Characteristics'!G:G,MATCH($C846,'Policy Characteristics'!$C:$C,0))),"",INDEX('Policy Characteristics'!G:G,MATCH($C846,'Policy Characteristics'!$C:$C,0)))</f>
        <v>1</v>
      </c>
      <c r="N846" s="177">
        <f>IF(ISBLANK(INDEX('Policy Characteristics'!H:H,MATCH($C846,'Policy Characteristics'!$C:$C,0))),"",INDEX('Policy Characteristics'!H:H,MATCH($C846,'Policy Characteristics'!$C:$C,0)))</f>
        <v>0.01</v>
      </c>
      <c r="O846" s="177" t="str">
        <f>IF(ISBLANK(INDEX('Policy Characteristics'!I:I,MATCH($C846,'Policy Characteristics'!$C:$C,0))),"",INDEX('Policy Characteristics'!I:I,MATCH($C846,'Policy Characteristics'!$C:$C,0)))</f>
        <v>% of fuel shifted</v>
      </c>
      <c r="P846" s="177" t="str">
        <f>IF(ISBLANK(INDEX('Policy Characteristics'!J:J,MATCH($C846,'Policy Characteristics'!$C:$C,0))),"",INDEX('Policy Characteristics'!J:J,MATCH($C846,'Policy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6" s="177" t="str">
        <f>IF(ISBLANK(INDEX('Policy Characteristics'!K:K,MATCH($C846,'Policy Characteristics'!$C:$C,0))),"",INDEX('Policy Characteristics'!K:K,MATCH($C846,'Policy Characteristics'!$C:$C,0)))</f>
        <v>industry-ag-main.html#fuel-switching</v>
      </c>
      <c r="R846" s="177" t="str">
        <f>IF(ISBLANK(INDEX('Policy Characteristics'!L:L,MATCH($C846,'Policy Characteristics'!$C:$C,0))),"",INDEX('Policy Characteristics'!L:L,MATCH($C846,'Policy Characteristics'!$C:$C,0)))</f>
        <v>industry-elec-and-hydrogen.html</v>
      </c>
    </row>
    <row r="847" spans="1:18" s="2" customFormat="1" x14ac:dyDescent="0.35">
      <c r="A847" s="176" t="str">
        <f>IF(ISBLANK(INDEX('Policy Characteristics'!A:A,MATCH($C847,'Policy Characteristics'!$C:$C,0))),"",INDEX('Policy Characteristics'!A:A,MATCH($C847,'Policy Characteristics'!$C:$C,0)))</f>
        <v>Industry</v>
      </c>
      <c r="B847" s="184" t="str">
        <f>IF(ISBLANK(INDEX('Policy Characteristics'!B:B,MATCH($C847,'Policy Characteristics'!$C:$C,0))),"",INDEX('Policy Characteristics'!B:B,MATCH($C847,'Policy Characteristics'!$C:$C,0)))</f>
        <v>Hydrogen Combustion</v>
      </c>
      <c r="C847" s="176" t="str">
        <f t="shared" si="38"/>
        <v>Fraction of Eligible Industrial Energy Use Shifted to Hydrogen</v>
      </c>
      <c r="D847" s="6" t="s">
        <v>1970</v>
      </c>
      <c r="E847" s="1" t="s">
        <v>2379</v>
      </c>
      <c r="F847" t="s">
        <v>1934</v>
      </c>
      <c r="G847" s="47" t="s">
        <v>2386</v>
      </c>
      <c r="H847" s="44">
        <v>2082</v>
      </c>
      <c r="I847" s="198" t="s">
        <v>43</v>
      </c>
      <c r="J847" s="177" t="str">
        <f>IF(ISBLANK(INDEX('Policy Characteristics'!D:D,MATCH($C847,'Policy Characteristics'!$C:$C,0))),"",INDEX('Policy Characteristics'!D:D,MATCH($C847,'Policy Characteristics'!$C:$C,0)))</f>
        <v>Hydrogen Combustion</v>
      </c>
      <c r="K847" s="177" t="str">
        <f>IF(ISBLANK(INDEX('Policy Characteristics'!E:E,MATCH($C847,'Policy Characteristics'!$C:$C,0))),"",INDEX('Policy Characteristics'!E:E,MATCH($C847,'Policy Characteristics'!$C:$C,0)))</f>
        <v>indst shift to hydrogen</v>
      </c>
      <c r="L847" s="177">
        <f>IF(ISBLANK(INDEX('Policy Characteristics'!F:F,MATCH($C847,'Policy Characteristics'!$C:$C,0))),"",INDEX('Policy Characteristics'!F:F,MATCH($C847,'Policy Characteristics'!$C:$C,0)))</f>
        <v>0</v>
      </c>
      <c r="M847" s="177">
        <f>IF(ISBLANK(INDEX('Policy Characteristics'!G:G,MATCH($C847,'Policy Characteristics'!$C:$C,0))),"",INDEX('Policy Characteristics'!G:G,MATCH($C847,'Policy Characteristics'!$C:$C,0)))</f>
        <v>1</v>
      </c>
      <c r="N847" s="177">
        <f>IF(ISBLANK(INDEX('Policy Characteristics'!H:H,MATCH($C847,'Policy Characteristics'!$C:$C,0))),"",INDEX('Policy Characteristics'!H:H,MATCH($C847,'Policy Characteristics'!$C:$C,0)))</f>
        <v>0.01</v>
      </c>
      <c r="O847" s="177" t="str">
        <f>IF(ISBLANK(INDEX('Policy Characteristics'!I:I,MATCH($C847,'Policy Characteristics'!$C:$C,0))),"",INDEX('Policy Characteristics'!I:I,MATCH($C847,'Policy Characteristics'!$C:$C,0)))</f>
        <v>% of fuel shifted</v>
      </c>
      <c r="P847" s="177" t="str">
        <f>IF(ISBLANK(INDEX('Policy Characteristics'!J:J,MATCH($C847,'Policy Characteristics'!$C:$C,0))),"",INDEX('Policy Characteristics'!J:J,MATCH($C847,'Policy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7" s="177" t="str">
        <f>IF(ISBLANK(INDEX('Policy Characteristics'!K:K,MATCH($C847,'Policy Characteristics'!$C:$C,0))),"",INDEX('Policy Characteristics'!K:K,MATCH($C847,'Policy Characteristics'!$C:$C,0)))</f>
        <v>industry-ag-main.html#fuel-switching</v>
      </c>
      <c r="R847" s="177" t="str">
        <f>IF(ISBLANK(INDEX('Policy Characteristics'!L:L,MATCH($C847,'Policy Characteristics'!$C:$C,0))),"",INDEX('Policy Characteristics'!L:L,MATCH($C847,'Policy Characteristics'!$C:$C,0)))</f>
        <v>industry-elec-and-hydrogen.html</v>
      </c>
    </row>
    <row r="848" spans="1:18" s="2" customFormat="1" x14ac:dyDescent="0.35">
      <c r="A848" s="176" t="str">
        <f>IF(ISBLANK(INDEX('Policy Characteristics'!A:A,MATCH($C848,'Policy Characteristics'!$C:$C,0))),"",INDEX('Policy Characteristics'!A:A,MATCH($C848,'Policy Characteristics'!$C:$C,0)))</f>
        <v>Industry</v>
      </c>
      <c r="B848" s="184" t="str">
        <f>IF(ISBLANK(INDEX('Policy Characteristics'!B:B,MATCH($C848,'Policy Characteristics'!$C:$C,0))),"",INDEX('Policy Characteristics'!B:B,MATCH($C848,'Policy Characteristics'!$C:$C,0)))</f>
        <v>Hydrogen Combustion</v>
      </c>
      <c r="C848" s="176" t="str">
        <f t="shared" si="38"/>
        <v>Fraction of Eligible Industrial Energy Use Shifted to Hydrogen</v>
      </c>
      <c r="D848" s="6" t="s">
        <v>1970</v>
      </c>
      <c r="E848" s="1" t="s">
        <v>2380</v>
      </c>
      <c r="F848" t="s">
        <v>1934</v>
      </c>
      <c r="G848" s="47" t="s">
        <v>2387</v>
      </c>
      <c r="H848" s="44">
        <v>2083</v>
      </c>
      <c r="I848" s="198" t="s">
        <v>43</v>
      </c>
      <c r="J848" s="177" t="str">
        <f>IF(ISBLANK(INDEX('Policy Characteristics'!D:D,MATCH($C848,'Policy Characteristics'!$C:$C,0))),"",INDEX('Policy Characteristics'!D:D,MATCH($C848,'Policy Characteristics'!$C:$C,0)))</f>
        <v>Hydrogen Combustion</v>
      </c>
      <c r="K848" s="177" t="str">
        <f>IF(ISBLANK(INDEX('Policy Characteristics'!E:E,MATCH($C848,'Policy Characteristics'!$C:$C,0))),"",INDEX('Policy Characteristics'!E:E,MATCH($C848,'Policy Characteristics'!$C:$C,0)))</f>
        <v>indst shift to hydrogen</v>
      </c>
      <c r="L848" s="177">
        <f>IF(ISBLANK(INDEX('Policy Characteristics'!F:F,MATCH($C848,'Policy Characteristics'!$C:$C,0))),"",INDEX('Policy Characteristics'!F:F,MATCH($C848,'Policy Characteristics'!$C:$C,0)))</f>
        <v>0</v>
      </c>
      <c r="M848" s="177">
        <f>IF(ISBLANK(INDEX('Policy Characteristics'!G:G,MATCH($C848,'Policy Characteristics'!$C:$C,0))),"",INDEX('Policy Characteristics'!G:G,MATCH($C848,'Policy Characteristics'!$C:$C,0)))</f>
        <v>1</v>
      </c>
      <c r="N848" s="177">
        <f>IF(ISBLANK(INDEX('Policy Characteristics'!H:H,MATCH($C848,'Policy Characteristics'!$C:$C,0))),"",INDEX('Policy Characteristics'!H:H,MATCH($C848,'Policy Characteristics'!$C:$C,0)))</f>
        <v>0.01</v>
      </c>
      <c r="O848" s="177" t="str">
        <f>IF(ISBLANK(INDEX('Policy Characteristics'!I:I,MATCH($C848,'Policy Characteristics'!$C:$C,0))),"",INDEX('Policy Characteristics'!I:I,MATCH($C848,'Policy Characteristics'!$C:$C,0)))</f>
        <v>% of fuel shifted</v>
      </c>
      <c r="P848" s="177" t="str">
        <f>IF(ISBLANK(INDEX('Policy Characteristics'!J:J,MATCH($C848,'Policy Characteristics'!$C:$C,0))),"",INDEX('Policy Characteristics'!J:J,MATCH($C848,'Policy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8" s="177" t="str">
        <f>IF(ISBLANK(INDEX('Policy Characteristics'!K:K,MATCH($C848,'Policy Characteristics'!$C:$C,0))),"",INDEX('Policy Characteristics'!K:K,MATCH($C848,'Policy Characteristics'!$C:$C,0)))</f>
        <v>industry-ag-main.html#fuel-switching</v>
      </c>
      <c r="R848" s="177" t="str">
        <f>IF(ISBLANK(INDEX('Policy Characteristics'!L:L,MATCH($C848,'Policy Characteristics'!$C:$C,0))),"",INDEX('Policy Characteristics'!L:L,MATCH($C848,'Policy Characteristics'!$C:$C,0)))</f>
        <v>industry-elec-and-hydrogen.html</v>
      </c>
    </row>
    <row r="849" spans="1:18" s="2" customFormat="1" x14ac:dyDescent="0.35">
      <c r="A849" s="176" t="str">
        <f>IF(ISBLANK(INDEX('Policy Characteristics'!A:A,MATCH($C849,'Policy Characteristics'!$C:$C,0))),"",INDEX('Policy Characteristics'!A:A,MATCH($C849,'Policy Characteristics'!$C:$C,0)))</f>
        <v>Industry</v>
      </c>
      <c r="B849" s="184" t="str">
        <f>IF(ISBLANK(INDEX('Policy Characteristics'!B:B,MATCH($C849,'Policy Characteristics'!$C:$C,0))),"",INDEX('Policy Characteristics'!B:B,MATCH($C849,'Policy Characteristics'!$C:$C,0)))</f>
        <v>Hydrogen Combustion</v>
      </c>
      <c r="C849" s="176" t="str">
        <f t="shared" si="38"/>
        <v>Fraction of Eligible Industrial Energy Use Shifted to Hydrogen</v>
      </c>
      <c r="D849" s="6" t="s">
        <v>1970</v>
      </c>
      <c r="E849" s="1" t="s">
        <v>2381</v>
      </c>
      <c r="F849" t="s">
        <v>1934</v>
      </c>
      <c r="G849" s="47" t="s">
        <v>2388</v>
      </c>
      <c r="H849" s="44">
        <v>2084</v>
      </c>
      <c r="I849" s="198" t="s">
        <v>43</v>
      </c>
      <c r="J849" s="177" t="str">
        <f>IF(ISBLANK(INDEX('Policy Characteristics'!D:D,MATCH($C849,'Policy Characteristics'!$C:$C,0))),"",INDEX('Policy Characteristics'!D:D,MATCH($C849,'Policy Characteristics'!$C:$C,0)))</f>
        <v>Hydrogen Combustion</v>
      </c>
      <c r="K849" s="177" t="str">
        <f>IF(ISBLANK(INDEX('Policy Characteristics'!E:E,MATCH($C849,'Policy Characteristics'!$C:$C,0))),"",INDEX('Policy Characteristics'!E:E,MATCH($C849,'Policy Characteristics'!$C:$C,0)))</f>
        <v>indst shift to hydrogen</v>
      </c>
      <c r="L849" s="177">
        <f>IF(ISBLANK(INDEX('Policy Characteristics'!F:F,MATCH($C849,'Policy Characteristics'!$C:$C,0))),"",INDEX('Policy Characteristics'!F:F,MATCH($C849,'Policy Characteristics'!$C:$C,0)))</f>
        <v>0</v>
      </c>
      <c r="M849" s="177">
        <f>IF(ISBLANK(INDEX('Policy Characteristics'!G:G,MATCH($C849,'Policy Characteristics'!$C:$C,0))),"",INDEX('Policy Characteristics'!G:G,MATCH($C849,'Policy Characteristics'!$C:$C,0)))</f>
        <v>1</v>
      </c>
      <c r="N849" s="177">
        <f>IF(ISBLANK(INDEX('Policy Characteristics'!H:H,MATCH($C849,'Policy Characteristics'!$C:$C,0))),"",INDEX('Policy Characteristics'!H:H,MATCH($C849,'Policy Characteristics'!$C:$C,0)))</f>
        <v>0.01</v>
      </c>
      <c r="O849" s="177" t="str">
        <f>IF(ISBLANK(INDEX('Policy Characteristics'!I:I,MATCH($C849,'Policy Characteristics'!$C:$C,0))),"",INDEX('Policy Characteristics'!I:I,MATCH($C849,'Policy Characteristics'!$C:$C,0)))</f>
        <v>% of fuel shifted</v>
      </c>
      <c r="P849" s="177" t="str">
        <f>IF(ISBLANK(INDEX('Policy Characteristics'!J:J,MATCH($C849,'Policy Characteristics'!$C:$C,0))),"",INDEX('Policy Characteristics'!J:J,MATCH($C849,'Policy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9" s="177" t="str">
        <f>IF(ISBLANK(INDEX('Policy Characteristics'!K:K,MATCH($C849,'Policy Characteristics'!$C:$C,0))),"",INDEX('Policy Characteristics'!K:K,MATCH($C849,'Policy Characteristics'!$C:$C,0)))</f>
        <v>industry-ag-main.html#fuel-switching</v>
      </c>
      <c r="R849" s="177" t="str">
        <f>IF(ISBLANK(INDEX('Policy Characteristics'!L:L,MATCH($C849,'Policy Characteristics'!$C:$C,0))),"",INDEX('Policy Characteristics'!L:L,MATCH($C849,'Policy Characteristics'!$C:$C,0)))</f>
        <v>industry-elec-and-hydrogen.html</v>
      </c>
    </row>
    <row r="850" spans="1:18" s="2" customFormat="1" x14ac:dyDescent="0.35">
      <c r="A850" s="176" t="str">
        <f>IF(ISBLANK(INDEX('Policy Characteristics'!A:A,MATCH($C850,'Policy Characteristics'!$C:$C,0))),"",INDEX('Policy Characteristics'!A:A,MATCH($C850,'Policy Characteristics'!$C:$C,0)))</f>
        <v>Industry</v>
      </c>
      <c r="B850" s="184" t="str">
        <f>IF(ISBLANK(INDEX('Policy Characteristics'!B:B,MATCH($C850,'Policy Characteristics'!$C:$C,0))),"",INDEX('Policy Characteristics'!B:B,MATCH($C850,'Policy Characteristics'!$C:$C,0)))</f>
        <v>Hydrogen Combustion</v>
      </c>
      <c r="C850" s="176" t="str">
        <f t="shared" si="38"/>
        <v>Fraction of Eligible Industrial Energy Use Shifted to Hydrogen</v>
      </c>
      <c r="D850" s="6" t="s">
        <v>1970</v>
      </c>
      <c r="E850" s="1" t="s">
        <v>2382</v>
      </c>
      <c r="F850" t="s">
        <v>1934</v>
      </c>
      <c r="G850" s="47" t="s">
        <v>2389</v>
      </c>
      <c r="H850" s="44">
        <v>2085</v>
      </c>
      <c r="I850" s="198" t="s">
        <v>44</v>
      </c>
      <c r="J850" s="177" t="str">
        <f>IF(ISBLANK(INDEX('Policy Characteristics'!D:D,MATCH($C850,'Policy Characteristics'!$C:$C,0))),"",INDEX('Policy Characteristics'!D:D,MATCH($C850,'Policy Characteristics'!$C:$C,0)))</f>
        <v>Hydrogen Combustion</v>
      </c>
      <c r="K850" s="177" t="str">
        <f>IF(ISBLANK(INDEX('Policy Characteristics'!E:E,MATCH($C850,'Policy Characteristics'!$C:$C,0))),"",INDEX('Policy Characteristics'!E:E,MATCH($C850,'Policy Characteristics'!$C:$C,0)))</f>
        <v>indst shift to hydrogen</v>
      </c>
      <c r="L850" s="177">
        <f>IF(ISBLANK(INDEX('Policy Characteristics'!F:F,MATCH($C850,'Policy Characteristics'!$C:$C,0))),"",INDEX('Policy Characteristics'!F:F,MATCH($C850,'Policy Characteristics'!$C:$C,0)))</f>
        <v>0</v>
      </c>
      <c r="M850" s="177">
        <f>IF(ISBLANK(INDEX('Policy Characteristics'!G:G,MATCH($C850,'Policy Characteristics'!$C:$C,0))),"",INDEX('Policy Characteristics'!G:G,MATCH($C850,'Policy Characteristics'!$C:$C,0)))</f>
        <v>1</v>
      </c>
      <c r="N850" s="177">
        <f>IF(ISBLANK(INDEX('Policy Characteristics'!H:H,MATCH($C850,'Policy Characteristics'!$C:$C,0))),"",INDEX('Policy Characteristics'!H:H,MATCH($C850,'Policy Characteristics'!$C:$C,0)))</f>
        <v>0.01</v>
      </c>
      <c r="O850" s="177" t="str">
        <f>IF(ISBLANK(INDEX('Policy Characteristics'!I:I,MATCH($C850,'Policy Characteristics'!$C:$C,0))),"",INDEX('Policy Characteristics'!I:I,MATCH($C850,'Policy Characteristics'!$C:$C,0)))</f>
        <v>% of fuel shifted</v>
      </c>
      <c r="P850" s="177" t="str">
        <f>IF(ISBLANK(INDEX('Policy Characteristics'!J:J,MATCH($C850,'Policy Characteristics'!$C:$C,0))),"",INDEX('Policy Characteristics'!J:J,MATCH($C850,'Policy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0" s="177" t="str">
        <f>IF(ISBLANK(INDEX('Policy Characteristics'!K:K,MATCH($C850,'Policy Characteristics'!$C:$C,0))),"",INDEX('Policy Characteristics'!K:K,MATCH($C850,'Policy Characteristics'!$C:$C,0)))</f>
        <v>industry-ag-main.html#fuel-switching</v>
      </c>
      <c r="R850" s="177" t="str">
        <f>IF(ISBLANK(INDEX('Policy Characteristics'!L:L,MATCH($C850,'Policy Characteristics'!$C:$C,0))),"",INDEX('Policy Characteristics'!L:L,MATCH($C850,'Policy Characteristics'!$C:$C,0)))</f>
        <v>industry-elec-and-hydrogen.html</v>
      </c>
    </row>
    <row r="851" spans="1:18" s="2" customFormat="1" x14ac:dyDescent="0.35">
      <c r="A851" s="176" t="str">
        <f>IF(ISBLANK(INDEX('Policy Characteristics'!A:A,MATCH($C851,'Policy Characteristics'!$C:$C,0))),"",INDEX('Policy Characteristics'!A:A,MATCH($C851,'Policy Characteristics'!$C:$C,0)))</f>
        <v>Industry</v>
      </c>
      <c r="B851" s="184" t="str">
        <f>IF(ISBLANK(INDEX('Policy Characteristics'!B:B,MATCH($C851,'Policy Characteristics'!$C:$C,0))),"",INDEX('Policy Characteristics'!B:B,MATCH($C851,'Policy Characteristics'!$C:$C,0)))</f>
        <v>Hydrogen Combustion</v>
      </c>
      <c r="C851" s="176" t="str">
        <f t="shared" si="38"/>
        <v>Fraction of Eligible Industrial Energy Use Shifted to Hydrogen</v>
      </c>
      <c r="D851" s="6" t="s">
        <v>1970</v>
      </c>
      <c r="E851" s="1" t="s">
        <v>2383</v>
      </c>
      <c r="F851" t="s">
        <v>1934</v>
      </c>
      <c r="G851" s="47" t="s">
        <v>2390</v>
      </c>
      <c r="H851" s="44">
        <v>2086</v>
      </c>
      <c r="I851" s="198" t="s">
        <v>44</v>
      </c>
      <c r="J851" s="177" t="str">
        <f>IF(ISBLANK(INDEX('Policy Characteristics'!D:D,MATCH($C851,'Policy Characteristics'!$C:$C,0))),"",INDEX('Policy Characteristics'!D:D,MATCH($C851,'Policy Characteristics'!$C:$C,0)))</f>
        <v>Hydrogen Combustion</v>
      </c>
      <c r="K851" s="177" t="str">
        <f>IF(ISBLANK(INDEX('Policy Characteristics'!E:E,MATCH($C851,'Policy Characteristics'!$C:$C,0))),"",INDEX('Policy Characteristics'!E:E,MATCH($C851,'Policy Characteristics'!$C:$C,0)))</f>
        <v>indst shift to hydrogen</v>
      </c>
      <c r="L851" s="177">
        <f>IF(ISBLANK(INDEX('Policy Characteristics'!F:F,MATCH($C851,'Policy Characteristics'!$C:$C,0))),"",INDEX('Policy Characteristics'!F:F,MATCH($C851,'Policy Characteristics'!$C:$C,0)))</f>
        <v>0</v>
      </c>
      <c r="M851" s="177">
        <f>IF(ISBLANK(INDEX('Policy Characteristics'!G:G,MATCH($C851,'Policy Characteristics'!$C:$C,0))),"",INDEX('Policy Characteristics'!G:G,MATCH($C851,'Policy Characteristics'!$C:$C,0)))</f>
        <v>1</v>
      </c>
      <c r="N851" s="177">
        <f>IF(ISBLANK(INDEX('Policy Characteristics'!H:H,MATCH($C851,'Policy Characteristics'!$C:$C,0))),"",INDEX('Policy Characteristics'!H:H,MATCH($C851,'Policy Characteristics'!$C:$C,0)))</f>
        <v>0.01</v>
      </c>
      <c r="O851" s="177" t="str">
        <f>IF(ISBLANK(INDEX('Policy Characteristics'!I:I,MATCH($C851,'Policy Characteristics'!$C:$C,0))),"",INDEX('Policy Characteristics'!I:I,MATCH($C851,'Policy Characteristics'!$C:$C,0)))</f>
        <v>% of fuel shifted</v>
      </c>
      <c r="P851" s="177" t="str">
        <f>IF(ISBLANK(INDEX('Policy Characteristics'!J:J,MATCH($C851,'Policy Characteristics'!$C:$C,0))),"",INDEX('Policy Characteristics'!J:J,MATCH($C851,'Policy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1" s="177" t="str">
        <f>IF(ISBLANK(INDEX('Policy Characteristics'!K:K,MATCH($C851,'Policy Characteristics'!$C:$C,0))),"",INDEX('Policy Characteristics'!K:K,MATCH($C851,'Policy Characteristics'!$C:$C,0)))</f>
        <v>industry-ag-main.html#fuel-switching</v>
      </c>
      <c r="R851" s="177" t="str">
        <f>IF(ISBLANK(INDEX('Policy Characteristics'!L:L,MATCH($C851,'Policy Characteristics'!$C:$C,0))),"",INDEX('Policy Characteristics'!L:L,MATCH($C851,'Policy Characteristics'!$C:$C,0)))</f>
        <v>industry-elec-and-hydrogen.html</v>
      </c>
    </row>
    <row r="852" spans="1:18" s="2" customFormat="1" x14ac:dyDescent="0.35">
      <c r="A852" s="176" t="str">
        <f>IF(ISBLANK(INDEX('Policy Characteristics'!A:A,MATCH($C852,'Policy Characteristics'!$C:$C,0))),"",INDEX('Policy Characteristics'!A:A,MATCH($C852,'Policy Characteristics'!$C:$C,0)))</f>
        <v>Industry</v>
      </c>
      <c r="B852" s="184" t="str">
        <f>IF(ISBLANK(INDEX('Policy Characteristics'!B:B,MATCH($C852,'Policy Characteristics'!$C:$C,0))),"",INDEX('Policy Characteristics'!B:B,MATCH($C852,'Policy Characteristics'!$C:$C,0)))</f>
        <v>Hydrogen Combustion</v>
      </c>
      <c r="C852" s="176" t="str">
        <f t="shared" si="38"/>
        <v>Fraction of Eligible Industrial Energy Use Shifted to Hydrogen</v>
      </c>
      <c r="D852" s="6" t="s">
        <v>1970</v>
      </c>
      <c r="E852" s="1" t="s">
        <v>2384</v>
      </c>
      <c r="F852" t="s">
        <v>1934</v>
      </c>
      <c r="G852" s="47" t="s">
        <v>2391</v>
      </c>
      <c r="H852" s="44">
        <v>2087</v>
      </c>
      <c r="I852" s="198" t="s">
        <v>43</v>
      </c>
      <c r="J852" s="177" t="str">
        <f>IF(ISBLANK(INDEX('Policy Characteristics'!D:D,MATCH($C852,'Policy Characteristics'!$C:$C,0))),"",INDEX('Policy Characteristics'!D:D,MATCH($C852,'Policy Characteristics'!$C:$C,0)))</f>
        <v>Hydrogen Combustion</v>
      </c>
      <c r="K852" s="177" t="str">
        <f>IF(ISBLANK(INDEX('Policy Characteristics'!E:E,MATCH($C852,'Policy Characteristics'!$C:$C,0))),"",INDEX('Policy Characteristics'!E:E,MATCH($C852,'Policy Characteristics'!$C:$C,0)))</f>
        <v>indst shift to hydrogen</v>
      </c>
      <c r="L852" s="177">
        <f>IF(ISBLANK(INDEX('Policy Characteristics'!F:F,MATCH($C852,'Policy Characteristics'!$C:$C,0))),"",INDEX('Policy Characteristics'!F:F,MATCH($C852,'Policy Characteristics'!$C:$C,0)))</f>
        <v>0</v>
      </c>
      <c r="M852" s="177">
        <f>IF(ISBLANK(INDEX('Policy Characteristics'!G:G,MATCH($C852,'Policy Characteristics'!$C:$C,0))),"",INDEX('Policy Characteristics'!G:G,MATCH($C852,'Policy Characteristics'!$C:$C,0)))</f>
        <v>1</v>
      </c>
      <c r="N852" s="177">
        <f>IF(ISBLANK(INDEX('Policy Characteristics'!H:H,MATCH($C852,'Policy Characteristics'!$C:$C,0))),"",INDEX('Policy Characteristics'!H:H,MATCH($C852,'Policy Characteristics'!$C:$C,0)))</f>
        <v>0.01</v>
      </c>
      <c r="O852" s="177" t="str">
        <f>IF(ISBLANK(INDEX('Policy Characteristics'!I:I,MATCH($C852,'Policy Characteristics'!$C:$C,0))),"",INDEX('Policy Characteristics'!I:I,MATCH($C852,'Policy Characteristics'!$C:$C,0)))</f>
        <v>% of fuel shifted</v>
      </c>
      <c r="P852" s="177" t="str">
        <f>IF(ISBLANK(INDEX('Policy Characteristics'!J:J,MATCH($C852,'Policy Characteristics'!$C:$C,0))),"",INDEX('Policy Characteristics'!J:J,MATCH($C852,'Policy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2" s="177" t="str">
        <f>IF(ISBLANK(INDEX('Policy Characteristics'!K:K,MATCH($C852,'Policy Characteristics'!$C:$C,0))),"",INDEX('Policy Characteristics'!K:K,MATCH($C852,'Policy Characteristics'!$C:$C,0)))</f>
        <v>industry-ag-main.html#fuel-switching</v>
      </c>
      <c r="R852" s="177" t="str">
        <f>IF(ISBLANK(INDEX('Policy Characteristics'!L:L,MATCH($C852,'Policy Characteristics'!$C:$C,0))),"",INDEX('Policy Characteristics'!L:L,MATCH($C852,'Policy Characteristics'!$C:$C,0)))</f>
        <v>industry-elec-and-hydrogen.html</v>
      </c>
    </row>
    <row r="853" spans="1:18" s="2" customFormat="1" x14ac:dyDescent="0.35">
      <c r="A853" s="176" t="str">
        <f>IF(ISBLANK(INDEX('Policy Characteristics'!A:A,MATCH($C853,'Policy Characteristics'!$C:$C,0))),"",INDEX('Policy Characteristics'!A:A,MATCH($C853,'Policy Characteristics'!$C:$C,0)))</f>
        <v>Industry</v>
      </c>
      <c r="B853" s="184" t="str">
        <f>IF(ISBLANK(INDEX('Policy Characteristics'!B:B,MATCH($C853,'Policy Characteristics'!$C:$C,0))),"",INDEX('Policy Characteristics'!B:B,MATCH($C853,'Policy Characteristics'!$C:$C,0)))</f>
        <v>Hydrogen Combustion</v>
      </c>
      <c r="C853" s="176" t="str">
        <f t="shared" si="38"/>
        <v>Fraction of Eligible Industrial Energy Use Shifted to Hydrogen</v>
      </c>
      <c r="D853" s="6" t="s">
        <v>1970</v>
      </c>
      <c r="E853" s="1" t="s">
        <v>2385</v>
      </c>
      <c r="F853" t="s">
        <v>1934</v>
      </c>
      <c r="G853" s="47" t="s">
        <v>2392</v>
      </c>
      <c r="H853" s="44">
        <v>2088</v>
      </c>
      <c r="I853" s="198" t="s">
        <v>44</v>
      </c>
      <c r="J853" s="177" t="str">
        <f>IF(ISBLANK(INDEX('Policy Characteristics'!D:D,MATCH($C853,'Policy Characteristics'!$C:$C,0))),"",INDEX('Policy Characteristics'!D:D,MATCH($C853,'Policy Characteristics'!$C:$C,0)))</f>
        <v>Hydrogen Combustion</v>
      </c>
      <c r="K853" s="177" t="str">
        <f>IF(ISBLANK(INDEX('Policy Characteristics'!E:E,MATCH($C853,'Policy Characteristics'!$C:$C,0))),"",INDEX('Policy Characteristics'!E:E,MATCH($C853,'Policy Characteristics'!$C:$C,0)))</f>
        <v>indst shift to hydrogen</v>
      </c>
      <c r="L853" s="177">
        <f>IF(ISBLANK(INDEX('Policy Characteristics'!F:F,MATCH($C853,'Policy Characteristics'!$C:$C,0))),"",INDEX('Policy Characteristics'!F:F,MATCH($C853,'Policy Characteristics'!$C:$C,0)))</f>
        <v>0</v>
      </c>
      <c r="M853" s="177">
        <f>IF(ISBLANK(INDEX('Policy Characteristics'!G:G,MATCH($C853,'Policy Characteristics'!$C:$C,0))),"",INDEX('Policy Characteristics'!G:G,MATCH($C853,'Policy Characteristics'!$C:$C,0)))</f>
        <v>1</v>
      </c>
      <c r="N853" s="177">
        <f>IF(ISBLANK(INDEX('Policy Characteristics'!H:H,MATCH($C853,'Policy Characteristics'!$C:$C,0))),"",INDEX('Policy Characteristics'!H:H,MATCH($C853,'Policy Characteristics'!$C:$C,0)))</f>
        <v>0.01</v>
      </c>
      <c r="O853" s="177" t="str">
        <f>IF(ISBLANK(INDEX('Policy Characteristics'!I:I,MATCH($C853,'Policy Characteristics'!$C:$C,0))),"",INDEX('Policy Characteristics'!I:I,MATCH($C853,'Policy Characteristics'!$C:$C,0)))</f>
        <v>% of fuel shifted</v>
      </c>
      <c r="P853" s="177" t="str">
        <f>IF(ISBLANK(INDEX('Policy Characteristics'!J:J,MATCH($C853,'Policy Characteristics'!$C:$C,0))),"",INDEX('Policy Characteristics'!J:J,MATCH($C853,'Policy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3" s="177" t="str">
        <f>IF(ISBLANK(INDEX('Policy Characteristics'!K:K,MATCH($C853,'Policy Characteristics'!$C:$C,0))),"",INDEX('Policy Characteristics'!K:K,MATCH($C853,'Policy Characteristics'!$C:$C,0)))</f>
        <v>industry-ag-main.html#fuel-switching</v>
      </c>
      <c r="R853" s="177" t="str">
        <f>IF(ISBLANK(INDEX('Policy Characteristics'!L:L,MATCH($C853,'Policy Characteristics'!$C:$C,0))),"",INDEX('Policy Characteristics'!L:L,MATCH($C853,'Policy Characteristics'!$C:$C,0)))</f>
        <v>industry-elec-and-hydrogen.html</v>
      </c>
    </row>
    <row r="854" spans="1:18" s="2" customFormat="1" x14ac:dyDescent="0.35">
      <c r="A854" s="176" t="str">
        <f>IF(ISBLANK(INDEX('Policy Characteristics'!A:A,MATCH($C854,'Policy Characteristics'!$C:$C,0))),"",INDEX('Policy Characteristics'!A:A,MATCH($C854,'Policy Characteristics'!$C:$C,0)))</f>
        <v>Industry</v>
      </c>
      <c r="B854" s="184" t="str">
        <f>IF(ISBLANK(INDEX('Policy Characteristics'!B:B,MATCH($C854,'Policy Characteristics'!$C:$C,0))),"",INDEX('Policy Characteristics'!B:B,MATCH($C854,'Policy Characteristics'!$C:$C,0)))</f>
        <v>Hydrogen Combustion</v>
      </c>
      <c r="C854" s="176" t="str">
        <f t="shared" si="38"/>
        <v>Fraction of Eligible Industrial Energy Use Shifted to Hydrogen</v>
      </c>
      <c r="D854" s="6" t="s">
        <v>1970</v>
      </c>
      <c r="E854" s="1" t="s">
        <v>2542</v>
      </c>
      <c r="F854" t="s">
        <v>1934</v>
      </c>
      <c r="G854" s="47" t="s">
        <v>2542</v>
      </c>
      <c r="H854" s="44">
        <v>2089</v>
      </c>
      <c r="I854" s="198" t="s">
        <v>43</v>
      </c>
      <c r="J854" s="177" t="str">
        <f>IF(ISBLANK(INDEX('Policy Characteristics'!D:D,MATCH($C854,'Policy Characteristics'!$C:$C,0))),"",INDEX('Policy Characteristics'!D:D,MATCH($C854,'Policy Characteristics'!$C:$C,0)))</f>
        <v>Hydrogen Combustion</v>
      </c>
      <c r="K854" s="177" t="str">
        <f>IF(ISBLANK(INDEX('Policy Characteristics'!E:E,MATCH($C854,'Policy Characteristics'!$C:$C,0))),"",INDEX('Policy Characteristics'!E:E,MATCH($C854,'Policy Characteristics'!$C:$C,0)))</f>
        <v>indst shift to hydrogen</v>
      </c>
      <c r="L854" s="177">
        <f>IF(ISBLANK(INDEX('Policy Characteristics'!F:F,MATCH($C854,'Policy Characteristics'!$C:$C,0))),"",INDEX('Policy Characteristics'!F:F,MATCH($C854,'Policy Characteristics'!$C:$C,0)))</f>
        <v>0</v>
      </c>
      <c r="M854" s="177">
        <f>IF(ISBLANK(INDEX('Policy Characteristics'!G:G,MATCH($C854,'Policy Characteristics'!$C:$C,0))),"",INDEX('Policy Characteristics'!G:G,MATCH($C854,'Policy Characteristics'!$C:$C,0)))</f>
        <v>1</v>
      </c>
      <c r="N854" s="177">
        <f>IF(ISBLANK(INDEX('Policy Characteristics'!H:H,MATCH($C854,'Policy Characteristics'!$C:$C,0))),"",INDEX('Policy Characteristics'!H:H,MATCH($C854,'Policy Characteristics'!$C:$C,0)))</f>
        <v>0.01</v>
      </c>
      <c r="O854" s="177" t="str">
        <f>IF(ISBLANK(INDEX('Policy Characteristics'!I:I,MATCH($C854,'Policy Characteristics'!$C:$C,0))),"",INDEX('Policy Characteristics'!I:I,MATCH($C854,'Policy Characteristics'!$C:$C,0)))</f>
        <v>% of fuel shifted</v>
      </c>
      <c r="P854" s="177" t="str">
        <f>IF(ISBLANK(INDEX('Policy Characteristics'!J:J,MATCH($C854,'Policy Characteristics'!$C:$C,0))),"",INDEX('Policy Characteristics'!J:J,MATCH($C854,'Policy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4" s="177" t="str">
        <f>IF(ISBLANK(INDEX('Policy Characteristics'!K:K,MATCH($C854,'Policy Characteristics'!$C:$C,0))),"",INDEX('Policy Characteristics'!K:K,MATCH($C854,'Policy Characteristics'!$C:$C,0)))</f>
        <v>industry-ag-main.html#fuel-switching</v>
      </c>
      <c r="R854" s="177" t="str">
        <f>IF(ISBLANK(INDEX('Policy Characteristics'!L:L,MATCH($C854,'Policy Characteristics'!$C:$C,0))),"",INDEX('Policy Characteristics'!L:L,MATCH($C854,'Policy Characteristics'!$C:$C,0)))</f>
        <v>industry-elec-and-hydrogen.html</v>
      </c>
    </row>
    <row r="855" spans="1:18" s="2" customFormat="1" x14ac:dyDescent="0.35">
      <c r="A855" s="176" t="str">
        <f>IF(ISBLANK(INDEX('Policy Characteristics'!A:A,MATCH($C855,'Policy Characteristics'!$C:$C,0))),"",INDEX('Policy Characteristics'!A:A,MATCH($C855,'Policy Characteristics'!$C:$C,0)))</f>
        <v>Industry</v>
      </c>
      <c r="B855" s="184" t="str">
        <f>IF(ISBLANK(INDEX('Policy Characteristics'!B:B,MATCH($C855,'Policy Characteristics'!$C:$C,0))),"",INDEX('Policy Characteristics'!B:B,MATCH($C855,'Policy Characteristics'!$C:$C,0)))</f>
        <v>Hydrogen Combustion</v>
      </c>
      <c r="C855" s="176" t="str">
        <f t="shared" si="38"/>
        <v>Fraction of Eligible Industrial Energy Use Shifted to Hydrogen</v>
      </c>
      <c r="D855" s="6" t="s">
        <v>1971</v>
      </c>
      <c r="E855" s="1" t="s">
        <v>2379</v>
      </c>
      <c r="F855" t="s">
        <v>1935</v>
      </c>
      <c r="G855" s="47" t="s">
        <v>2386</v>
      </c>
      <c r="H855" s="44">
        <v>2090</v>
      </c>
      <c r="I855" s="198" t="s">
        <v>43</v>
      </c>
      <c r="J855" s="177" t="str">
        <f>IF(ISBLANK(INDEX('Policy Characteristics'!D:D,MATCH($C855,'Policy Characteristics'!$C:$C,0))),"",INDEX('Policy Characteristics'!D:D,MATCH($C855,'Policy Characteristics'!$C:$C,0)))</f>
        <v>Hydrogen Combustion</v>
      </c>
      <c r="K855" s="177" t="str">
        <f>IF(ISBLANK(INDEX('Policy Characteristics'!E:E,MATCH($C855,'Policy Characteristics'!$C:$C,0))),"",INDEX('Policy Characteristics'!E:E,MATCH($C855,'Policy Characteristics'!$C:$C,0)))</f>
        <v>indst shift to hydrogen</v>
      </c>
      <c r="L855" s="177">
        <f>IF(ISBLANK(INDEX('Policy Characteristics'!F:F,MATCH($C855,'Policy Characteristics'!$C:$C,0))),"",INDEX('Policy Characteristics'!F:F,MATCH($C855,'Policy Characteristics'!$C:$C,0)))</f>
        <v>0</v>
      </c>
      <c r="M855" s="177">
        <f>IF(ISBLANK(INDEX('Policy Characteristics'!G:G,MATCH($C855,'Policy Characteristics'!$C:$C,0))),"",INDEX('Policy Characteristics'!G:G,MATCH($C855,'Policy Characteristics'!$C:$C,0)))</f>
        <v>1</v>
      </c>
      <c r="N855" s="177">
        <f>IF(ISBLANK(INDEX('Policy Characteristics'!H:H,MATCH($C855,'Policy Characteristics'!$C:$C,0))),"",INDEX('Policy Characteristics'!H:H,MATCH($C855,'Policy Characteristics'!$C:$C,0)))</f>
        <v>0.01</v>
      </c>
      <c r="O855" s="177" t="str">
        <f>IF(ISBLANK(INDEX('Policy Characteristics'!I:I,MATCH($C855,'Policy Characteristics'!$C:$C,0))),"",INDEX('Policy Characteristics'!I:I,MATCH($C855,'Policy Characteristics'!$C:$C,0)))</f>
        <v>% of fuel shifted</v>
      </c>
      <c r="P855" s="177" t="str">
        <f>IF(ISBLANK(INDEX('Policy Characteristics'!J:J,MATCH($C855,'Policy Characteristics'!$C:$C,0))),"",INDEX('Policy Characteristics'!J:J,MATCH($C855,'Policy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5" s="177" t="str">
        <f>IF(ISBLANK(INDEX('Policy Characteristics'!K:K,MATCH($C855,'Policy Characteristics'!$C:$C,0))),"",INDEX('Policy Characteristics'!K:K,MATCH($C855,'Policy Characteristics'!$C:$C,0)))</f>
        <v>industry-ag-main.html#fuel-switching</v>
      </c>
      <c r="R855" s="177" t="str">
        <f>IF(ISBLANK(INDEX('Policy Characteristics'!L:L,MATCH($C855,'Policy Characteristics'!$C:$C,0))),"",INDEX('Policy Characteristics'!L:L,MATCH($C855,'Policy Characteristics'!$C:$C,0)))</f>
        <v>industry-elec-and-hydrogen.html</v>
      </c>
    </row>
    <row r="856" spans="1:18" s="2" customFormat="1" x14ac:dyDescent="0.35">
      <c r="A856" s="176" t="str">
        <f>IF(ISBLANK(INDEX('Policy Characteristics'!A:A,MATCH($C856,'Policy Characteristics'!$C:$C,0))),"",INDEX('Policy Characteristics'!A:A,MATCH($C856,'Policy Characteristics'!$C:$C,0)))</f>
        <v>Industry</v>
      </c>
      <c r="B856" s="184" t="str">
        <f>IF(ISBLANK(INDEX('Policy Characteristics'!B:B,MATCH($C856,'Policy Characteristics'!$C:$C,0))),"",INDEX('Policy Characteristics'!B:B,MATCH($C856,'Policy Characteristics'!$C:$C,0)))</f>
        <v>Hydrogen Combustion</v>
      </c>
      <c r="C856" s="176" t="str">
        <f t="shared" si="38"/>
        <v>Fraction of Eligible Industrial Energy Use Shifted to Hydrogen</v>
      </c>
      <c r="D856" s="6" t="s">
        <v>1971</v>
      </c>
      <c r="E856" s="1" t="s">
        <v>2380</v>
      </c>
      <c r="F856" t="s">
        <v>1935</v>
      </c>
      <c r="G856" s="47" t="s">
        <v>2387</v>
      </c>
      <c r="H856" s="44">
        <v>2091</v>
      </c>
      <c r="I856" s="198" t="s">
        <v>43</v>
      </c>
      <c r="J856" s="177" t="str">
        <f>IF(ISBLANK(INDEX('Policy Characteristics'!D:D,MATCH($C856,'Policy Characteristics'!$C:$C,0))),"",INDEX('Policy Characteristics'!D:D,MATCH($C856,'Policy Characteristics'!$C:$C,0)))</f>
        <v>Hydrogen Combustion</v>
      </c>
      <c r="K856" s="177" t="str">
        <f>IF(ISBLANK(INDEX('Policy Characteristics'!E:E,MATCH($C856,'Policy Characteristics'!$C:$C,0))),"",INDEX('Policy Characteristics'!E:E,MATCH($C856,'Policy Characteristics'!$C:$C,0)))</f>
        <v>indst shift to hydrogen</v>
      </c>
      <c r="L856" s="177">
        <f>IF(ISBLANK(INDEX('Policy Characteristics'!F:F,MATCH($C856,'Policy Characteristics'!$C:$C,0))),"",INDEX('Policy Characteristics'!F:F,MATCH($C856,'Policy Characteristics'!$C:$C,0)))</f>
        <v>0</v>
      </c>
      <c r="M856" s="177">
        <f>IF(ISBLANK(INDEX('Policy Characteristics'!G:G,MATCH($C856,'Policy Characteristics'!$C:$C,0))),"",INDEX('Policy Characteristics'!G:G,MATCH($C856,'Policy Characteristics'!$C:$C,0)))</f>
        <v>1</v>
      </c>
      <c r="N856" s="177">
        <f>IF(ISBLANK(INDEX('Policy Characteristics'!H:H,MATCH($C856,'Policy Characteristics'!$C:$C,0))),"",INDEX('Policy Characteristics'!H:H,MATCH($C856,'Policy Characteristics'!$C:$C,0)))</f>
        <v>0.01</v>
      </c>
      <c r="O856" s="177" t="str">
        <f>IF(ISBLANK(INDEX('Policy Characteristics'!I:I,MATCH($C856,'Policy Characteristics'!$C:$C,0))),"",INDEX('Policy Characteristics'!I:I,MATCH($C856,'Policy Characteristics'!$C:$C,0)))</f>
        <v>% of fuel shifted</v>
      </c>
      <c r="P856" s="177" t="str">
        <f>IF(ISBLANK(INDEX('Policy Characteristics'!J:J,MATCH($C856,'Policy Characteristics'!$C:$C,0))),"",INDEX('Policy Characteristics'!J:J,MATCH($C856,'Policy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6" s="177" t="str">
        <f>IF(ISBLANK(INDEX('Policy Characteristics'!K:K,MATCH($C856,'Policy Characteristics'!$C:$C,0))),"",INDEX('Policy Characteristics'!K:K,MATCH($C856,'Policy Characteristics'!$C:$C,0)))</f>
        <v>industry-ag-main.html#fuel-switching</v>
      </c>
      <c r="R856" s="177" t="str">
        <f>IF(ISBLANK(INDEX('Policy Characteristics'!L:L,MATCH($C856,'Policy Characteristics'!$C:$C,0))),"",INDEX('Policy Characteristics'!L:L,MATCH($C856,'Policy Characteristics'!$C:$C,0)))</f>
        <v>industry-elec-and-hydrogen.html</v>
      </c>
    </row>
    <row r="857" spans="1:18" s="2" customFormat="1" x14ac:dyDescent="0.35">
      <c r="A857" s="176" t="str">
        <f>IF(ISBLANK(INDEX('Policy Characteristics'!A:A,MATCH($C857,'Policy Characteristics'!$C:$C,0))),"",INDEX('Policy Characteristics'!A:A,MATCH($C857,'Policy Characteristics'!$C:$C,0)))</f>
        <v>Industry</v>
      </c>
      <c r="B857" s="184" t="str">
        <f>IF(ISBLANK(INDEX('Policy Characteristics'!B:B,MATCH($C857,'Policy Characteristics'!$C:$C,0))),"",INDEX('Policy Characteristics'!B:B,MATCH($C857,'Policy Characteristics'!$C:$C,0)))</f>
        <v>Hydrogen Combustion</v>
      </c>
      <c r="C857" s="176" t="str">
        <f t="shared" si="38"/>
        <v>Fraction of Eligible Industrial Energy Use Shifted to Hydrogen</v>
      </c>
      <c r="D857" s="6" t="s">
        <v>1971</v>
      </c>
      <c r="E857" s="1" t="s">
        <v>2381</v>
      </c>
      <c r="F857" t="s">
        <v>1935</v>
      </c>
      <c r="G857" s="47" t="s">
        <v>2388</v>
      </c>
      <c r="H857" s="44">
        <v>2092</v>
      </c>
      <c r="I857" s="198" t="s">
        <v>43</v>
      </c>
      <c r="J857" s="177" t="str">
        <f>IF(ISBLANK(INDEX('Policy Characteristics'!D:D,MATCH($C857,'Policy Characteristics'!$C:$C,0))),"",INDEX('Policy Characteristics'!D:D,MATCH($C857,'Policy Characteristics'!$C:$C,0)))</f>
        <v>Hydrogen Combustion</v>
      </c>
      <c r="K857" s="177" t="str">
        <f>IF(ISBLANK(INDEX('Policy Characteristics'!E:E,MATCH($C857,'Policy Characteristics'!$C:$C,0))),"",INDEX('Policy Characteristics'!E:E,MATCH($C857,'Policy Characteristics'!$C:$C,0)))</f>
        <v>indst shift to hydrogen</v>
      </c>
      <c r="L857" s="177">
        <f>IF(ISBLANK(INDEX('Policy Characteristics'!F:F,MATCH($C857,'Policy Characteristics'!$C:$C,0))),"",INDEX('Policy Characteristics'!F:F,MATCH($C857,'Policy Characteristics'!$C:$C,0)))</f>
        <v>0</v>
      </c>
      <c r="M857" s="177">
        <f>IF(ISBLANK(INDEX('Policy Characteristics'!G:G,MATCH($C857,'Policy Characteristics'!$C:$C,0))),"",INDEX('Policy Characteristics'!G:G,MATCH($C857,'Policy Characteristics'!$C:$C,0)))</f>
        <v>1</v>
      </c>
      <c r="N857" s="177">
        <f>IF(ISBLANK(INDEX('Policy Characteristics'!H:H,MATCH($C857,'Policy Characteristics'!$C:$C,0))),"",INDEX('Policy Characteristics'!H:H,MATCH($C857,'Policy Characteristics'!$C:$C,0)))</f>
        <v>0.01</v>
      </c>
      <c r="O857" s="177" t="str">
        <f>IF(ISBLANK(INDEX('Policy Characteristics'!I:I,MATCH($C857,'Policy Characteristics'!$C:$C,0))),"",INDEX('Policy Characteristics'!I:I,MATCH($C857,'Policy Characteristics'!$C:$C,0)))</f>
        <v>% of fuel shifted</v>
      </c>
      <c r="P857" s="177" t="str">
        <f>IF(ISBLANK(INDEX('Policy Characteristics'!J:J,MATCH($C857,'Policy Characteristics'!$C:$C,0))),"",INDEX('Policy Characteristics'!J:J,MATCH($C857,'Policy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7" s="177" t="str">
        <f>IF(ISBLANK(INDEX('Policy Characteristics'!K:K,MATCH($C857,'Policy Characteristics'!$C:$C,0))),"",INDEX('Policy Characteristics'!K:K,MATCH($C857,'Policy Characteristics'!$C:$C,0)))</f>
        <v>industry-ag-main.html#fuel-switching</v>
      </c>
      <c r="R857" s="177" t="str">
        <f>IF(ISBLANK(INDEX('Policy Characteristics'!L:L,MATCH($C857,'Policy Characteristics'!$C:$C,0))),"",INDEX('Policy Characteristics'!L:L,MATCH($C857,'Policy Characteristics'!$C:$C,0)))</f>
        <v>industry-elec-and-hydrogen.html</v>
      </c>
    </row>
    <row r="858" spans="1:18" s="2" customFormat="1" x14ac:dyDescent="0.35">
      <c r="A858" s="176" t="str">
        <f>IF(ISBLANK(INDEX('Policy Characteristics'!A:A,MATCH($C858,'Policy Characteristics'!$C:$C,0))),"",INDEX('Policy Characteristics'!A:A,MATCH($C858,'Policy Characteristics'!$C:$C,0)))</f>
        <v>Industry</v>
      </c>
      <c r="B858" s="184" t="str">
        <f>IF(ISBLANK(INDEX('Policy Characteristics'!B:B,MATCH($C858,'Policy Characteristics'!$C:$C,0))),"",INDEX('Policy Characteristics'!B:B,MATCH($C858,'Policy Characteristics'!$C:$C,0)))</f>
        <v>Hydrogen Combustion</v>
      </c>
      <c r="C858" s="176" t="str">
        <f t="shared" si="38"/>
        <v>Fraction of Eligible Industrial Energy Use Shifted to Hydrogen</v>
      </c>
      <c r="D858" s="6" t="s">
        <v>1971</v>
      </c>
      <c r="E858" s="1" t="s">
        <v>2382</v>
      </c>
      <c r="F858" t="s">
        <v>1935</v>
      </c>
      <c r="G858" s="47" t="s">
        <v>2389</v>
      </c>
      <c r="H858" s="44">
        <v>2093</v>
      </c>
      <c r="I858" s="198" t="s">
        <v>43</v>
      </c>
      <c r="J858" s="177" t="str">
        <f>IF(ISBLANK(INDEX('Policy Characteristics'!D:D,MATCH($C858,'Policy Characteristics'!$C:$C,0))),"",INDEX('Policy Characteristics'!D:D,MATCH($C858,'Policy Characteristics'!$C:$C,0)))</f>
        <v>Hydrogen Combustion</v>
      </c>
      <c r="K858" s="177" t="str">
        <f>IF(ISBLANK(INDEX('Policy Characteristics'!E:E,MATCH($C858,'Policy Characteristics'!$C:$C,0))),"",INDEX('Policy Characteristics'!E:E,MATCH($C858,'Policy Characteristics'!$C:$C,0)))</f>
        <v>indst shift to hydrogen</v>
      </c>
      <c r="L858" s="177">
        <f>IF(ISBLANK(INDEX('Policy Characteristics'!F:F,MATCH($C858,'Policy Characteristics'!$C:$C,0))),"",INDEX('Policy Characteristics'!F:F,MATCH($C858,'Policy Characteristics'!$C:$C,0)))</f>
        <v>0</v>
      </c>
      <c r="M858" s="177">
        <f>IF(ISBLANK(INDEX('Policy Characteristics'!G:G,MATCH($C858,'Policy Characteristics'!$C:$C,0))),"",INDEX('Policy Characteristics'!G:G,MATCH($C858,'Policy Characteristics'!$C:$C,0)))</f>
        <v>1</v>
      </c>
      <c r="N858" s="177">
        <f>IF(ISBLANK(INDEX('Policy Characteristics'!H:H,MATCH($C858,'Policy Characteristics'!$C:$C,0))),"",INDEX('Policy Characteristics'!H:H,MATCH($C858,'Policy Characteristics'!$C:$C,0)))</f>
        <v>0.01</v>
      </c>
      <c r="O858" s="177" t="str">
        <f>IF(ISBLANK(INDEX('Policy Characteristics'!I:I,MATCH($C858,'Policy Characteristics'!$C:$C,0))),"",INDEX('Policy Characteristics'!I:I,MATCH($C858,'Policy Characteristics'!$C:$C,0)))</f>
        <v>% of fuel shifted</v>
      </c>
      <c r="P858" s="177" t="str">
        <f>IF(ISBLANK(INDEX('Policy Characteristics'!J:J,MATCH($C858,'Policy Characteristics'!$C:$C,0))),"",INDEX('Policy Characteristics'!J:J,MATCH($C858,'Policy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8" s="177" t="str">
        <f>IF(ISBLANK(INDEX('Policy Characteristics'!K:K,MATCH($C858,'Policy Characteristics'!$C:$C,0))),"",INDEX('Policy Characteristics'!K:K,MATCH($C858,'Policy Characteristics'!$C:$C,0)))</f>
        <v>industry-ag-main.html#fuel-switching</v>
      </c>
      <c r="R858" s="177" t="str">
        <f>IF(ISBLANK(INDEX('Policy Characteristics'!L:L,MATCH($C858,'Policy Characteristics'!$C:$C,0))),"",INDEX('Policy Characteristics'!L:L,MATCH($C858,'Policy Characteristics'!$C:$C,0)))</f>
        <v>industry-elec-and-hydrogen.html</v>
      </c>
    </row>
    <row r="859" spans="1:18" s="2" customFormat="1" x14ac:dyDescent="0.35">
      <c r="A859" s="176" t="str">
        <f>IF(ISBLANK(INDEX('Policy Characteristics'!A:A,MATCH($C859,'Policy Characteristics'!$C:$C,0))),"",INDEX('Policy Characteristics'!A:A,MATCH($C859,'Policy Characteristics'!$C:$C,0)))</f>
        <v>Industry</v>
      </c>
      <c r="B859" s="184" t="str">
        <f>IF(ISBLANK(INDEX('Policy Characteristics'!B:B,MATCH($C859,'Policy Characteristics'!$C:$C,0))),"",INDEX('Policy Characteristics'!B:B,MATCH($C859,'Policy Characteristics'!$C:$C,0)))</f>
        <v>Hydrogen Combustion</v>
      </c>
      <c r="C859" s="176" t="str">
        <f t="shared" si="38"/>
        <v>Fraction of Eligible Industrial Energy Use Shifted to Hydrogen</v>
      </c>
      <c r="D859" s="6" t="s">
        <v>1971</v>
      </c>
      <c r="E859" s="1" t="s">
        <v>2383</v>
      </c>
      <c r="F859" t="s">
        <v>1935</v>
      </c>
      <c r="G859" s="47" t="s">
        <v>2390</v>
      </c>
      <c r="H859" s="44">
        <v>2094</v>
      </c>
      <c r="I859" s="198" t="s">
        <v>44</v>
      </c>
      <c r="J859" s="177" t="str">
        <f>IF(ISBLANK(INDEX('Policy Characteristics'!D:D,MATCH($C859,'Policy Characteristics'!$C:$C,0))),"",INDEX('Policy Characteristics'!D:D,MATCH($C859,'Policy Characteristics'!$C:$C,0)))</f>
        <v>Hydrogen Combustion</v>
      </c>
      <c r="K859" s="177" t="str">
        <f>IF(ISBLANK(INDEX('Policy Characteristics'!E:E,MATCH($C859,'Policy Characteristics'!$C:$C,0))),"",INDEX('Policy Characteristics'!E:E,MATCH($C859,'Policy Characteristics'!$C:$C,0)))</f>
        <v>indst shift to hydrogen</v>
      </c>
      <c r="L859" s="177">
        <f>IF(ISBLANK(INDEX('Policy Characteristics'!F:F,MATCH($C859,'Policy Characteristics'!$C:$C,0))),"",INDEX('Policy Characteristics'!F:F,MATCH($C859,'Policy Characteristics'!$C:$C,0)))</f>
        <v>0</v>
      </c>
      <c r="M859" s="177">
        <f>IF(ISBLANK(INDEX('Policy Characteristics'!G:G,MATCH($C859,'Policy Characteristics'!$C:$C,0))),"",INDEX('Policy Characteristics'!G:G,MATCH($C859,'Policy Characteristics'!$C:$C,0)))</f>
        <v>1</v>
      </c>
      <c r="N859" s="177">
        <f>IF(ISBLANK(INDEX('Policy Characteristics'!H:H,MATCH($C859,'Policy Characteristics'!$C:$C,0))),"",INDEX('Policy Characteristics'!H:H,MATCH($C859,'Policy Characteristics'!$C:$C,0)))</f>
        <v>0.01</v>
      </c>
      <c r="O859" s="177" t="str">
        <f>IF(ISBLANK(INDEX('Policy Characteristics'!I:I,MATCH($C859,'Policy Characteristics'!$C:$C,0))),"",INDEX('Policy Characteristics'!I:I,MATCH($C859,'Policy Characteristics'!$C:$C,0)))</f>
        <v>% of fuel shifted</v>
      </c>
      <c r="P859" s="177" t="str">
        <f>IF(ISBLANK(INDEX('Policy Characteristics'!J:J,MATCH($C859,'Policy Characteristics'!$C:$C,0))),"",INDEX('Policy Characteristics'!J:J,MATCH($C859,'Policy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9" s="177" t="str">
        <f>IF(ISBLANK(INDEX('Policy Characteristics'!K:K,MATCH($C859,'Policy Characteristics'!$C:$C,0))),"",INDEX('Policy Characteristics'!K:K,MATCH($C859,'Policy Characteristics'!$C:$C,0)))</f>
        <v>industry-ag-main.html#fuel-switching</v>
      </c>
      <c r="R859" s="177" t="str">
        <f>IF(ISBLANK(INDEX('Policy Characteristics'!L:L,MATCH($C859,'Policy Characteristics'!$C:$C,0))),"",INDEX('Policy Characteristics'!L:L,MATCH($C859,'Policy Characteristics'!$C:$C,0)))</f>
        <v>industry-elec-and-hydrogen.html</v>
      </c>
    </row>
    <row r="860" spans="1:18" s="2" customFormat="1" x14ac:dyDescent="0.35">
      <c r="A860" s="176" t="str">
        <f>IF(ISBLANK(INDEX('Policy Characteristics'!A:A,MATCH($C860,'Policy Characteristics'!$C:$C,0))),"",INDEX('Policy Characteristics'!A:A,MATCH($C860,'Policy Characteristics'!$C:$C,0)))</f>
        <v>Industry</v>
      </c>
      <c r="B860" s="184" t="str">
        <f>IF(ISBLANK(INDEX('Policy Characteristics'!B:B,MATCH($C860,'Policy Characteristics'!$C:$C,0))),"",INDEX('Policy Characteristics'!B:B,MATCH($C860,'Policy Characteristics'!$C:$C,0)))</f>
        <v>Hydrogen Combustion</v>
      </c>
      <c r="C860" s="176" t="str">
        <f t="shared" si="38"/>
        <v>Fraction of Eligible Industrial Energy Use Shifted to Hydrogen</v>
      </c>
      <c r="D860" s="6" t="s">
        <v>1971</v>
      </c>
      <c r="E860" s="1" t="s">
        <v>2384</v>
      </c>
      <c r="F860" t="s">
        <v>1935</v>
      </c>
      <c r="G860" s="47" t="s">
        <v>2391</v>
      </c>
      <c r="H860" s="44">
        <v>2095</v>
      </c>
      <c r="I860" s="198" t="s">
        <v>43</v>
      </c>
      <c r="J860" s="177" t="str">
        <f>IF(ISBLANK(INDEX('Policy Characteristics'!D:D,MATCH($C860,'Policy Characteristics'!$C:$C,0))),"",INDEX('Policy Characteristics'!D:D,MATCH($C860,'Policy Characteristics'!$C:$C,0)))</f>
        <v>Hydrogen Combustion</v>
      </c>
      <c r="K860" s="177" t="str">
        <f>IF(ISBLANK(INDEX('Policy Characteristics'!E:E,MATCH($C860,'Policy Characteristics'!$C:$C,0))),"",INDEX('Policy Characteristics'!E:E,MATCH($C860,'Policy Characteristics'!$C:$C,0)))</f>
        <v>indst shift to hydrogen</v>
      </c>
      <c r="L860" s="177">
        <f>IF(ISBLANK(INDEX('Policy Characteristics'!F:F,MATCH($C860,'Policy Characteristics'!$C:$C,0))),"",INDEX('Policy Characteristics'!F:F,MATCH($C860,'Policy Characteristics'!$C:$C,0)))</f>
        <v>0</v>
      </c>
      <c r="M860" s="177">
        <f>IF(ISBLANK(INDEX('Policy Characteristics'!G:G,MATCH($C860,'Policy Characteristics'!$C:$C,0))),"",INDEX('Policy Characteristics'!G:G,MATCH($C860,'Policy Characteristics'!$C:$C,0)))</f>
        <v>1</v>
      </c>
      <c r="N860" s="177">
        <f>IF(ISBLANK(INDEX('Policy Characteristics'!H:H,MATCH($C860,'Policy Characteristics'!$C:$C,0))),"",INDEX('Policy Characteristics'!H:H,MATCH($C860,'Policy Characteristics'!$C:$C,0)))</f>
        <v>0.01</v>
      </c>
      <c r="O860" s="177" t="str">
        <f>IF(ISBLANK(INDEX('Policy Characteristics'!I:I,MATCH($C860,'Policy Characteristics'!$C:$C,0))),"",INDEX('Policy Characteristics'!I:I,MATCH($C860,'Policy Characteristics'!$C:$C,0)))</f>
        <v>% of fuel shifted</v>
      </c>
      <c r="P860" s="177" t="str">
        <f>IF(ISBLANK(INDEX('Policy Characteristics'!J:J,MATCH($C860,'Policy Characteristics'!$C:$C,0))),"",INDEX('Policy Characteristics'!J:J,MATCH($C860,'Policy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0" s="177" t="str">
        <f>IF(ISBLANK(INDEX('Policy Characteristics'!K:K,MATCH($C860,'Policy Characteristics'!$C:$C,0))),"",INDEX('Policy Characteristics'!K:K,MATCH($C860,'Policy Characteristics'!$C:$C,0)))</f>
        <v>industry-ag-main.html#fuel-switching</v>
      </c>
      <c r="R860" s="177" t="str">
        <f>IF(ISBLANK(INDEX('Policy Characteristics'!L:L,MATCH($C860,'Policy Characteristics'!$C:$C,0))),"",INDEX('Policy Characteristics'!L:L,MATCH($C860,'Policy Characteristics'!$C:$C,0)))</f>
        <v>industry-elec-and-hydrogen.html</v>
      </c>
    </row>
    <row r="861" spans="1:18" s="2" customFormat="1" x14ac:dyDescent="0.35">
      <c r="A861" s="176" t="str">
        <f>IF(ISBLANK(INDEX('Policy Characteristics'!A:A,MATCH($C861,'Policy Characteristics'!$C:$C,0))),"",INDEX('Policy Characteristics'!A:A,MATCH($C861,'Policy Characteristics'!$C:$C,0)))</f>
        <v>Industry</v>
      </c>
      <c r="B861" s="184" t="str">
        <f>IF(ISBLANK(INDEX('Policy Characteristics'!B:B,MATCH($C861,'Policy Characteristics'!$C:$C,0))),"",INDEX('Policy Characteristics'!B:B,MATCH($C861,'Policy Characteristics'!$C:$C,0)))</f>
        <v>Hydrogen Combustion</v>
      </c>
      <c r="C861" s="176" t="str">
        <f t="shared" si="38"/>
        <v>Fraction of Eligible Industrial Energy Use Shifted to Hydrogen</v>
      </c>
      <c r="D861" s="6" t="s">
        <v>1971</v>
      </c>
      <c r="E861" s="1" t="s">
        <v>2385</v>
      </c>
      <c r="F861" t="s">
        <v>1935</v>
      </c>
      <c r="G861" s="47" t="s">
        <v>2392</v>
      </c>
      <c r="H861" s="44">
        <v>2096</v>
      </c>
      <c r="I861" s="198" t="s">
        <v>44</v>
      </c>
      <c r="J861" s="177" t="str">
        <f>IF(ISBLANK(INDEX('Policy Characteristics'!D:D,MATCH($C861,'Policy Characteristics'!$C:$C,0))),"",INDEX('Policy Characteristics'!D:D,MATCH($C861,'Policy Characteristics'!$C:$C,0)))</f>
        <v>Hydrogen Combustion</v>
      </c>
      <c r="K861" s="177" t="str">
        <f>IF(ISBLANK(INDEX('Policy Characteristics'!E:E,MATCH($C861,'Policy Characteristics'!$C:$C,0))),"",INDEX('Policy Characteristics'!E:E,MATCH($C861,'Policy Characteristics'!$C:$C,0)))</f>
        <v>indst shift to hydrogen</v>
      </c>
      <c r="L861" s="177">
        <f>IF(ISBLANK(INDEX('Policy Characteristics'!F:F,MATCH($C861,'Policy Characteristics'!$C:$C,0))),"",INDEX('Policy Characteristics'!F:F,MATCH($C861,'Policy Characteristics'!$C:$C,0)))</f>
        <v>0</v>
      </c>
      <c r="M861" s="177">
        <f>IF(ISBLANK(INDEX('Policy Characteristics'!G:G,MATCH($C861,'Policy Characteristics'!$C:$C,0))),"",INDEX('Policy Characteristics'!G:G,MATCH($C861,'Policy Characteristics'!$C:$C,0)))</f>
        <v>1</v>
      </c>
      <c r="N861" s="177">
        <f>IF(ISBLANK(INDEX('Policy Characteristics'!H:H,MATCH($C861,'Policy Characteristics'!$C:$C,0))),"",INDEX('Policy Characteristics'!H:H,MATCH($C861,'Policy Characteristics'!$C:$C,0)))</f>
        <v>0.01</v>
      </c>
      <c r="O861" s="177" t="str">
        <f>IF(ISBLANK(INDEX('Policy Characteristics'!I:I,MATCH($C861,'Policy Characteristics'!$C:$C,0))),"",INDEX('Policy Characteristics'!I:I,MATCH($C861,'Policy Characteristics'!$C:$C,0)))</f>
        <v>% of fuel shifted</v>
      </c>
      <c r="P861" s="177" t="str">
        <f>IF(ISBLANK(INDEX('Policy Characteristics'!J:J,MATCH($C861,'Policy Characteristics'!$C:$C,0))),"",INDEX('Policy Characteristics'!J:J,MATCH($C861,'Policy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1" s="177" t="str">
        <f>IF(ISBLANK(INDEX('Policy Characteristics'!K:K,MATCH($C861,'Policy Characteristics'!$C:$C,0))),"",INDEX('Policy Characteristics'!K:K,MATCH($C861,'Policy Characteristics'!$C:$C,0)))</f>
        <v>industry-ag-main.html#fuel-switching</v>
      </c>
      <c r="R861" s="177" t="str">
        <f>IF(ISBLANK(INDEX('Policy Characteristics'!L:L,MATCH($C861,'Policy Characteristics'!$C:$C,0))),"",INDEX('Policy Characteristics'!L:L,MATCH($C861,'Policy Characteristics'!$C:$C,0)))</f>
        <v>industry-elec-and-hydrogen.html</v>
      </c>
    </row>
    <row r="862" spans="1:18" s="2" customFormat="1" x14ac:dyDescent="0.35">
      <c r="A862" s="176" t="str">
        <f>IF(ISBLANK(INDEX('Policy Characteristics'!A:A,MATCH($C862,'Policy Characteristics'!$C:$C,0))),"",INDEX('Policy Characteristics'!A:A,MATCH($C862,'Policy Characteristics'!$C:$C,0)))</f>
        <v>Industry</v>
      </c>
      <c r="B862" s="184" t="str">
        <f>IF(ISBLANK(INDEX('Policy Characteristics'!B:B,MATCH($C862,'Policy Characteristics'!$C:$C,0))),"",INDEX('Policy Characteristics'!B:B,MATCH($C862,'Policy Characteristics'!$C:$C,0)))</f>
        <v>Hydrogen Combustion</v>
      </c>
      <c r="C862" s="176" t="str">
        <f t="shared" si="38"/>
        <v>Fraction of Eligible Industrial Energy Use Shifted to Hydrogen</v>
      </c>
      <c r="D862" s="6" t="s">
        <v>1971</v>
      </c>
      <c r="E862" s="1" t="s">
        <v>2542</v>
      </c>
      <c r="F862" t="s">
        <v>1935</v>
      </c>
      <c r="G862" s="47" t="s">
        <v>2542</v>
      </c>
      <c r="H862" s="44">
        <v>2097</v>
      </c>
      <c r="I862" s="198" t="s">
        <v>43</v>
      </c>
      <c r="J862" s="177" t="str">
        <f>IF(ISBLANK(INDEX('Policy Characteristics'!D:D,MATCH($C862,'Policy Characteristics'!$C:$C,0))),"",INDEX('Policy Characteristics'!D:D,MATCH($C862,'Policy Characteristics'!$C:$C,0)))</f>
        <v>Hydrogen Combustion</v>
      </c>
      <c r="K862" s="177" t="str">
        <f>IF(ISBLANK(INDEX('Policy Characteristics'!E:E,MATCH($C862,'Policy Characteristics'!$C:$C,0))),"",INDEX('Policy Characteristics'!E:E,MATCH($C862,'Policy Characteristics'!$C:$C,0)))</f>
        <v>indst shift to hydrogen</v>
      </c>
      <c r="L862" s="177">
        <f>IF(ISBLANK(INDEX('Policy Characteristics'!F:F,MATCH($C862,'Policy Characteristics'!$C:$C,0))),"",INDEX('Policy Characteristics'!F:F,MATCH($C862,'Policy Characteristics'!$C:$C,0)))</f>
        <v>0</v>
      </c>
      <c r="M862" s="177">
        <f>IF(ISBLANK(INDEX('Policy Characteristics'!G:G,MATCH($C862,'Policy Characteristics'!$C:$C,0))),"",INDEX('Policy Characteristics'!G:G,MATCH($C862,'Policy Characteristics'!$C:$C,0)))</f>
        <v>1</v>
      </c>
      <c r="N862" s="177">
        <f>IF(ISBLANK(INDEX('Policy Characteristics'!H:H,MATCH($C862,'Policy Characteristics'!$C:$C,0))),"",INDEX('Policy Characteristics'!H:H,MATCH($C862,'Policy Characteristics'!$C:$C,0)))</f>
        <v>0.01</v>
      </c>
      <c r="O862" s="177" t="str">
        <f>IF(ISBLANK(INDEX('Policy Characteristics'!I:I,MATCH($C862,'Policy Characteristics'!$C:$C,0))),"",INDEX('Policy Characteristics'!I:I,MATCH($C862,'Policy Characteristics'!$C:$C,0)))</f>
        <v>% of fuel shifted</v>
      </c>
      <c r="P862" s="177" t="str">
        <f>IF(ISBLANK(INDEX('Policy Characteristics'!J:J,MATCH($C862,'Policy Characteristics'!$C:$C,0))),"",INDEX('Policy Characteristics'!J:J,MATCH($C862,'Policy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2" s="177" t="str">
        <f>IF(ISBLANK(INDEX('Policy Characteristics'!K:K,MATCH($C862,'Policy Characteristics'!$C:$C,0))),"",INDEX('Policy Characteristics'!K:K,MATCH($C862,'Policy Characteristics'!$C:$C,0)))</f>
        <v>industry-ag-main.html#fuel-switching</v>
      </c>
      <c r="R862" s="177" t="str">
        <f>IF(ISBLANK(INDEX('Policy Characteristics'!L:L,MATCH($C862,'Policy Characteristics'!$C:$C,0))),"",INDEX('Policy Characteristics'!L:L,MATCH($C862,'Policy Characteristics'!$C:$C,0)))</f>
        <v>industry-elec-and-hydrogen.html</v>
      </c>
    </row>
    <row r="863" spans="1:18" s="2" customFormat="1" x14ac:dyDescent="0.35">
      <c r="A863" s="176" t="str">
        <f>IF(ISBLANK(INDEX('Policy Characteristics'!A:A,MATCH($C863,'Policy Characteristics'!$C:$C,0))),"",INDEX('Policy Characteristics'!A:A,MATCH($C863,'Policy Characteristics'!$C:$C,0)))</f>
        <v>Industry</v>
      </c>
      <c r="B863" s="184" t="str">
        <f>IF(ISBLANK(INDEX('Policy Characteristics'!B:B,MATCH($C863,'Policy Characteristics'!$C:$C,0))),"",INDEX('Policy Characteristics'!B:B,MATCH($C863,'Policy Characteristics'!$C:$C,0)))</f>
        <v>Hydrogen Combustion</v>
      </c>
      <c r="C863" s="176" t="str">
        <f t="shared" si="38"/>
        <v>Fraction of Eligible Industrial Energy Use Shifted to Hydrogen</v>
      </c>
      <c r="D863" s="6" t="s">
        <v>1972</v>
      </c>
      <c r="E863" s="1" t="s">
        <v>2379</v>
      </c>
      <c r="F863" t="s">
        <v>1936</v>
      </c>
      <c r="G863" s="47" t="s">
        <v>2386</v>
      </c>
      <c r="H863" s="44">
        <v>2098</v>
      </c>
      <c r="I863" s="198" t="s">
        <v>43</v>
      </c>
      <c r="J863" s="177" t="str">
        <f>IF(ISBLANK(INDEX('Policy Characteristics'!D:D,MATCH($C863,'Policy Characteristics'!$C:$C,0))),"",INDEX('Policy Characteristics'!D:D,MATCH($C863,'Policy Characteristics'!$C:$C,0)))</f>
        <v>Hydrogen Combustion</v>
      </c>
      <c r="K863" s="177" t="str">
        <f>IF(ISBLANK(INDEX('Policy Characteristics'!E:E,MATCH($C863,'Policy Characteristics'!$C:$C,0))),"",INDEX('Policy Characteristics'!E:E,MATCH($C863,'Policy Characteristics'!$C:$C,0)))</f>
        <v>indst shift to hydrogen</v>
      </c>
      <c r="L863" s="177">
        <f>IF(ISBLANK(INDEX('Policy Characteristics'!F:F,MATCH($C863,'Policy Characteristics'!$C:$C,0))),"",INDEX('Policy Characteristics'!F:F,MATCH($C863,'Policy Characteristics'!$C:$C,0)))</f>
        <v>0</v>
      </c>
      <c r="M863" s="177">
        <f>IF(ISBLANK(INDEX('Policy Characteristics'!G:G,MATCH($C863,'Policy Characteristics'!$C:$C,0))),"",INDEX('Policy Characteristics'!G:G,MATCH($C863,'Policy Characteristics'!$C:$C,0)))</f>
        <v>1</v>
      </c>
      <c r="N863" s="177">
        <f>IF(ISBLANK(INDEX('Policy Characteristics'!H:H,MATCH($C863,'Policy Characteristics'!$C:$C,0))),"",INDEX('Policy Characteristics'!H:H,MATCH($C863,'Policy Characteristics'!$C:$C,0)))</f>
        <v>0.01</v>
      </c>
      <c r="O863" s="177" t="str">
        <f>IF(ISBLANK(INDEX('Policy Characteristics'!I:I,MATCH($C863,'Policy Characteristics'!$C:$C,0))),"",INDEX('Policy Characteristics'!I:I,MATCH($C863,'Policy Characteristics'!$C:$C,0)))</f>
        <v>% of fuel shifted</v>
      </c>
      <c r="P863" s="177" t="str">
        <f>IF(ISBLANK(INDEX('Policy Characteristics'!J:J,MATCH($C863,'Policy Characteristics'!$C:$C,0))),"",INDEX('Policy Characteristics'!J:J,MATCH($C863,'Policy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3" s="177" t="str">
        <f>IF(ISBLANK(INDEX('Policy Characteristics'!K:K,MATCH($C863,'Policy Characteristics'!$C:$C,0))),"",INDEX('Policy Characteristics'!K:K,MATCH($C863,'Policy Characteristics'!$C:$C,0)))</f>
        <v>industry-ag-main.html#fuel-switching</v>
      </c>
      <c r="R863" s="177" t="str">
        <f>IF(ISBLANK(INDEX('Policy Characteristics'!L:L,MATCH($C863,'Policy Characteristics'!$C:$C,0))),"",INDEX('Policy Characteristics'!L:L,MATCH($C863,'Policy Characteristics'!$C:$C,0)))</f>
        <v>industry-elec-and-hydrogen.html</v>
      </c>
    </row>
    <row r="864" spans="1:18" s="2" customFormat="1" x14ac:dyDescent="0.35">
      <c r="A864" s="176" t="str">
        <f>IF(ISBLANK(INDEX('Policy Characteristics'!A:A,MATCH($C864,'Policy Characteristics'!$C:$C,0))),"",INDEX('Policy Characteristics'!A:A,MATCH($C864,'Policy Characteristics'!$C:$C,0)))</f>
        <v>Industry</v>
      </c>
      <c r="B864" s="184" t="str">
        <f>IF(ISBLANK(INDEX('Policy Characteristics'!B:B,MATCH($C864,'Policy Characteristics'!$C:$C,0))),"",INDEX('Policy Characteristics'!B:B,MATCH($C864,'Policy Characteristics'!$C:$C,0)))</f>
        <v>Hydrogen Combustion</v>
      </c>
      <c r="C864" s="176" t="str">
        <f t="shared" si="38"/>
        <v>Fraction of Eligible Industrial Energy Use Shifted to Hydrogen</v>
      </c>
      <c r="D864" s="6" t="s">
        <v>1972</v>
      </c>
      <c r="E864" s="1" t="s">
        <v>2380</v>
      </c>
      <c r="F864" t="s">
        <v>1936</v>
      </c>
      <c r="G864" s="47" t="s">
        <v>2387</v>
      </c>
      <c r="H864" s="44">
        <v>2099</v>
      </c>
      <c r="I864" s="198" t="s">
        <v>43</v>
      </c>
      <c r="J864" s="177" t="str">
        <f>IF(ISBLANK(INDEX('Policy Characteristics'!D:D,MATCH($C864,'Policy Characteristics'!$C:$C,0))),"",INDEX('Policy Characteristics'!D:D,MATCH($C864,'Policy Characteristics'!$C:$C,0)))</f>
        <v>Hydrogen Combustion</v>
      </c>
      <c r="K864" s="177" t="str">
        <f>IF(ISBLANK(INDEX('Policy Characteristics'!E:E,MATCH($C864,'Policy Characteristics'!$C:$C,0))),"",INDEX('Policy Characteristics'!E:E,MATCH($C864,'Policy Characteristics'!$C:$C,0)))</f>
        <v>indst shift to hydrogen</v>
      </c>
      <c r="L864" s="177">
        <f>IF(ISBLANK(INDEX('Policy Characteristics'!F:F,MATCH($C864,'Policy Characteristics'!$C:$C,0))),"",INDEX('Policy Characteristics'!F:F,MATCH($C864,'Policy Characteristics'!$C:$C,0)))</f>
        <v>0</v>
      </c>
      <c r="M864" s="177">
        <f>IF(ISBLANK(INDEX('Policy Characteristics'!G:G,MATCH($C864,'Policy Characteristics'!$C:$C,0))),"",INDEX('Policy Characteristics'!G:G,MATCH($C864,'Policy Characteristics'!$C:$C,0)))</f>
        <v>1</v>
      </c>
      <c r="N864" s="177">
        <f>IF(ISBLANK(INDEX('Policy Characteristics'!H:H,MATCH($C864,'Policy Characteristics'!$C:$C,0))),"",INDEX('Policy Characteristics'!H:H,MATCH($C864,'Policy Characteristics'!$C:$C,0)))</f>
        <v>0.01</v>
      </c>
      <c r="O864" s="177" t="str">
        <f>IF(ISBLANK(INDEX('Policy Characteristics'!I:I,MATCH($C864,'Policy Characteristics'!$C:$C,0))),"",INDEX('Policy Characteristics'!I:I,MATCH($C864,'Policy Characteristics'!$C:$C,0)))</f>
        <v>% of fuel shifted</v>
      </c>
      <c r="P864" s="177" t="str">
        <f>IF(ISBLANK(INDEX('Policy Characteristics'!J:J,MATCH($C864,'Policy Characteristics'!$C:$C,0))),"",INDEX('Policy Characteristics'!J:J,MATCH($C864,'Policy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4" s="177" t="str">
        <f>IF(ISBLANK(INDEX('Policy Characteristics'!K:K,MATCH($C864,'Policy Characteristics'!$C:$C,0))),"",INDEX('Policy Characteristics'!K:K,MATCH($C864,'Policy Characteristics'!$C:$C,0)))</f>
        <v>industry-ag-main.html#fuel-switching</v>
      </c>
      <c r="R864" s="177" t="str">
        <f>IF(ISBLANK(INDEX('Policy Characteristics'!L:L,MATCH($C864,'Policy Characteristics'!$C:$C,0))),"",INDEX('Policy Characteristics'!L:L,MATCH($C864,'Policy Characteristics'!$C:$C,0)))</f>
        <v>industry-elec-and-hydrogen.html</v>
      </c>
    </row>
    <row r="865" spans="1:18" s="2" customFormat="1" x14ac:dyDescent="0.35">
      <c r="A865" s="176" t="str">
        <f>IF(ISBLANK(INDEX('Policy Characteristics'!A:A,MATCH($C865,'Policy Characteristics'!$C:$C,0))),"",INDEX('Policy Characteristics'!A:A,MATCH($C865,'Policy Characteristics'!$C:$C,0)))</f>
        <v>Industry</v>
      </c>
      <c r="B865" s="184" t="str">
        <f>IF(ISBLANK(INDEX('Policy Characteristics'!B:B,MATCH($C865,'Policy Characteristics'!$C:$C,0))),"",INDEX('Policy Characteristics'!B:B,MATCH($C865,'Policy Characteristics'!$C:$C,0)))</f>
        <v>Hydrogen Combustion</v>
      </c>
      <c r="C865" s="176" t="str">
        <f t="shared" ref="C865:C928" si="39">C$799</f>
        <v>Fraction of Eligible Industrial Energy Use Shifted to Hydrogen</v>
      </c>
      <c r="D865" s="6" t="s">
        <v>1972</v>
      </c>
      <c r="E865" s="1" t="s">
        <v>2381</v>
      </c>
      <c r="F865" t="s">
        <v>1936</v>
      </c>
      <c r="G865" s="47" t="s">
        <v>2388</v>
      </c>
      <c r="H865" s="44">
        <v>2100</v>
      </c>
      <c r="I865" s="198" t="s">
        <v>43</v>
      </c>
      <c r="J865" s="177" t="str">
        <f>IF(ISBLANK(INDEX('Policy Characteristics'!D:D,MATCH($C865,'Policy Characteristics'!$C:$C,0))),"",INDEX('Policy Characteristics'!D:D,MATCH($C865,'Policy Characteristics'!$C:$C,0)))</f>
        <v>Hydrogen Combustion</v>
      </c>
      <c r="K865" s="177" t="str">
        <f>IF(ISBLANK(INDEX('Policy Characteristics'!E:E,MATCH($C865,'Policy Characteristics'!$C:$C,0))),"",INDEX('Policy Characteristics'!E:E,MATCH($C865,'Policy Characteristics'!$C:$C,0)))</f>
        <v>indst shift to hydrogen</v>
      </c>
      <c r="L865" s="177">
        <f>IF(ISBLANK(INDEX('Policy Characteristics'!F:F,MATCH($C865,'Policy Characteristics'!$C:$C,0))),"",INDEX('Policy Characteristics'!F:F,MATCH($C865,'Policy Characteristics'!$C:$C,0)))</f>
        <v>0</v>
      </c>
      <c r="M865" s="177">
        <f>IF(ISBLANK(INDEX('Policy Characteristics'!G:G,MATCH($C865,'Policy Characteristics'!$C:$C,0))),"",INDEX('Policy Characteristics'!G:G,MATCH($C865,'Policy Characteristics'!$C:$C,0)))</f>
        <v>1</v>
      </c>
      <c r="N865" s="177">
        <f>IF(ISBLANK(INDEX('Policy Characteristics'!H:H,MATCH($C865,'Policy Characteristics'!$C:$C,0))),"",INDEX('Policy Characteristics'!H:H,MATCH($C865,'Policy Characteristics'!$C:$C,0)))</f>
        <v>0.01</v>
      </c>
      <c r="O865" s="177" t="str">
        <f>IF(ISBLANK(INDEX('Policy Characteristics'!I:I,MATCH($C865,'Policy Characteristics'!$C:$C,0))),"",INDEX('Policy Characteristics'!I:I,MATCH($C865,'Policy Characteristics'!$C:$C,0)))</f>
        <v>% of fuel shifted</v>
      </c>
      <c r="P865" s="177" t="str">
        <f>IF(ISBLANK(INDEX('Policy Characteristics'!J:J,MATCH($C865,'Policy Characteristics'!$C:$C,0))),"",INDEX('Policy Characteristics'!J:J,MATCH($C865,'Policy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5" s="177" t="str">
        <f>IF(ISBLANK(INDEX('Policy Characteristics'!K:K,MATCH($C865,'Policy Characteristics'!$C:$C,0))),"",INDEX('Policy Characteristics'!K:K,MATCH($C865,'Policy Characteristics'!$C:$C,0)))</f>
        <v>industry-ag-main.html#fuel-switching</v>
      </c>
      <c r="R865" s="177" t="str">
        <f>IF(ISBLANK(INDEX('Policy Characteristics'!L:L,MATCH($C865,'Policy Characteristics'!$C:$C,0))),"",INDEX('Policy Characteristics'!L:L,MATCH($C865,'Policy Characteristics'!$C:$C,0)))</f>
        <v>industry-elec-and-hydrogen.html</v>
      </c>
    </row>
    <row r="866" spans="1:18" s="2" customFormat="1" x14ac:dyDescent="0.35">
      <c r="A866" s="176" t="str">
        <f>IF(ISBLANK(INDEX('Policy Characteristics'!A:A,MATCH($C866,'Policy Characteristics'!$C:$C,0))),"",INDEX('Policy Characteristics'!A:A,MATCH($C866,'Policy Characteristics'!$C:$C,0)))</f>
        <v>Industry</v>
      </c>
      <c r="B866" s="184" t="str">
        <f>IF(ISBLANK(INDEX('Policy Characteristics'!B:B,MATCH($C866,'Policy Characteristics'!$C:$C,0))),"",INDEX('Policy Characteristics'!B:B,MATCH($C866,'Policy Characteristics'!$C:$C,0)))</f>
        <v>Hydrogen Combustion</v>
      </c>
      <c r="C866" s="176" t="str">
        <f t="shared" si="39"/>
        <v>Fraction of Eligible Industrial Energy Use Shifted to Hydrogen</v>
      </c>
      <c r="D866" s="6" t="s">
        <v>1972</v>
      </c>
      <c r="E866" s="1" t="s">
        <v>2382</v>
      </c>
      <c r="F866" t="s">
        <v>1936</v>
      </c>
      <c r="G866" s="47" t="s">
        <v>2389</v>
      </c>
      <c r="H866" s="44">
        <v>2101</v>
      </c>
      <c r="I866" s="198" t="s">
        <v>43</v>
      </c>
      <c r="J866" s="177" t="str">
        <f>IF(ISBLANK(INDEX('Policy Characteristics'!D:D,MATCH($C866,'Policy Characteristics'!$C:$C,0))),"",INDEX('Policy Characteristics'!D:D,MATCH($C866,'Policy Characteristics'!$C:$C,0)))</f>
        <v>Hydrogen Combustion</v>
      </c>
      <c r="K866" s="177" t="str">
        <f>IF(ISBLANK(INDEX('Policy Characteristics'!E:E,MATCH($C866,'Policy Characteristics'!$C:$C,0))),"",INDEX('Policy Characteristics'!E:E,MATCH($C866,'Policy Characteristics'!$C:$C,0)))</f>
        <v>indst shift to hydrogen</v>
      </c>
      <c r="L866" s="177">
        <f>IF(ISBLANK(INDEX('Policy Characteristics'!F:F,MATCH($C866,'Policy Characteristics'!$C:$C,0))),"",INDEX('Policy Characteristics'!F:F,MATCH($C866,'Policy Characteristics'!$C:$C,0)))</f>
        <v>0</v>
      </c>
      <c r="M866" s="177">
        <f>IF(ISBLANK(INDEX('Policy Characteristics'!G:G,MATCH($C866,'Policy Characteristics'!$C:$C,0))),"",INDEX('Policy Characteristics'!G:G,MATCH($C866,'Policy Characteristics'!$C:$C,0)))</f>
        <v>1</v>
      </c>
      <c r="N866" s="177">
        <f>IF(ISBLANK(INDEX('Policy Characteristics'!H:H,MATCH($C866,'Policy Characteristics'!$C:$C,0))),"",INDEX('Policy Characteristics'!H:H,MATCH($C866,'Policy Characteristics'!$C:$C,0)))</f>
        <v>0.01</v>
      </c>
      <c r="O866" s="177" t="str">
        <f>IF(ISBLANK(INDEX('Policy Characteristics'!I:I,MATCH($C866,'Policy Characteristics'!$C:$C,0))),"",INDEX('Policy Characteristics'!I:I,MATCH($C866,'Policy Characteristics'!$C:$C,0)))</f>
        <v>% of fuel shifted</v>
      </c>
      <c r="P866" s="177" t="str">
        <f>IF(ISBLANK(INDEX('Policy Characteristics'!J:J,MATCH($C866,'Policy Characteristics'!$C:$C,0))),"",INDEX('Policy Characteristics'!J:J,MATCH($C866,'Policy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6" s="177" t="str">
        <f>IF(ISBLANK(INDEX('Policy Characteristics'!K:K,MATCH($C866,'Policy Characteristics'!$C:$C,0))),"",INDEX('Policy Characteristics'!K:K,MATCH($C866,'Policy Characteristics'!$C:$C,0)))</f>
        <v>industry-ag-main.html#fuel-switching</v>
      </c>
      <c r="R866" s="177" t="str">
        <f>IF(ISBLANK(INDEX('Policy Characteristics'!L:L,MATCH($C866,'Policy Characteristics'!$C:$C,0))),"",INDEX('Policy Characteristics'!L:L,MATCH($C866,'Policy Characteristics'!$C:$C,0)))</f>
        <v>industry-elec-and-hydrogen.html</v>
      </c>
    </row>
    <row r="867" spans="1:18" s="2" customFormat="1" x14ac:dyDescent="0.35">
      <c r="A867" s="176" t="str">
        <f>IF(ISBLANK(INDEX('Policy Characteristics'!A:A,MATCH($C867,'Policy Characteristics'!$C:$C,0))),"",INDEX('Policy Characteristics'!A:A,MATCH($C867,'Policy Characteristics'!$C:$C,0)))</f>
        <v>Industry</v>
      </c>
      <c r="B867" s="184" t="str">
        <f>IF(ISBLANK(INDEX('Policy Characteristics'!B:B,MATCH($C867,'Policy Characteristics'!$C:$C,0))),"",INDEX('Policy Characteristics'!B:B,MATCH($C867,'Policy Characteristics'!$C:$C,0)))</f>
        <v>Hydrogen Combustion</v>
      </c>
      <c r="C867" s="176" t="str">
        <f t="shared" si="39"/>
        <v>Fraction of Eligible Industrial Energy Use Shifted to Hydrogen</v>
      </c>
      <c r="D867" s="6" t="s">
        <v>1972</v>
      </c>
      <c r="E867" s="1" t="s">
        <v>2383</v>
      </c>
      <c r="F867" t="s">
        <v>1936</v>
      </c>
      <c r="G867" s="47" t="s">
        <v>2390</v>
      </c>
      <c r="H867" s="44">
        <v>2102</v>
      </c>
      <c r="I867" s="198" t="s">
        <v>43</v>
      </c>
      <c r="J867" s="177" t="str">
        <f>IF(ISBLANK(INDEX('Policy Characteristics'!D:D,MATCH($C867,'Policy Characteristics'!$C:$C,0))),"",INDEX('Policy Characteristics'!D:D,MATCH($C867,'Policy Characteristics'!$C:$C,0)))</f>
        <v>Hydrogen Combustion</v>
      </c>
      <c r="K867" s="177" t="str">
        <f>IF(ISBLANK(INDEX('Policy Characteristics'!E:E,MATCH($C867,'Policy Characteristics'!$C:$C,0))),"",INDEX('Policy Characteristics'!E:E,MATCH($C867,'Policy Characteristics'!$C:$C,0)))</f>
        <v>indst shift to hydrogen</v>
      </c>
      <c r="L867" s="177">
        <f>IF(ISBLANK(INDEX('Policy Characteristics'!F:F,MATCH($C867,'Policy Characteristics'!$C:$C,0))),"",INDEX('Policy Characteristics'!F:F,MATCH($C867,'Policy Characteristics'!$C:$C,0)))</f>
        <v>0</v>
      </c>
      <c r="M867" s="177">
        <f>IF(ISBLANK(INDEX('Policy Characteristics'!G:G,MATCH($C867,'Policy Characteristics'!$C:$C,0))),"",INDEX('Policy Characteristics'!G:G,MATCH($C867,'Policy Characteristics'!$C:$C,0)))</f>
        <v>1</v>
      </c>
      <c r="N867" s="177">
        <f>IF(ISBLANK(INDEX('Policy Characteristics'!H:H,MATCH($C867,'Policy Characteristics'!$C:$C,0))),"",INDEX('Policy Characteristics'!H:H,MATCH($C867,'Policy Characteristics'!$C:$C,0)))</f>
        <v>0.01</v>
      </c>
      <c r="O867" s="177" t="str">
        <f>IF(ISBLANK(INDEX('Policy Characteristics'!I:I,MATCH($C867,'Policy Characteristics'!$C:$C,0))),"",INDEX('Policy Characteristics'!I:I,MATCH($C867,'Policy Characteristics'!$C:$C,0)))</f>
        <v>% of fuel shifted</v>
      </c>
      <c r="P867" s="177" t="str">
        <f>IF(ISBLANK(INDEX('Policy Characteristics'!J:J,MATCH($C867,'Policy Characteristics'!$C:$C,0))),"",INDEX('Policy Characteristics'!J:J,MATCH($C867,'Policy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7" s="177" t="str">
        <f>IF(ISBLANK(INDEX('Policy Characteristics'!K:K,MATCH($C867,'Policy Characteristics'!$C:$C,0))),"",INDEX('Policy Characteristics'!K:K,MATCH($C867,'Policy Characteristics'!$C:$C,0)))</f>
        <v>industry-ag-main.html#fuel-switching</v>
      </c>
      <c r="R867" s="177" t="str">
        <f>IF(ISBLANK(INDEX('Policy Characteristics'!L:L,MATCH($C867,'Policy Characteristics'!$C:$C,0))),"",INDEX('Policy Characteristics'!L:L,MATCH($C867,'Policy Characteristics'!$C:$C,0)))</f>
        <v>industry-elec-and-hydrogen.html</v>
      </c>
    </row>
    <row r="868" spans="1:18" s="2" customFormat="1" x14ac:dyDescent="0.35">
      <c r="A868" s="176" t="str">
        <f>IF(ISBLANK(INDEX('Policy Characteristics'!A:A,MATCH($C868,'Policy Characteristics'!$C:$C,0))),"",INDEX('Policy Characteristics'!A:A,MATCH($C868,'Policy Characteristics'!$C:$C,0)))</f>
        <v>Industry</v>
      </c>
      <c r="B868" s="184" t="str">
        <f>IF(ISBLANK(INDEX('Policy Characteristics'!B:B,MATCH($C868,'Policy Characteristics'!$C:$C,0))),"",INDEX('Policy Characteristics'!B:B,MATCH($C868,'Policy Characteristics'!$C:$C,0)))</f>
        <v>Hydrogen Combustion</v>
      </c>
      <c r="C868" s="176" t="str">
        <f t="shared" si="39"/>
        <v>Fraction of Eligible Industrial Energy Use Shifted to Hydrogen</v>
      </c>
      <c r="D868" s="6" t="s">
        <v>1972</v>
      </c>
      <c r="E868" s="1" t="s">
        <v>2384</v>
      </c>
      <c r="F868" t="s">
        <v>1936</v>
      </c>
      <c r="G868" s="47" t="s">
        <v>2391</v>
      </c>
      <c r="H868" s="44">
        <v>2103</v>
      </c>
      <c r="I868" s="198" t="s">
        <v>43</v>
      </c>
      <c r="J868" s="177" t="str">
        <f>IF(ISBLANK(INDEX('Policy Characteristics'!D:D,MATCH($C868,'Policy Characteristics'!$C:$C,0))),"",INDEX('Policy Characteristics'!D:D,MATCH($C868,'Policy Characteristics'!$C:$C,0)))</f>
        <v>Hydrogen Combustion</v>
      </c>
      <c r="K868" s="177" t="str">
        <f>IF(ISBLANK(INDEX('Policy Characteristics'!E:E,MATCH($C868,'Policy Characteristics'!$C:$C,0))),"",INDEX('Policy Characteristics'!E:E,MATCH($C868,'Policy Characteristics'!$C:$C,0)))</f>
        <v>indst shift to hydrogen</v>
      </c>
      <c r="L868" s="177">
        <f>IF(ISBLANK(INDEX('Policy Characteristics'!F:F,MATCH($C868,'Policy Characteristics'!$C:$C,0))),"",INDEX('Policy Characteristics'!F:F,MATCH($C868,'Policy Characteristics'!$C:$C,0)))</f>
        <v>0</v>
      </c>
      <c r="M868" s="177">
        <f>IF(ISBLANK(INDEX('Policy Characteristics'!G:G,MATCH($C868,'Policy Characteristics'!$C:$C,0))),"",INDEX('Policy Characteristics'!G:G,MATCH($C868,'Policy Characteristics'!$C:$C,0)))</f>
        <v>1</v>
      </c>
      <c r="N868" s="177">
        <f>IF(ISBLANK(INDEX('Policy Characteristics'!H:H,MATCH($C868,'Policy Characteristics'!$C:$C,0))),"",INDEX('Policy Characteristics'!H:H,MATCH($C868,'Policy Characteristics'!$C:$C,0)))</f>
        <v>0.01</v>
      </c>
      <c r="O868" s="177" t="str">
        <f>IF(ISBLANK(INDEX('Policy Characteristics'!I:I,MATCH($C868,'Policy Characteristics'!$C:$C,0))),"",INDEX('Policy Characteristics'!I:I,MATCH($C868,'Policy Characteristics'!$C:$C,0)))</f>
        <v>% of fuel shifted</v>
      </c>
      <c r="P868" s="177" t="str">
        <f>IF(ISBLANK(INDEX('Policy Characteristics'!J:J,MATCH($C868,'Policy Characteristics'!$C:$C,0))),"",INDEX('Policy Characteristics'!J:J,MATCH($C868,'Policy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8" s="177" t="str">
        <f>IF(ISBLANK(INDEX('Policy Characteristics'!K:K,MATCH($C868,'Policy Characteristics'!$C:$C,0))),"",INDEX('Policy Characteristics'!K:K,MATCH($C868,'Policy Characteristics'!$C:$C,0)))</f>
        <v>industry-ag-main.html#fuel-switching</v>
      </c>
      <c r="R868" s="177" t="str">
        <f>IF(ISBLANK(INDEX('Policy Characteristics'!L:L,MATCH($C868,'Policy Characteristics'!$C:$C,0))),"",INDEX('Policy Characteristics'!L:L,MATCH($C868,'Policy Characteristics'!$C:$C,0)))</f>
        <v>industry-elec-and-hydrogen.html</v>
      </c>
    </row>
    <row r="869" spans="1:18" s="2" customFormat="1" x14ac:dyDescent="0.35">
      <c r="A869" s="176" t="str">
        <f>IF(ISBLANK(INDEX('Policy Characteristics'!A:A,MATCH($C869,'Policy Characteristics'!$C:$C,0))),"",INDEX('Policy Characteristics'!A:A,MATCH($C869,'Policy Characteristics'!$C:$C,0)))</f>
        <v>Industry</v>
      </c>
      <c r="B869" s="184" t="str">
        <f>IF(ISBLANK(INDEX('Policy Characteristics'!B:B,MATCH($C869,'Policy Characteristics'!$C:$C,0))),"",INDEX('Policy Characteristics'!B:B,MATCH($C869,'Policy Characteristics'!$C:$C,0)))</f>
        <v>Hydrogen Combustion</v>
      </c>
      <c r="C869" s="176" t="str">
        <f t="shared" si="39"/>
        <v>Fraction of Eligible Industrial Energy Use Shifted to Hydrogen</v>
      </c>
      <c r="D869" s="6" t="s">
        <v>1972</v>
      </c>
      <c r="E869" s="1" t="s">
        <v>2385</v>
      </c>
      <c r="F869" t="s">
        <v>1936</v>
      </c>
      <c r="G869" s="47" t="s">
        <v>2392</v>
      </c>
      <c r="H869" s="44">
        <v>2104</v>
      </c>
      <c r="I869" s="198" t="s">
        <v>44</v>
      </c>
      <c r="J869" s="177" t="str">
        <f>IF(ISBLANK(INDEX('Policy Characteristics'!D:D,MATCH($C869,'Policy Characteristics'!$C:$C,0))),"",INDEX('Policy Characteristics'!D:D,MATCH($C869,'Policy Characteristics'!$C:$C,0)))</f>
        <v>Hydrogen Combustion</v>
      </c>
      <c r="K869" s="177" t="str">
        <f>IF(ISBLANK(INDEX('Policy Characteristics'!E:E,MATCH($C869,'Policy Characteristics'!$C:$C,0))),"",INDEX('Policy Characteristics'!E:E,MATCH($C869,'Policy Characteristics'!$C:$C,0)))</f>
        <v>indst shift to hydrogen</v>
      </c>
      <c r="L869" s="177">
        <f>IF(ISBLANK(INDEX('Policy Characteristics'!F:F,MATCH($C869,'Policy Characteristics'!$C:$C,0))),"",INDEX('Policy Characteristics'!F:F,MATCH($C869,'Policy Characteristics'!$C:$C,0)))</f>
        <v>0</v>
      </c>
      <c r="M869" s="177">
        <f>IF(ISBLANK(INDEX('Policy Characteristics'!G:G,MATCH($C869,'Policy Characteristics'!$C:$C,0))),"",INDEX('Policy Characteristics'!G:G,MATCH($C869,'Policy Characteristics'!$C:$C,0)))</f>
        <v>1</v>
      </c>
      <c r="N869" s="177">
        <f>IF(ISBLANK(INDEX('Policy Characteristics'!H:H,MATCH($C869,'Policy Characteristics'!$C:$C,0))),"",INDEX('Policy Characteristics'!H:H,MATCH($C869,'Policy Characteristics'!$C:$C,0)))</f>
        <v>0.01</v>
      </c>
      <c r="O869" s="177" t="str">
        <f>IF(ISBLANK(INDEX('Policy Characteristics'!I:I,MATCH($C869,'Policy Characteristics'!$C:$C,0))),"",INDEX('Policy Characteristics'!I:I,MATCH($C869,'Policy Characteristics'!$C:$C,0)))</f>
        <v>% of fuel shifted</v>
      </c>
      <c r="P869" s="177" t="str">
        <f>IF(ISBLANK(INDEX('Policy Characteristics'!J:J,MATCH($C869,'Policy Characteristics'!$C:$C,0))),"",INDEX('Policy Characteristics'!J:J,MATCH($C869,'Policy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9" s="177" t="str">
        <f>IF(ISBLANK(INDEX('Policy Characteristics'!K:K,MATCH($C869,'Policy Characteristics'!$C:$C,0))),"",INDEX('Policy Characteristics'!K:K,MATCH($C869,'Policy Characteristics'!$C:$C,0)))</f>
        <v>industry-ag-main.html#fuel-switching</v>
      </c>
      <c r="R869" s="177" t="str">
        <f>IF(ISBLANK(INDEX('Policy Characteristics'!L:L,MATCH($C869,'Policy Characteristics'!$C:$C,0))),"",INDEX('Policy Characteristics'!L:L,MATCH($C869,'Policy Characteristics'!$C:$C,0)))</f>
        <v>industry-elec-and-hydrogen.html</v>
      </c>
    </row>
    <row r="870" spans="1:18" s="2" customFormat="1" x14ac:dyDescent="0.35">
      <c r="A870" s="176" t="str">
        <f>IF(ISBLANK(INDEX('Policy Characteristics'!A:A,MATCH($C870,'Policy Characteristics'!$C:$C,0))),"",INDEX('Policy Characteristics'!A:A,MATCH($C870,'Policy Characteristics'!$C:$C,0)))</f>
        <v>Industry</v>
      </c>
      <c r="B870" s="184" t="str">
        <f>IF(ISBLANK(INDEX('Policy Characteristics'!B:B,MATCH($C870,'Policy Characteristics'!$C:$C,0))),"",INDEX('Policy Characteristics'!B:B,MATCH($C870,'Policy Characteristics'!$C:$C,0)))</f>
        <v>Hydrogen Combustion</v>
      </c>
      <c r="C870" s="176" t="str">
        <f t="shared" si="39"/>
        <v>Fraction of Eligible Industrial Energy Use Shifted to Hydrogen</v>
      </c>
      <c r="D870" s="6" t="s">
        <v>1972</v>
      </c>
      <c r="E870" s="1" t="s">
        <v>2542</v>
      </c>
      <c r="F870" t="s">
        <v>1936</v>
      </c>
      <c r="G870" s="47" t="s">
        <v>2542</v>
      </c>
      <c r="H870" s="44">
        <v>2105</v>
      </c>
      <c r="I870" s="198" t="s">
        <v>43</v>
      </c>
      <c r="J870" s="177" t="str">
        <f>IF(ISBLANK(INDEX('Policy Characteristics'!D:D,MATCH($C870,'Policy Characteristics'!$C:$C,0))),"",INDEX('Policy Characteristics'!D:D,MATCH($C870,'Policy Characteristics'!$C:$C,0)))</f>
        <v>Hydrogen Combustion</v>
      </c>
      <c r="K870" s="177" t="str">
        <f>IF(ISBLANK(INDEX('Policy Characteristics'!E:E,MATCH($C870,'Policy Characteristics'!$C:$C,0))),"",INDEX('Policy Characteristics'!E:E,MATCH($C870,'Policy Characteristics'!$C:$C,0)))</f>
        <v>indst shift to hydrogen</v>
      </c>
      <c r="L870" s="177">
        <f>IF(ISBLANK(INDEX('Policy Characteristics'!F:F,MATCH($C870,'Policy Characteristics'!$C:$C,0))),"",INDEX('Policy Characteristics'!F:F,MATCH($C870,'Policy Characteristics'!$C:$C,0)))</f>
        <v>0</v>
      </c>
      <c r="M870" s="177">
        <f>IF(ISBLANK(INDEX('Policy Characteristics'!G:G,MATCH($C870,'Policy Characteristics'!$C:$C,0))),"",INDEX('Policy Characteristics'!G:G,MATCH($C870,'Policy Characteristics'!$C:$C,0)))</f>
        <v>1</v>
      </c>
      <c r="N870" s="177">
        <f>IF(ISBLANK(INDEX('Policy Characteristics'!H:H,MATCH($C870,'Policy Characteristics'!$C:$C,0))),"",INDEX('Policy Characteristics'!H:H,MATCH($C870,'Policy Characteristics'!$C:$C,0)))</f>
        <v>0.01</v>
      </c>
      <c r="O870" s="177" t="str">
        <f>IF(ISBLANK(INDEX('Policy Characteristics'!I:I,MATCH($C870,'Policy Characteristics'!$C:$C,0))),"",INDEX('Policy Characteristics'!I:I,MATCH($C870,'Policy Characteristics'!$C:$C,0)))</f>
        <v>% of fuel shifted</v>
      </c>
      <c r="P870" s="177" t="str">
        <f>IF(ISBLANK(INDEX('Policy Characteristics'!J:J,MATCH($C870,'Policy Characteristics'!$C:$C,0))),"",INDEX('Policy Characteristics'!J:J,MATCH($C870,'Policy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0" s="177" t="str">
        <f>IF(ISBLANK(INDEX('Policy Characteristics'!K:K,MATCH($C870,'Policy Characteristics'!$C:$C,0))),"",INDEX('Policy Characteristics'!K:K,MATCH($C870,'Policy Characteristics'!$C:$C,0)))</f>
        <v>industry-ag-main.html#fuel-switching</v>
      </c>
      <c r="R870" s="177" t="str">
        <f>IF(ISBLANK(INDEX('Policy Characteristics'!L:L,MATCH($C870,'Policy Characteristics'!$C:$C,0))),"",INDEX('Policy Characteristics'!L:L,MATCH($C870,'Policy Characteristics'!$C:$C,0)))</f>
        <v>industry-elec-and-hydrogen.html</v>
      </c>
    </row>
    <row r="871" spans="1:18" s="2" customFormat="1" x14ac:dyDescent="0.35">
      <c r="A871" s="176" t="str">
        <f>IF(ISBLANK(INDEX('Policy Characteristics'!A:A,MATCH($C871,'Policy Characteristics'!$C:$C,0))),"",INDEX('Policy Characteristics'!A:A,MATCH($C871,'Policy Characteristics'!$C:$C,0)))</f>
        <v>Industry</v>
      </c>
      <c r="B871" s="184" t="str">
        <f>IF(ISBLANK(INDEX('Policy Characteristics'!B:B,MATCH($C871,'Policy Characteristics'!$C:$C,0))),"",INDEX('Policy Characteristics'!B:B,MATCH($C871,'Policy Characteristics'!$C:$C,0)))</f>
        <v>Hydrogen Combustion</v>
      </c>
      <c r="C871" s="176" t="str">
        <f t="shared" si="39"/>
        <v>Fraction of Eligible Industrial Energy Use Shifted to Hydrogen</v>
      </c>
      <c r="D871" s="6" t="s">
        <v>1973</v>
      </c>
      <c r="E871" s="1" t="s">
        <v>2379</v>
      </c>
      <c r="F871" t="s">
        <v>1478</v>
      </c>
      <c r="G871" s="47" t="s">
        <v>2386</v>
      </c>
      <c r="H871" s="44">
        <v>2106</v>
      </c>
      <c r="I871" s="198" t="s">
        <v>43</v>
      </c>
      <c r="J871" s="177" t="str">
        <f>IF(ISBLANK(INDEX('Policy Characteristics'!D:D,MATCH($C871,'Policy Characteristics'!$C:$C,0))),"",INDEX('Policy Characteristics'!D:D,MATCH($C871,'Policy Characteristics'!$C:$C,0)))</f>
        <v>Hydrogen Combustion</v>
      </c>
      <c r="K871" s="177" t="str">
        <f>IF(ISBLANK(INDEX('Policy Characteristics'!E:E,MATCH($C871,'Policy Characteristics'!$C:$C,0))),"",INDEX('Policy Characteristics'!E:E,MATCH($C871,'Policy Characteristics'!$C:$C,0)))</f>
        <v>indst shift to hydrogen</v>
      </c>
      <c r="L871" s="177">
        <f>IF(ISBLANK(INDEX('Policy Characteristics'!F:F,MATCH($C871,'Policy Characteristics'!$C:$C,0))),"",INDEX('Policy Characteristics'!F:F,MATCH($C871,'Policy Characteristics'!$C:$C,0)))</f>
        <v>0</v>
      </c>
      <c r="M871" s="177">
        <f>IF(ISBLANK(INDEX('Policy Characteristics'!G:G,MATCH($C871,'Policy Characteristics'!$C:$C,0))),"",INDEX('Policy Characteristics'!G:G,MATCH($C871,'Policy Characteristics'!$C:$C,0)))</f>
        <v>1</v>
      </c>
      <c r="N871" s="177">
        <f>IF(ISBLANK(INDEX('Policy Characteristics'!H:H,MATCH($C871,'Policy Characteristics'!$C:$C,0))),"",INDEX('Policy Characteristics'!H:H,MATCH($C871,'Policy Characteristics'!$C:$C,0)))</f>
        <v>0.01</v>
      </c>
      <c r="O871" s="177" t="str">
        <f>IF(ISBLANK(INDEX('Policy Characteristics'!I:I,MATCH($C871,'Policy Characteristics'!$C:$C,0))),"",INDEX('Policy Characteristics'!I:I,MATCH($C871,'Policy Characteristics'!$C:$C,0)))</f>
        <v>% of fuel shifted</v>
      </c>
      <c r="P871" s="177" t="str">
        <f>IF(ISBLANK(INDEX('Policy Characteristics'!J:J,MATCH($C871,'Policy Characteristics'!$C:$C,0))),"",INDEX('Policy Characteristics'!J:J,MATCH($C871,'Policy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1" s="177" t="str">
        <f>IF(ISBLANK(INDEX('Policy Characteristics'!K:K,MATCH($C871,'Policy Characteristics'!$C:$C,0))),"",INDEX('Policy Characteristics'!K:K,MATCH($C871,'Policy Characteristics'!$C:$C,0)))</f>
        <v>industry-ag-main.html#fuel-switching</v>
      </c>
      <c r="R871" s="177" t="str">
        <f>IF(ISBLANK(INDEX('Policy Characteristics'!L:L,MATCH($C871,'Policy Characteristics'!$C:$C,0))),"",INDEX('Policy Characteristics'!L:L,MATCH($C871,'Policy Characteristics'!$C:$C,0)))</f>
        <v>industry-elec-and-hydrogen.html</v>
      </c>
    </row>
    <row r="872" spans="1:18" s="2" customFormat="1" x14ac:dyDescent="0.35">
      <c r="A872" s="176" t="str">
        <f>IF(ISBLANK(INDEX('Policy Characteristics'!A:A,MATCH($C872,'Policy Characteristics'!$C:$C,0))),"",INDEX('Policy Characteristics'!A:A,MATCH($C872,'Policy Characteristics'!$C:$C,0)))</f>
        <v>Industry</v>
      </c>
      <c r="B872" s="184" t="str">
        <f>IF(ISBLANK(INDEX('Policy Characteristics'!B:B,MATCH($C872,'Policy Characteristics'!$C:$C,0))),"",INDEX('Policy Characteristics'!B:B,MATCH($C872,'Policy Characteristics'!$C:$C,0)))</f>
        <v>Hydrogen Combustion</v>
      </c>
      <c r="C872" s="176" t="str">
        <f t="shared" si="39"/>
        <v>Fraction of Eligible Industrial Energy Use Shifted to Hydrogen</v>
      </c>
      <c r="D872" s="6" t="s">
        <v>1973</v>
      </c>
      <c r="E872" s="1" t="s">
        <v>2380</v>
      </c>
      <c r="F872" t="s">
        <v>1478</v>
      </c>
      <c r="G872" s="47" t="s">
        <v>2387</v>
      </c>
      <c r="H872" s="44">
        <v>2107</v>
      </c>
      <c r="I872" s="198" t="s">
        <v>43</v>
      </c>
      <c r="J872" s="177" t="str">
        <f>IF(ISBLANK(INDEX('Policy Characteristics'!D:D,MATCH($C872,'Policy Characteristics'!$C:$C,0))),"",INDEX('Policy Characteristics'!D:D,MATCH($C872,'Policy Characteristics'!$C:$C,0)))</f>
        <v>Hydrogen Combustion</v>
      </c>
      <c r="K872" s="177" t="str">
        <f>IF(ISBLANK(INDEX('Policy Characteristics'!E:E,MATCH($C872,'Policy Characteristics'!$C:$C,0))),"",INDEX('Policy Characteristics'!E:E,MATCH($C872,'Policy Characteristics'!$C:$C,0)))</f>
        <v>indst shift to hydrogen</v>
      </c>
      <c r="L872" s="177">
        <f>IF(ISBLANK(INDEX('Policy Characteristics'!F:F,MATCH($C872,'Policy Characteristics'!$C:$C,0))),"",INDEX('Policy Characteristics'!F:F,MATCH($C872,'Policy Characteristics'!$C:$C,0)))</f>
        <v>0</v>
      </c>
      <c r="M872" s="177">
        <f>IF(ISBLANK(INDEX('Policy Characteristics'!G:G,MATCH($C872,'Policy Characteristics'!$C:$C,0))),"",INDEX('Policy Characteristics'!G:G,MATCH($C872,'Policy Characteristics'!$C:$C,0)))</f>
        <v>1</v>
      </c>
      <c r="N872" s="177">
        <f>IF(ISBLANK(INDEX('Policy Characteristics'!H:H,MATCH($C872,'Policy Characteristics'!$C:$C,0))),"",INDEX('Policy Characteristics'!H:H,MATCH($C872,'Policy Characteristics'!$C:$C,0)))</f>
        <v>0.01</v>
      </c>
      <c r="O872" s="177" t="str">
        <f>IF(ISBLANK(INDEX('Policy Characteristics'!I:I,MATCH($C872,'Policy Characteristics'!$C:$C,0))),"",INDEX('Policy Characteristics'!I:I,MATCH($C872,'Policy Characteristics'!$C:$C,0)))</f>
        <v>% of fuel shifted</v>
      </c>
      <c r="P872" s="177" t="str">
        <f>IF(ISBLANK(INDEX('Policy Characteristics'!J:J,MATCH($C872,'Policy Characteristics'!$C:$C,0))),"",INDEX('Policy Characteristics'!J:J,MATCH($C872,'Policy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2" s="177" t="str">
        <f>IF(ISBLANK(INDEX('Policy Characteristics'!K:K,MATCH($C872,'Policy Characteristics'!$C:$C,0))),"",INDEX('Policy Characteristics'!K:K,MATCH($C872,'Policy Characteristics'!$C:$C,0)))</f>
        <v>industry-ag-main.html#fuel-switching</v>
      </c>
      <c r="R872" s="177" t="str">
        <f>IF(ISBLANK(INDEX('Policy Characteristics'!L:L,MATCH($C872,'Policy Characteristics'!$C:$C,0))),"",INDEX('Policy Characteristics'!L:L,MATCH($C872,'Policy Characteristics'!$C:$C,0)))</f>
        <v>industry-elec-and-hydrogen.html</v>
      </c>
    </row>
    <row r="873" spans="1:18" s="2" customFormat="1" x14ac:dyDescent="0.35">
      <c r="A873" s="176" t="str">
        <f>IF(ISBLANK(INDEX('Policy Characteristics'!A:A,MATCH($C873,'Policy Characteristics'!$C:$C,0))),"",INDEX('Policy Characteristics'!A:A,MATCH($C873,'Policy Characteristics'!$C:$C,0)))</f>
        <v>Industry</v>
      </c>
      <c r="B873" s="184" t="str">
        <f>IF(ISBLANK(INDEX('Policy Characteristics'!B:B,MATCH($C873,'Policy Characteristics'!$C:$C,0))),"",INDEX('Policy Characteristics'!B:B,MATCH($C873,'Policy Characteristics'!$C:$C,0)))</f>
        <v>Hydrogen Combustion</v>
      </c>
      <c r="C873" s="176" t="str">
        <f t="shared" si="39"/>
        <v>Fraction of Eligible Industrial Energy Use Shifted to Hydrogen</v>
      </c>
      <c r="D873" s="6" t="s">
        <v>1973</v>
      </c>
      <c r="E873" s="1" t="s">
        <v>2381</v>
      </c>
      <c r="F873" t="s">
        <v>1478</v>
      </c>
      <c r="G873" s="47" t="s">
        <v>2388</v>
      </c>
      <c r="H873" s="44">
        <v>2108</v>
      </c>
      <c r="I873" s="198" t="s">
        <v>43</v>
      </c>
      <c r="J873" s="177" t="str">
        <f>IF(ISBLANK(INDEX('Policy Characteristics'!D:D,MATCH($C873,'Policy Characteristics'!$C:$C,0))),"",INDEX('Policy Characteristics'!D:D,MATCH($C873,'Policy Characteristics'!$C:$C,0)))</f>
        <v>Hydrogen Combustion</v>
      </c>
      <c r="K873" s="177" t="str">
        <f>IF(ISBLANK(INDEX('Policy Characteristics'!E:E,MATCH($C873,'Policy Characteristics'!$C:$C,0))),"",INDEX('Policy Characteristics'!E:E,MATCH($C873,'Policy Characteristics'!$C:$C,0)))</f>
        <v>indst shift to hydrogen</v>
      </c>
      <c r="L873" s="177">
        <f>IF(ISBLANK(INDEX('Policy Characteristics'!F:F,MATCH($C873,'Policy Characteristics'!$C:$C,0))),"",INDEX('Policy Characteristics'!F:F,MATCH($C873,'Policy Characteristics'!$C:$C,0)))</f>
        <v>0</v>
      </c>
      <c r="M873" s="177">
        <f>IF(ISBLANK(INDEX('Policy Characteristics'!G:G,MATCH($C873,'Policy Characteristics'!$C:$C,0))),"",INDEX('Policy Characteristics'!G:G,MATCH($C873,'Policy Characteristics'!$C:$C,0)))</f>
        <v>1</v>
      </c>
      <c r="N873" s="177">
        <f>IF(ISBLANK(INDEX('Policy Characteristics'!H:H,MATCH($C873,'Policy Characteristics'!$C:$C,0))),"",INDEX('Policy Characteristics'!H:H,MATCH($C873,'Policy Characteristics'!$C:$C,0)))</f>
        <v>0.01</v>
      </c>
      <c r="O873" s="177" t="str">
        <f>IF(ISBLANK(INDEX('Policy Characteristics'!I:I,MATCH($C873,'Policy Characteristics'!$C:$C,0))),"",INDEX('Policy Characteristics'!I:I,MATCH($C873,'Policy Characteristics'!$C:$C,0)))</f>
        <v>% of fuel shifted</v>
      </c>
      <c r="P873" s="177" t="str">
        <f>IF(ISBLANK(INDEX('Policy Characteristics'!J:J,MATCH($C873,'Policy Characteristics'!$C:$C,0))),"",INDEX('Policy Characteristics'!J:J,MATCH($C873,'Policy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3" s="177" t="str">
        <f>IF(ISBLANK(INDEX('Policy Characteristics'!K:K,MATCH($C873,'Policy Characteristics'!$C:$C,0))),"",INDEX('Policy Characteristics'!K:K,MATCH($C873,'Policy Characteristics'!$C:$C,0)))</f>
        <v>industry-ag-main.html#fuel-switching</v>
      </c>
      <c r="R873" s="177" t="str">
        <f>IF(ISBLANK(INDEX('Policy Characteristics'!L:L,MATCH($C873,'Policy Characteristics'!$C:$C,0))),"",INDEX('Policy Characteristics'!L:L,MATCH($C873,'Policy Characteristics'!$C:$C,0)))</f>
        <v>industry-elec-and-hydrogen.html</v>
      </c>
    </row>
    <row r="874" spans="1:18" s="2" customFormat="1" x14ac:dyDescent="0.35">
      <c r="A874" s="176" t="str">
        <f>IF(ISBLANK(INDEX('Policy Characteristics'!A:A,MATCH($C874,'Policy Characteristics'!$C:$C,0))),"",INDEX('Policy Characteristics'!A:A,MATCH($C874,'Policy Characteristics'!$C:$C,0)))</f>
        <v>Industry</v>
      </c>
      <c r="B874" s="184" t="str">
        <f>IF(ISBLANK(INDEX('Policy Characteristics'!B:B,MATCH($C874,'Policy Characteristics'!$C:$C,0))),"",INDEX('Policy Characteristics'!B:B,MATCH($C874,'Policy Characteristics'!$C:$C,0)))</f>
        <v>Hydrogen Combustion</v>
      </c>
      <c r="C874" s="176" t="str">
        <f t="shared" si="39"/>
        <v>Fraction of Eligible Industrial Energy Use Shifted to Hydrogen</v>
      </c>
      <c r="D874" s="6" t="s">
        <v>1973</v>
      </c>
      <c r="E874" s="1" t="s">
        <v>2382</v>
      </c>
      <c r="F874" t="s">
        <v>1478</v>
      </c>
      <c r="G874" s="47" t="s">
        <v>2389</v>
      </c>
      <c r="H874" s="44">
        <v>2109</v>
      </c>
      <c r="I874" s="198" t="s">
        <v>43</v>
      </c>
      <c r="J874" s="177" t="str">
        <f>IF(ISBLANK(INDEX('Policy Characteristics'!D:D,MATCH($C874,'Policy Characteristics'!$C:$C,0))),"",INDEX('Policy Characteristics'!D:D,MATCH($C874,'Policy Characteristics'!$C:$C,0)))</f>
        <v>Hydrogen Combustion</v>
      </c>
      <c r="K874" s="177" t="str">
        <f>IF(ISBLANK(INDEX('Policy Characteristics'!E:E,MATCH($C874,'Policy Characteristics'!$C:$C,0))),"",INDEX('Policy Characteristics'!E:E,MATCH($C874,'Policy Characteristics'!$C:$C,0)))</f>
        <v>indst shift to hydrogen</v>
      </c>
      <c r="L874" s="177">
        <f>IF(ISBLANK(INDEX('Policy Characteristics'!F:F,MATCH($C874,'Policy Characteristics'!$C:$C,0))),"",INDEX('Policy Characteristics'!F:F,MATCH($C874,'Policy Characteristics'!$C:$C,0)))</f>
        <v>0</v>
      </c>
      <c r="M874" s="177">
        <f>IF(ISBLANK(INDEX('Policy Characteristics'!G:G,MATCH($C874,'Policy Characteristics'!$C:$C,0))),"",INDEX('Policy Characteristics'!G:G,MATCH($C874,'Policy Characteristics'!$C:$C,0)))</f>
        <v>1</v>
      </c>
      <c r="N874" s="177">
        <f>IF(ISBLANK(INDEX('Policy Characteristics'!H:H,MATCH($C874,'Policy Characteristics'!$C:$C,0))),"",INDEX('Policy Characteristics'!H:H,MATCH($C874,'Policy Characteristics'!$C:$C,0)))</f>
        <v>0.01</v>
      </c>
      <c r="O874" s="177" t="str">
        <f>IF(ISBLANK(INDEX('Policy Characteristics'!I:I,MATCH($C874,'Policy Characteristics'!$C:$C,0))),"",INDEX('Policy Characteristics'!I:I,MATCH($C874,'Policy Characteristics'!$C:$C,0)))</f>
        <v>% of fuel shifted</v>
      </c>
      <c r="P874" s="177" t="str">
        <f>IF(ISBLANK(INDEX('Policy Characteristics'!J:J,MATCH($C874,'Policy Characteristics'!$C:$C,0))),"",INDEX('Policy Characteristics'!J:J,MATCH($C874,'Policy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4" s="177" t="str">
        <f>IF(ISBLANK(INDEX('Policy Characteristics'!K:K,MATCH($C874,'Policy Characteristics'!$C:$C,0))),"",INDEX('Policy Characteristics'!K:K,MATCH($C874,'Policy Characteristics'!$C:$C,0)))</f>
        <v>industry-ag-main.html#fuel-switching</v>
      </c>
      <c r="R874" s="177" t="str">
        <f>IF(ISBLANK(INDEX('Policy Characteristics'!L:L,MATCH($C874,'Policy Characteristics'!$C:$C,0))),"",INDEX('Policy Characteristics'!L:L,MATCH($C874,'Policy Characteristics'!$C:$C,0)))</f>
        <v>industry-elec-and-hydrogen.html</v>
      </c>
    </row>
    <row r="875" spans="1:18" s="2" customFormat="1" x14ac:dyDescent="0.35">
      <c r="A875" s="176" t="str">
        <f>IF(ISBLANK(INDEX('Policy Characteristics'!A:A,MATCH($C875,'Policy Characteristics'!$C:$C,0))),"",INDEX('Policy Characteristics'!A:A,MATCH($C875,'Policy Characteristics'!$C:$C,0)))</f>
        <v>Industry</v>
      </c>
      <c r="B875" s="184" t="str">
        <f>IF(ISBLANK(INDEX('Policy Characteristics'!B:B,MATCH($C875,'Policy Characteristics'!$C:$C,0))),"",INDEX('Policy Characteristics'!B:B,MATCH($C875,'Policy Characteristics'!$C:$C,0)))</f>
        <v>Hydrogen Combustion</v>
      </c>
      <c r="C875" s="176" t="str">
        <f t="shared" si="39"/>
        <v>Fraction of Eligible Industrial Energy Use Shifted to Hydrogen</v>
      </c>
      <c r="D875" s="6" t="s">
        <v>1973</v>
      </c>
      <c r="E875" s="1" t="s">
        <v>2383</v>
      </c>
      <c r="F875" t="s">
        <v>1478</v>
      </c>
      <c r="G875" s="47" t="s">
        <v>2390</v>
      </c>
      <c r="H875" s="44">
        <v>2110</v>
      </c>
      <c r="I875" s="198" t="s">
        <v>43</v>
      </c>
      <c r="J875" s="177" t="str">
        <f>IF(ISBLANK(INDEX('Policy Characteristics'!D:D,MATCH($C875,'Policy Characteristics'!$C:$C,0))),"",INDEX('Policy Characteristics'!D:D,MATCH($C875,'Policy Characteristics'!$C:$C,0)))</f>
        <v>Hydrogen Combustion</v>
      </c>
      <c r="K875" s="177" t="str">
        <f>IF(ISBLANK(INDEX('Policy Characteristics'!E:E,MATCH($C875,'Policy Characteristics'!$C:$C,0))),"",INDEX('Policy Characteristics'!E:E,MATCH($C875,'Policy Characteristics'!$C:$C,0)))</f>
        <v>indst shift to hydrogen</v>
      </c>
      <c r="L875" s="177">
        <f>IF(ISBLANK(INDEX('Policy Characteristics'!F:F,MATCH($C875,'Policy Characteristics'!$C:$C,0))),"",INDEX('Policy Characteristics'!F:F,MATCH($C875,'Policy Characteristics'!$C:$C,0)))</f>
        <v>0</v>
      </c>
      <c r="M875" s="177">
        <f>IF(ISBLANK(INDEX('Policy Characteristics'!G:G,MATCH($C875,'Policy Characteristics'!$C:$C,0))),"",INDEX('Policy Characteristics'!G:G,MATCH($C875,'Policy Characteristics'!$C:$C,0)))</f>
        <v>1</v>
      </c>
      <c r="N875" s="177">
        <f>IF(ISBLANK(INDEX('Policy Characteristics'!H:H,MATCH($C875,'Policy Characteristics'!$C:$C,0))),"",INDEX('Policy Characteristics'!H:H,MATCH($C875,'Policy Characteristics'!$C:$C,0)))</f>
        <v>0.01</v>
      </c>
      <c r="O875" s="177" t="str">
        <f>IF(ISBLANK(INDEX('Policy Characteristics'!I:I,MATCH($C875,'Policy Characteristics'!$C:$C,0))),"",INDEX('Policy Characteristics'!I:I,MATCH($C875,'Policy Characteristics'!$C:$C,0)))</f>
        <v>% of fuel shifted</v>
      </c>
      <c r="P875" s="177" t="str">
        <f>IF(ISBLANK(INDEX('Policy Characteristics'!J:J,MATCH($C875,'Policy Characteristics'!$C:$C,0))),"",INDEX('Policy Characteristics'!J:J,MATCH($C875,'Policy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5" s="177" t="str">
        <f>IF(ISBLANK(INDEX('Policy Characteristics'!K:K,MATCH($C875,'Policy Characteristics'!$C:$C,0))),"",INDEX('Policy Characteristics'!K:K,MATCH($C875,'Policy Characteristics'!$C:$C,0)))</f>
        <v>industry-ag-main.html#fuel-switching</v>
      </c>
      <c r="R875" s="177" t="str">
        <f>IF(ISBLANK(INDEX('Policy Characteristics'!L:L,MATCH($C875,'Policy Characteristics'!$C:$C,0))),"",INDEX('Policy Characteristics'!L:L,MATCH($C875,'Policy Characteristics'!$C:$C,0)))</f>
        <v>industry-elec-and-hydrogen.html</v>
      </c>
    </row>
    <row r="876" spans="1:18" s="2" customFormat="1" x14ac:dyDescent="0.35">
      <c r="A876" s="176" t="str">
        <f>IF(ISBLANK(INDEX('Policy Characteristics'!A:A,MATCH($C876,'Policy Characteristics'!$C:$C,0))),"",INDEX('Policy Characteristics'!A:A,MATCH($C876,'Policy Characteristics'!$C:$C,0)))</f>
        <v>Industry</v>
      </c>
      <c r="B876" s="184" t="str">
        <f>IF(ISBLANK(INDEX('Policy Characteristics'!B:B,MATCH($C876,'Policy Characteristics'!$C:$C,0))),"",INDEX('Policy Characteristics'!B:B,MATCH($C876,'Policy Characteristics'!$C:$C,0)))</f>
        <v>Hydrogen Combustion</v>
      </c>
      <c r="C876" s="176" t="str">
        <f t="shared" si="39"/>
        <v>Fraction of Eligible Industrial Energy Use Shifted to Hydrogen</v>
      </c>
      <c r="D876" s="6" t="s">
        <v>1973</v>
      </c>
      <c r="E876" s="1" t="s">
        <v>2384</v>
      </c>
      <c r="F876" t="s">
        <v>1478</v>
      </c>
      <c r="G876" s="47" t="s">
        <v>2391</v>
      </c>
      <c r="H876" s="44">
        <v>2111</v>
      </c>
      <c r="I876" s="198" t="s">
        <v>43</v>
      </c>
      <c r="J876" s="177" t="str">
        <f>IF(ISBLANK(INDEX('Policy Characteristics'!D:D,MATCH($C876,'Policy Characteristics'!$C:$C,0))),"",INDEX('Policy Characteristics'!D:D,MATCH($C876,'Policy Characteristics'!$C:$C,0)))</f>
        <v>Hydrogen Combustion</v>
      </c>
      <c r="K876" s="177" t="str">
        <f>IF(ISBLANK(INDEX('Policy Characteristics'!E:E,MATCH($C876,'Policy Characteristics'!$C:$C,0))),"",INDEX('Policy Characteristics'!E:E,MATCH($C876,'Policy Characteristics'!$C:$C,0)))</f>
        <v>indst shift to hydrogen</v>
      </c>
      <c r="L876" s="177">
        <f>IF(ISBLANK(INDEX('Policy Characteristics'!F:F,MATCH($C876,'Policy Characteristics'!$C:$C,0))),"",INDEX('Policy Characteristics'!F:F,MATCH($C876,'Policy Characteristics'!$C:$C,0)))</f>
        <v>0</v>
      </c>
      <c r="M876" s="177">
        <f>IF(ISBLANK(INDEX('Policy Characteristics'!G:G,MATCH($C876,'Policy Characteristics'!$C:$C,0))),"",INDEX('Policy Characteristics'!G:G,MATCH($C876,'Policy Characteristics'!$C:$C,0)))</f>
        <v>1</v>
      </c>
      <c r="N876" s="177">
        <f>IF(ISBLANK(INDEX('Policy Characteristics'!H:H,MATCH($C876,'Policy Characteristics'!$C:$C,0))),"",INDEX('Policy Characteristics'!H:H,MATCH($C876,'Policy Characteristics'!$C:$C,0)))</f>
        <v>0.01</v>
      </c>
      <c r="O876" s="177" t="str">
        <f>IF(ISBLANK(INDEX('Policy Characteristics'!I:I,MATCH($C876,'Policy Characteristics'!$C:$C,0))),"",INDEX('Policy Characteristics'!I:I,MATCH($C876,'Policy Characteristics'!$C:$C,0)))</f>
        <v>% of fuel shifted</v>
      </c>
      <c r="P876" s="177" t="str">
        <f>IF(ISBLANK(INDEX('Policy Characteristics'!J:J,MATCH($C876,'Policy Characteristics'!$C:$C,0))),"",INDEX('Policy Characteristics'!J:J,MATCH($C876,'Policy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6" s="177" t="str">
        <f>IF(ISBLANK(INDEX('Policy Characteristics'!K:K,MATCH($C876,'Policy Characteristics'!$C:$C,0))),"",INDEX('Policy Characteristics'!K:K,MATCH($C876,'Policy Characteristics'!$C:$C,0)))</f>
        <v>industry-ag-main.html#fuel-switching</v>
      </c>
      <c r="R876" s="177" t="str">
        <f>IF(ISBLANK(INDEX('Policy Characteristics'!L:L,MATCH($C876,'Policy Characteristics'!$C:$C,0))),"",INDEX('Policy Characteristics'!L:L,MATCH($C876,'Policy Characteristics'!$C:$C,0)))</f>
        <v>industry-elec-and-hydrogen.html</v>
      </c>
    </row>
    <row r="877" spans="1:18" s="2" customFormat="1" x14ac:dyDescent="0.35">
      <c r="A877" s="176" t="str">
        <f>IF(ISBLANK(INDEX('Policy Characteristics'!A:A,MATCH($C877,'Policy Characteristics'!$C:$C,0))),"",INDEX('Policy Characteristics'!A:A,MATCH($C877,'Policy Characteristics'!$C:$C,0)))</f>
        <v>Industry</v>
      </c>
      <c r="B877" s="184" t="str">
        <f>IF(ISBLANK(INDEX('Policy Characteristics'!B:B,MATCH($C877,'Policy Characteristics'!$C:$C,0))),"",INDEX('Policy Characteristics'!B:B,MATCH($C877,'Policy Characteristics'!$C:$C,0)))</f>
        <v>Hydrogen Combustion</v>
      </c>
      <c r="C877" s="176" t="str">
        <f t="shared" si="39"/>
        <v>Fraction of Eligible Industrial Energy Use Shifted to Hydrogen</v>
      </c>
      <c r="D877" s="6" t="s">
        <v>1973</v>
      </c>
      <c r="E877" s="1" t="s">
        <v>2385</v>
      </c>
      <c r="F877" t="s">
        <v>1478</v>
      </c>
      <c r="G877" s="47" t="s">
        <v>2392</v>
      </c>
      <c r="H877" s="44">
        <v>2112</v>
      </c>
      <c r="I877" s="198" t="s">
        <v>44</v>
      </c>
      <c r="J877" s="177" t="str">
        <f>IF(ISBLANK(INDEX('Policy Characteristics'!D:D,MATCH($C877,'Policy Characteristics'!$C:$C,0))),"",INDEX('Policy Characteristics'!D:D,MATCH($C877,'Policy Characteristics'!$C:$C,0)))</f>
        <v>Hydrogen Combustion</v>
      </c>
      <c r="K877" s="177" t="str">
        <f>IF(ISBLANK(INDEX('Policy Characteristics'!E:E,MATCH($C877,'Policy Characteristics'!$C:$C,0))),"",INDEX('Policy Characteristics'!E:E,MATCH($C877,'Policy Characteristics'!$C:$C,0)))</f>
        <v>indst shift to hydrogen</v>
      </c>
      <c r="L877" s="177">
        <f>IF(ISBLANK(INDEX('Policy Characteristics'!F:F,MATCH($C877,'Policy Characteristics'!$C:$C,0))),"",INDEX('Policy Characteristics'!F:F,MATCH($C877,'Policy Characteristics'!$C:$C,0)))</f>
        <v>0</v>
      </c>
      <c r="M877" s="177">
        <f>IF(ISBLANK(INDEX('Policy Characteristics'!G:G,MATCH($C877,'Policy Characteristics'!$C:$C,0))),"",INDEX('Policy Characteristics'!G:G,MATCH($C877,'Policy Characteristics'!$C:$C,0)))</f>
        <v>1</v>
      </c>
      <c r="N877" s="177">
        <f>IF(ISBLANK(INDEX('Policy Characteristics'!H:H,MATCH($C877,'Policy Characteristics'!$C:$C,0))),"",INDEX('Policy Characteristics'!H:H,MATCH($C877,'Policy Characteristics'!$C:$C,0)))</f>
        <v>0.01</v>
      </c>
      <c r="O877" s="177" t="str">
        <f>IF(ISBLANK(INDEX('Policy Characteristics'!I:I,MATCH($C877,'Policy Characteristics'!$C:$C,0))),"",INDEX('Policy Characteristics'!I:I,MATCH($C877,'Policy Characteristics'!$C:$C,0)))</f>
        <v>% of fuel shifted</v>
      </c>
      <c r="P877" s="177" t="str">
        <f>IF(ISBLANK(INDEX('Policy Characteristics'!J:J,MATCH($C877,'Policy Characteristics'!$C:$C,0))),"",INDEX('Policy Characteristics'!J:J,MATCH($C877,'Policy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7" s="177" t="str">
        <f>IF(ISBLANK(INDEX('Policy Characteristics'!K:K,MATCH($C877,'Policy Characteristics'!$C:$C,0))),"",INDEX('Policy Characteristics'!K:K,MATCH($C877,'Policy Characteristics'!$C:$C,0)))</f>
        <v>industry-ag-main.html#fuel-switching</v>
      </c>
      <c r="R877" s="177" t="str">
        <f>IF(ISBLANK(INDEX('Policy Characteristics'!L:L,MATCH($C877,'Policy Characteristics'!$C:$C,0))),"",INDEX('Policy Characteristics'!L:L,MATCH($C877,'Policy Characteristics'!$C:$C,0)))</f>
        <v>industry-elec-and-hydrogen.html</v>
      </c>
    </row>
    <row r="878" spans="1:18" s="2" customFormat="1" x14ac:dyDescent="0.35">
      <c r="A878" s="176" t="str">
        <f>IF(ISBLANK(INDEX('Policy Characteristics'!A:A,MATCH($C878,'Policy Characteristics'!$C:$C,0))),"",INDEX('Policy Characteristics'!A:A,MATCH($C878,'Policy Characteristics'!$C:$C,0)))</f>
        <v>Industry</v>
      </c>
      <c r="B878" s="184" t="str">
        <f>IF(ISBLANK(INDEX('Policy Characteristics'!B:B,MATCH($C878,'Policy Characteristics'!$C:$C,0))),"",INDEX('Policy Characteristics'!B:B,MATCH($C878,'Policy Characteristics'!$C:$C,0)))</f>
        <v>Hydrogen Combustion</v>
      </c>
      <c r="C878" s="176" t="str">
        <f t="shared" si="39"/>
        <v>Fraction of Eligible Industrial Energy Use Shifted to Hydrogen</v>
      </c>
      <c r="D878" s="6" t="s">
        <v>1973</v>
      </c>
      <c r="E878" s="1" t="s">
        <v>2542</v>
      </c>
      <c r="F878" t="s">
        <v>1478</v>
      </c>
      <c r="G878" s="47" t="s">
        <v>2542</v>
      </c>
      <c r="H878" s="44">
        <v>2113</v>
      </c>
      <c r="I878" s="198" t="s">
        <v>43</v>
      </c>
      <c r="J878" s="177" t="str">
        <f>IF(ISBLANK(INDEX('Policy Characteristics'!D:D,MATCH($C878,'Policy Characteristics'!$C:$C,0))),"",INDEX('Policy Characteristics'!D:D,MATCH($C878,'Policy Characteristics'!$C:$C,0)))</f>
        <v>Hydrogen Combustion</v>
      </c>
      <c r="K878" s="177" t="str">
        <f>IF(ISBLANK(INDEX('Policy Characteristics'!E:E,MATCH($C878,'Policy Characteristics'!$C:$C,0))),"",INDEX('Policy Characteristics'!E:E,MATCH($C878,'Policy Characteristics'!$C:$C,0)))</f>
        <v>indst shift to hydrogen</v>
      </c>
      <c r="L878" s="177">
        <f>IF(ISBLANK(INDEX('Policy Characteristics'!F:F,MATCH($C878,'Policy Characteristics'!$C:$C,0))),"",INDEX('Policy Characteristics'!F:F,MATCH($C878,'Policy Characteristics'!$C:$C,0)))</f>
        <v>0</v>
      </c>
      <c r="M878" s="177">
        <f>IF(ISBLANK(INDEX('Policy Characteristics'!G:G,MATCH($C878,'Policy Characteristics'!$C:$C,0))),"",INDEX('Policy Characteristics'!G:G,MATCH($C878,'Policy Characteristics'!$C:$C,0)))</f>
        <v>1</v>
      </c>
      <c r="N878" s="177">
        <f>IF(ISBLANK(INDEX('Policy Characteristics'!H:H,MATCH($C878,'Policy Characteristics'!$C:$C,0))),"",INDEX('Policy Characteristics'!H:H,MATCH($C878,'Policy Characteristics'!$C:$C,0)))</f>
        <v>0.01</v>
      </c>
      <c r="O878" s="177" t="str">
        <f>IF(ISBLANK(INDEX('Policy Characteristics'!I:I,MATCH($C878,'Policy Characteristics'!$C:$C,0))),"",INDEX('Policy Characteristics'!I:I,MATCH($C878,'Policy Characteristics'!$C:$C,0)))</f>
        <v>% of fuel shifted</v>
      </c>
      <c r="P878" s="177" t="str">
        <f>IF(ISBLANK(INDEX('Policy Characteristics'!J:J,MATCH($C878,'Policy Characteristics'!$C:$C,0))),"",INDEX('Policy Characteristics'!J:J,MATCH($C878,'Policy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8" s="177" t="str">
        <f>IF(ISBLANK(INDEX('Policy Characteristics'!K:K,MATCH($C878,'Policy Characteristics'!$C:$C,0))),"",INDEX('Policy Characteristics'!K:K,MATCH($C878,'Policy Characteristics'!$C:$C,0)))</f>
        <v>industry-ag-main.html#fuel-switching</v>
      </c>
      <c r="R878" s="177" t="str">
        <f>IF(ISBLANK(INDEX('Policy Characteristics'!L:L,MATCH($C878,'Policy Characteristics'!$C:$C,0))),"",INDEX('Policy Characteristics'!L:L,MATCH($C878,'Policy Characteristics'!$C:$C,0)))</f>
        <v>industry-elec-and-hydrogen.html</v>
      </c>
    </row>
    <row r="879" spans="1:18" s="2" customFormat="1" x14ac:dyDescent="0.35">
      <c r="A879" s="176" t="str">
        <f>IF(ISBLANK(INDEX('Policy Characteristics'!A:A,MATCH($C879,'Policy Characteristics'!$C:$C,0))),"",INDEX('Policy Characteristics'!A:A,MATCH($C879,'Policy Characteristics'!$C:$C,0)))</f>
        <v>Industry</v>
      </c>
      <c r="B879" s="184" t="str">
        <f>IF(ISBLANK(INDEX('Policy Characteristics'!B:B,MATCH($C879,'Policy Characteristics'!$C:$C,0))),"",INDEX('Policy Characteristics'!B:B,MATCH($C879,'Policy Characteristics'!$C:$C,0)))</f>
        <v>Hydrogen Combustion</v>
      </c>
      <c r="C879" s="176" t="str">
        <f t="shared" si="39"/>
        <v>Fraction of Eligible Industrial Energy Use Shifted to Hydrogen</v>
      </c>
      <c r="D879" s="6" t="s">
        <v>1974</v>
      </c>
      <c r="E879" s="1" t="s">
        <v>2379</v>
      </c>
      <c r="F879" t="s">
        <v>1937</v>
      </c>
      <c r="G879" s="47" t="s">
        <v>2386</v>
      </c>
      <c r="H879" s="44">
        <v>2114</v>
      </c>
      <c r="I879" s="198" t="s">
        <v>43</v>
      </c>
      <c r="J879" s="177" t="str">
        <f>IF(ISBLANK(INDEX('Policy Characteristics'!D:D,MATCH($C879,'Policy Characteristics'!$C:$C,0))),"",INDEX('Policy Characteristics'!D:D,MATCH($C879,'Policy Characteristics'!$C:$C,0)))</f>
        <v>Hydrogen Combustion</v>
      </c>
      <c r="K879" s="177" t="str">
        <f>IF(ISBLANK(INDEX('Policy Characteristics'!E:E,MATCH($C879,'Policy Characteristics'!$C:$C,0))),"",INDEX('Policy Characteristics'!E:E,MATCH($C879,'Policy Characteristics'!$C:$C,0)))</f>
        <v>indst shift to hydrogen</v>
      </c>
      <c r="L879" s="177">
        <f>IF(ISBLANK(INDEX('Policy Characteristics'!F:F,MATCH($C879,'Policy Characteristics'!$C:$C,0))),"",INDEX('Policy Characteristics'!F:F,MATCH($C879,'Policy Characteristics'!$C:$C,0)))</f>
        <v>0</v>
      </c>
      <c r="M879" s="177">
        <f>IF(ISBLANK(INDEX('Policy Characteristics'!G:G,MATCH($C879,'Policy Characteristics'!$C:$C,0))),"",INDEX('Policy Characteristics'!G:G,MATCH($C879,'Policy Characteristics'!$C:$C,0)))</f>
        <v>1</v>
      </c>
      <c r="N879" s="177">
        <f>IF(ISBLANK(INDEX('Policy Characteristics'!H:H,MATCH($C879,'Policy Characteristics'!$C:$C,0))),"",INDEX('Policy Characteristics'!H:H,MATCH($C879,'Policy Characteristics'!$C:$C,0)))</f>
        <v>0.01</v>
      </c>
      <c r="O879" s="177" t="str">
        <f>IF(ISBLANK(INDEX('Policy Characteristics'!I:I,MATCH($C879,'Policy Characteristics'!$C:$C,0))),"",INDEX('Policy Characteristics'!I:I,MATCH($C879,'Policy Characteristics'!$C:$C,0)))</f>
        <v>% of fuel shifted</v>
      </c>
      <c r="P879" s="177" t="str">
        <f>IF(ISBLANK(INDEX('Policy Characteristics'!J:J,MATCH($C879,'Policy Characteristics'!$C:$C,0))),"",INDEX('Policy Characteristics'!J:J,MATCH($C879,'Policy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9" s="177" t="str">
        <f>IF(ISBLANK(INDEX('Policy Characteristics'!K:K,MATCH($C879,'Policy Characteristics'!$C:$C,0))),"",INDEX('Policy Characteristics'!K:K,MATCH($C879,'Policy Characteristics'!$C:$C,0)))</f>
        <v>industry-ag-main.html#fuel-switching</v>
      </c>
      <c r="R879" s="177" t="str">
        <f>IF(ISBLANK(INDEX('Policy Characteristics'!L:L,MATCH($C879,'Policy Characteristics'!$C:$C,0))),"",INDEX('Policy Characteristics'!L:L,MATCH($C879,'Policy Characteristics'!$C:$C,0)))</f>
        <v>industry-elec-and-hydrogen.html</v>
      </c>
    </row>
    <row r="880" spans="1:18" s="2" customFormat="1" x14ac:dyDescent="0.35">
      <c r="A880" s="176" t="str">
        <f>IF(ISBLANK(INDEX('Policy Characteristics'!A:A,MATCH($C880,'Policy Characteristics'!$C:$C,0))),"",INDEX('Policy Characteristics'!A:A,MATCH($C880,'Policy Characteristics'!$C:$C,0)))</f>
        <v>Industry</v>
      </c>
      <c r="B880" s="184" t="str">
        <f>IF(ISBLANK(INDEX('Policy Characteristics'!B:B,MATCH($C880,'Policy Characteristics'!$C:$C,0))),"",INDEX('Policy Characteristics'!B:B,MATCH($C880,'Policy Characteristics'!$C:$C,0)))</f>
        <v>Hydrogen Combustion</v>
      </c>
      <c r="C880" s="176" t="str">
        <f t="shared" si="39"/>
        <v>Fraction of Eligible Industrial Energy Use Shifted to Hydrogen</v>
      </c>
      <c r="D880" s="6" t="s">
        <v>1974</v>
      </c>
      <c r="E880" s="1" t="s">
        <v>2380</v>
      </c>
      <c r="F880" t="s">
        <v>1937</v>
      </c>
      <c r="G880" s="47" t="s">
        <v>2387</v>
      </c>
      <c r="H880" s="44">
        <v>2115</v>
      </c>
      <c r="I880" s="198" t="s">
        <v>43</v>
      </c>
      <c r="J880" s="177" t="str">
        <f>IF(ISBLANK(INDEX('Policy Characteristics'!D:D,MATCH($C880,'Policy Characteristics'!$C:$C,0))),"",INDEX('Policy Characteristics'!D:D,MATCH($C880,'Policy Characteristics'!$C:$C,0)))</f>
        <v>Hydrogen Combustion</v>
      </c>
      <c r="K880" s="177" t="str">
        <f>IF(ISBLANK(INDEX('Policy Characteristics'!E:E,MATCH($C880,'Policy Characteristics'!$C:$C,0))),"",INDEX('Policy Characteristics'!E:E,MATCH($C880,'Policy Characteristics'!$C:$C,0)))</f>
        <v>indst shift to hydrogen</v>
      </c>
      <c r="L880" s="177">
        <f>IF(ISBLANK(INDEX('Policy Characteristics'!F:F,MATCH($C880,'Policy Characteristics'!$C:$C,0))),"",INDEX('Policy Characteristics'!F:F,MATCH($C880,'Policy Characteristics'!$C:$C,0)))</f>
        <v>0</v>
      </c>
      <c r="M880" s="177">
        <f>IF(ISBLANK(INDEX('Policy Characteristics'!G:G,MATCH($C880,'Policy Characteristics'!$C:$C,0))),"",INDEX('Policy Characteristics'!G:G,MATCH($C880,'Policy Characteristics'!$C:$C,0)))</f>
        <v>1</v>
      </c>
      <c r="N880" s="177">
        <f>IF(ISBLANK(INDEX('Policy Characteristics'!H:H,MATCH($C880,'Policy Characteristics'!$C:$C,0))),"",INDEX('Policy Characteristics'!H:H,MATCH($C880,'Policy Characteristics'!$C:$C,0)))</f>
        <v>0.01</v>
      </c>
      <c r="O880" s="177" t="str">
        <f>IF(ISBLANK(INDEX('Policy Characteristics'!I:I,MATCH($C880,'Policy Characteristics'!$C:$C,0))),"",INDEX('Policy Characteristics'!I:I,MATCH($C880,'Policy Characteristics'!$C:$C,0)))</f>
        <v>% of fuel shifted</v>
      </c>
      <c r="P880" s="177" t="str">
        <f>IF(ISBLANK(INDEX('Policy Characteristics'!J:J,MATCH($C880,'Policy Characteristics'!$C:$C,0))),"",INDEX('Policy Characteristics'!J:J,MATCH($C880,'Policy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0" s="177" t="str">
        <f>IF(ISBLANK(INDEX('Policy Characteristics'!K:K,MATCH($C880,'Policy Characteristics'!$C:$C,0))),"",INDEX('Policy Characteristics'!K:K,MATCH($C880,'Policy Characteristics'!$C:$C,0)))</f>
        <v>industry-ag-main.html#fuel-switching</v>
      </c>
      <c r="R880" s="177" t="str">
        <f>IF(ISBLANK(INDEX('Policy Characteristics'!L:L,MATCH($C880,'Policy Characteristics'!$C:$C,0))),"",INDEX('Policy Characteristics'!L:L,MATCH($C880,'Policy Characteristics'!$C:$C,0)))</f>
        <v>industry-elec-and-hydrogen.html</v>
      </c>
    </row>
    <row r="881" spans="1:18" s="2" customFormat="1" x14ac:dyDescent="0.35">
      <c r="A881" s="176" t="str">
        <f>IF(ISBLANK(INDEX('Policy Characteristics'!A:A,MATCH($C881,'Policy Characteristics'!$C:$C,0))),"",INDEX('Policy Characteristics'!A:A,MATCH($C881,'Policy Characteristics'!$C:$C,0)))</f>
        <v>Industry</v>
      </c>
      <c r="B881" s="184" t="str">
        <f>IF(ISBLANK(INDEX('Policy Characteristics'!B:B,MATCH($C881,'Policy Characteristics'!$C:$C,0))),"",INDEX('Policy Characteristics'!B:B,MATCH($C881,'Policy Characteristics'!$C:$C,0)))</f>
        <v>Hydrogen Combustion</v>
      </c>
      <c r="C881" s="176" t="str">
        <f t="shared" si="39"/>
        <v>Fraction of Eligible Industrial Energy Use Shifted to Hydrogen</v>
      </c>
      <c r="D881" s="6" t="s">
        <v>1974</v>
      </c>
      <c r="E881" s="1" t="s">
        <v>2381</v>
      </c>
      <c r="F881" t="s">
        <v>1937</v>
      </c>
      <c r="G881" s="47" t="s">
        <v>2388</v>
      </c>
      <c r="H881" s="44">
        <v>2116</v>
      </c>
      <c r="I881" s="198" t="s">
        <v>43</v>
      </c>
      <c r="J881" s="177" t="str">
        <f>IF(ISBLANK(INDEX('Policy Characteristics'!D:D,MATCH($C881,'Policy Characteristics'!$C:$C,0))),"",INDEX('Policy Characteristics'!D:D,MATCH($C881,'Policy Characteristics'!$C:$C,0)))</f>
        <v>Hydrogen Combustion</v>
      </c>
      <c r="K881" s="177" t="str">
        <f>IF(ISBLANK(INDEX('Policy Characteristics'!E:E,MATCH($C881,'Policy Characteristics'!$C:$C,0))),"",INDEX('Policy Characteristics'!E:E,MATCH($C881,'Policy Characteristics'!$C:$C,0)))</f>
        <v>indst shift to hydrogen</v>
      </c>
      <c r="L881" s="177">
        <f>IF(ISBLANK(INDEX('Policy Characteristics'!F:F,MATCH($C881,'Policy Characteristics'!$C:$C,0))),"",INDEX('Policy Characteristics'!F:F,MATCH($C881,'Policy Characteristics'!$C:$C,0)))</f>
        <v>0</v>
      </c>
      <c r="M881" s="177">
        <f>IF(ISBLANK(INDEX('Policy Characteristics'!G:G,MATCH($C881,'Policy Characteristics'!$C:$C,0))),"",INDEX('Policy Characteristics'!G:G,MATCH($C881,'Policy Characteristics'!$C:$C,0)))</f>
        <v>1</v>
      </c>
      <c r="N881" s="177">
        <f>IF(ISBLANK(INDEX('Policy Characteristics'!H:H,MATCH($C881,'Policy Characteristics'!$C:$C,0))),"",INDEX('Policy Characteristics'!H:H,MATCH($C881,'Policy Characteristics'!$C:$C,0)))</f>
        <v>0.01</v>
      </c>
      <c r="O881" s="177" t="str">
        <f>IF(ISBLANK(INDEX('Policy Characteristics'!I:I,MATCH($C881,'Policy Characteristics'!$C:$C,0))),"",INDEX('Policy Characteristics'!I:I,MATCH($C881,'Policy Characteristics'!$C:$C,0)))</f>
        <v>% of fuel shifted</v>
      </c>
      <c r="P881" s="177" t="str">
        <f>IF(ISBLANK(INDEX('Policy Characteristics'!J:J,MATCH($C881,'Policy Characteristics'!$C:$C,0))),"",INDEX('Policy Characteristics'!J:J,MATCH($C881,'Policy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1" s="177" t="str">
        <f>IF(ISBLANK(INDEX('Policy Characteristics'!K:K,MATCH($C881,'Policy Characteristics'!$C:$C,0))),"",INDEX('Policy Characteristics'!K:K,MATCH($C881,'Policy Characteristics'!$C:$C,0)))</f>
        <v>industry-ag-main.html#fuel-switching</v>
      </c>
      <c r="R881" s="177" t="str">
        <f>IF(ISBLANK(INDEX('Policy Characteristics'!L:L,MATCH($C881,'Policy Characteristics'!$C:$C,0))),"",INDEX('Policy Characteristics'!L:L,MATCH($C881,'Policy Characteristics'!$C:$C,0)))</f>
        <v>industry-elec-and-hydrogen.html</v>
      </c>
    </row>
    <row r="882" spans="1:18" s="2" customFormat="1" x14ac:dyDescent="0.35">
      <c r="A882" s="176" t="str">
        <f>IF(ISBLANK(INDEX('Policy Characteristics'!A:A,MATCH($C882,'Policy Characteristics'!$C:$C,0))),"",INDEX('Policy Characteristics'!A:A,MATCH($C882,'Policy Characteristics'!$C:$C,0)))</f>
        <v>Industry</v>
      </c>
      <c r="B882" s="184" t="str">
        <f>IF(ISBLANK(INDEX('Policy Characteristics'!B:B,MATCH($C882,'Policy Characteristics'!$C:$C,0))),"",INDEX('Policy Characteristics'!B:B,MATCH($C882,'Policy Characteristics'!$C:$C,0)))</f>
        <v>Hydrogen Combustion</v>
      </c>
      <c r="C882" s="176" t="str">
        <f t="shared" si="39"/>
        <v>Fraction of Eligible Industrial Energy Use Shifted to Hydrogen</v>
      </c>
      <c r="D882" s="6" t="s">
        <v>1974</v>
      </c>
      <c r="E882" s="1" t="s">
        <v>2382</v>
      </c>
      <c r="F882" t="s">
        <v>1937</v>
      </c>
      <c r="G882" s="47" t="s">
        <v>2389</v>
      </c>
      <c r="H882" s="44">
        <v>2117</v>
      </c>
      <c r="I882" s="198" t="s">
        <v>43</v>
      </c>
      <c r="J882" s="177" t="str">
        <f>IF(ISBLANK(INDEX('Policy Characteristics'!D:D,MATCH($C882,'Policy Characteristics'!$C:$C,0))),"",INDEX('Policy Characteristics'!D:D,MATCH($C882,'Policy Characteristics'!$C:$C,0)))</f>
        <v>Hydrogen Combustion</v>
      </c>
      <c r="K882" s="177" t="str">
        <f>IF(ISBLANK(INDEX('Policy Characteristics'!E:E,MATCH($C882,'Policy Characteristics'!$C:$C,0))),"",INDEX('Policy Characteristics'!E:E,MATCH($C882,'Policy Characteristics'!$C:$C,0)))</f>
        <v>indst shift to hydrogen</v>
      </c>
      <c r="L882" s="177">
        <f>IF(ISBLANK(INDEX('Policy Characteristics'!F:F,MATCH($C882,'Policy Characteristics'!$C:$C,0))),"",INDEX('Policy Characteristics'!F:F,MATCH($C882,'Policy Characteristics'!$C:$C,0)))</f>
        <v>0</v>
      </c>
      <c r="M882" s="177">
        <f>IF(ISBLANK(INDEX('Policy Characteristics'!G:G,MATCH($C882,'Policy Characteristics'!$C:$C,0))),"",INDEX('Policy Characteristics'!G:G,MATCH($C882,'Policy Characteristics'!$C:$C,0)))</f>
        <v>1</v>
      </c>
      <c r="N882" s="177">
        <f>IF(ISBLANK(INDEX('Policy Characteristics'!H:H,MATCH($C882,'Policy Characteristics'!$C:$C,0))),"",INDEX('Policy Characteristics'!H:H,MATCH($C882,'Policy Characteristics'!$C:$C,0)))</f>
        <v>0.01</v>
      </c>
      <c r="O882" s="177" t="str">
        <f>IF(ISBLANK(INDEX('Policy Characteristics'!I:I,MATCH($C882,'Policy Characteristics'!$C:$C,0))),"",INDEX('Policy Characteristics'!I:I,MATCH($C882,'Policy Characteristics'!$C:$C,0)))</f>
        <v>% of fuel shifted</v>
      </c>
      <c r="P882" s="177" t="str">
        <f>IF(ISBLANK(INDEX('Policy Characteristics'!J:J,MATCH($C882,'Policy Characteristics'!$C:$C,0))),"",INDEX('Policy Characteristics'!J:J,MATCH($C882,'Policy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2" s="177" t="str">
        <f>IF(ISBLANK(INDEX('Policy Characteristics'!K:K,MATCH($C882,'Policy Characteristics'!$C:$C,0))),"",INDEX('Policy Characteristics'!K:K,MATCH($C882,'Policy Characteristics'!$C:$C,0)))</f>
        <v>industry-ag-main.html#fuel-switching</v>
      </c>
      <c r="R882" s="177" t="str">
        <f>IF(ISBLANK(INDEX('Policy Characteristics'!L:L,MATCH($C882,'Policy Characteristics'!$C:$C,0))),"",INDEX('Policy Characteristics'!L:L,MATCH($C882,'Policy Characteristics'!$C:$C,0)))</f>
        <v>industry-elec-and-hydrogen.html</v>
      </c>
    </row>
    <row r="883" spans="1:18" s="2" customFormat="1" x14ac:dyDescent="0.35">
      <c r="A883" s="176" t="str">
        <f>IF(ISBLANK(INDEX('Policy Characteristics'!A:A,MATCH($C883,'Policy Characteristics'!$C:$C,0))),"",INDEX('Policy Characteristics'!A:A,MATCH($C883,'Policy Characteristics'!$C:$C,0)))</f>
        <v>Industry</v>
      </c>
      <c r="B883" s="184" t="str">
        <f>IF(ISBLANK(INDEX('Policy Characteristics'!B:B,MATCH($C883,'Policy Characteristics'!$C:$C,0))),"",INDEX('Policy Characteristics'!B:B,MATCH($C883,'Policy Characteristics'!$C:$C,0)))</f>
        <v>Hydrogen Combustion</v>
      </c>
      <c r="C883" s="176" t="str">
        <f t="shared" si="39"/>
        <v>Fraction of Eligible Industrial Energy Use Shifted to Hydrogen</v>
      </c>
      <c r="D883" s="6" t="s">
        <v>1974</v>
      </c>
      <c r="E883" s="1" t="s">
        <v>2383</v>
      </c>
      <c r="F883" t="s">
        <v>1937</v>
      </c>
      <c r="G883" s="47" t="s">
        <v>2390</v>
      </c>
      <c r="H883" s="44">
        <v>2118</v>
      </c>
      <c r="I883" s="198" t="s">
        <v>44</v>
      </c>
      <c r="J883" s="177" t="str">
        <f>IF(ISBLANK(INDEX('Policy Characteristics'!D:D,MATCH($C883,'Policy Characteristics'!$C:$C,0))),"",INDEX('Policy Characteristics'!D:D,MATCH($C883,'Policy Characteristics'!$C:$C,0)))</f>
        <v>Hydrogen Combustion</v>
      </c>
      <c r="K883" s="177" t="str">
        <f>IF(ISBLANK(INDEX('Policy Characteristics'!E:E,MATCH($C883,'Policy Characteristics'!$C:$C,0))),"",INDEX('Policy Characteristics'!E:E,MATCH($C883,'Policy Characteristics'!$C:$C,0)))</f>
        <v>indst shift to hydrogen</v>
      </c>
      <c r="L883" s="177">
        <f>IF(ISBLANK(INDEX('Policy Characteristics'!F:F,MATCH($C883,'Policy Characteristics'!$C:$C,0))),"",INDEX('Policy Characteristics'!F:F,MATCH($C883,'Policy Characteristics'!$C:$C,0)))</f>
        <v>0</v>
      </c>
      <c r="M883" s="177">
        <f>IF(ISBLANK(INDEX('Policy Characteristics'!G:G,MATCH($C883,'Policy Characteristics'!$C:$C,0))),"",INDEX('Policy Characteristics'!G:G,MATCH($C883,'Policy Characteristics'!$C:$C,0)))</f>
        <v>1</v>
      </c>
      <c r="N883" s="177">
        <f>IF(ISBLANK(INDEX('Policy Characteristics'!H:H,MATCH($C883,'Policy Characteristics'!$C:$C,0))),"",INDEX('Policy Characteristics'!H:H,MATCH($C883,'Policy Characteristics'!$C:$C,0)))</f>
        <v>0.01</v>
      </c>
      <c r="O883" s="177" t="str">
        <f>IF(ISBLANK(INDEX('Policy Characteristics'!I:I,MATCH($C883,'Policy Characteristics'!$C:$C,0))),"",INDEX('Policy Characteristics'!I:I,MATCH($C883,'Policy Characteristics'!$C:$C,0)))</f>
        <v>% of fuel shifted</v>
      </c>
      <c r="P883" s="177" t="str">
        <f>IF(ISBLANK(INDEX('Policy Characteristics'!J:J,MATCH($C883,'Policy Characteristics'!$C:$C,0))),"",INDEX('Policy Characteristics'!J:J,MATCH($C883,'Policy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3" s="177" t="str">
        <f>IF(ISBLANK(INDEX('Policy Characteristics'!K:K,MATCH($C883,'Policy Characteristics'!$C:$C,0))),"",INDEX('Policy Characteristics'!K:K,MATCH($C883,'Policy Characteristics'!$C:$C,0)))</f>
        <v>industry-ag-main.html#fuel-switching</v>
      </c>
      <c r="R883" s="177" t="str">
        <f>IF(ISBLANK(INDEX('Policy Characteristics'!L:L,MATCH($C883,'Policy Characteristics'!$C:$C,0))),"",INDEX('Policy Characteristics'!L:L,MATCH($C883,'Policy Characteristics'!$C:$C,0)))</f>
        <v>industry-elec-and-hydrogen.html</v>
      </c>
    </row>
    <row r="884" spans="1:18" s="2" customFormat="1" x14ac:dyDescent="0.35">
      <c r="A884" s="176" t="str">
        <f>IF(ISBLANK(INDEX('Policy Characteristics'!A:A,MATCH($C884,'Policy Characteristics'!$C:$C,0))),"",INDEX('Policy Characteristics'!A:A,MATCH($C884,'Policy Characteristics'!$C:$C,0)))</f>
        <v>Industry</v>
      </c>
      <c r="B884" s="184" t="str">
        <f>IF(ISBLANK(INDEX('Policy Characteristics'!B:B,MATCH($C884,'Policy Characteristics'!$C:$C,0))),"",INDEX('Policy Characteristics'!B:B,MATCH($C884,'Policy Characteristics'!$C:$C,0)))</f>
        <v>Hydrogen Combustion</v>
      </c>
      <c r="C884" s="176" t="str">
        <f t="shared" si="39"/>
        <v>Fraction of Eligible Industrial Energy Use Shifted to Hydrogen</v>
      </c>
      <c r="D884" s="6" t="s">
        <v>1974</v>
      </c>
      <c r="E884" s="1" t="s">
        <v>2384</v>
      </c>
      <c r="F884" t="s">
        <v>1937</v>
      </c>
      <c r="G884" s="47" t="s">
        <v>2391</v>
      </c>
      <c r="H884" s="44">
        <v>2119</v>
      </c>
      <c r="I884" s="198" t="s">
        <v>44</v>
      </c>
      <c r="J884" s="177" t="str">
        <f>IF(ISBLANK(INDEX('Policy Characteristics'!D:D,MATCH($C884,'Policy Characteristics'!$C:$C,0))),"",INDEX('Policy Characteristics'!D:D,MATCH($C884,'Policy Characteristics'!$C:$C,0)))</f>
        <v>Hydrogen Combustion</v>
      </c>
      <c r="K884" s="177" t="str">
        <f>IF(ISBLANK(INDEX('Policy Characteristics'!E:E,MATCH($C884,'Policy Characteristics'!$C:$C,0))),"",INDEX('Policy Characteristics'!E:E,MATCH($C884,'Policy Characteristics'!$C:$C,0)))</f>
        <v>indst shift to hydrogen</v>
      </c>
      <c r="L884" s="177">
        <f>IF(ISBLANK(INDEX('Policy Characteristics'!F:F,MATCH($C884,'Policy Characteristics'!$C:$C,0))),"",INDEX('Policy Characteristics'!F:F,MATCH($C884,'Policy Characteristics'!$C:$C,0)))</f>
        <v>0</v>
      </c>
      <c r="M884" s="177">
        <f>IF(ISBLANK(INDEX('Policy Characteristics'!G:G,MATCH($C884,'Policy Characteristics'!$C:$C,0))),"",INDEX('Policy Characteristics'!G:G,MATCH($C884,'Policy Characteristics'!$C:$C,0)))</f>
        <v>1</v>
      </c>
      <c r="N884" s="177">
        <f>IF(ISBLANK(INDEX('Policy Characteristics'!H:H,MATCH($C884,'Policy Characteristics'!$C:$C,0))),"",INDEX('Policy Characteristics'!H:H,MATCH($C884,'Policy Characteristics'!$C:$C,0)))</f>
        <v>0.01</v>
      </c>
      <c r="O884" s="177" t="str">
        <f>IF(ISBLANK(INDEX('Policy Characteristics'!I:I,MATCH($C884,'Policy Characteristics'!$C:$C,0))),"",INDEX('Policy Characteristics'!I:I,MATCH($C884,'Policy Characteristics'!$C:$C,0)))</f>
        <v>% of fuel shifted</v>
      </c>
      <c r="P884" s="177" t="str">
        <f>IF(ISBLANK(INDEX('Policy Characteristics'!J:J,MATCH($C884,'Policy Characteristics'!$C:$C,0))),"",INDEX('Policy Characteristics'!J:J,MATCH($C884,'Policy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4" s="177" t="str">
        <f>IF(ISBLANK(INDEX('Policy Characteristics'!K:K,MATCH($C884,'Policy Characteristics'!$C:$C,0))),"",INDEX('Policy Characteristics'!K:K,MATCH($C884,'Policy Characteristics'!$C:$C,0)))</f>
        <v>industry-ag-main.html#fuel-switching</v>
      </c>
      <c r="R884" s="177" t="str">
        <f>IF(ISBLANK(INDEX('Policy Characteristics'!L:L,MATCH($C884,'Policy Characteristics'!$C:$C,0))),"",INDEX('Policy Characteristics'!L:L,MATCH($C884,'Policy Characteristics'!$C:$C,0)))</f>
        <v>industry-elec-and-hydrogen.html</v>
      </c>
    </row>
    <row r="885" spans="1:18" s="2" customFormat="1" x14ac:dyDescent="0.35">
      <c r="A885" s="176" t="str">
        <f>IF(ISBLANK(INDEX('Policy Characteristics'!A:A,MATCH($C885,'Policy Characteristics'!$C:$C,0))),"",INDEX('Policy Characteristics'!A:A,MATCH($C885,'Policy Characteristics'!$C:$C,0)))</f>
        <v>Industry</v>
      </c>
      <c r="B885" s="184" t="str">
        <f>IF(ISBLANK(INDEX('Policy Characteristics'!B:B,MATCH($C885,'Policy Characteristics'!$C:$C,0))),"",INDEX('Policy Characteristics'!B:B,MATCH($C885,'Policy Characteristics'!$C:$C,0)))</f>
        <v>Hydrogen Combustion</v>
      </c>
      <c r="C885" s="176" t="str">
        <f t="shared" si="39"/>
        <v>Fraction of Eligible Industrial Energy Use Shifted to Hydrogen</v>
      </c>
      <c r="D885" s="6" t="s">
        <v>1974</v>
      </c>
      <c r="E885" s="1" t="s">
        <v>2385</v>
      </c>
      <c r="F885" t="s">
        <v>1937</v>
      </c>
      <c r="G885" s="47" t="s">
        <v>2392</v>
      </c>
      <c r="H885" s="44">
        <v>2120</v>
      </c>
      <c r="I885" s="198" t="s">
        <v>44</v>
      </c>
      <c r="J885" s="177" t="str">
        <f>IF(ISBLANK(INDEX('Policy Characteristics'!D:D,MATCH($C885,'Policy Characteristics'!$C:$C,0))),"",INDEX('Policy Characteristics'!D:D,MATCH($C885,'Policy Characteristics'!$C:$C,0)))</f>
        <v>Hydrogen Combustion</v>
      </c>
      <c r="K885" s="177" t="str">
        <f>IF(ISBLANK(INDEX('Policy Characteristics'!E:E,MATCH($C885,'Policy Characteristics'!$C:$C,0))),"",INDEX('Policy Characteristics'!E:E,MATCH($C885,'Policy Characteristics'!$C:$C,0)))</f>
        <v>indst shift to hydrogen</v>
      </c>
      <c r="L885" s="177">
        <f>IF(ISBLANK(INDEX('Policy Characteristics'!F:F,MATCH($C885,'Policy Characteristics'!$C:$C,0))),"",INDEX('Policy Characteristics'!F:F,MATCH($C885,'Policy Characteristics'!$C:$C,0)))</f>
        <v>0</v>
      </c>
      <c r="M885" s="177">
        <f>IF(ISBLANK(INDEX('Policy Characteristics'!G:G,MATCH($C885,'Policy Characteristics'!$C:$C,0))),"",INDEX('Policy Characteristics'!G:G,MATCH($C885,'Policy Characteristics'!$C:$C,0)))</f>
        <v>1</v>
      </c>
      <c r="N885" s="177">
        <f>IF(ISBLANK(INDEX('Policy Characteristics'!H:H,MATCH($C885,'Policy Characteristics'!$C:$C,0))),"",INDEX('Policy Characteristics'!H:H,MATCH($C885,'Policy Characteristics'!$C:$C,0)))</f>
        <v>0.01</v>
      </c>
      <c r="O885" s="177" t="str">
        <f>IF(ISBLANK(INDEX('Policy Characteristics'!I:I,MATCH($C885,'Policy Characteristics'!$C:$C,0))),"",INDEX('Policy Characteristics'!I:I,MATCH($C885,'Policy Characteristics'!$C:$C,0)))</f>
        <v>% of fuel shifted</v>
      </c>
      <c r="P885" s="177" t="str">
        <f>IF(ISBLANK(INDEX('Policy Characteristics'!J:J,MATCH($C885,'Policy Characteristics'!$C:$C,0))),"",INDEX('Policy Characteristics'!J:J,MATCH($C885,'Policy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5" s="177" t="str">
        <f>IF(ISBLANK(INDEX('Policy Characteristics'!K:K,MATCH($C885,'Policy Characteristics'!$C:$C,0))),"",INDEX('Policy Characteristics'!K:K,MATCH($C885,'Policy Characteristics'!$C:$C,0)))</f>
        <v>industry-ag-main.html#fuel-switching</v>
      </c>
      <c r="R885" s="177" t="str">
        <f>IF(ISBLANK(INDEX('Policy Characteristics'!L:L,MATCH($C885,'Policy Characteristics'!$C:$C,0))),"",INDEX('Policy Characteristics'!L:L,MATCH($C885,'Policy Characteristics'!$C:$C,0)))</f>
        <v>industry-elec-and-hydrogen.html</v>
      </c>
    </row>
    <row r="886" spans="1:18" s="2" customFormat="1" x14ac:dyDescent="0.35">
      <c r="A886" s="176" t="str">
        <f>IF(ISBLANK(INDEX('Policy Characteristics'!A:A,MATCH($C886,'Policy Characteristics'!$C:$C,0))),"",INDEX('Policy Characteristics'!A:A,MATCH($C886,'Policy Characteristics'!$C:$C,0)))</f>
        <v>Industry</v>
      </c>
      <c r="B886" s="184" t="str">
        <f>IF(ISBLANK(INDEX('Policy Characteristics'!B:B,MATCH($C886,'Policy Characteristics'!$C:$C,0))),"",INDEX('Policy Characteristics'!B:B,MATCH($C886,'Policy Characteristics'!$C:$C,0)))</f>
        <v>Hydrogen Combustion</v>
      </c>
      <c r="C886" s="176" t="str">
        <f t="shared" si="39"/>
        <v>Fraction of Eligible Industrial Energy Use Shifted to Hydrogen</v>
      </c>
      <c r="D886" s="6" t="s">
        <v>1974</v>
      </c>
      <c r="E886" s="1" t="s">
        <v>2542</v>
      </c>
      <c r="F886" t="s">
        <v>1937</v>
      </c>
      <c r="G886" s="47" t="s">
        <v>2542</v>
      </c>
      <c r="H886" s="44">
        <v>2121</v>
      </c>
      <c r="I886" s="198" t="s">
        <v>44</v>
      </c>
      <c r="J886" s="177" t="str">
        <f>IF(ISBLANK(INDEX('Policy Characteristics'!D:D,MATCH($C886,'Policy Characteristics'!$C:$C,0))),"",INDEX('Policy Characteristics'!D:D,MATCH($C886,'Policy Characteristics'!$C:$C,0)))</f>
        <v>Hydrogen Combustion</v>
      </c>
      <c r="K886" s="177" t="str">
        <f>IF(ISBLANK(INDEX('Policy Characteristics'!E:E,MATCH($C886,'Policy Characteristics'!$C:$C,0))),"",INDEX('Policy Characteristics'!E:E,MATCH($C886,'Policy Characteristics'!$C:$C,0)))</f>
        <v>indst shift to hydrogen</v>
      </c>
      <c r="L886" s="177">
        <f>IF(ISBLANK(INDEX('Policy Characteristics'!F:F,MATCH($C886,'Policy Characteristics'!$C:$C,0))),"",INDEX('Policy Characteristics'!F:F,MATCH($C886,'Policy Characteristics'!$C:$C,0)))</f>
        <v>0</v>
      </c>
      <c r="M886" s="177">
        <f>IF(ISBLANK(INDEX('Policy Characteristics'!G:G,MATCH($C886,'Policy Characteristics'!$C:$C,0))),"",INDEX('Policy Characteristics'!G:G,MATCH($C886,'Policy Characteristics'!$C:$C,0)))</f>
        <v>1</v>
      </c>
      <c r="N886" s="177">
        <f>IF(ISBLANK(INDEX('Policy Characteristics'!H:H,MATCH($C886,'Policy Characteristics'!$C:$C,0))),"",INDEX('Policy Characteristics'!H:H,MATCH($C886,'Policy Characteristics'!$C:$C,0)))</f>
        <v>0.01</v>
      </c>
      <c r="O886" s="177" t="str">
        <f>IF(ISBLANK(INDEX('Policy Characteristics'!I:I,MATCH($C886,'Policy Characteristics'!$C:$C,0))),"",INDEX('Policy Characteristics'!I:I,MATCH($C886,'Policy Characteristics'!$C:$C,0)))</f>
        <v>% of fuel shifted</v>
      </c>
      <c r="P886" s="177" t="str">
        <f>IF(ISBLANK(INDEX('Policy Characteristics'!J:J,MATCH($C886,'Policy Characteristics'!$C:$C,0))),"",INDEX('Policy Characteristics'!J:J,MATCH($C886,'Policy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6" s="177" t="str">
        <f>IF(ISBLANK(INDEX('Policy Characteristics'!K:K,MATCH($C886,'Policy Characteristics'!$C:$C,0))),"",INDEX('Policy Characteristics'!K:K,MATCH($C886,'Policy Characteristics'!$C:$C,0)))</f>
        <v>industry-ag-main.html#fuel-switching</v>
      </c>
      <c r="R886" s="177" t="str">
        <f>IF(ISBLANK(INDEX('Policy Characteristics'!L:L,MATCH($C886,'Policy Characteristics'!$C:$C,0))),"",INDEX('Policy Characteristics'!L:L,MATCH($C886,'Policy Characteristics'!$C:$C,0)))</f>
        <v>industry-elec-and-hydrogen.html</v>
      </c>
    </row>
    <row r="887" spans="1:18" s="2" customFormat="1" x14ac:dyDescent="0.35">
      <c r="A887" s="176" t="str">
        <f>IF(ISBLANK(INDEX('Policy Characteristics'!A:A,MATCH($C887,'Policy Characteristics'!$C:$C,0))),"",INDEX('Policy Characteristics'!A:A,MATCH($C887,'Policy Characteristics'!$C:$C,0)))</f>
        <v>Industry</v>
      </c>
      <c r="B887" s="184" t="str">
        <f>IF(ISBLANK(INDEX('Policy Characteristics'!B:B,MATCH($C887,'Policy Characteristics'!$C:$C,0))),"",INDEX('Policy Characteristics'!B:B,MATCH($C887,'Policy Characteristics'!$C:$C,0)))</f>
        <v>Hydrogen Combustion</v>
      </c>
      <c r="C887" s="176" t="str">
        <f t="shared" si="39"/>
        <v>Fraction of Eligible Industrial Energy Use Shifted to Hydrogen</v>
      </c>
      <c r="D887" s="6" t="s">
        <v>1975</v>
      </c>
      <c r="E887" s="1" t="s">
        <v>2379</v>
      </c>
      <c r="F887" t="s">
        <v>1938</v>
      </c>
      <c r="G887" s="47" t="s">
        <v>2386</v>
      </c>
      <c r="H887" s="44">
        <v>2122</v>
      </c>
      <c r="I887" s="198" t="s">
        <v>44</v>
      </c>
      <c r="J887" s="177" t="str">
        <f>IF(ISBLANK(INDEX('Policy Characteristics'!D:D,MATCH($C887,'Policy Characteristics'!$C:$C,0))),"",INDEX('Policy Characteristics'!D:D,MATCH($C887,'Policy Characteristics'!$C:$C,0)))</f>
        <v>Hydrogen Combustion</v>
      </c>
      <c r="K887" s="177" t="str">
        <f>IF(ISBLANK(INDEX('Policy Characteristics'!E:E,MATCH($C887,'Policy Characteristics'!$C:$C,0))),"",INDEX('Policy Characteristics'!E:E,MATCH($C887,'Policy Characteristics'!$C:$C,0)))</f>
        <v>indst shift to hydrogen</v>
      </c>
      <c r="L887" s="177">
        <f>IF(ISBLANK(INDEX('Policy Characteristics'!F:F,MATCH($C887,'Policy Characteristics'!$C:$C,0))),"",INDEX('Policy Characteristics'!F:F,MATCH($C887,'Policy Characteristics'!$C:$C,0)))</f>
        <v>0</v>
      </c>
      <c r="M887" s="177">
        <f>IF(ISBLANK(INDEX('Policy Characteristics'!G:G,MATCH($C887,'Policy Characteristics'!$C:$C,0))),"",INDEX('Policy Characteristics'!G:G,MATCH($C887,'Policy Characteristics'!$C:$C,0)))</f>
        <v>1</v>
      </c>
      <c r="N887" s="177">
        <f>IF(ISBLANK(INDEX('Policy Characteristics'!H:H,MATCH($C887,'Policy Characteristics'!$C:$C,0))),"",INDEX('Policy Characteristics'!H:H,MATCH($C887,'Policy Characteristics'!$C:$C,0)))</f>
        <v>0.01</v>
      </c>
      <c r="O887" s="177" t="str">
        <f>IF(ISBLANK(INDEX('Policy Characteristics'!I:I,MATCH($C887,'Policy Characteristics'!$C:$C,0))),"",INDEX('Policy Characteristics'!I:I,MATCH($C887,'Policy Characteristics'!$C:$C,0)))</f>
        <v>% of fuel shifted</v>
      </c>
      <c r="P887" s="177" t="str">
        <f>IF(ISBLANK(INDEX('Policy Characteristics'!J:J,MATCH($C887,'Policy Characteristics'!$C:$C,0))),"",INDEX('Policy Characteristics'!J:J,MATCH($C887,'Policy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7" s="177" t="str">
        <f>IF(ISBLANK(INDEX('Policy Characteristics'!K:K,MATCH($C887,'Policy Characteristics'!$C:$C,0))),"",INDEX('Policy Characteristics'!K:K,MATCH($C887,'Policy Characteristics'!$C:$C,0)))</f>
        <v>industry-ag-main.html#fuel-switching</v>
      </c>
      <c r="R887" s="177" t="str">
        <f>IF(ISBLANK(INDEX('Policy Characteristics'!L:L,MATCH($C887,'Policy Characteristics'!$C:$C,0))),"",INDEX('Policy Characteristics'!L:L,MATCH($C887,'Policy Characteristics'!$C:$C,0)))</f>
        <v>industry-elec-and-hydrogen.html</v>
      </c>
    </row>
    <row r="888" spans="1:18" s="2" customFormat="1" x14ac:dyDescent="0.35">
      <c r="A888" s="176" t="str">
        <f>IF(ISBLANK(INDEX('Policy Characteristics'!A:A,MATCH($C888,'Policy Characteristics'!$C:$C,0))),"",INDEX('Policy Characteristics'!A:A,MATCH($C888,'Policy Characteristics'!$C:$C,0)))</f>
        <v>Industry</v>
      </c>
      <c r="B888" s="184" t="str">
        <f>IF(ISBLANK(INDEX('Policy Characteristics'!B:B,MATCH($C888,'Policy Characteristics'!$C:$C,0))),"",INDEX('Policy Characteristics'!B:B,MATCH($C888,'Policy Characteristics'!$C:$C,0)))</f>
        <v>Hydrogen Combustion</v>
      </c>
      <c r="C888" s="176" t="str">
        <f t="shared" si="39"/>
        <v>Fraction of Eligible Industrial Energy Use Shifted to Hydrogen</v>
      </c>
      <c r="D888" s="6" t="s">
        <v>1975</v>
      </c>
      <c r="E888" s="1" t="s">
        <v>2380</v>
      </c>
      <c r="F888" t="s">
        <v>1938</v>
      </c>
      <c r="G888" s="47" t="s">
        <v>2387</v>
      </c>
      <c r="H888" s="44">
        <v>2123</v>
      </c>
      <c r="I888" s="198" t="s">
        <v>44</v>
      </c>
      <c r="J888" s="177" t="str">
        <f>IF(ISBLANK(INDEX('Policy Characteristics'!D:D,MATCH($C888,'Policy Characteristics'!$C:$C,0))),"",INDEX('Policy Characteristics'!D:D,MATCH($C888,'Policy Characteristics'!$C:$C,0)))</f>
        <v>Hydrogen Combustion</v>
      </c>
      <c r="K888" s="177" t="str">
        <f>IF(ISBLANK(INDEX('Policy Characteristics'!E:E,MATCH($C888,'Policy Characteristics'!$C:$C,0))),"",INDEX('Policy Characteristics'!E:E,MATCH($C888,'Policy Characteristics'!$C:$C,0)))</f>
        <v>indst shift to hydrogen</v>
      </c>
      <c r="L888" s="177">
        <f>IF(ISBLANK(INDEX('Policy Characteristics'!F:F,MATCH($C888,'Policy Characteristics'!$C:$C,0))),"",INDEX('Policy Characteristics'!F:F,MATCH($C888,'Policy Characteristics'!$C:$C,0)))</f>
        <v>0</v>
      </c>
      <c r="M888" s="177">
        <f>IF(ISBLANK(INDEX('Policy Characteristics'!G:G,MATCH($C888,'Policy Characteristics'!$C:$C,0))),"",INDEX('Policy Characteristics'!G:G,MATCH($C888,'Policy Characteristics'!$C:$C,0)))</f>
        <v>1</v>
      </c>
      <c r="N888" s="177">
        <f>IF(ISBLANK(INDEX('Policy Characteristics'!H:H,MATCH($C888,'Policy Characteristics'!$C:$C,0))),"",INDEX('Policy Characteristics'!H:H,MATCH($C888,'Policy Characteristics'!$C:$C,0)))</f>
        <v>0.01</v>
      </c>
      <c r="O888" s="177" t="str">
        <f>IF(ISBLANK(INDEX('Policy Characteristics'!I:I,MATCH($C888,'Policy Characteristics'!$C:$C,0))),"",INDEX('Policy Characteristics'!I:I,MATCH($C888,'Policy Characteristics'!$C:$C,0)))</f>
        <v>% of fuel shifted</v>
      </c>
      <c r="P888" s="177" t="str">
        <f>IF(ISBLANK(INDEX('Policy Characteristics'!J:J,MATCH($C888,'Policy Characteristics'!$C:$C,0))),"",INDEX('Policy Characteristics'!J:J,MATCH($C888,'Policy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8" s="177" t="str">
        <f>IF(ISBLANK(INDEX('Policy Characteristics'!K:K,MATCH($C888,'Policy Characteristics'!$C:$C,0))),"",INDEX('Policy Characteristics'!K:K,MATCH($C888,'Policy Characteristics'!$C:$C,0)))</f>
        <v>industry-ag-main.html#fuel-switching</v>
      </c>
      <c r="R888" s="177" t="str">
        <f>IF(ISBLANK(INDEX('Policy Characteristics'!L:L,MATCH($C888,'Policy Characteristics'!$C:$C,0))),"",INDEX('Policy Characteristics'!L:L,MATCH($C888,'Policy Characteristics'!$C:$C,0)))</f>
        <v>industry-elec-and-hydrogen.html</v>
      </c>
    </row>
    <row r="889" spans="1:18" s="2" customFormat="1" x14ac:dyDescent="0.35">
      <c r="A889" s="176" t="str">
        <f>IF(ISBLANK(INDEX('Policy Characteristics'!A:A,MATCH($C889,'Policy Characteristics'!$C:$C,0))),"",INDEX('Policy Characteristics'!A:A,MATCH($C889,'Policy Characteristics'!$C:$C,0)))</f>
        <v>Industry</v>
      </c>
      <c r="B889" s="184" t="str">
        <f>IF(ISBLANK(INDEX('Policy Characteristics'!B:B,MATCH($C889,'Policy Characteristics'!$C:$C,0))),"",INDEX('Policy Characteristics'!B:B,MATCH($C889,'Policy Characteristics'!$C:$C,0)))</f>
        <v>Hydrogen Combustion</v>
      </c>
      <c r="C889" s="176" t="str">
        <f t="shared" si="39"/>
        <v>Fraction of Eligible Industrial Energy Use Shifted to Hydrogen</v>
      </c>
      <c r="D889" s="6" t="s">
        <v>1975</v>
      </c>
      <c r="E889" s="1" t="s">
        <v>2381</v>
      </c>
      <c r="F889" t="s">
        <v>1938</v>
      </c>
      <c r="G889" s="47" t="s">
        <v>2388</v>
      </c>
      <c r="H889" s="44">
        <v>2124</v>
      </c>
      <c r="I889" s="198" t="s">
        <v>44</v>
      </c>
      <c r="J889" s="177" t="str">
        <f>IF(ISBLANK(INDEX('Policy Characteristics'!D:D,MATCH($C889,'Policy Characteristics'!$C:$C,0))),"",INDEX('Policy Characteristics'!D:D,MATCH($C889,'Policy Characteristics'!$C:$C,0)))</f>
        <v>Hydrogen Combustion</v>
      </c>
      <c r="K889" s="177" t="str">
        <f>IF(ISBLANK(INDEX('Policy Characteristics'!E:E,MATCH($C889,'Policy Characteristics'!$C:$C,0))),"",INDEX('Policy Characteristics'!E:E,MATCH($C889,'Policy Characteristics'!$C:$C,0)))</f>
        <v>indst shift to hydrogen</v>
      </c>
      <c r="L889" s="177">
        <f>IF(ISBLANK(INDEX('Policy Characteristics'!F:F,MATCH($C889,'Policy Characteristics'!$C:$C,0))),"",INDEX('Policy Characteristics'!F:F,MATCH($C889,'Policy Characteristics'!$C:$C,0)))</f>
        <v>0</v>
      </c>
      <c r="M889" s="177">
        <f>IF(ISBLANK(INDEX('Policy Characteristics'!G:G,MATCH($C889,'Policy Characteristics'!$C:$C,0))),"",INDEX('Policy Characteristics'!G:G,MATCH($C889,'Policy Characteristics'!$C:$C,0)))</f>
        <v>1</v>
      </c>
      <c r="N889" s="177">
        <f>IF(ISBLANK(INDEX('Policy Characteristics'!H:H,MATCH($C889,'Policy Characteristics'!$C:$C,0))),"",INDEX('Policy Characteristics'!H:H,MATCH($C889,'Policy Characteristics'!$C:$C,0)))</f>
        <v>0.01</v>
      </c>
      <c r="O889" s="177" t="str">
        <f>IF(ISBLANK(INDEX('Policy Characteristics'!I:I,MATCH($C889,'Policy Characteristics'!$C:$C,0))),"",INDEX('Policy Characteristics'!I:I,MATCH($C889,'Policy Characteristics'!$C:$C,0)))</f>
        <v>% of fuel shifted</v>
      </c>
      <c r="P889" s="177" t="str">
        <f>IF(ISBLANK(INDEX('Policy Characteristics'!J:J,MATCH($C889,'Policy Characteristics'!$C:$C,0))),"",INDEX('Policy Characteristics'!J:J,MATCH($C889,'Policy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9" s="177" t="str">
        <f>IF(ISBLANK(INDEX('Policy Characteristics'!K:K,MATCH($C889,'Policy Characteristics'!$C:$C,0))),"",INDEX('Policy Characteristics'!K:K,MATCH($C889,'Policy Characteristics'!$C:$C,0)))</f>
        <v>industry-ag-main.html#fuel-switching</v>
      </c>
      <c r="R889" s="177" t="str">
        <f>IF(ISBLANK(INDEX('Policy Characteristics'!L:L,MATCH($C889,'Policy Characteristics'!$C:$C,0))),"",INDEX('Policy Characteristics'!L:L,MATCH($C889,'Policy Characteristics'!$C:$C,0)))</f>
        <v>industry-elec-and-hydrogen.html</v>
      </c>
    </row>
    <row r="890" spans="1:18" s="2" customFormat="1" x14ac:dyDescent="0.35">
      <c r="A890" s="176" t="str">
        <f>IF(ISBLANK(INDEX('Policy Characteristics'!A:A,MATCH($C890,'Policy Characteristics'!$C:$C,0))),"",INDEX('Policy Characteristics'!A:A,MATCH($C890,'Policy Characteristics'!$C:$C,0)))</f>
        <v>Industry</v>
      </c>
      <c r="B890" s="184" t="str">
        <f>IF(ISBLANK(INDEX('Policy Characteristics'!B:B,MATCH($C890,'Policy Characteristics'!$C:$C,0))),"",INDEX('Policy Characteristics'!B:B,MATCH($C890,'Policy Characteristics'!$C:$C,0)))</f>
        <v>Hydrogen Combustion</v>
      </c>
      <c r="C890" s="176" t="str">
        <f t="shared" si="39"/>
        <v>Fraction of Eligible Industrial Energy Use Shifted to Hydrogen</v>
      </c>
      <c r="D890" s="6" t="s">
        <v>1975</v>
      </c>
      <c r="E890" s="1" t="s">
        <v>2382</v>
      </c>
      <c r="F890" t="s">
        <v>1938</v>
      </c>
      <c r="G890" s="47" t="s">
        <v>2389</v>
      </c>
      <c r="H890" s="44">
        <v>2125</v>
      </c>
      <c r="I890" s="198" t="s">
        <v>43</v>
      </c>
      <c r="J890" s="177" t="str">
        <f>IF(ISBLANK(INDEX('Policy Characteristics'!D:D,MATCH($C890,'Policy Characteristics'!$C:$C,0))),"",INDEX('Policy Characteristics'!D:D,MATCH($C890,'Policy Characteristics'!$C:$C,0)))</f>
        <v>Hydrogen Combustion</v>
      </c>
      <c r="K890" s="177" t="str">
        <f>IF(ISBLANK(INDEX('Policy Characteristics'!E:E,MATCH($C890,'Policy Characteristics'!$C:$C,0))),"",INDEX('Policy Characteristics'!E:E,MATCH($C890,'Policy Characteristics'!$C:$C,0)))</f>
        <v>indst shift to hydrogen</v>
      </c>
      <c r="L890" s="177">
        <f>IF(ISBLANK(INDEX('Policy Characteristics'!F:F,MATCH($C890,'Policy Characteristics'!$C:$C,0))),"",INDEX('Policy Characteristics'!F:F,MATCH($C890,'Policy Characteristics'!$C:$C,0)))</f>
        <v>0</v>
      </c>
      <c r="M890" s="177">
        <f>IF(ISBLANK(INDEX('Policy Characteristics'!G:G,MATCH($C890,'Policy Characteristics'!$C:$C,0))),"",INDEX('Policy Characteristics'!G:G,MATCH($C890,'Policy Characteristics'!$C:$C,0)))</f>
        <v>1</v>
      </c>
      <c r="N890" s="177">
        <f>IF(ISBLANK(INDEX('Policy Characteristics'!H:H,MATCH($C890,'Policy Characteristics'!$C:$C,0))),"",INDEX('Policy Characteristics'!H:H,MATCH($C890,'Policy Characteristics'!$C:$C,0)))</f>
        <v>0.01</v>
      </c>
      <c r="O890" s="177" t="str">
        <f>IF(ISBLANK(INDEX('Policy Characteristics'!I:I,MATCH($C890,'Policy Characteristics'!$C:$C,0))),"",INDEX('Policy Characteristics'!I:I,MATCH($C890,'Policy Characteristics'!$C:$C,0)))</f>
        <v>% of fuel shifted</v>
      </c>
      <c r="P890" s="177" t="str">
        <f>IF(ISBLANK(INDEX('Policy Characteristics'!J:J,MATCH($C890,'Policy Characteristics'!$C:$C,0))),"",INDEX('Policy Characteristics'!J:J,MATCH($C890,'Policy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0" s="177" t="str">
        <f>IF(ISBLANK(INDEX('Policy Characteristics'!K:K,MATCH($C890,'Policy Characteristics'!$C:$C,0))),"",INDEX('Policy Characteristics'!K:K,MATCH($C890,'Policy Characteristics'!$C:$C,0)))</f>
        <v>industry-ag-main.html#fuel-switching</v>
      </c>
      <c r="R890" s="177" t="str">
        <f>IF(ISBLANK(INDEX('Policy Characteristics'!L:L,MATCH($C890,'Policy Characteristics'!$C:$C,0))),"",INDEX('Policy Characteristics'!L:L,MATCH($C890,'Policy Characteristics'!$C:$C,0)))</f>
        <v>industry-elec-and-hydrogen.html</v>
      </c>
    </row>
    <row r="891" spans="1:18" s="2" customFormat="1" x14ac:dyDescent="0.35">
      <c r="A891" s="176" t="str">
        <f>IF(ISBLANK(INDEX('Policy Characteristics'!A:A,MATCH($C891,'Policy Characteristics'!$C:$C,0))),"",INDEX('Policy Characteristics'!A:A,MATCH($C891,'Policy Characteristics'!$C:$C,0)))</f>
        <v>Industry</v>
      </c>
      <c r="B891" s="184" t="str">
        <f>IF(ISBLANK(INDEX('Policy Characteristics'!B:B,MATCH($C891,'Policy Characteristics'!$C:$C,0))),"",INDEX('Policy Characteristics'!B:B,MATCH($C891,'Policy Characteristics'!$C:$C,0)))</f>
        <v>Hydrogen Combustion</v>
      </c>
      <c r="C891" s="176" t="str">
        <f t="shared" si="39"/>
        <v>Fraction of Eligible Industrial Energy Use Shifted to Hydrogen</v>
      </c>
      <c r="D891" s="6" t="s">
        <v>1975</v>
      </c>
      <c r="E891" s="1" t="s">
        <v>2383</v>
      </c>
      <c r="F891" t="s">
        <v>1938</v>
      </c>
      <c r="G891" s="47" t="s">
        <v>2390</v>
      </c>
      <c r="H891" s="44">
        <v>2126</v>
      </c>
      <c r="I891" s="198" t="s">
        <v>44</v>
      </c>
      <c r="J891" s="177" t="str">
        <f>IF(ISBLANK(INDEX('Policy Characteristics'!D:D,MATCH($C891,'Policy Characteristics'!$C:$C,0))),"",INDEX('Policy Characteristics'!D:D,MATCH($C891,'Policy Characteristics'!$C:$C,0)))</f>
        <v>Hydrogen Combustion</v>
      </c>
      <c r="K891" s="177" t="str">
        <f>IF(ISBLANK(INDEX('Policy Characteristics'!E:E,MATCH($C891,'Policy Characteristics'!$C:$C,0))),"",INDEX('Policy Characteristics'!E:E,MATCH($C891,'Policy Characteristics'!$C:$C,0)))</f>
        <v>indst shift to hydrogen</v>
      </c>
      <c r="L891" s="177">
        <f>IF(ISBLANK(INDEX('Policy Characteristics'!F:F,MATCH($C891,'Policy Characteristics'!$C:$C,0))),"",INDEX('Policy Characteristics'!F:F,MATCH($C891,'Policy Characteristics'!$C:$C,0)))</f>
        <v>0</v>
      </c>
      <c r="M891" s="177">
        <f>IF(ISBLANK(INDEX('Policy Characteristics'!G:G,MATCH($C891,'Policy Characteristics'!$C:$C,0))),"",INDEX('Policy Characteristics'!G:G,MATCH($C891,'Policy Characteristics'!$C:$C,0)))</f>
        <v>1</v>
      </c>
      <c r="N891" s="177">
        <f>IF(ISBLANK(INDEX('Policy Characteristics'!H:H,MATCH($C891,'Policy Characteristics'!$C:$C,0))),"",INDEX('Policy Characteristics'!H:H,MATCH($C891,'Policy Characteristics'!$C:$C,0)))</f>
        <v>0.01</v>
      </c>
      <c r="O891" s="177" t="str">
        <f>IF(ISBLANK(INDEX('Policy Characteristics'!I:I,MATCH($C891,'Policy Characteristics'!$C:$C,0))),"",INDEX('Policy Characteristics'!I:I,MATCH($C891,'Policy Characteristics'!$C:$C,0)))</f>
        <v>% of fuel shifted</v>
      </c>
      <c r="P891" s="177" t="str">
        <f>IF(ISBLANK(INDEX('Policy Characteristics'!J:J,MATCH($C891,'Policy Characteristics'!$C:$C,0))),"",INDEX('Policy Characteristics'!J:J,MATCH($C891,'Policy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1" s="177" t="str">
        <f>IF(ISBLANK(INDEX('Policy Characteristics'!K:K,MATCH($C891,'Policy Characteristics'!$C:$C,0))),"",INDEX('Policy Characteristics'!K:K,MATCH($C891,'Policy Characteristics'!$C:$C,0)))</f>
        <v>industry-ag-main.html#fuel-switching</v>
      </c>
      <c r="R891" s="177" t="str">
        <f>IF(ISBLANK(INDEX('Policy Characteristics'!L:L,MATCH($C891,'Policy Characteristics'!$C:$C,0))),"",INDEX('Policy Characteristics'!L:L,MATCH($C891,'Policy Characteristics'!$C:$C,0)))</f>
        <v>industry-elec-and-hydrogen.html</v>
      </c>
    </row>
    <row r="892" spans="1:18" s="2" customFormat="1" x14ac:dyDescent="0.35">
      <c r="A892" s="176" t="str">
        <f>IF(ISBLANK(INDEX('Policy Characteristics'!A:A,MATCH($C892,'Policy Characteristics'!$C:$C,0))),"",INDEX('Policy Characteristics'!A:A,MATCH($C892,'Policy Characteristics'!$C:$C,0)))</f>
        <v>Industry</v>
      </c>
      <c r="B892" s="184" t="str">
        <f>IF(ISBLANK(INDEX('Policy Characteristics'!B:B,MATCH($C892,'Policy Characteristics'!$C:$C,0))),"",INDEX('Policy Characteristics'!B:B,MATCH($C892,'Policy Characteristics'!$C:$C,0)))</f>
        <v>Hydrogen Combustion</v>
      </c>
      <c r="C892" s="176" t="str">
        <f t="shared" si="39"/>
        <v>Fraction of Eligible Industrial Energy Use Shifted to Hydrogen</v>
      </c>
      <c r="D892" s="6" t="s">
        <v>1975</v>
      </c>
      <c r="E892" s="1" t="s">
        <v>2384</v>
      </c>
      <c r="F892" t="s">
        <v>1938</v>
      </c>
      <c r="G892" s="47" t="s">
        <v>2391</v>
      </c>
      <c r="H892" s="44">
        <v>2127</v>
      </c>
      <c r="I892" s="198" t="s">
        <v>43</v>
      </c>
      <c r="J892" s="177" t="str">
        <f>IF(ISBLANK(INDEX('Policy Characteristics'!D:D,MATCH($C892,'Policy Characteristics'!$C:$C,0))),"",INDEX('Policy Characteristics'!D:D,MATCH($C892,'Policy Characteristics'!$C:$C,0)))</f>
        <v>Hydrogen Combustion</v>
      </c>
      <c r="K892" s="177" t="str">
        <f>IF(ISBLANK(INDEX('Policy Characteristics'!E:E,MATCH($C892,'Policy Characteristics'!$C:$C,0))),"",INDEX('Policy Characteristics'!E:E,MATCH($C892,'Policy Characteristics'!$C:$C,0)))</f>
        <v>indst shift to hydrogen</v>
      </c>
      <c r="L892" s="177">
        <f>IF(ISBLANK(INDEX('Policy Characteristics'!F:F,MATCH($C892,'Policy Characteristics'!$C:$C,0))),"",INDEX('Policy Characteristics'!F:F,MATCH($C892,'Policy Characteristics'!$C:$C,0)))</f>
        <v>0</v>
      </c>
      <c r="M892" s="177">
        <f>IF(ISBLANK(INDEX('Policy Characteristics'!G:G,MATCH($C892,'Policy Characteristics'!$C:$C,0))),"",INDEX('Policy Characteristics'!G:G,MATCH($C892,'Policy Characteristics'!$C:$C,0)))</f>
        <v>1</v>
      </c>
      <c r="N892" s="177">
        <f>IF(ISBLANK(INDEX('Policy Characteristics'!H:H,MATCH($C892,'Policy Characteristics'!$C:$C,0))),"",INDEX('Policy Characteristics'!H:H,MATCH($C892,'Policy Characteristics'!$C:$C,0)))</f>
        <v>0.01</v>
      </c>
      <c r="O892" s="177" t="str">
        <f>IF(ISBLANK(INDEX('Policy Characteristics'!I:I,MATCH($C892,'Policy Characteristics'!$C:$C,0))),"",INDEX('Policy Characteristics'!I:I,MATCH($C892,'Policy Characteristics'!$C:$C,0)))</f>
        <v>% of fuel shifted</v>
      </c>
      <c r="P892" s="177" t="str">
        <f>IF(ISBLANK(INDEX('Policy Characteristics'!J:J,MATCH($C892,'Policy Characteristics'!$C:$C,0))),"",INDEX('Policy Characteristics'!J:J,MATCH($C892,'Policy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2" s="177" t="str">
        <f>IF(ISBLANK(INDEX('Policy Characteristics'!K:K,MATCH($C892,'Policy Characteristics'!$C:$C,0))),"",INDEX('Policy Characteristics'!K:K,MATCH($C892,'Policy Characteristics'!$C:$C,0)))</f>
        <v>industry-ag-main.html#fuel-switching</v>
      </c>
      <c r="R892" s="177" t="str">
        <f>IF(ISBLANK(INDEX('Policy Characteristics'!L:L,MATCH($C892,'Policy Characteristics'!$C:$C,0))),"",INDEX('Policy Characteristics'!L:L,MATCH($C892,'Policy Characteristics'!$C:$C,0)))</f>
        <v>industry-elec-and-hydrogen.html</v>
      </c>
    </row>
    <row r="893" spans="1:18" s="2" customFormat="1" x14ac:dyDescent="0.35">
      <c r="A893" s="176" t="str">
        <f>IF(ISBLANK(INDEX('Policy Characteristics'!A:A,MATCH($C893,'Policy Characteristics'!$C:$C,0))),"",INDEX('Policy Characteristics'!A:A,MATCH($C893,'Policy Characteristics'!$C:$C,0)))</f>
        <v>Industry</v>
      </c>
      <c r="B893" s="184" t="str">
        <f>IF(ISBLANK(INDEX('Policy Characteristics'!B:B,MATCH($C893,'Policy Characteristics'!$C:$C,0))),"",INDEX('Policy Characteristics'!B:B,MATCH($C893,'Policy Characteristics'!$C:$C,0)))</f>
        <v>Hydrogen Combustion</v>
      </c>
      <c r="C893" s="176" t="str">
        <f t="shared" si="39"/>
        <v>Fraction of Eligible Industrial Energy Use Shifted to Hydrogen</v>
      </c>
      <c r="D893" s="6" t="s">
        <v>1975</v>
      </c>
      <c r="E893" s="1" t="s">
        <v>2385</v>
      </c>
      <c r="F893" t="s">
        <v>1938</v>
      </c>
      <c r="G893" s="47" t="s">
        <v>2392</v>
      </c>
      <c r="H893" s="44">
        <v>2128</v>
      </c>
      <c r="I893" s="198" t="s">
        <v>44</v>
      </c>
      <c r="J893" s="177" t="str">
        <f>IF(ISBLANK(INDEX('Policy Characteristics'!D:D,MATCH($C893,'Policy Characteristics'!$C:$C,0))),"",INDEX('Policy Characteristics'!D:D,MATCH($C893,'Policy Characteristics'!$C:$C,0)))</f>
        <v>Hydrogen Combustion</v>
      </c>
      <c r="K893" s="177" t="str">
        <f>IF(ISBLANK(INDEX('Policy Characteristics'!E:E,MATCH($C893,'Policy Characteristics'!$C:$C,0))),"",INDEX('Policy Characteristics'!E:E,MATCH($C893,'Policy Characteristics'!$C:$C,0)))</f>
        <v>indst shift to hydrogen</v>
      </c>
      <c r="L893" s="177">
        <f>IF(ISBLANK(INDEX('Policy Characteristics'!F:F,MATCH($C893,'Policy Characteristics'!$C:$C,0))),"",INDEX('Policy Characteristics'!F:F,MATCH($C893,'Policy Characteristics'!$C:$C,0)))</f>
        <v>0</v>
      </c>
      <c r="M893" s="177">
        <f>IF(ISBLANK(INDEX('Policy Characteristics'!G:G,MATCH($C893,'Policy Characteristics'!$C:$C,0))),"",INDEX('Policy Characteristics'!G:G,MATCH($C893,'Policy Characteristics'!$C:$C,0)))</f>
        <v>1</v>
      </c>
      <c r="N893" s="177">
        <f>IF(ISBLANK(INDEX('Policy Characteristics'!H:H,MATCH($C893,'Policy Characteristics'!$C:$C,0))),"",INDEX('Policy Characteristics'!H:H,MATCH($C893,'Policy Characteristics'!$C:$C,0)))</f>
        <v>0.01</v>
      </c>
      <c r="O893" s="177" t="str">
        <f>IF(ISBLANK(INDEX('Policy Characteristics'!I:I,MATCH($C893,'Policy Characteristics'!$C:$C,0))),"",INDEX('Policy Characteristics'!I:I,MATCH($C893,'Policy Characteristics'!$C:$C,0)))</f>
        <v>% of fuel shifted</v>
      </c>
      <c r="P893" s="177" t="str">
        <f>IF(ISBLANK(INDEX('Policy Characteristics'!J:J,MATCH($C893,'Policy Characteristics'!$C:$C,0))),"",INDEX('Policy Characteristics'!J:J,MATCH($C893,'Policy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3" s="177" t="str">
        <f>IF(ISBLANK(INDEX('Policy Characteristics'!K:K,MATCH($C893,'Policy Characteristics'!$C:$C,0))),"",INDEX('Policy Characteristics'!K:K,MATCH($C893,'Policy Characteristics'!$C:$C,0)))</f>
        <v>industry-ag-main.html#fuel-switching</v>
      </c>
      <c r="R893" s="177" t="str">
        <f>IF(ISBLANK(INDEX('Policy Characteristics'!L:L,MATCH($C893,'Policy Characteristics'!$C:$C,0))),"",INDEX('Policy Characteristics'!L:L,MATCH($C893,'Policy Characteristics'!$C:$C,0)))</f>
        <v>industry-elec-and-hydrogen.html</v>
      </c>
    </row>
    <row r="894" spans="1:18" s="2" customFormat="1" x14ac:dyDescent="0.35">
      <c r="A894" s="176" t="str">
        <f>IF(ISBLANK(INDEX('Policy Characteristics'!A:A,MATCH($C894,'Policy Characteristics'!$C:$C,0))),"",INDEX('Policy Characteristics'!A:A,MATCH($C894,'Policy Characteristics'!$C:$C,0)))</f>
        <v>Industry</v>
      </c>
      <c r="B894" s="184" t="str">
        <f>IF(ISBLANK(INDEX('Policy Characteristics'!B:B,MATCH($C894,'Policy Characteristics'!$C:$C,0))),"",INDEX('Policy Characteristics'!B:B,MATCH($C894,'Policy Characteristics'!$C:$C,0)))</f>
        <v>Hydrogen Combustion</v>
      </c>
      <c r="C894" s="176" t="str">
        <f t="shared" si="39"/>
        <v>Fraction of Eligible Industrial Energy Use Shifted to Hydrogen</v>
      </c>
      <c r="D894" s="6" t="s">
        <v>1975</v>
      </c>
      <c r="E894" s="1" t="s">
        <v>2542</v>
      </c>
      <c r="F894" t="s">
        <v>1938</v>
      </c>
      <c r="G894" s="47" t="s">
        <v>2542</v>
      </c>
      <c r="H894" s="44">
        <v>2129</v>
      </c>
      <c r="I894" s="198" t="s">
        <v>44</v>
      </c>
      <c r="J894" s="177" t="str">
        <f>IF(ISBLANK(INDEX('Policy Characteristics'!D:D,MATCH($C894,'Policy Characteristics'!$C:$C,0))),"",INDEX('Policy Characteristics'!D:D,MATCH($C894,'Policy Characteristics'!$C:$C,0)))</f>
        <v>Hydrogen Combustion</v>
      </c>
      <c r="K894" s="177" t="str">
        <f>IF(ISBLANK(INDEX('Policy Characteristics'!E:E,MATCH($C894,'Policy Characteristics'!$C:$C,0))),"",INDEX('Policy Characteristics'!E:E,MATCH($C894,'Policy Characteristics'!$C:$C,0)))</f>
        <v>indst shift to hydrogen</v>
      </c>
      <c r="L894" s="177">
        <f>IF(ISBLANK(INDEX('Policy Characteristics'!F:F,MATCH($C894,'Policy Characteristics'!$C:$C,0))),"",INDEX('Policy Characteristics'!F:F,MATCH($C894,'Policy Characteristics'!$C:$C,0)))</f>
        <v>0</v>
      </c>
      <c r="M894" s="177">
        <f>IF(ISBLANK(INDEX('Policy Characteristics'!G:G,MATCH($C894,'Policy Characteristics'!$C:$C,0))),"",INDEX('Policy Characteristics'!G:G,MATCH($C894,'Policy Characteristics'!$C:$C,0)))</f>
        <v>1</v>
      </c>
      <c r="N894" s="177">
        <f>IF(ISBLANK(INDEX('Policy Characteristics'!H:H,MATCH($C894,'Policy Characteristics'!$C:$C,0))),"",INDEX('Policy Characteristics'!H:H,MATCH($C894,'Policy Characteristics'!$C:$C,0)))</f>
        <v>0.01</v>
      </c>
      <c r="O894" s="177" t="str">
        <f>IF(ISBLANK(INDEX('Policy Characteristics'!I:I,MATCH($C894,'Policy Characteristics'!$C:$C,0))),"",INDEX('Policy Characteristics'!I:I,MATCH($C894,'Policy Characteristics'!$C:$C,0)))</f>
        <v>% of fuel shifted</v>
      </c>
      <c r="P894" s="177" t="str">
        <f>IF(ISBLANK(INDEX('Policy Characteristics'!J:J,MATCH($C894,'Policy Characteristics'!$C:$C,0))),"",INDEX('Policy Characteristics'!J:J,MATCH($C894,'Policy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4" s="177" t="str">
        <f>IF(ISBLANK(INDEX('Policy Characteristics'!K:K,MATCH($C894,'Policy Characteristics'!$C:$C,0))),"",INDEX('Policy Characteristics'!K:K,MATCH($C894,'Policy Characteristics'!$C:$C,0)))</f>
        <v>industry-ag-main.html#fuel-switching</v>
      </c>
      <c r="R894" s="177" t="str">
        <f>IF(ISBLANK(INDEX('Policy Characteristics'!L:L,MATCH($C894,'Policy Characteristics'!$C:$C,0))),"",INDEX('Policy Characteristics'!L:L,MATCH($C894,'Policy Characteristics'!$C:$C,0)))</f>
        <v>industry-elec-and-hydrogen.html</v>
      </c>
    </row>
    <row r="895" spans="1:18" s="2" customFormat="1" x14ac:dyDescent="0.35">
      <c r="A895" s="176" t="str">
        <f>IF(ISBLANK(INDEX('Policy Characteristics'!A:A,MATCH($C895,'Policy Characteristics'!$C:$C,0))),"",INDEX('Policy Characteristics'!A:A,MATCH($C895,'Policy Characteristics'!$C:$C,0)))</f>
        <v>Industry</v>
      </c>
      <c r="B895" s="184" t="str">
        <f>IF(ISBLANK(INDEX('Policy Characteristics'!B:B,MATCH($C895,'Policy Characteristics'!$C:$C,0))),"",INDEX('Policy Characteristics'!B:B,MATCH($C895,'Policy Characteristics'!$C:$C,0)))</f>
        <v>Hydrogen Combustion</v>
      </c>
      <c r="C895" s="176" t="str">
        <f t="shared" si="39"/>
        <v>Fraction of Eligible Industrial Energy Use Shifted to Hydrogen</v>
      </c>
      <c r="D895" s="6" t="s">
        <v>1976</v>
      </c>
      <c r="E895" s="1" t="s">
        <v>2379</v>
      </c>
      <c r="F895" t="s">
        <v>1939</v>
      </c>
      <c r="G895" s="47" t="s">
        <v>2386</v>
      </c>
      <c r="H895" s="44">
        <v>2130</v>
      </c>
      <c r="I895" s="198" t="s">
        <v>43</v>
      </c>
      <c r="J895" s="177" t="str">
        <f>IF(ISBLANK(INDEX('Policy Characteristics'!D:D,MATCH($C895,'Policy Characteristics'!$C:$C,0))),"",INDEX('Policy Characteristics'!D:D,MATCH($C895,'Policy Characteristics'!$C:$C,0)))</f>
        <v>Hydrogen Combustion</v>
      </c>
      <c r="K895" s="177" t="str">
        <f>IF(ISBLANK(INDEX('Policy Characteristics'!E:E,MATCH($C895,'Policy Characteristics'!$C:$C,0))),"",INDEX('Policy Characteristics'!E:E,MATCH($C895,'Policy Characteristics'!$C:$C,0)))</f>
        <v>indst shift to hydrogen</v>
      </c>
      <c r="L895" s="177">
        <f>IF(ISBLANK(INDEX('Policy Characteristics'!F:F,MATCH($C895,'Policy Characteristics'!$C:$C,0))),"",INDEX('Policy Characteristics'!F:F,MATCH($C895,'Policy Characteristics'!$C:$C,0)))</f>
        <v>0</v>
      </c>
      <c r="M895" s="177">
        <f>IF(ISBLANK(INDEX('Policy Characteristics'!G:G,MATCH($C895,'Policy Characteristics'!$C:$C,0))),"",INDEX('Policy Characteristics'!G:G,MATCH($C895,'Policy Characteristics'!$C:$C,0)))</f>
        <v>1</v>
      </c>
      <c r="N895" s="177">
        <f>IF(ISBLANK(INDEX('Policy Characteristics'!H:H,MATCH($C895,'Policy Characteristics'!$C:$C,0))),"",INDEX('Policy Characteristics'!H:H,MATCH($C895,'Policy Characteristics'!$C:$C,0)))</f>
        <v>0.01</v>
      </c>
      <c r="O895" s="177" t="str">
        <f>IF(ISBLANK(INDEX('Policy Characteristics'!I:I,MATCH($C895,'Policy Characteristics'!$C:$C,0))),"",INDEX('Policy Characteristics'!I:I,MATCH($C895,'Policy Characteristics'!$C:$C,0)))</f>
        <v>% of fuel shifted</v>
      </c>
      <c r="P895" s="177" t="str">
        <f>IF(ISBLANK(INDEX('Policy Characteristics'!J:J,MATCH($C895,'Policy Characteristics'!$C:$C,0))),"",INDEX('Policy Characteristics'!J:J,MATCH($C895,'Policy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5" s="177" t="str">
        <f>IF(ISBLANK(INDEX('Policy Characteristics'!K:K,MATCH($C895,'Policy Characteristics'!$C:$C,0))),"",INDEX('Policy Characteristics'!K:K,MATCH($C895,'Policy Characteristics'!$C:$C,0)))</f>
        <v>industry-ag-main.html#fuel-switching</v>
      </c>
      <c r="R895" s="177" t="str">
        <f>IF(ISBLANK(INDEX('Policy Characteristics'!L:L,MATCH($C895,'Policy Characteristics'!$C:$C,0))),"",INDEX('Policy Characteristics'!L:L,MATCH($C895,'Policy Characteristics'!$C:$C,0)))</f>
        <v>industry-elec-and-hydrogen.html</v>
      </c>
    </row>
    <row r="896" spans="1:18" s="2" customFormat="1" x14ac:dyDescent="0.35">
      <c r="A896" s="176" t="str">
        <f>IF(ISBLANK(INDEX('Policy Characteristics'!A:A,MATCH($C896,'Policy Characteristics'!$C:$C,0))),"",INDEX('Policy Characteristics'!A:A,MATCH($C896,'Policy Characteristics'!$C:$C,0)))</f>
        <v>Industry</v>
      </c>
      <c r="B896" s="184" t="str">
        <f>IF(ISBLANK(INDEX('Policy Characteristics'!B:B,MATCH($C896,'Policy Characteristics'!$C:$C,0))),"",INDEX('Policy Characteristics'!B:B,MATCH($C896,'Policy Characteristics'!$C:$C,0)))</f>
        <v>Hydrogen Combustion</v>
      </c>
      <c r="C896" s="176" t="str">
        <f t="shared" si="39"/>
        <v>Fraction of Eligible Industrial Energy Use Shifted to Hydrogen</v>
      </c>
      <c r="D896" s="6" t="s">
        <v>1976</v>
      </c>
      <c r="E896" s="1" t="s">
        <v>2380</v>
      </c>
      <c r="F896" t="s">
        <v>1939</v>
      </c>
      <c r="G896" s="47" t="s">
        <v>2387</v>
      </c>
      <c r="H896" s="44">
        <v>2131</v>
      </c>
      <c r="I896" s="198" t="s">
        <v>43</v>
      </c>
      <c r="J896" s="177" t="str">
        <f>IF(ISBLANK(INDEX('Policy Characteristics'!D:D,MATCH($C896,'Policy Characteristics'!$C:$C,0))),"",INDEX('Policy Characteristics'!D:D,MATCH($C896,'Policy Characteristics'!$C:$C,0)))</f>
        <v>Hydrogen Combustion</v>
      </c>
      <c r="K896" s="177" t="str">
        <f>IF(ISBLANK(INDEX('Policy Characteristics'!E:E,MATCH($C896,'Policy Characteristics'!$C:$C,0))),"",INDEX('Policy Characteristics'!E:E,MATCH($C896,'Policy Characteristics'!$C:$C,0)))</f>
        <v>indst shift to hydrogen</v>
      </c>
      <c r="L896" s="177">
        <f>IF(ISBLANK(INDEX('Policy Characteristics'!F:F,MATCH($C896,'Policy Characteristics'!$C:$C,0))),"",INDEX('Policy Characteristics'!F:F,MATCH($C896,'Policy Characteristics'!$C:$C,0)))</f>
        <v>0</v>
      </c>
      <c r="M896" s="177">
        <f>IF(ISBLANK(INDEX('Policy Characteristics'!G:G,MATCH($C896,'Policy Characteristics'!$C:$C,0))),"",INDEX('Policy Characteristics'!G:G,MATCH($C896,'Policy Characteristics'!$C:$C,0)))</f>
        <v>1</v>
      </c>
      <c r="N896" s="177">
        <f>IF(ISBLANK(INDEX('Policy Characteristics'!H:H,MATCH($C896,'Policy Characteristics'!$C:$C,0))),"",INDEX('Policy Characteristics'!H:H,MATCH($C896,'Policy Characteristics'!$C:$C,0)))</f>
        <v>0.01</v>
      </c>
      <c r="O896" s="177" t="str">
        <f>IF(ISBLANK(INDEX('Policy Characteristics'!I:I,MATCH($C896,'Policy Characteristics'!$C:$C,0))),"",INDEX('Policy Characteristics'!I:I,MATCH($C896,'Policy Characteristics'!$C:$C,0)))</f>
        <v>% of fuel shifted</v>
      </c>
      <c r="P896" s="177" t="str">
        <f>IF(ISBLANK(INDEX('Policy Characteristics'!J:J,MATCH($C896,'Policy Characteristics'!$C:$C,0))),"",INDEX('Policy Characteristics'!J:J,MATCH($C896,'Policy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6" s="177" t="str">
        <f>IF(ISBLANK(INDEX('Policy Characteristics'!K:K,MATCH($C896,'Policy Characteristics'!$C:$C,0))),"",INDEX('Policy Characteristics'!K:K,MATCH($C896,'Policy Characteristics'!$C:$C,0)))</f>
        <v>industry-ag-main.html#fuel-switching</v>
      </c>
      <c r="R896" s="177" t="str">
        <f>IF(ISBLANK(INDEX('Policy Characteristics'!L:L,MATCH($C896,'Policy Characteristics'!$C:$C,0))),"",INDEX('Policy Characteristics'!L:L,MATCH($C896,'Policy Characteristics'!$C:$C,0)))</f>
        <v>industry-elec-and-hydrogen.html</v>
      </c>
    </row>
    <row r="897" spans="1:18" s="2" customFormat="1" x14ac:dyDescent="0.35">
      <c r="A897" s="176" t="str">
        <f>IF(ISBLANK(INDEX('Policy Characteristics'!A:A,MATCH($C897,'Policy Characteristics'!$C:$C,0))),"",INDEX('Policy Characteristics'!A:A,MATCH($C897,'Policy Characteristics'!$C:$C,0)))</f>
        <v>Industry</v>
      </c>
      <c r="B897" s="184" t="str">
        <f>IF(ISBLANK(INDEX('Policy Characteristics'!B:B,MATCH($C897,'Policy Characteristics'!$C:$C,0))),"",INDEX('Policy Characteristics'!B:B,MATCH($C897,'Policy Characteristics'!$C:$C,0)))</f>
        <v>Hydrogen Combustion</v>
      </c>
      <c r="C897" s="176" t="str">
        <f t="shared" si="39"/>
        <v>Fraction of Eligible Industrial Energy Use Shifted to Hydrogen</v>
      </c>
      <c r="D897" s="6" t="s">
        <v>1976</v>
      </c>
      <c r="E897" s="1" t="s">
        <v>2381</v>
      </c>
      <c r="F897" t="s">
        <v>1939</v>
      </c>
      <c r="G897" s="47" t="s">
        <v>2388</v>
      </c>
      <c r="H897" s="44">
        <v>2132</v>
      </c>
      <c r="I897" s="198" t="s">
        <v>43</v>
      </c>
      <c r="J897" s="177" t="str">
        <f>IF(ISBLANK(INDEX('Policy Characteristics'!D:D,MATCH($C897,'Policy Characteristics'!$C:$C,0))),"",INDEX('Policy Characteristics'!D:D,MATCH($C897,'Policy Characteristics'!$C:$C,0)))</f>
        <v>Hydrogen Combustion</v>
      </c>
      <c r="K897" s="177" t="str">
        <f>IF(ISBLANK(INDEX('Policy Characteristics'!E:E,MATCH($C897,'Policy Characteristics'!$C:$C,0))),"",INDEX('Policy Characteristics'!E:E,MATCH($C897,'Policy Characteristics'!$C:$C,0)))</f>
        <v>indst shift to hydrogen</v>
      </c>
      <c r="L897" s="177">
        <f>IF(ISBLANK(INDEX('Policy Characteristics'!F:F,MATCH($C897,'Policy Characteristics'!$C:$C,0))),"",INDEX('Policy Characteristics'!F:F,MATCH($C897,'Policy Characteristics'!$C:$C,0)))</f>
        <v>0</v>
      </c>
      <c r="M897" s="177">
        <f>IF(ISBLANK(INDEX('Policy Characteristics'!G:G,MATCH($C897,'Policy Characteristics'!$C:$C,0))),"",INDEX('Policy Characteristics'!G:G,MATCH($C897,'Policy Characteristics'!$C:$C,0)))</f>
        <v>1</v>
      </c>
      <c r="N897" s="177">
        <f>IF(ISBLANK(INDEX('Policy Characteristics'!H:H,MATCH($C897,'Policy Characteristics'!$C:$C,0))),"",INDEX('Policy Characteristics'!H:H,MATCH($C897,'Policy Characteristics'!$C:$C,0)))</f>
        <v>0.01</v>
      </c>
      <c r="O897" s="177" t="str">
        <f>IF(ISBLANK(INDEX('Policy Characteristics'!I:I,MATCH($C897,'Policy Characteristics'!$C:$C,0))),"",INDEX('Policy Characteristics'!I:I,MATCH($C897,'Policy Characteristics'!$C:$C,0)))</f>
        <v>% of fuel shifted</v>
      </c>
      <c r="P897" s="177" t="str">
        <f>IF(ISBLANK(INDEX('Policy Characteristics'!J:J,MATCH($C897,'Policy Characteristics'!$C:$C,0))),"",INDEX('Policy Characteristics'!J:J,MATCH($C897,'Policy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7" s="177" t="str">
        <f>IF(ISBLANK(INDEX('Policy Characteristics'!K:K,MATCH($C897,'Policy Characteristics'!$C:$C,0))),"",INDEX('Policy Characteristics'!K:K,MATCH($C897,'Policy Characteristics'!$C:$C,0)))</f>
        <v>industry-ag-main.html#fuel-switching</v>
      </c>
      <c r="R897" s="177" t="str">
        <f>IF(ISBLANK(INDEX('Policy Characteristics'!L:L,MATCH($C897,'Policy Characteristics'!$C:$C,0))),"",INDEX('Policy Characteristics'!L:L,MATCH($C897,'Policy Characteristics'!$C:$C,0)))</f>
        <v>industry-elec-and-hydrogen.html</v>
      </c>
    </row>
    <row r="898" spans="1:18" s="2" customFormat="1" x14ac:dyDescent="0.35">
      <c r="A898" s="176" t="str">
        <f>IF(ISBLANK(INDEX('Policy Characteristics'!A:A,MATCH($C898,'Policy Characteristics'!$C:$C,0))),"",INDEX('Policy Characteristics'!A:A,MATCH($C898,'Policy Characteristics'!$C:$C,0)))</f>
        <v>Industry</v>
      </c>
      <c r="B898" s="184" t="str">
        <f>IF(ISBLANK(INDEX('Policy Characteristics'!B:B,MATCH($C898,'Policy Characteristics'!$C:$C,0))),"",INDEX('Policy Characteristics'!B:B,MATCH($C898,'Policy Characteristics'!$C:$C,0)))</f>
        <v>Hydrogen Combustion</v>
      </c>
      <c r="C898" s="176" t="str">
        <f t="shared" si="39"/>
        <v>Fraction of Eligible Industrial Energy Use Shifted to Hydrogen</v>
      </c>
      <c r="D898" s="6" t="s">
        <v>1976</v>
      </c>
      <c r="E898" s="1" t="s">
        <v>2382</v>
      </c>
      <c r="F898" t="s">
        <v>1939</v>
      </c>
      <c r="G898" s="47" t="s">
        <v>2389</v>
      </c>
      <c r="H898" s="44">
        <v>2133</v>
      </c>
      <c r="I898" s="198" t="s">
        <v>43</v>
      </c>
      <c r="J898" s="177" t="str">
        <f>IF(ISBLANK(INDEX('Policy Characteristics'!D:D,MATCH($C898,'Policy Characteristics'!$C:$C,0))),"",INDEX('Policy Characteristics'!D:D,MATCH($C898,'Policy Characteristics'!$C:$C,0)))</f>
        <v>Hydrogen Combustion</v>
      </c>
      <c r="K898" s="177" t="str">
        <f>IF(ISBLANK(INDEX('Policy Characteristics'!E:E,MATCH($C898,'Policy Characteristics'!$C:$C,0))),"",INDEX('Policy Characteristics'!E:E,MATCH($C898,'Policy Characteristics'!$C:$C,0)))</f>
        <v>indst shift to hydrogen</v>
      </c>
      <c r="L898" s="177">
        <f>IF(ISBLANK(INDEX('Policy Characteristics'!F:F,MATCH($C898,'Policy Characteristics'!$C:$C,0))),"",INDEX('Policy Characteristics'!F:F,MATCH($C898,'Policy Characteristics'!$C:$C,0)))</f>
        <v>0</v>
      </c>
      <c r="M898" s="177">
        <f>IF(ISBLANK(INDEX('Policy Characteristics'!G:G,MATCH($C898,'Policy Characteristics'!$C:$C,0))),"",INDEX('Policy Characteristics'!G:G,MATCH($C898,'Policy Characteristics'!$C:$C,0)))</f>
        <v>1</v>
      </c>
      <c r="N898" s="177">
        <f>IF(ISBLANK(INDEX('Policy Characteristics'!H:H,MATCH($C898,'Policy Characteristics'!$C:$C,0))),"",INDEX('Policy Characteristics'!H:H,MATCH($C898,'Policy Characteristics'!$C:$C,0)))</f>
        <v>0.01</v>
      </c>
      <c r="O898" s="177" t="str">
        <f>IF(ISBLANK(INDEX('Policy Characteristics'!I:I,MATCH($C898,'Policy Characteristics'!$C:$C,0))),"",INDEX('Policy Characteristics'!I:I,MATCH($C898,'Policy Characteristics'!$C:$C,0)))</f>
        <v>% of fuel shifted</v>
      </c>
      <c r="P898" s="177" t="str">
        <f>IF(ISBLANK(INDEX('Policy Characteristics'!J:J,MATCH($C898,'Policy Characteristics'!$C:$C,0))),"",INDEX('Policy Characteristics'!J:J,MATCH($C898,'Policy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8" s="177" t="str">
        <f>IF(ISBLANK(INDEX('Policy Characteristics'!K:K,MATCH($C898,'Policy Characteristics'!$C:$C,0))),"",INDEX('Policy Characteristics'!K:K,MATCH($C898,'Policy Characteristics'!$C:$C,0)))</f>
        <v>industry-ag-main.html#fuel-switching</v>
      </c>
      <c r="R898" s="177" t="str">
        <f>IF(ISBLANK(INDEX('Policy Characteristics'!L:L,MATCH($C898,'Policy Characteristics'!$C:$C,0))),"",INDEX('Policy Characteristics'!L:L,MATCH($C898,'Policy Characteristics'!$C:$C,0)))</f>
        <v>industry-elec-and-hydrogen.html</v>
      </c>
    </row>
    <row r="899" spans="1:18" s="2" customFormat="1" x14ac:dyDescent="0.35">
      <c r="A899" s="176" t="str">
        <f>IF(ISBLANK(INDEX('Policy Characteristics'!A:A,MATCH($C899,'Policy Characteristics'!$C:$C,0))),"",INDEX('Policy Characteristics'!A:A,MATCH($C899,'Policy Characteristics'!$C:$C,0)))</f>
        <v>Industry</v>
      </c>
      <c r="B899" s="184" t="str">
        <f>IF(ISBLANK(INDEX('Policy Characteristics'!B:B,MATCH($C899,'Policy Characteristics'!$C:$C,0))),"",INDEX('Policy Characteristics'!B:B,MATCH($C899,'Policy Characteristics'!$C:$C,0)))</f>
        <v>Hydrogen Combustion</v>
      </c>
      <c r="C899" s="176" t="str">
        <f t="shared" si="39"/>
        <v>Fraction of Eligible Industrial Energy Use Shifted to Hydrogen</v>
      </c>
      <c r="D899" s="6" t="s">
        <v>1976</v>
      </c>
      <c r="E899" s="1" t="s">
        <v>2383</v>
      </c>
      <c r="F899" t="s">
        <v>1939</v>
      </c>
      <c r="G899" s="47" t="s">
        <v>2390</v>
      </c>
      <c r="H899" s="44">
        <v>2134</v>
      </c>
      <c r="I899" s="198" t="s">
        <v>43</v>
      </c>
      <c r="J899" s="177" t="str">
        <f>IF(ISBLANK(INDEX('Policy Characteristics'!D:D,MATCH($C899,'Policy Characteristics'!$C:$C,0))),"",INDEX('Policy Characteristics'!D:D,MATCH($C899,'Policy Characteristics'!$C:$C,0)))</f>
        <v>Hydrogen Combustion</v>
      </c>
      <c r="K899" s="177" t="str">
        <f>IF(ISBLANK(INDEX('Policy Characteristics'!E:E,MATCH($C899,'Policy Characteristics'!$C:$C,0))),"",INDEX('Policy Characteristics'!E:E,MATCH($C899,'Policy Characteristics'!$C:$C,0)))</f>
        <v>indst shift to hydrogen</v>
      </c>
      <c r="L899" s="177">
        <f>IF(ISBLANK(INDEX('Policy Characteristics'!F:F,MATCH($C899,'Policy Characteristics'!$C:$C,0))),"",INDEX('Policy Characteristics'!F:F,MATCH($C899,'Policy Characteristics'!$C:$C,0)))</f>
        <v>0</v>
      </c>
      <c r="M899" s="177">
        <f>IF(ISBLANK(INDEX('Policy Characteristics'!G:G,MATCH($C899,'Policy Characteristics'!$C:$C,0))),"",INDEX('Policy Characteristics'!G:G,MATCH($C899,'Policy Characteristics'!$C:$C,0)))</f>
        <v>1</v>
      </c>
      <c r="N899" s="177">
        <f>IF(ISBLANK(INDEX('Policy Characteristics'!H:H,MATCH($C899,'Policy Characteristics'!$C:$C,0))),"",INDEX('Policy Characteristics'!H:H,MATCH($C899,'Policy Characteristics'!$C:$C,0)))</f>
        <v>0.01</v>
      </c>
      <c r="O899" s="177" t="str">
        <f>IF(ISBLANK(INDEX('Policy Characteristics'!I:I,MATCH($C899,'Policy Characteristics'!$C:$C,0))),"",INDEX('Policy Characteristics'!I:I,MATCH($C899,'Policy Characteristics'!$C:$C,0)))</f>
        <v>% of fuel shifted</v>
      </c>
      <c r="P899" s="177" t="str">
        <f>IF(ISBLANK(INDEX('Policy Characteristics'!J:J,MATCH($C899,'Policy Characteristics'!$C:$C,0))),"",INDEX('Policy Characteristics'!J:J,MATCH($C899,'Policy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9" s="177" t="str">
        <f>IF(ISBLANK(INDEX('Policy Characteristics'!K:K,MATCH($C899,'Policy Characteristics'!$C:$C,0))),"",INDEX('Policy Characteristics'!K:K,MATCH($C899,'Policy Characteristics'!$C:$C,0)))</f>
        <v>industry-ag-main.html#fuel-switching</v>
      </c>
      <c r="R899" s="177" t="str">
        <f>IF(ISBLANK(INDEX('Policy Characteristics'!L:L,MATCH($C899,'Policy Characteristics'!$C:$C,0))),"",INDEX('Policy Characteristics'!L:L,MATCH($C899,'Policy Characteristics'!$C:$C,0)))</f>
        <v>industry-elec-and-hydrogen.html</v>
      </c>
    </row>
    <row r="900" spans="1:18" s="2" customFormat="1" x14ac:dyDescent="0.35">
      <c r="A900" s="176" t="str">
        <f>IF(ISBLANK(INDEX('Policy Characteristics'!A:A,MATCH($C900,'Policy Characteristics'!$C:$C,0))),"",INDEX('Policy Characteristics'!A:A,MATCH($C900,'Policy Characteristics'!$C:$C,0)))</f>
        <v>Industry</v>
      </c>
      <c r="B900" s="184" t="str">
        <f>IF(ISBLANK(INDEX('Policy Characteristics'!B:B,MATCH($C900,'Policy Characteristics'!$C:$C,0))),"",INDEX('Policy Characteristics'!B:B,MATCH($C900,'Policy Characteristics'!$C:$C,0)))</f>
        <v>Hydrogen Combustion</v>
      </c>
      <c r="C900" s="176" t="str">
        <f t="shared" si="39"/>
        <v>Fraction of Eligible Industrial Energy Use Shifted to Hydrogen</v>
      </c>
      <c r="D900" s="6" t="s">
        <v>1976</v>
      </c>
      <c r="E900" s="1" t="s">
        <v>2384</v>
      </c>
      <c r="F900" t="s">
        <v>1939</v>
      </c>
      <c r="G900" s="47" t="s">
        <v>2391</v>
      </c>
      <c r="H900" s="44">
        <v>2135</v>
      </c>
      <c r="I900" s="198" t="s">
        <v>43</v>
      </c>
      <c r="J900" s="177" t="str">
        <f>IF(ISBLANK(INDEX('Policy Characteristics'!D:D,MATCH($C900,'Policy Characteristics'!$C:$C,0))),"",INDEX('Policy Characteristics'!D:D,MATCH($C900,'Policy Characteristics'!$C:$C,0)))</f>
        <v>Hydrogen Combustion</v>
      </c>
      <c r="K900" s="177" t="str">
        <f>IF(ISBLANK(INDEX('Policy Characteristics'!E:E,MATCH($C900,'Policy Characteristics'!$C:$C,0))),"",INDEX('Policy Characteristics'!E:E,MATCH($C900,'Policy Characteristics'!$C:$C,0)))</f>
        <v>indst shift to hydrogen</v>
      </c>
      <c r="L900" s="177">
        <f>IF(ISBLANK(INDEX('Policy Characteristics'!F:F,MATCH($C900,'Policy Characteristics'!$C:$C,0))),"",INDEX('Policy Characteristics'!F:F,MATCH($C900,'Policy Characteristics'!$C:$C,0)))</f>
        <v>0</v>
      </c>
      <c r="M900" s="177">
        <f>IF(ISBLANK(INDEX('Policy Characteristics'!G:G,MATCH($C900,'Policy Characteristics'!$C:$C,0))),"",INDEX('Policy Characteristics'!G:G,MATCH($C900,'Policy Characteristics'!$C:$C,0)))</f>
        <v>1</v>
      </c>
      <c r="N900" s="177">
        <f>IF(ISBLANK(INDEX('Policy Characteristics'!H:H,MATCH($C900,'Policy Characteristics'!$C:$C,0))),"",INDEX('Policy Characteristics'!H:H,MATCH($C900,'Policy Characteristics'!$C:$C,0)))</f>
        <v>0.01</v>
      </c>
      <c r="O900" s="177" t="str">
        <f>IF(ISBLANK(INDEX('Policy Characteristics'!I:I,MATCH($C900,'Policy Characteristics'!$C:$C,0))),"",INDEX('Policy Characteristics'!I:I,MATCH($C900,'Policy Characteristics'!$C:$C,0)))</f>
        <v>% of fuel shifted</v>
      </c>
      <c r="P900" s="177" t="str">
        <f>IF(ISBLANK(INDEX('Policy Characteristics'!J:J,MATCH($C900,'Policy Characteristics'!$C:$C,0))),"",INDEX('Policy Characteristics'!J:J,MATCH($C900,'Policy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0" s="177" t="str">
        <f>IF(ISBLANK(INDEX('Policy Characteristics'!K:K,MATCH($C900,'Policy Characteristics'!$C:$C,0))),"",INDEX('Policy Characteristics'!K:K,MATCH($C900,'Policy Characteristics'!$C:$C,0)))</f>
        <v>industry-ag-main.html#fuel-switching</v>
      </c>
      <c r="R900" s="177" t="str">
        <f>IF(ISBLANK(INDEX('Policy Characteristics'!L:L,MATCH($C900,'Policy Characteristics'!$C:$C,0))),"",INDEX('Policy Characteristics'!L:L,MATCH($C900,'Policy Characteristics'!$C:$C,0)))</f>
        <v>industry-elec-and-hydrogen.html</v>
      </c>
    </row>
    <row r="901" spans="1:18" s="2" customFormat="1" x14ac:dyDescent="0.35">
      <c r="A901" s="176" t="str">
        <f>IF(ISBLANK(INDEX('Policy Characteristics'!A:A,MATCH($C901,'Policy Characteristics'!$C:$C,0))),"",INDEX('Policy Characteristics'!A:A,MATCH($C901,'Policy Characteristics'!$C:$C,0)))</f>
        <v>Industry</v>
      </c>
      <c r="B901" s="184" t="str">
        <f>IF(ISBLANK(INDEX('Policy Characteristics'!B:B,MATCH($C901,'Policy Characteristics'!$C:$C,0))),"",INDEX('Policy Characteristics'!B:B,MATCH($C901,'Policy Characteristics'!$C:$C,0)))</f>
        <v>Hydrogen Combustion</v>
      </c>
      <c r="C901" s="176" t="str">
        <f t="shared" si="39"/>
        <v>Fraction of Eligible Industrial Energy Use Shifted to Hydrogen</v>
      </c>
      <c r="D901" s="6" t="s">
        <v>1976</v>
      </c>
      <c r="E901" s="1" t="s">
        <v>2385</v>
      </c>
      <c r="F901" t="s">
        <v>1939</v>
      </c>
      <c r="G901" s="47" t="s">
        <v>2392</v>
      </c>
      <c r="H901" s="44">
        <v>2136</v>
      </c>
      <c r="I901" s="198" t="s">
        <v>44</v>
      </c>
      <c r="J901" s="177" t="str">
        <f>IF(ISBLANK(INDEX('Policy Characteristics'!D:D,MATCH($C901,'Policy Characteristics'!$C:$C,0))),"",INDEX('Policy Characteristics'!D:D,MATCH($C901,'Policy Characteristics'!$C:$C,0)))</f>
        <v>Hydrogen Combustion</v>
      </c>
      <c r="K901" s="177" t="str">
        <f>IF(ISBLANK(INDEX('Policy Characteristics'!E:E,MATCH($C901,'Policy Characteristics'!$C:$C,0))),"",INDEX('Policy Characteristics'!E:E,MATCH($C901,'Policy Characteristics'!$C:$C,0)))</f>
        <v>indst shift to hydrogen</v>
      </c>
      <c r="L901" s="177">
        <f>IF(ISBLANK(INDEX('Policy Characteristics'!F:F,MATCH($C901,'Policy Characteristics'!$C:$C,0))),"",INDEX('Policy Characteristics'!F:F,MATCH($C901,'Policy Characteristics'!$C:$C,0)))</f>
        <v>0</v>
      </c>
      <c r="M901" s="177">
        <f>IF(ISBLANK(INDEX('Policy Characteristics'!G:G,MATCH($C901,'Policy Characteristics'!$C:$C,0))),"",INDEX('Policy Characteristics'!G:G,MATCH($C901,'Policy Characteristics'!$C:$C,0)))</f>
        <v>1</v>
      </c>
      <c r="N901" s="177">
        <f>IF(ISBLANK(INDEX('Policy Characteristics'!H:H,MATCH($C901,'Policy Characteristics'!$C:$C,0))),"",INDEX('Policy Characteristics'!H:H,MATCH($C901,'Policy Characteristics'!$C:$C,0)))</f>
        <v>0.01</v>
      </c>
      <c r="O901" s="177" t="str">
        <f>IF(ISBLANK(INDEX('Policy Characteristics'!I:I,MATCH($C901,'Policy Characteristics'!$C:$C,0))),"",INDEX('Policy Characteristics'!I:I,MATCH($C901,'Policy Characteristics'!$C:$C,0)))</f>
        <v>% of fuel shifted</v>
      </c>
      <c r="P901" s="177" t="str">
        <f>IF(ISBLANK(INDEX('Policy Characteristics'!J:J,MATCH($C901,'Policy Characteristics'!$C:$C,0))),"",INDEX('Policy Characteristics'!J:J,MATCH($C901,'Policy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1" s="177" t="str">
        <f>IF(ISBLANK(INDEX('Policy Characteristics'!K:K,MATCH($C901,'Policy Characteristics'!$C:$C,0))),"",INDEX('Policy Characteristics'!K:K,MATCH($C901,'Policy Characteristics'!$C:$C,0)))</f>
        <v>industry-ag-main.html#fuel-switching</v>
      </c>
      <c r="R901" s="177" t="str">
        <f>IF(ISBLANK(INDEX('Policy Characteristics'!L:L,MATCH($C901,'Policy Characteristics'!$C:$C,0))),"",INDEX('Policy Characteristics'!L:L,MATCH($C901,'Policy Characteristics'!$C:$C,0)))</f>
        <v>industry-elec-and-hydrogen.html</v>
      </c>
    </row>
    <row r="902" spans="1:18" s="2" customFormat="1" x14ac:dyDescent="0.35">
      <c r="A902" s="176" t="str">
        <f>IF(ISBLANK(INDEX('Policy Characteristics'!A:A,MATCH($C902,'Policy Characteristics'!$C:$C,0))),"",INDEX('Policy Characteristics'!A:A,MATCH($C902,'Policy Characteristics'!$C:$C,0)))</f>
        <v>Industry</v>
      </c>
      <c r="B902" s="184" t="str">
        <f>IF(ISBLANK(INDEX('Policy Characteristics'!B:B,MATCH($C902,'Policy Characteristics'!$C:$C,0))),"",INDEX('Policy Characteristics'!B:B,MATCH($C902,'Policy Characteristics'!$C:$C,0)))</f>
        <v>Hydrogen Combustion</v>
      </c>
      <c r="C902" s="176" t="str">
        <f t="shared" si="39"/>
        <v>Fraction of Eligible Industrial Energy Use Shifted to Hydrogen</v>
      </c>
      <c r="D902" s="6" t="s">
        <v>1976</v>
      </c>
      <c r="E902" s="1" t="s">
        <v>2542</v>
      </c>
      <c r="F902" t="s">
        <v>1939</v>
      </c>
      <c r="G902" s="47" t="s">
        <v>2542</v>
      </c>
      <c r="H902" s="44">
        <v>2137</v>
      </c>
      <c r="I902" s="198" t="s">
        <v>44</v>
      </c>
      <c r="J902" s="177" t="str">
        <f>IF(ISBLANK(INDEX('Policy Characteristics'!D:D,MATCH($C902,'Policy Characteristics'!$C:$C,0))),"",INDEX('Policy Characteristics'!D:D,MATCH($C902,'Policy Characteristics'!$C:$C,0)))</f>
        <v>Hydrogen Combustion</v>
      </c>
      <c r="K902" s="177" t="str">
        <f>IF(ISBLANK(INDEX('Policy Characteristics'!E:E,MATCH($C902,'Policy Characteristics'!$C:$C,0))),"",INDEX('Policy Characteristics'!E:E,MATCH($C902,'Policy Characteristics'!$C:$C,0)))</f>
        <v>indst shift to hydrogen</v>
      </c>
      <c r="L902" s="177">
        <f>IF(ISBLANK(INDEX('Policy Characteristics'!F:F,MATCH($C902,'Policy Characteristics'!$C:$C,0))),"",INDEX('Policy Characteristics'!F:F,MATCH($C902,'Policy Characteristics'!$C:$C,0)))</f>
        <v>0</v>
      </c>
      <c r="M902" s="177">
        <f>IF(ISBLANK(INDEX('Policy Characteristics'!G:G,MATCH($C902,'Policy Characteristics'!$C:$C,0))),"",INDEX('Policy Characteristics'!G:G,MATCH($C902,'Policy Characteristics'!$C:$C,0)))</f>
        <v>1</v>
      </c>
      <c r="N902" s="177">
        <f>IF(ISBLANK(INDEX('Policy Characteristics'!H:H,MATCH($C902,'Policy Characteristics'!$C:$C,0))),"",INDEX('Policy Characteristics'!H:H,MATCH($C902,'Policy Characteristics'!$C:$C,0)))</f>
        <v>0.01</v>
      </c>
      <c r="O902" s="177" t="str">
        <f>IF(ISBLANK(INDEX('Policy Characteristics'!I:I,MATCH($C902,'Policy Characteristics'!$C:$C,0))),"",INDEX('Policy Characteristics'!I:I,MATCH($C902,'Policy Characteristics'!$C:$C,0)))</f>
        <v>% of fuel shifted</v>
      </c>
      <c r="P902" s="177" t="str">
        <f>IF(ISBLANK(INDEX('Policy Characteristics'!J:J,MATCH($C902,'Policy Characteristics'!$C:$C,0))),"",INDEX('Policy Characteristics'!J:J,MATCH($C902,'Policy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2" s="177" t="str">
        <f>IF(ISBLANK(INDEX('Policy Characteristics'!K:K,MATCH($C902,'Policy Characteristics'!$C:$C,0))),"",INDEX('Policy Characteristics'!K:K,MATCH($C902,'Policy Characteristics'!$C:$C,0)))</f>
        <v>industry-ag-main.html#fuel-switching</v>
      </c>
      <c r="R902" s="177" t="str">
        <f>IF(ISBLANK(INDEX('Policy Characteristics'!L:L,MATCH($C902,'Policy Characteristics'!$C:$C,0))),"",INDEX('Policy Characteristics'!L:L,MATCH($C902,'Policy Characteristics'!$C:$C,0)))</f>
        <v>industry-elec-and-hydrogen.html</v>
      </c>
    </row>
    <row r="903" spans="1:18" s="2" customFormat="1" x14ac:dyDescent="0.35">
      <c r="A903" s="176" t="str">
        <f>IF(ISBLANK(INDEX('Policy Characteristics'!A:A,MATCH($C903,'Policy Characteristics'!$C:$C,0))),"",INDEX('Policy Characteristics'!A:A,MATCH($C903,'Policy Characteristics'!$C:$C,0)))</f>
        <v>Industry</v>
      </c>
      <c r="B903" s="184" t="str">
        <f>IF(ISBLANK(INDEX('Policy Characteristics'!B:B,MATCH($C903,'Policy Characteristics'!$C:$C,0))),"",INDEX('Policy Characteristics'!B:B,MATCH($C903,'Policy Characteristics'!$C:$C,0)))</f>
        <v>Hydrogen Combustion</v>
      </c>
      <c r="C903" s="176" t="str">
        <f t="shared" si="39"/>
        <v>Fraction of Eligible Industrial Energy Use Shifted to Hydrogen</v>
      </c>
      <c r="D903" s="6" t="s">
        <v>1977</v>
      </c>
      <c r="E903" s="1" t="s">
        <v>2379</v>
      </c>
      <c r="F903" t="s">
        <v>1479</v>
      </c>
      <c r="G903" s="47" t="s">
        <v>2386</v>
      </c>
      <c r="H903" s="44">
        <v>2138</v>
      </c>
      <c r="I903" s="198" t="s">
        <v>43</v>
      </c>
      <c r="J903" s="177" t="str">
        <f>IF(ISBLANK(INDEX('Policy Characteristics'!D:D,MATCH($C903,'Policy Characteristics'!$C:$C,0))),"",INDEX('Policy Characteristics'!D:D,MATCH($C903,'Policy Characteristics'!$C:$C,0)))</f>
        <v>Hydrogen Combustion</v>
      </c>
      <c r="K903" s="177" t="str">
        <f>IF(ISBLANK(INDEX('Policy Characteristics'!E:E,MATCH($C903,'Policy Characteristics'!$C:$C,0))),"",INDEX('Policy Characteristics'!E:E,MATCH($C903,'Policy Characteristics'!$C:$C,0)))</f>
        <v>indst shift to hydrogen</v>
      </c>
      <c r="L903" s="177">
        <f>IF(ISBLANK(INDEX('Policy Characteristics'!F:F,MATCH($C903,'Policy Characteristics'!$C:$C,0))),"",INDEX('Policy Characteristics'!F:F,MATCH($C903,'Policy Characteristics'!$C:$C,0)))</f>
        <v>0</v>
      </c>
      <c r="M903" s="177">
        <f>IF(ISBLANK(INDEX('Policy Characteristics'!G:G,MATCH($C903,'Policy Characteristics'!$C:$C,0))),"",INDEX('Policy Characteristics'!G:G,MATCH($C903,'Policy Characteristics'!$C:$C,0)))</f>
        <v>1</v>
      </c>
      <c r="N903" s="177">
        <f>IF(ISBLANK(INDEX('Policy Characteristics'!H:H,MATCH($C903,'Policy Characteristics'!$C:$C,0))),"",INDEX('Policy Characteristics'!H:H,MATCH($C903,'Policy Characteristics'!$C:$C,0)))</f>
        <v>0.01</v>
      </c>
      <c r="O903" s="177" t="str">
        <f>IF(ISBLANK(INDEX('Policy Characteristics'!I:I,MATCH($C903,'Policy Characteristics'!$C:$C,0))),"",INDEX('Policy Characteristics'!I:I,MATCH($C903,'Policy Characteristics'!$C:$C,0)))</f>
        <v>% of fuel shifted</v>
      </c>
      <c r="P903" s="177" t="str">
        <f>IF(ISBLANK(INDEX('Policy Characteristics'!J:J,MATCH($C903,'Policy Characteristics'!$C:$C,0))),"",INDEX('Policy Characteristics'!J:J,MATCH($C903,'Policy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3" s="177" t="str">
        <f>IF(ISBLANK(INDEX('Policy Characteristics'!K:K,MATCH($C903,'Policy Characteristics'!$C:$C,0))),"",INDEX('Policy Characteristics'!K:K,MATCH($C903,'Policy Characteristics'!$C:$C,0)))</f>
        <v>industry-ag-main.html#fuel-switching</v>
      </c>
      <c r="R903" s="177" t="str">
        <f>IF(ISBLANK(INDEX('Policy Characteristics'!L:L,MATCH($C903,'Policy Characteristics'!$C:$C,0))),"",INDEX('Policy Characteristics'!L:L,MATCH($C903,'Policy Characteristics'!$C:$C,0)))</f>
        <v>industry-elec-and-hydrogen.html</v>
      </c>
    </row>
    <row r="904" spans="1:18" s="2" customFormat="1" x14ac:dyDescent="0.35">
      <c r="A904" s="176" t="str">
        <f>IF(ISBLANK(INDEX('Policy Characteristics'!A:A,MATCH($C904,'Policy Characteristics'!$C:$C,0))),"",INDEX('Policy Characteristics'!A:A,MATCH($C904,'Policy Characteristics'!$C:$C,0)))</f>
        <v>Industry</v>
      </c>
      <c r="B904" s="184" t="str">
        <f>IF(ISBLANK(INDEX('Policy Characteristics'!B:B,MATCH($C904,'Policy Characteristics'!$C:$C,0))),"",INDEX('Policy Characteristics'!B:B,MATCH($C904,'Policy Characteristics'!$C:$C,0)))</f>
        <v>Hydrogen Combustion</v>
      </c>
      <c r="C904" s="176" t="str">
        <f t="shared" si="39"/>
        <v>Fraction of Eligible Industrial Energy Use Shifted to Hydrogen</v>
      </c>
      <c r="D904" s="6" t="s">
        <v>1977</v>
      </c>
      <c r="E904" s="1" t="s">
        <v>2380</v>
      </c>
      <c r="F904" t="s">
        <v>1479</v>
      </c>
      <c r="G904" s="47" t="s">
        <v>2387</v>
      </c>
      <c r="H904" s="44">
        <v>2139</v>
      </c>
      <c r="I904" s="198" t="s">
        <v>43</v>
      </c>
      <c r="J904" s="177" t="str">
        <f>IF(ISBLANK(INDEX('Policy Characteristics'!D:D,MATCH($C904,'Policy Characteristics'!$C:$C,0))),"",INDEX('Policy Characteristics'!D:D,MATCH($C904,'Policy Characteristics'!$C:$C,0)))</f>
        <v>Hydrogen Combustion</v>
      </c>
      <c r="K904" s="177" t="str">
        <f>IF(ISBLANK(INDEX('Policy Characteristics'!E:E,MATCH($C904,'Policy Characteristics'!$C:$C,0))),"",INDEX('Policy Characteristics'!E:E,MATCH($C904,'Policy Characteristics'!$C:$C,0)))</f>
        <v>indst shift to hydrogen</v>
      </c>
      <c r="L904" s="177">
        <f>IF(ISBLANK(INDEX('Policy Characteristics'!F:F,MATCH($C904,'Policy Characteristics'!$C:$C,0))),"",INDEX('Policy Characteristics'!F:F,MATCH($C904,'Policy Characteristics'!$C:$C,0)))</f>
        <v>0</v>
      </c>
      <c r="M904" s="177">
        <f>IF(ISBLANK(INDEX('Policy Characteristics'!G:G,MATCH($C904,'Policy Characteristics'!$C:$C,0))),"",INDEX('Policy Characteristics'!G:G,MATCH($C904,'Policy Characteristics'!$C:$C,0)))</f>
        <v>1</v>
      </c>
      <c r="N904" s="177">
        <f>IF(ISBLANK(INDEX('Policy Characteristics'!H:H,MATCH($C904,'Policy Characteristics'!$C:$C,0))),"",INDEX('Policy Characteristics'!H:H,MATCH($C904,'Policy Characteristics'!$C:$C,0)))</f>
        <v>0.01</v>
      </c>
      <c r="O904" s="177" t="str">
        <f>IF(ISBLANK(INDEX('Policy Characteristics'!I:I,MATCH($C904,'Policy Characteristics'!$C:$C,0))),"",INDEX('Policy Characteristics'!I:I,MATCH($C904,'Policy Characteristics'!$C:$C,0)))</f>
        <v>% of fuel shifted</v>
      </c>
      <c r="P904" s="177" t="str">
        <f>IF(ISBLANK(INDEX('Policy Characteristics'!J:J,MATCH($C904,'Policy Characteristics'!$C:$C,0))),"",INDEX('Policy Characteristics'!J:J,MATCH($C904,'Policy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4" s="177" t="str">
        <f>IF(ISBLANK(INDEX('Policy Characteristics'!K:K,MATCH($C904,'Policy Characteristics'!$C:$C,0))),"",INDEX('Policy Characteristics'!K:K,MATCH($C904,'Policy Characteristics'!$C:$C,0)))</f>
        <v>industry-ag-main.html#fuel-switching</v>
      </c>
      <c r="R904" s="177" t="str">
        <f>IF(ISBLANK(INDEX('Policy Characteristics'!L:L,MATCH($C904,'Policy Characteristics'!$C:$C,0))),"",INDEX('Policy Characteristics'!L:L,MATCH($C904,'Policy Characteristics'!$C:$C,0)))</f>
        <v>industry-elec-and-hydrogen.html</v>
      </c>
    </row>
    <row r="905" spans="1:18" s="2" customFormat="1" x14ac:dyDescent="0.35">
      <c r="A905" s="176" t="str">
        <f>IF(ISBLANK(INDEX('Policy Characteristics'!A:A,MATCH($C905,'Policy Characteristics'!$C:$C,0))),"",INDEX('Policy Characteristics'!A:A,MATCH($C905,'Policy Characteristics'!$C:$C,0)))</f>
        <v>Industry</v>
      </c>
      <c r="B905" s="184" t="str">
        <f>IF(ISBLANK(INDEX('Policy Characteristics'!B:B,MATCH($C905,'Policy Characteristics'!$C:$C,0))),"",INDEX('Policy Characteristics'!B:B,MATCH($C905,'Policy Characteristics'!$C:$C,0)))</f>
        <v>Hydrogen Combustion</v>
      </c>
      <c r="C905" s="176" t="str">
        <f t="shared" si="39"/>
        <v>Fraction of Eligible Industrial Energy Use Shifted to Hydrogen</v>
      </c>
      <c r="D905" s="6" t="s">
        <v>1977</v>
      </c>
      <c r="E905" s="1" t="s">
        <v>2381</v>
      </c>
      <c r="F905" t="s">
        <v>1479</v>
      </c>
      <c r="G905" s="47" t="s">
        <v>2388</v>
      </c>
      <c r="H905" s="44">
        <v>2140</v>
      </c>
      <c r="I905" s="198" t="s">
        <v>43</v>
      </c>
      <c r="J905" s="177" t="str">
        <f>IF(ISBLANK(INDEX('Policy Characteristics'!D:D,MATCH($C905,'Policy Characteristics'!$C:$C,0))),"",INDEX('Policy Characteristics'!D:D,MATCH($C905,'Policy Characteristics'!$C:$C,0)))</f>
        <v>Hydrogen Combustion</v>
      </c>
      <c r="K905" s="177" t="str">
        <f>IF(ISBLANK(INDEX('Policy Characteristics'!E:E,MATCH($C905,'Policy Characteristics'!$C:$C,0))),"",INDEX('Policy Characteristics'!E:E,MATCH($C905,'Policy Characteristics'!$C:$C,0)))</f>
        <v>indst shift to hydrogen</v>
      </c>
      <c r="L905" s="177">
        <f>IF(ISBLANK(INDEX('Policy Characteristics'!F:F,MATCH($C905,'Policy Characteristics'!$C:$C,0))),"",INDEX('Policy Characteristics'!F:F,MATCH($C905,'Policy Characteristics'!$C:$C,0)))</f>
        <v>0</v>
      </c>
      <c r="M905" s="177">
        <f>IF(ISBLANK(INDEX('Policy Characteristics'!G:G,MATCH($C905,'Policy Characteristics'!$C:$C,0))),"",INDEX('Policy Characteristics'!G:G,MATCH($C905,'Policy Characteristics'!$C:$C,0)))</f>
        <v>1</v>
      </c>
      <c r="N905" s="177">
        <f>IF(ISBLANK(INDEX('Policy Characteristics'!H:H,MATCH($C905,'Policy Characteristics'!$C:$C,0))),"",INDEX('Policy Characteristics'!H:H,MATCH($C905,'Policy Characteristics'!$C:$C,0)))</f>
        <v>0.01</v>
      </c>
      <c r="O905" s="177" t="str">
        <f>IF(ISBLANK(INDEX('Policy Characteristics'!I:I,MATCH($C905,'Policy Characteristics'!$C:$C,0))),"",INDEX('Policy Characteristics'!I:I,MATCH($C905,'Policy Characteristics'!$C:$C,0)))</f>
        <v>% of fuel shifted</v>
      </c>
      <c r="P905" s="177" t="str">
        <f>IF(ISBLANK(INDEX('Policy Characteristics'!J:J,MATCH($C905,'Policy Characteristics'!$C:$C,0))),"",INDEX('Policy Characteristics'!J:J,MATCH($C905,'Policy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5" s="177" t="str">
        <f>IF(ISBLANK(INDEX('Policy Characteristics'!K:K,MATCH($C905,'Policy Characteristics'!$C:$C,0))),"",INDEX('Policy Characteristics'!K:K,MATCH($C905,'Policy Characteristics'!$C:$C,0)))</f>
        <v>industry-ag-main.html#fuel-switching</v>
      </c>
      <c r="R905" s="177" t="str">
        <f>IF(ISBLANK(INDEX('Policy Characteristics'!L:L,MATCH($C905,'Policy Characteristics'!$C:$C,0))),"",INDEX('Policy Characteristics'!L:L,MATCH($C905,'Policy Characteristics'!$C:$C,0)))</f>
        <v>industry-elec-and-hydrogen.html</v>
      </c>
    </row>
    <row r="906" spans="1:18" s="2" customFormat="1" x14ac:dyDescent="0.35">
      <c r="A906" s="176" t="str">
        <f>IF(ISBLANK(INDEX('Policy Characteristics'!A:A,MATCH($C906,'Policy Characteristics'!$C:$C,0))),"",INDEX('Policy Characteristics'!A:A,MATCH($C906,'Policy Characteristics'!$C:$C,0)))</f>
        <v>Industry</v>
      </c>
      <c r="B906" s="184" t="str">
        <f>IF(ISBLANK(INDEX('Policy Characteristics'!B:B,MATCH($C906,'Policy Characteristics'!$C:$C,0))),"",INDEX('Policy Characteristics'!B:B,MATCH($C906,'Policy Characteristics'!$C:$C,0)))</f>
        <v>Hydrogen Combustion</v>
      </c>
      <c r="C906" s="176" t="str">
        <f t="shared" si="39"/>
        <v>Fraction of Eligible Industrial Energy Use Shifted to Hydrogen</v>
      </c>
      <c r="D906" s="6" t="s">
        <v>1977</v>
      </c>
      <c r="E906" s="1" t="s">
        <v>2382</v>
      </c>
      <c r="F906" t="s">
        <v>1479</v>
      </c>
      <c r="G906" s="47" t="s">
        <v>2389</v>
      </c>
      <c r="H906" s="44">
        <v>2141</v>
      </c>
      <c r="I906" s="198" t="s">
        <v>43</v>
      </c>
      <c r="J906" s="177" t="str">
        <f>IF(ISBLANK(INDEX('Policy Characteristics'!D:D,MATCH($C906,'Policy Characteristics'!$C:$C,0))),"",INDEX('Policy Characteristics'!D:D,MATCH($C906,'Policy Characteristics'!$C:$C,0)))</f>
        <v>Hydrogen Combustion</v>
      </c>
      <c r="K906" s="177" t="str">
        <f>IF(ISBLANK(INDEX('Policy Characteristics'!E:E,MATCH($C906,'Policy Characteristics'!$C:$C,0))),"",INDEX('Policy Characteristics'!E:E,MATCH($C906,'Policy Characteristics'!$C:$C,0)))</f>
        <v>indst shift to hydrogen</v>
      </c>
      <c r="L906" s="177">
        <f>IF(ISBLANK(INDEX('Policy Characteristics'!F:F,MATCH($C906,'Policy Characteristics'!$C:$C,0))),"",INDEX('Policy Characteristics'!F:F,MATCH($C906,'Policy Characteristics'!$C:$C,0)))</f>
        <v>0</v>
      </c>
      <c r="M906" s="177">
        <f>IF(ISBLANK(INDEX('Policy Characteristics'!G:G,MATCH($C906,'Policy Characteristics'!$C:$C,0))),"",INDEX('Policy Characteristics'!G:G,MATCH($C906,'Policy Characteristics'!$C:$C,0)))</f>
        <v>1</v>
      </c>
      <c r="N906" s="177">
        <f>IF(ISBLANK(INDEX('Policy Characteristics'!H:H,MATCH($C906,'Policy Characteristics'!$C:$C,0))),"",INDEX('Policy Characteristics'!H:H,MATCH($C906,'Policy Characteristics'!$C:$C,0)))</f>
        <v>0.01</v>
      </c>
      <c r="O906" s="177" t="str">
        <f>IF(ISBLANK(INDEX('Policy Characteristics'!I:I,MATCH($C906,'Policy Characteristics'!$C:$C,0))),"",INDEX('Policy Characteristics'!I:I,MATCH($C906,'Policy Characteristics'!$C:$C,0)))</f>
        <v>% of fuel shifted</v>
      </c>
      <c r="P906" s="177" t="str">
        <f>IF(ISBLANK(INDEX('Policy Characteristics'!J:J,MATCH($C906,'Policy Characteristics'!$C:$C,0))),"",INDEX('Policy Characteristics'!J:J,MATCH($C906,'Policy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6" s="177" t="str">
        <f>IF(ISBLANK(INDEX('Policy Characteristics'!K:K,MATCH($C906,'Policy Characteristics'!$C:$C,0))),"",INDEX('Policy Characteristics'!K:K,MATCH($C906,'Policy Characteristics'!$C:$C,0)))</f>
        <v>industry-ag-main.html#fuel-switching</v>
      </c>
      <c r="R906" s="177" t="str">
        <f>IF(ISBLANK(INDEX('Policy Characteristics'!L:L,MATCH($C906,'Policy Characteristics'!$C:$C,0))),"",INDEX('Policy Characteristics'!L:L,MATCH($C906,'Policy Characteristics'!$C:$C,0)))</f>
        <v>industry-elec-and-hydrogen.html</v>
      </c>
    </row>
    <row r="907" spans="1:18" s="2" customFormat="1" x14ac:dyDescent="0.35">
      <c r="A907" s="176" t="str">
        <f>IF(ISBLANK(INDEX('Policy Characteristics'!A:A,MATCH($C907,'Policy Characteristics'!$C:$C,0))),"",INDEX('Policy Characteristics'!A:A,MATCH($C907,'Policy Characteristics'!$C:$C,0)))</f>
        <v>Industry</v>
      </c>
      <c r="B907" s="184" t="str">
        <f>IF(ISBLANK(INDEX('Policy Characteristics'!B:B,MATCH($C907,'Policy Characteristics'!$C:$C,0))),"",INDEX('Policy Characteristics'!B:B,MATCH($C907,'Policy Characteristics'!$C:$C,0)))</f>
        <v>Hydrogen Combustion</v>
      </c>
      <c r="C907" s="176" t="str">
        <f t="shared" si="39"/>
        <v>Fraction of Eligible Industrial Energy Use Shifted to Hydrogen</v>
      </c>
      <c r="D907" s="6" t="s">
        <v>1977</v>
      </c>
      <c r="E907" s="1" t="s">
        <v>2383</v>
      </c>
      <c r="F907" t="s">
        <v>1479</v>
      </c>
      <c r="G907" s="47" t="s">
        <v>2390</v>
      </c>
      <c r="H907" s="44">
        <v>2142</v>
      </c>
      <c r="I907" s="198" t="s">
        <v>43</v>
      </c>
      <c r="J907" s="177" t="str">
        <f>IF(ISBLANK(INDEX('Policy Characteristics'!D:D,MATCH($C907,'Policy Characteristics'!$C:$C,0))),"",INDEX('Policy Characteristics'!D:D,MATCH($C907,'Policy Characteristics'!$C:$C,0)))</f>
        <v>Hydrogen Combustion</v>
      </c>
      <c r="K907" s="177" t="str">
        <f>IF(ISBLANK(INDEX('Policy Characteristics'!E:E,MATCH($C907,'Policy Characteristics'!$C:$C,0))),"",INDEX('Policy Characteristics'!E:E,MATCH($C907,'Policy Characteristics'!$C:$C,0)))</f>
        <v>indst shift to hydrogen</v>
      </c>
      <c r="L907" s="177">
        <f>IF(ISBLANK(INDEX('Policy Characteristics'!F:F,MATCH($C907,'Policy Characteristics'!$C:$C,0))),"",INDEX('Policy Characteristics'!F:F,MATCH($C907,'Policy Characteristics'!$C:$C,0)))</f>
        <v>0</v>
      </c>
      <c r="M907" s="177">
        <f>IF(ISBLANK(INDEX('Policy Characteristics'!G:G,MATCH($C907,'Policy Characteristics'!$C:$C,0))),"",INDEX('Policy Characteristics'!G:G,MATCH($C907,'Policy Characteristics'!$C:$C,0)))</f>
        <v>1</v>
      </c>
      <c r="N907" s="177">
        <f>IF(ISBLANK(INDEX('Policy Characteristics'!H:H,MATCH($C907,'Policy Characteristics'!$C:$C,0))),"",INDEX('Policy Characteristics'!H:H,MATCH($C907,'Policy Characteristics'!$C:$C,0)))</f>
        <v>0.01</v>
      </c>
      <c r="O907" s="177" t="str">
        <f>IF(ISBLANK(INDEX('Policy Characteristics'!I:I,MATCH($C907,'Policy Characteristics'!$C:$C,0))),"",INDEX('Policy Characteristics'!I:I,MATCH($C907,'Policy Characteristics'!$C:$C,0)))</f>
        <v>% of fuel shifted</v>
      </c>
      <c r="P907" s="177" t="str">
        <f>IF(ISBLANK(INDEX('Policy Characteristics'!J:J,MATCH($C907,'Policy Characteristics'!$C:$C,0))),"",INDEX('Policy Characteristics'!J:J,MATCH($C907,'Policy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7" s="177" t="str">
        <f>IF(ISBLANK(INDEX('Policy Characteristics'!K:K,MATCH($C907,'Policy Characteristics'!$C:$C,0))),"",INDEX('Policy Characteristics'!K:K,MATCH($C907,'Policy Characteristics'!$C:$C,0)))</f>
        <v>industry-ag-main.html#fuel-switching</v>
      </c>
      <c r="R907" s="177" t="str">
        <f>IF(ISBLANK(INDEX('Policy Characteristics'!L:L,MATCH($C907,'Policy Characteristics'!$C:$C,0))),"",INDEX('Policy Characteristics'!L:L,MATCH($C907,'Policy Characteristics'!$C:$C,0)))</f>
        <v>industry-elec-and-hydrogen.html</v>
      </c>
    </row>
    <row r="908" spans="1:18" s="2" customFormat="1" x14ac:dyDescent="0.35">
      <c r="A908" s="176" t="str">
        <f>IF(ISBLANK(INDEX('Policy Characteristics'!A:A,MATCH($C908,'Policy Characteristics'!$C:$C,0))),"",INDEX('Policy Characteristics'!A:A,MATCH($C908,'Policy Characteristics'!$C:$C,0)))</f>
        <v>Industry</v>
      </c>
      <c r="B908" s="184" t="str">
        <f>IF(ISBLANK(INDEX('Policy Characteristics'!B:B,MATCH($C908,'Policy Characteristics'!$C:$C,0))),"",INDEX('Policy Characteristics'!B:B,MATCH($C908,'Policy Characteristics'!$C:$C,0)))</f>
        <v>Hydrogen Combustion</v>
      </c>
      <c r="C908" s="176" t="str">
        <f t="shared" si="39"/>
        <v>Fraction of Eligible Industrial Energy Use Shifted to Hydrogen</v>
      </c>
      <c r="D908" s="6" t="s">
        <v>1977</v>
      </c>
      <c r="E908" s="1" t="s">
        <v>2384</v>
      </c>
      <c r="F908" t="s">
        <v>1479</v>
      </c>
      <c r="G908" s="47" t="s">
        <v>2391</v>
      </c>
      <c r="H908" s="44">
        <v>2143</v>
      </c>
      <c r="I908" s="198" t="s">
        <v>43</v>
      </c>
      <c r="J908" s="177" t="str">
        <f>IF(ISBLANK(INDEX('Policy Characteristics'!D:D,MATCH($C908,'Policy Characteristics'!$C:$C,0))),"",INDEX('Policy Characteristics'!D:D,MATCH($C908,'Policy Characteristics'!$C:$C,0)))</f>
        <v>Hydrogen Combustion</v>
      </c>
      <c r="K908" s="177" t="str">
        <f>IF(ISBLANK(INDEX('Policy Characteristics'!E:E,MATCH($C908,'Policy Characteristics'!$C:$C,0))),"",INDEX('Policy Characteristics'!E:E,MATCH($C908,'Policy Characteristics'!$C:$C,0)))</f>
        <v>indst shift to hydrogen</v>
      </c>
      <c r="L908" s="177">
        <f>IF(ISBLANK(INDEX('Policy Characteristics'!F:F,MATCH($C908,'Policy Characteristics'!$C:$C,0))),"",INDEX('Policy Characteristics'!F:F,MATCH($C908,'Policy Characteristics'!$C:$C,0)))</f>
        <v>0</v>
      </c>
      <c r="M908" s="177">
        <f>IF(ISBLANK(INDEX('Policy Characteristics'!G:G,MATCH($C908,'Policy Characteristics'!$C:$C,0))),"",INDEX('Policy Characteristics'!G:G,MATCH($C908,'Policy Characteristics'!$C:$C,0)))</f>
        <v>1</v>
      </c>
      <c r="N908" s="177">
        <f>IF(ISBLANK(INDEX('Policy Characteristics'!H:H,MATCH($C908,'Policy Characteristics'!$C:$C,0))),"",INDEX('Policy Characteristics'!H:H,MATCH($C908,'Policy Characteristics'!$C:$C,0)))</f>
        <v>0.01</v>
      </c>
      <c r="O908" s="177" t="str">
        <f>IF(ISBLANK(INDEX('Policy Characteristics'!I:I,MATCH($C908,'Policy Characteristics'!$C:$C,0))),"",INDEX('Policy Characteristics'!I:I,MATCH($C908,'Policy Characteristics'!$C:$C,0)))</f>
        <v>% of fuel shifted</v>
      </c>
      <c r="P908" s="177" t="str">
        <f>IF(ISBLANK(INDEX('Policy Characteristics'!J:J,MATCH($C908,'Policy Characteristics'!$C:$C,0))),"",INDEX('Policy Characteristics'!J:J,MATCH($C908,'Policy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8" s="177" t="str">
        <f>IF(ISBLANK(INDEX('Policy Characteristics'!K:K,MATCH($C908,'Policy Characteristics'!$C:$C,0))),"",INDEX('Policy Characteristics'!K:K,MATCH($C908,'Policy Characteristics'!$C:$C,0)))</f>
        <v>industry-ag-main.html#fuel-switching</v>
      </c>
      <c r="R908" s="177" t="str">
        <f>IF(ISBLANK(INDEX('Policy Characteristics'!L:L,MATCH($C908,'Policy Characteristics'!$C:$C,0))),"",INDEX('Policy Characteristics'!L:L,MATCH($C908,'Policy Characteristics'!$C:$C,0)))</f>
        <v>industry-elec-and-hydrogen.html</v>
      </c>
    </row>
    <row r="909" spans="1:18" s="2" customFormat="1" x14ac:dyDescent="0.35">
      <c r="A909" s="176" t="str">
        <f>IF(ISBLANK(INDEX('Policy Characteristics'!A:A,MATCH($C909,'Policy Characteristics'!$C:$C,0))),"",INDEX('Policy Characteristics'!A:A,MATCH($C909,'Policy Characteristics'!$C:$C,0)))</f>
        <v>Industry</v>
      </c>
      <c r="B909" s="184" t="str">
        <f>IF(ISBLANK(INDEX('Policy Characteristics'!B:B,MATCH($C909,'Policy Characteristics'!$C:$C,0))),"",INDEX('Policy Characteristics'!B:B,MATCH($C909,'Policy Characteristics'!$C:$C,0)))</f>
        <v>Hydrogen Combustion</v>
      </c>
      <c r="C909" s="176" t="str">
        <f t="shared" si="39"/>
        <v>Fraction of Eligible Industrial Energy Use Shifted to Hydrogen</v>
      </c>
      <c r="D909" s="6" t="s">
        <v>1977</v>
      </c>
      <c r="E909" s="1" t="s">
        <v>2385</v>
      </c>
      <c r="F909" t="s">
        <v>1479</v>
      </c>
      <c r="G909" s="47" t="s">
        <v>2392</v>
      </c>
      <c r="H909" s="44">
        <v>2144</v>
      </c>
      <c r="I909" s="198" t="s">
        <v>44</v>
      </c>
      <c r="J909" s="177" t="str">
        <f>IF(ISBLANK(INDEX('Policy Characteristics'!D:D,MATCH($C909,'Policy Characteristics'!$C:$C,0))),"",INDEX('Policy Characteristics'!D:D,MATCH($C909,'Policy Characteristics'!$C:$C,0)))</f>
        <v>Hydrogen Combustion</v>
      </c>
      <c r="K909" s="177" t="str">
        <f>IF(ISBLANK(INDEX('Policy Characteristics'!E:E,MATCH($C909,'Policy Characteristics'!$C:$C,0))),"",INDEX('Policy Characteristics'!E:E,MATCH($C909,'Policy Characteristics'!$C:$C,0)))</f>
        <v>indst shift to hydrogen</v>
      </c>
      <c r="L909" s="177">
        <f>IF(ISBLANK(INDEX('Policy Characteristics'!F:F,MATCH($C909,'Policy Characteristics'!$C:$C,0))),"",INDEX('Policy Characteristics'!F:F,MATCH($C909,'Policy Characteristics'!$C:$C,0)))</f>
        <v>0</v>
      </c>
      <c r="M909" s="177">
        <f>IF(ISBLANK(INDEX('Policy Characteristics'!G:G,MATCH($C909,'Policy Characteristics'!$C:$C,0))),"",INDEX('Policy Characteristics'!G:G,MATCH($C909,'Policy Characteristics'!$C:$C,0)))</f>
        <v>1</v>
      </c>
      <c r="N909" s="177">
        <f>IF(ISBLANK(INDEX('Policy Characteristics'!H:H,MATCH($C909,'Policy Characteristics'!$C:$C,0))),"",INDEX('Policy Characteristics'!H:H,MATCH($C909,'Policy Characteristics'!$C:$C,0)))</f>
        <v>0.01</v>
      </c>
      <c r="O909" s="177" t="str">
        <f>IF(ISBLANK(INDEX('Policy Characteristics'!I:I,MATCH($C909,'Policy Characteristics'!$C:$C,0))),"",INDEX('Policy Characteristics'!I:I,MATCH($C909,'Policy Characteristics'!$C:$C,0)))</f>
        <v>% of fuel shifted</v>
      </c>
      <c r="P909" s="177" t="str">
        <f>IF(ISBLANK(INDEX('Policy Characteristics'!J:J,MATCH($C909,'Policy Characteristics'!$C:$C,0))),"",INDEX('Policy Characteristics'!J:J,MATCH($C909,'Policy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9" s="177" t="str">
        <f>IF(ISBLANK(INDEX('Policy Characteristics'!K:K,MATCH($C909,'Policy Characteristics'!$C:$C,0))),"",INDEX('Policy Characteristics'!K:K,MATCH($C909,'Policy Characteristics'!$C:$C,0)))</f>
        <v>industry-ag-main.html#fuel-switching</v>
      </c>
      <c r="R909" s="177" t="str">
        <f>IF(ISBLANK(INDEX('Policy Characteristics'!L:L,MATCH($C909,'Policy Characteristics'!$C:$C,0))),"",INDEX('Policy Characteristics'!L:L,MATCH($C909,'Policy Characteristics'!$C:$C,0)))</f>
        <v>industry-elec-and-hydrogen.html</v>
      </c>
    </row>
    <row r="910" spans="1:18" s="2" customFormat="1" x14ac:dyDescent="0.35">
      <c r="A910" s="176" t="str">
        <f>IF(ISBLANK(INDEX('Policy Characteristics'!A:A,MATCH($C910,'Policy Characteristics'!$C:$C,0))),"",INDEX('Policy Characteristics'!A:A,MATCH($C910,'Policy Characteristics'!$C:$C,0)))</f>
        <v>Industry</v>
      </c>
      <c r="B910" s="184" t="str">
        <f>IF(ISBLANK(INDEX('Policy Characteristics'!B:B,MATCH($C910,'Policy Characteristics'!$C:$C,0))),"",INDEX('Policy Characteristics'!B:B,MATCH($C910,'Policy Characteristics'!$C:$C,0)))</f>
        <v>Hydrogen Combustion</v>
      </c>
      <c r="C910" s="176" t="str">
        <f t="shared" si="39"/>
        <v>Fraction of Eligible Industrial Energy Use Shifted to Hydrogen</v>
      </c>
      <c r="D910" s="6" t="s">
        <v>1977</v>
      </c>
      <c r="E910" s="1" t="s">
        <v>2542</v>
      </c>
      <c r="F910" t="s">
        <v>1479</v>
      </c>
      <c r="G910" s="47" t="s">
        <v>2542</v>
      </c>
      <c r="H910" s="44">
        <v>2145</v>
      </c>
      <c r="I910" s="198" t="s">
        <v>43</v>
      </c>
      <c r="J910" s="177" t="str">
        <f>IF(ISBLANK(INDEX('Policy Characteristics'!D:D,MATCH($C910,'Policy Characteristics'!$C:$C,0))),"",INDEX('Policy Characteristics'!D:D,MATCH($C910,'Policy Characteristics'!$C:$C,0)))</f>
        <v>Hydrogen Combustion</v>
      </c>
      <c r="K910" s="177" t="str">
        <f>IF(ISBLANK(INDEX('Policy Characteristics'!E:E,MATCH($C910,'Policy Characteristics'!$C:$C,0))),"",INDEX('Policy Characteristics'!E:E,MATCH($C910,'Policy Characteristics'!$C:$C,0)))</f>
        <v>indst shift to hydrogen</v>
      </c>
      <c r="L910" s="177">
        <f>IF(ISBLANK(INDEX('Policy Characteristics'!F:F,MATCH($C910,'Policy Characteristics'!$C:$C,0))),"",INDEX('Policy Characteristics'!F:F,MATCH($C910,'Policy Characteristics'!$C:$C,0)))</f>
        <v>0</v>
      </c>
      <c r="M910" s="177">
        <f>IF(ISBLANK(INDEX('Policy Characteristics'!G:G,MATCH($C910,'Policy Characteristics'!$C:$C,0))),"",INDEX('Policy Characteristics'!G:G,MATCH($C910,'Policy Characteristics'!$C:$C,0)))</f>
        <v>1</v>
      </c>
      <c r="N910" s="177">
        <f>IF(ISBLANK(INDEX('Policy Characteristics'!H:H,MATCH($C910,'Policy Characteristics'!$C:$C,0))),"",INDEX('Policy Characteristics'!H:H,MATCH($C910,'Policy Characteristics'!$C:$C,0)))</f>
        <v>0.01</v>
      </c>
      <c r="O910" s="177" t="str">
        <f>IF(ISBLANK(INDEX('Policy Characteristics'!I:I,MATCH($C910,'Policy Characteristics'!$C:$C,0))),"",INDEX('Policy Characteristics'!I:I,MATCH($C910,'Policy Characteristics'!$C:$C,0)))</f>
        <v>% of fuel shifted</v>
      </c>
      <c r="P910" s="177" t="str">
        <f>IF(ISBLANK(INDEX('Policy Characteristics'!J:J,MATCH($C910,'Policy Characteristics'!$C:$C,0))),"",INDEX('Policy Characteristics'!J:J,MATCH($C910,'Policy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0" s="177" t="str">
        <f>IF(ISBLANK(INDEX('Policy Characteristics'!K:K,MATCH($C910,'Policy Characteristics'!$C:$C,0))),"",INDEX('Policy Characteristics'!K:K,MATCH($C910,'Policy Characteristics'!$C:$C,0)))</f>
        <v>industry-ag-main.html#fuel-switching</v>
      </c>
      <c r="R910" s="177" t="str">
        <f>IF(ISBLANK(INDEX('Policy Characteristics'!L:L,MATCH($C910,'Policy Characteristics'!$C:$C,0))),"",INDEX('Policy Characteristics'!L:L,MATCH($C910,'Policy Characteristics'!$C:$C,0)))</f>
        <v>industry-elec-and-hydrogen.html</v>
      </c>
    </row>
    <row r="911" spans="1:18" s="2" customFormat="1" x14ac:dyDescent="0.35">
      <c r="A911" s="176" t="str">
        <f>IF(ISBLANK(INDEX('Policy Characteristics'!A:A,MATCH($C911,'Policy Characteristics'!$C:$C,0))),"",INDEX('Policy Characteristics'!A:A,MATCH($C911,'Policy Characteristics'!$C:$C,0)))</f>
        <v>Industry</v>
      </c>
      <c r="B911" s="184" t="str">
        <f>IF(ISBLANK(INDEX('Policy Characteristics'!B:B,MATCH($C911,'Policy Characteristics'!$C:$C,0))),"",INDEX('Policy Characteristics'!B:B,MATCH($C911,'Policy Characteristics'!$C:$C,0)))</f>
        <v>Hydrogen Combustion</v>
      </c>
      <c r="C911" s="176" t="str">
        <f t="shared" si="39"/>
        <v>Fraction of Eligible Industrial Energy Use Shifted to Hydrogen</v>
      </c>
      <c r="D911" s="6" t="s">
        <v>1978</v>
      </c>
      <c r="E911" s="1" t="s">
        <v>2379</v>
      </c>
      <c r="F911" t="s">
        <v>1940</v>
      </c>
      <c r="G911" s="47" t="s">
        <v>2386</v>
      </c>
      <c r="H911" s="44">
        <v>2146</v>
      </c>
      <c r="I911" s="198" t="s">
        <v>43</v>
      </c>
      <c r="J911" s="177" t="str">
        <f>IF(ISBLANK(INDEX('Policy Characteristics'!D:D,MATCH($C911,'Policy Characteristics'!$C:$C,0))),"",INDEX('Policy Characteristics'!D:D,MATCH($C911,'Policy Characteristics'!$C:$C,0)))</f>
        <v>Hydrogen Combustion</v>
      </c>
      <c r="K911" s="177" t="str">
        <f>IF(ISBLANK(INDEX('Policy Characteristics'!E:E,MATCH($C911,'Policy Characteristics'!$C:$C,0))),"",INDEX('Policy Characteristics'!E:E,MATCH($C911,'Policy Characteristics'!$C:$C,0)))</f>
        <v>indst shift to hydrogen</v>
      </c>
      <c r="L911" s="177">
        <f>IF(ISBLANK(INDEX('Policy Characteristics'!F:F,MATCH($C911,'Policy Characteristics'!$C:$C,0))),"",INDEX('Policy Characteristics'!F:F,MATCH($C911,'Policy Characteristics'!$C:$C,0)))</f>
        <v>0</v>
      </c>
      <c r="M911" s="177">
        <f>IF(ISBLANK(INDEX('Policy Characteristics'!G:G,MATCH($C911,'Policy Characteristics'!$C:$C,0))),"",INDEX('Policy Characteristics'!G:G,MATCH($C911,'Policy Characteristics'!$C:$C,0)))</f>
        <v>1</v>
      </c>
      <c r="N911" s="177">
        <f>IF(ISBLANK(INDEX('Policy Characteristics'!H:H,MATCH($C911,'Policy Characteristics'!$C:$C,0))),"",INDEX('Policy Characteristics'!H:H,MATCH($C911,'Policy Characteristics'!$C:$C,0)))</f>
        <v>0.01</v>
      </c>
      <c r="O911" s="177" t="str">
        <f>IF(ISBLANK(INDEX('Policy Characteristics'!I:I,MATCH($C911,'Policy Characteristics'!$C:$C,0))),"",INDEX('Policy Characteristics'!I:I,MATCH($C911,'Policy Characteristics'!$C:$C,0)))</f>
        <v>% of fuel shifted</v>
      </c>
      <c r="P911" s="177" t="str">
        <f>IF(ISBLANK(INDEX('Policy Characteristics'!J:J,MATCH($C911,'Policy Characteristics'!$C:$C,0))),"",INDEX('Policy Characteristics'!J:J,MATCH($C911,'Policy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1" s="177" t="str">
        <f>IF(ISBLANK(INDEX('Policy Characteristics'!K:K,MATCH($C911,'Policy Characteristics'!$C:$C,0))),"",INDEX('Policy Characteristics'!K:K,MATCH($C911,'Policy Characteristics'!$C:$C,0)))</f>
        <v>industry-ag-main.html#fuel-switching</v>
      </c>
      <c r="R911" s="177" t="str">
        <f>IF(ISBLANK(INDEX('Policy Characteristics'!L:L,MATCH($C911,'Policy Characteristics'!$C:$C,0))),"",INDEX('Policy Characteristics'!L:L,MATCH($C911,'Policy Characteristics'!$C:$C,0)))</f>
        <v>industry-elec-and-hydrogen.html</v>
      </c>
    </row>
    <row r="912" spans="1:18" s="2" customFormat="1" x14ac:dyDescent="0.35">
      <c r="A912" s="176" t="str">
        <f>IF(ISBLANK(INDEX('Policy Characteristics'!A:A,MATCH($C912,'Policy Characteristics'!$C:$C,0))),"",INDEX('Policy Characteristics'!A:A,MATCH($C912,'Policy Characteristics'!$C:$C,0)))</f>
        <v>Industry</v>
      </c>
      <c r="B912" s="184" t="str">
        <f>IF(ISBLANK(INDEX('Policy Characteristics'!B:B,MATCH($C912,'Policy Characteristics'!$C:$C,0))),"",INDEX('Policy Characteristics'!B:B,MATCH($C912,'Policy Characteristics'!$C:$C,0)))</f>
        <v>Hydrogen Combustion</v>
      </c>
      <c r="C912" s="176" t="str">
        <f t="shared" si="39"/>
        <v>Fraction of Eligible Industrial Energy Use Shifted to Hydrogen</v>
      </c>
      <c r="D912" s="6" t="s">
        <v>1978</v>
      </c>
      <c r="E912" s="1" t="s">
        <v>2380</v>
      </c>
      <c r="F912" t="s">
        <v>1940</v>
      </c>
      <c r="G912" s="47" t="s">
        <v>2387</v>
      </c>
      <c r="H912" s="44">
        <v>2147</v>
      </c>
      <c r="I912" s="198" t="s">
        <v>43</v>
      </c>
      <c r="J912" s="177" t="str">
        <f>IF(ISBLANK(INDEX('Policy Characteristics'!D:D,MATCH($C912,'Policy Characteristics'!$C:$C,0))),"",INDEX('Policy Characteristics'!D:D,MATCH($C912,'Policy Characteristics'!$C:$C,0)))</f>
        <v>Hydrogen Combustion</v>
      </c>
      <c r="K912" s="177" t="str">
        <f>IF(ISBLANK(INDEX('Policy Characteristics'!E:E,MATCH($C912,'Policy Characteristics'!$C:$C,0))),"",INDEX('Policy Characteristics'!E:E,MATCH($C912,'Policy Characteristics'!$C:$C,0)))</f>
        <v>indst shift to hydrogen</v>
      </c>
      <c r="L912" s="177">
        <f>IF(ISBLANK(INDEX('Policy Characteristics'!F:F,MATCH($C912,'Policy Characteristics'!$C:$C,0))),"",INDEX('Policy Characteristics'!F:F,MATCH($C912,'Policy Characteristics'!$C:$C,0)))</f>
        <v>0</v>
      </c>
      <c r="M912" s="177">
        <f>IF(ISBLANK(INDEX('Policy Characteristics'!G:G,MATCH($C912,'Policy Characteristics'!$C:$C,0))),"",INDEX('Policy Characteristics'!G:G,MATCH($C912,'Policy Characteristics'!$C:$C,0)))</f>
        <v>1</v>
      </c>
      <c r="N912" s="177">
        <f>IF(ISBLANK(INDEX('Policy Characteristics'!H:H,MATCH($C912,'Policy Characteristics'!$C:$C,0))),"",INDEX('Policy Characteristics'!H:H,MATCH($C912,'Policy Characteristics'!$C:$C,0)))</f>
        <v>0.01</v>
      </c>
      <c r="O912" s="177" t="str">
        <f>IF(ISBLANK(INDEX('Policy Characteristics'!I:I,MATCH($C912,'Policy Characteristics'!$C:$C,0))),"",INDEX('Policy Characteristics'!I:I,MATCH($C912,'Policy Characteristics'!$C:$C,0)))</f>
        <v>% of fuel shifted</v>
      </c>
      <c r="P912" s="177" t="str">
        <f>IF(ISBLANK(INDEX('Policy Characteristics'!J:J,MATCH($C912,'Policy Characteristics'!$C:$C,0))),"",INDEX('Policy Characteristics'!J:J,MATCH($C912,'Policy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2" s="177" t="str">
        <f>IF(ISBLANK(INDEX('Policy Characteristics'!K:K,MATCH($C912,'Policy Characteristics'!$C:$C,0))),"",INDEX('Policy Characteristics'!K:K,MATCH($C912,'Policy Characteristics'!$C:$C,0)))</f>
        <v>industry-ag-main.html#fuel-switching</v>
      </c>
      <c r="R912" s="177" t="str">
        <f>IF(ISBLANK(INDEX('Policy Characteristics'!L:L,MATCH($C912,'Policy Characteristics'!$C:$C,0))),"",INDEX('Policy Characteristics'!L:L,MATCH($C912,'Policy Characteristics'!$C:$C,0)))</f>
        <v>industry-elec-and-hydrogen.html</v>
      </c>
    </row>
    <row r="913" spans="1:18" s="2" customFormat="1" x14ac:dyDescent="0.35">
      <c r="A913" s="176" t="str">
        <f>IF(ISBLANK(INDEX('Policy Characteristics'!A:A,MATCH($C913,'Policy Characteristics'!$C:$C,0))),"",INDEX('Policy Characteristics'!A:A,MATCH($C913,'Policy Characteristics'!$C:$C,0)))</f>
        <v>Industry</v>
      </c>
      <c r="B913" s="184" t="str">
        <f>IF(ISBLANK(INDEX('Policy Characteristics'!B:B,MATCH($C913,'Policy Characteristics'!$C:$C,0))),"",INDEX('Policy Characteristics'!B:B,MATCH($C913,'Policy Characteristics'!$C:$C,0)))</f>
        <v>Hydrogen Combustion</v>
      </c>
      <c r="C913" s="176" t="str">
        <f t="shared" si="39"/>
        <v>Fraction of Eligible Industrial Energy Use Shifted to Hydrogen</v>
      </c>
      <c r="D913" s="6" t="s">
        <v>1978</v>
      </c>
      <c r="E913" s="1" t="s">
        <v>2381</v>
      </c>
      <c r="F913" t="s">
        <v>1940</v>
      </c>
      <c r="G913" s="47" t="s">
        <v>2388</v>
      </c>
      <c r="H913" s="44">
        <v>2148</v>
      </c>
      <c r="I913" s="198" t="s">
        <v>43</v>
      </c>
      <c r="J913" s="177" t="str">
        <f>IF(ISBLANK(INDEX('Policy Characteristics'!D:D,MATCH($C913,'Policy Characteristics'!$C:$C,0))),"",INDEX('Policy Characteristics'!D:D,MATCH($C913,'Policy Characteristics'!$C:$C,0)))</f>
        <v>Hydrogen Combustion</v>
      </c>
      <c r="K913" s="177" t="str">
        <f>IF(ISBLANK(INDEX('Policy Characteristics'!E:E,MATCH($C913,'Policy Characteristics'!$C:$C,0))),"",INDEX('Policy Characteristics'!E:E,MATCH($C913,'Policy Characteristics'!$C:$C,0)))</f>
        <v>indst shift to hydrogen</v>
      </c>
      <c r="L913" s="177">
        <f>IF(ISBLANK(INDEX('Policy Characteristics'!F:F,MATCH($C913,'Policy Characteristics'!$C:$C,0))),"",INDEX('Policy Characteristics'!F:F,MATCH($C913,'Policy Characteristics'!$C:$C,0)))</f>
        <v>0</v>
      </c>
      <c r="M913" s="177">
        <f>IF(ISBLANK(INDEX('Policy Characteristics'!G:G,MATCH($C913,'Policy Characteristics'!$C:$C,0))),"",INDEX('Policy Characteristics'!G:G,MATCH($C913,'Policy Characteristics'!$C:$C,0)))</f>
        <v>1</v>
      </c>
      <c r="N913" s="177">
        <f>IF(ISBLANK(INDEX('Policy Characteristics'!H:H,MATCH($C913,'Policy Characteristics'!$C:$C,0))),"",INDEX('Policy Characteristics'!H:H,MATCH($C913,'Policy Characteristics'!$C:$C,0)))</f>
        <v>0.01</v>
      </c>
      <c r="O913" s="177" t="str">
        <f>IF(ISBLANK(INDEX('Policy Characteristics'!I:I,MATCH($C913,'Policy Characteristics'!$C:$C,0))),"",INDEX('Policy Characteristics'!I:I,MATCH($C913,'Policy Characteristics'!$C:$C,0)))</f>
        <v>% of fuel shifted</v>
      </c>
      <c r="P913" s="177" t="str">
        <f>IF(ISBLANK(INDEX('Policy Characteristics'!J:J,MATCH($C913,'Policy Characteristics'!$C:$C,0))),"",INDEX('Policy Characteristics'!J:J,MATCH($C913,'Policy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3" s="177" t="str">
        <f>IF(ISBLANK(INDEX('Policy Characteristics'!K:K,MATCH($C913,'Policy Characteristics'!$C:$C,0))),"",INDEX('Policy Characteristics'!K:K,MATCH($C913,'Policy Characteristics'!$C:$C,0)))</f>
        <v>industry-ag-main.html#fuel-switching</v>
      </c>
      <c r="R913" s="177" t="str">
        <f>IF(ISBLANK(INDEX('Policy Characteristics'!L:L,MATCH($C913,'Policy Characteristics'!$C:$C,0))),"",INDEX('Policy Characteristics'!L:L,MATCH($C913,'Policy Characteristics'!$C:$C,0)))</f>
        <v>industry-elec-and-hydrogen.html</v>
      </c>
    </row>
    <row r="914" spans="1:18" s="2" customFormat="1" x14ac:dyDescent="0.35">
      <c r="A914" s="176" t="str">
        <f>IF(ISBLANK(INDEX('Policy Characteristics'!A:A,MATCH($C914,'Policy Characteristics'!$C:$C,0))),"",INDEX('Policy Characteristics'!A:A,MATCH($C914,'Policy Characteristics'!$C:$C,0)))</f>
        <v>Industry</v>
      </c>
      <c r="B914" s="184" t="str">
        <f>IF(ISBLANK(INDEX('Policy Characteristics'!B:B,MATCH($C914,'Policy Characteristics'!$C:$C,0))),"",INDEX('Policy Characteristics'!B:B,MATCH($C914,'Policy Characteristics'!$C:$C,0)))</f>
        <v>Hydrogen Combustion</v>
      </c>
      <c r="C914" s="176" t="str">
        <f t="shared" si="39"/>
        <v>Fraction of Eligible Industrial Energy Use Shifted to Hydrogen</v>
      </c>
      <c r="D914" s="6" t="s">
        <v>1978</v>
      </c>
      <c r="E914" s="1" t="s">
        <v>2382</v>
      </c>
      <c r="F914" t="s">
        <v>1940</v>
      </c>
      <c r="G914" s="47" t="s">
        <v>2389</v>
      </c>
      <c r="H914" s="44">
        <v>2149</v>
      </c>
      <c r="I914" s="198" t="s">
        <v>43</v>
      </c>
      <c r="J914" s="177" t="str">
        <f>IF(ISBLANK(INDEX('Policy Characteristics'!D:D,MATCH($C914,'Policy Characteristics'!$C:$C,0))),"",INDEX('Policy Characteristics'!D:D,MATCH($C914,'Policy Characteristics'!$C:$C,0)))</f>
        <v>Hydrogen Combustion</v>
      </c>
      <c r="K914" s="177" t="str">
        <f>IF(ISBLANK(INDEX('Policy Characteristics'!E:E,MATCH($C914,'Policy Characteristics'!$C:$C,0))),"",INDEX('Policy Characteristics'!E:E,MATCH($C914,'Policy Characteristics'!$C:$C,0)))</f>
        <v>indst shift to hydrogen</v>
      </c>
      <c r="L914" s="177">
        <f>IF(ISBLANK(INDEX('Policy Characteristics'!F:F,MATCH($C914,'Policy Characteristics'!$C:$C,0))),"",INDEX('Policy Characteristics'!F:F,MATCH($C914,'Policy Characteristics'!$C:$C,0)))</f>
        <v>0</v>
      </c>
      <c r="M914" s="177">
        <f>IF(ISBLANK(INDEX('Policy Characteristics'!G:G,MATCH($C914,'Policy Characteristics'!$C:$C,0))),"",INDEX('Policy Characteristics'!G:G,MATCH($C914,'Policy Characteristics'!$C:$C,0)))</f>
        <v>1</v>
      </c>
      <c r="N914" s="177">
        <f>IF(ISBLANK(INDEX('Policy Characteristics'!H:H,MATCH($C914,'Policy Characteristics'!$C:$C,0))),"",INDEX('Policy Characteristics'!H:H,MATCH($C914,'Policy Characteristics'!$C:$C,0)))</f>
        <v>0.01</v>
      </c>
      <c r="O914" s="177" t="str">
        <f>IF(ISBLANK(INDEX('Policy Characteristics'!I:I,MATCH($C914,'Policy Characteristics'!$C:$C,0))),"",INDEX('Policy Characteristics'!I:I,MATCH($C914,'Policy Characteristics'!$C:$C,0)))</f>
        <v>% of fuel shifted</v>
      </c>
      <c r="P914" s="177" t="str">
        <f>IF(ISBLANK(INDEX('Policy Characteristics'!J:J,MATCH($C914,'Policy Characteristics'!$C:$C,0))),"",INDEX('Policy Characteristics'!J:J,MATCH($C914,'Policy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4" s="177" t="str">
        <f>IF(ISBLANK(INDEX('Policy Characteristics'!K:K,MATCH($C914,'Policy Characteristics'!$C:$C,0))),"",INDEX('Policy Characteristics'!K:K,MATCH($C914,'Policy Characteristics'!$C:$C,0)))</f>
        <v>industry-ag-main.html#fuel-switching</v>
      </c>
      <c r="R914" s="177" t="str">
        <f>IF(ISBLANK(INDEX('Policy Characteristics'!L:L,MATCH($C914,'Policy Characteristics'!$C:$C,0))),"",INDEX('Policy Characteristics'!L:L,MATCH($C914,'Policy Characteristics'!$C:$C,0)))</f>
        <v>industry-elec-and-hydrogen.html</v>
      </c>
    </row>
    <row r="915" spans="1:18" s="2" customFormat="1" x14ac:dyDescent="0.35">
      <c r="A915" s="176" t="str">
        <f>IF(ISBLANK(INDEX('Policy Characteristics'!A:A,MATCH($C915,'Policy Characteristics'!$C:$C,0))),"",INDEX('Policy Characteristics'!A:A,MATCH($C915,'Policy Characteristics'!$C:$C,0)))</f>
        <v>Industry</v>
      </c>
      <c r="B915" s="184" t="str">
        <f>IF(ISBLANK(INDEX('Policy Characteristics'!B:B,MATCH($C915,'Policy Characteristics'!$C:$C,0))),"",INDEX('Policy Characteristics'!B:B,MATCH($C915,'Policy Characteristics'!$C:$C,0)))</f>
        <v>Hydrogen Combustion</v>
      </c>
      <c r="C915" s="176" t="str">
        <f t="shared" si="39"/>
        <v>Fraction of Eligible Industrial Energy Use Shifted to Hydrogen</v>
      </c>
      <c r="D915" s="6" t="s">
        <v>1978</v>
      </c>
      <c r="E915" s="1" t="s">
        <v>2383</v>
      </c>
      <c r="F915" t="s">
        <v>1940</v>
      </c>
      <c r="G915" s="47" t="s">
        <v>2390</v>
      </c>
      <c r="H915" s="44">
        <v>2150</v>
      </c>
      <c r="I915" s="198" t="s">
        <v>44</v>
      </c>
      <c r="J915" s="177" t="str">
        <f>IF(ISBLANK(INDEX('Policy Characteristics'!D:D,MATCH($C915,'Policy Characteristics'!$C:$C,0))),"",INDEX('Policy Characteristics'!D:D,MATCH($C915,'Policy Characteristics'!$C:$C,0)))</f>
        <v>Hydrogen Combustion</v>
      </c>
      <c r="K915" s="177" t="str">
        <f>IF(ISBLANK(INDEX('Policy Characteristics'!E:E,MATCH($C915,'Policy Characteristics'!$C:$C,0))),"",INDEX('Policy Characteristics'!E:E,MATCH($C915,'Policy Characteristics'!$C:$C,0)))</f>
        <v>indst shift to hydrogen</v>
      </c>
      <c r="L915" s="177">
        <f>IF(ISBLANK(INDEX('Policy Characteristics'!F:F,MATCH($C915,'Policy Characteristics'!$C:$C,0))),"",INDEX('Policy Characteristics'!F:F,MATCH($C915,'Policy Characteristics'!$C:$C,0)))</f>
        <v>0</v>
      </c>
      <c r="M915" s="177">
        <f>IF(ISBLANK(INDEX('Policy Characteristics'!G:G,MATCH($C915,'Policy Characteristics'!$C:$C,0))),"",INDEX('Policy Characteristics'!G:G,MATCH($C915,'Policy Characteristics'!$C:$C,0)))</f>
        <v>1</v>
      </c>
      <c r="N915" s="177">
        <f>IF(ISBLANK(INDEX('Policy Characteristics'!H:H,MATCH($C915,'Policy Characteristics'!$C:$C,0))),"",INDEX('Policy Characteristics'!H:H,MATCH($C915,'Policy Characteristics'!$C:$C,0)))</f>
        <v>0.01</v>
      </c>
      <c r="O915" s="177" t="str">
        <f>IF(ISBLANK(INDEX('Policy Characteristics'!I:I,MATCH($C915,'Policy Characteristics'!$C:$C,0))),"",INDEX('Policy Characteristics'!I:I,MATCH($C915,'Policy Characteristics'!$C:$C,0)))</f>
        <v>% of fuel shifted</v>
      </c>
      <c r="P915" s="177" t="str">
        <f>IF(ISBLANK(INDEX('Policy Characteristics'!J:J,MATCH($C915,'Policy Characteristics'!$C:$C,0))),"",INDEX('Policy Characteristics'!J:J,MATCH($C915,'Policy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5" s="177" t="str">
        <f>IF(ISBLANK(INDEX('Policy Characteristics'!K:K,MATCH($C915,'Policy Characteristics'!$C:$C,0))),"",INDEX('Policy Characteristics'!K:K,MATCH($C915,'Policy Characteristics'!$C:$C,0)))</f>
        <v>industry-ag-main.html#fuel-switching</v>
      </c>
      <c r="R915" s="177" t="str">
        <f>IF(ISBLANK(INDEX('Policy Characteristics'!L:L,MATCH($C915,'Policy Characteristics'!$C:$C,0))),"",INDEX('Policy Characteristics'!L:L,MATCH($C915,'Policy Characteristics'!$C:$C,0)))</f>
        <v>industry-elec-and-hydrogen.html</v>
      </c>
    </row>
    <row r="916" spans="1:18" s="2" customFormat="1" x14ac:dyDescent="0.35">
      <c r="A916" s="176" t="str">
        <f>IF(ISBLANK(INDEX('Policy Characteristics'!A:A,MATCH($C916,'Policy Characteristics'!$C:$C,0))),"",INDEX('Policy Characteristics'!A:A,MATCH($C916,'Policy Characteristics'!$C:$C,0)))</f>
        <v>Industry</v>
      </c>
      <c r="B916" s="184" t="str">
        <f>IF(ISBLANK(INDEX('Policy Characteristics'!B:B,MATCH($C916,'Policy Characteristics'!$C:$C,0))),"",INDEX('Policy Characteristics'!B:B,MATCH($C916,'Policy Characteristics'!$C:$C,0)))</f>
        <v>Hydrogen Combustion</v>
      </c>
      <c r="C916" s="176" t="str">
        <f t="shared" si="39"/>
        <v>Fraction of Eligible Industrial Energy Use Shifted to Hydrogen</v>
      </c>
      <c r="D916" s="6" t="s">
        <v>1978</v>
      </c>
      <c r="E916" s="1" t="s">
        <v>2384</v>
      </c>
      <c r="F916" t="s">
        <v>1940</v>
      </c>
      <c r="G916" s="47" t="s">
        <v>2391</v>
      </c>
      <c r="H916" s="44">
        <v>2151</v>
      </c>
      <c r="I916" s="198" t="s">
        <v>44</v>
      </c>
      <c r="J916" s="177" t="str">
        <f>IF(ISBLANK(INDEX('Policy Characteristics'!D:D,MATCH($C916,'Policy Characteristics'!$C:$C,0))),"",INDEX('Policy Characteristics'!D:D,MATCH($C916,'Policy Characteristics'!$C:$C,0)))</f>
        <v>Hydrogen Combustion</v>
      </c>
      <c r="K916" s="177" t="str">
        <f>IF(ISBLANK(INDEX('Policy Characteristics'!E:E,MATCH($C916,'Policy Characteristics'!$C:$C,0))),"",INDEX('Policy Characteristics'!E:E,MATCH($C916,'Policy Characteristics'!$C:$C,0)))</f>
        <v>indst shift to hydrogen</v>
      </c>
      <c r="L916" s="177">
        <f>IF(ISBLANK(INDEX('Policy Characteristics'!F:F,MATCH($C916,'Policy Characteristics'!$C:$C,0))),"",INDEX('Policy Characteristics'!F:F,MATCH($C916,'Policy Characteristics'!$C:$C,0)))</f>
        <v>0</v>
      </c>
      <c r="M916" s="177">
        <f>IF(ISBLANK(INDEX('Policy Characteristics'!G:G,MATCH($C916,'Policy Characteristics'!$C:$C,0))),"",INDEX('Policy Characteristics'!G:G,MATCH($C916,'Policy Characteristics'!$C:$C,0)))</f>
        <v>1</v>
      </c>
      <c r="N916" s="177">
        <f>IF(ISBLANK(INDEX('Policy Characteristics'!H:H,MATCH($C916,'Policy Characteristics'!$C:$C,0))),"",INDEX('Policy Characteristics'!H:H,MATCH($C916,'Policy Characteristics'!$C:$C,0)))</f>
        <v>0.01</v>
      </c>
      <c r="O916" s="177" t="str">
        <f>IF(ISBLANK(INDEX('Policy Characteristics'!I:I,MATCH($C916,'Policy Characteristics'!$C:$C,0))),"",INDEX('Policy Characteristics'!I:I,MATCH($C916,'Policy Characteristics'!$C:$C,0)))</f>
        <v>% of fuel shifted</v>
      </c>
      <c r="P916" s="177" t="str">
        <f>IF(ISBLANK(INDEX('Policy Characteristics'!J:J,MATCH($C916,'Policy Characteristics'!$C:$C,0))),"",INDEX('Policy Characteristics'!J:J,MATCH($C916,'Policy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6" s="177" t="str">
        <f>IF(ISBLANK(INDEX('Policy Characteristics'!K:K,MATCH($C916,'Policy Characteristics'!$C:$C,0))),"",INDEX('Policy Characteristics'!K:K,MATCH($C916,'Policy Characteristics'!$C:$C,0)))</f>
        <v>industry-ag-main.html#fuel-switching</v>
      </c>
      <c r="R916" s="177" t="str">
        <f>IF(ISBLANK(INDEX('Policy Characteristics'!L:L,MATCH($C916,'Policy Characteristics'!$C:$C,0))),"",INDEX('Policy Characteristics'!L:L,MATCH($C916,'Policy Characteristics'!$C:$C,0)))</f>
        <v>industry-elec-and-hydrogen.html</v>
      </c>
    </row>
    <row r="917" spans="1:18" s="2" customFormat="1" x14ac:dyDescent="0.35">
      <c r="A917" s="176" t="str">
        <f>IF(ISBLANK(INDEX('Policy Characteristics'!A:A,MATCH($C917,'Policy Characteristics'!$C:$C,0))),"",INDEX('Policy Characteristics'!A:A,MATCH($C917,'Policy Characteristics'!$C:$C,0)))</f>
        <v>Industry</v>
      </c>
      <c r="B917" s="184" t="str">
        <f>IF(ISBLANK(INDEX('Policy Characteristics'!B:B,MATCH($C917,'Policy Characteristics'!$C:$C,0))),"",INDEX('Policy Characteristics'!B:B,MATCH($C917,'Policy Characteristics'!$C:$C,0)))</f>
        <v>Hydrogen Combustion</v>
      </c>
      <c r="C917" s="176" t="str">
        <f t="shared" si="39"/>
        <v>Fraction of Eligible Industrial Energy Use Shifted to Hydrogen</v>
      </c>
      <c r="D917" s="6" t="s">
        <v>1978</v>
      </c>
      <c r="E917" s="1" t="s">
        <v>2385</v>
      </c>
      <c r="F917" t="s">
        <v>1940</v>
      </c>
      <c r="G917" s="47" t="s">
        <v>2392</v>
      </c>
      <c r="H917" s="44">
        <v>2152</v>
      </c>
      <c r="I917" s="198" t="s">
        <v>44</v>
      </c>
      <c r="J917" s="177" t="str">
        <f>IF(ISBLANK(INDEX('Policy Characteristics'!D:D,MATCH($C917,'Policy Characteristics'!$C:$C,0))),"",INDEX('Policy Characteristics'!D:D,MATCH($C917,'Policy Characteristics'!$C:$C,0)))</f>
        <v>Hydrogen Combustion</v>
      </c>
      <c r="K917" s="177" t="str">
        <f>IF(ISBLANK(INDEX('Policy Characteristics'!E:E,MATCH($C917,'Policy Characteristics'!$C:$C,0))),"",INDEX('Policy Characteristics'!E:E,MATCH($C917,'Policy Characteristics'!$C:$C,0)))</f>
        <v>indst shift to hydrogen</v>
      </c>
      <c r="L917" s="177">
        <f>IF(ISBLANK(INDEX('Policy Characteristics'!F:F,MATCH($C917,'Policy Characteristics'!$C:$C,0))),"",INDEX('Policy Characteristics'!F:F,MATCH($C917,'Policy Characteristics'!$C:$C,0)))</f>
        <v>0</v>
      </c>
      <c r="M917" s="177">
        <f>IF(ISBLANK(INDEX('Policy Characteristics'!G:G,MATCH($C917,'Policy Characteristics'!$C:$C,0))),"",INDEX('Policy Characteristics'!G:G,MATCH($C917,'Policy Characteristics'!$C:$C,0)))</f>
        <v>1</v>
      </c>
      <c r="N917" s="177">
        <f>IF(ISBLANK(INDEX('Policy Characteristics'!H:H,MATCH($C917,'Policy Characteristics'!$C:$C,0))),"",INDEX('Policy Characteristics'!H:H,MATCH($C917,'Policy Characteristics'!$C:$C,0)))</f>
        <v>0.01</v>
      </c>
      <c r="O917" s="177" t="str">
        <f>IF(ISBLANK(INDEX('Policy Characteristics'!I:I,MATCH($C917,'Policy Characteristics'!$C:$C,0))),"",INDEX('Policy Characteristics'!I:I,MATCH($C917,'Policy Characteristics'!$C:$C,0)))</f>
        <v>% of fuel shifted</v>
      </c>
      <c r="P917" s="177" t="str">
        <f>IF(ISBLANK(INDEX('Policy Characteristics'!J:J,MATCH($C917,'Policy Characteristics'!$C:$C,0))),"",INDEX('Policy Characteristics'!J:J,MATCH($C917,'Policy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7" s="177" t="str">
        <f>IF(ISBLANK(INDEX('Policy Characteristics'!K:K,MATCH($C917,'Policy Characteristics'!$C:$C,0))),"",INDEX('Policy Characteristics'!K:K,MATCH($C917,'Policy Characteristics'!$C:$C,0)))</f>
        <v>industry-ag-main.html#fuel-switching</v>
      </c>
      <c r="R917" s="177" t="str">
        <f>IF(ISBLANK(INDEX('Policy Characteristics'!L:L,MATCH($C917,'Policy Characteristics'!$C:$C,0))),"",INDEX('Policy Characteristics'!L:L,MATCH($C917,'Policy Characteristics'!$C:$C,0)))</f>
        <v>industry-elec-and-hydrogen.html</v>
      </c>
    </row>
    <row r="918" spans="1:18" s="2" customFormat="1" x14ac:dyDescent="0.35">
      <c r="A918" s="176" t="str">
        <f>IF(ISBLANK(INDEX('Policy Characteristics'!A:A,MATCH($C918,'Policy Characteristics'!$C:$C,0))),"",INDEX('Policy Characteristics'!A:A,MATCH($C918,'Policy Characteristics'!$C:$C,0)))</f>
        <v>Industry</v>
      </c>
      <c r="B918" s="184" t="str">
        <f>IF(ISBLANK(INDEX('Policy Characteristics'!B:B,MATCH($C918,'Policy Characteristics'!$C:$C,0))),"",INDEX('Policy Characteristics'!B:B,MATCH($C918,'Policy Characteristics'!$C:$C,0)))</f>
        <v>Hydrogen Combustion</v>
      </c>
      <c r="C918" s="176" t="str">
        <f t="shared" si="39"/>
        <v>Fraction of Eligible Industrial Energy Use Shifted to Hydrogen</v>
      </c>
      <c r="D918" s="6" t="s">
        <v>1978</v>
      </c>
      <c r="E918" s="1" t="s">
        <v>2542</v>
      </c>
      <c r="F918" t="s">
        <v>1940</v>
      </c>
      <c r="G918" s="47" t="s">
        <v>2542</v>
      </c>
      <c r="H918" s="44">
        <v>2153</v>
      </c>
      <c r="I918" s="198" t="s">
        <v>44</v>
      </c>
      <c r="J918" s="177" t="str">
        <f>IF(ISBLANK(INDEX('Policy Characteristics'!D:D,MATCH($C918,'Policy Characteristics'!$C:$C,0))),"",INDEX('Policy Characteristics'!D:D,MATCH($C918,'Policy Characteristics'!$C:$C,0)))</f>
        <v>Hydrogen Combustion</v>
      </c>
      <c r="K918" s="177" t="str">
        <f>IF(ISBLANK(INDEX('Policy Characteristics'!E:E,MATCH($C918,'Policy Characteristics'!$C:$C,0))),"",INDEX('Policy Characteristics'!E:E,MATCH($C918,'Policy Characteristics'!$C:$C,0)))</f>
        <v>indst shift to hydrogen</v>
      </c>
      <c r="L918" s="177">
        <f>IF(ISBLANK(INDEX('Policy Characteristics'!F:F,MATCH($C918,'Policy Characteristics'!$C:$C,0))),"",INDEX('Policy Characteristics'!F:F,MATCH($C918,'Policy Characteristics'!$C:$C,0)))</f>
        <v>0</v>
      </c>
      <c r="M918" s="177">
        <f>IF(ISBLANK(INDEX('Policy Characteristics'!G:G,MATCH($C918,'Policy Characteristics'!$C:$C,0))),"",INDEX('Policy Characteristics'!G:G,MATCH($C918,'Policy Characteristics'!$C:$C,0)))</f>
        <v>1</v>
      </c>
      <c r="N918" s="177">
        <f>IF(ISBLANK(INDEX('Policy Characteristics'!H:H,MATCH($C918,'Policy Characteristics'!$C:$C,0))),"",INDEX('Policy Characteristics'!H:H,MATCH($C918,'Policy Characteristics'!$C:$C,0)))</f>
        <v>0.01</v>
      </c>
      <c r="O918" s="177" t="str">
        <f>IF(ISBLANK(INDEX('Policy Characteristics'!I:I,MATCH($C918,'Policy Characteristics'!$C:$C,0))),"",INDEX('Policy Characteristics'!I:I,MATCH($C918,'Policy Characteristics'!$C:$C,0)))</f>
        <v>% of fuel shifted</v>
      </c>
      <c r="P918" s="177" t="str">
        <f>IF(ISBLANK(INDEX('Policy Characteristics'!J:J,MATCH($C918,'Policy Characteristics'!$C:$C,0))),"",INDEX('Policy Characteristics'!J:J,MATCH($C918,'Policy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8" s="177" t="str">
        <f>IF(ISBLANK(INDEX('Policy Characteristics'!K:K,MATCH($C918,'Policy Characteristics'!$C:$C,0))),"",INDEX('Policy Characteristics'!K:K,MATCH($C918,'Policy Characteristics'!$C:$C,0)))</f>
        <v>industry-ag-main.html#fuel-switching</v>
      </c>
      <c r="R918" s="177" t="str">
        <f>IF(ISBLANK(INDEX('Policy Characteristics'!L:L,MATCH($C918,'Policy Characteristics'!$C:$C,0))),"",INDEX('Policy Characteristics'!L:L,MATCH($C918,'Policy Characteristics'!$C:$C,0)))</f>
        <v>industry-elec-and-hydrogen.html</v>
      </c>
    </row>
    <row r="919" spans="1:18" s="2" customFormat="1" x14ac:dyDescent="0.35">
      <c r="A919" s="176" t="str">
        <f>IF(ISBLANK(INDEX('Policy Characteristics'!A:A,MATCH($C919,'Policy Characteristics'!$C:$C,0))),"",INDEX('Policy Characteristics'!A:A,MATCH($C919,'Policy Characteristics'!$C:$C,0)))</f>
        <v>Industry</v>
      </c>
      <c r="B919" s="184" t="str">
        <f>IF(ISBLANK(INDEX('Policy Characteristics'!B:B,MATCH($C919,'Policy Characteristics'!$C:$C,0))),"",INDEX('Policy Characteristics'!B:B,MATCH($C919,'Policy Characteristics'!$C:$C,0)))</f>
        <v>Hydrogen Combustion</v>
      </c>
      <c r="C919" s="176" t="str">
        <f t="shared" si="39"/>
        <v>Fraction of Eligible Industrial Energy Use Shifted to Hydrogen</v>
      </c>
      <c r="D919" s="6" t="s">
        <v>1979</v>
      </c>
      <c r="E919" s="1" t="s">
        <v>2379</v>
      </c>
      <c r="F919" t="s">
        <v>1941</v>
      </c>
      <c r="G919" s="47" t="s">
        <v>2386</v>
      </c>
      <c r="H919" s="44">
        <v>2154</v>
      </c>
      <c r="I919" s="198" t="s">
        <v>43</v>
      </c>
      <c r="J919" s="177" t="str">
        <f>IF(ISBLANK(INDEX('Policy Characteristics'!D:D,MATCH($C919,'Policy Characteristics'!$C:$C,0))),"",INDEX('Policy Characteristics'!D:D,MATCH($C919,'Policy Characteristics'!$C:$C,0)))</f>
        <v>Hydrogen Combustion</v>
      </c>
      <c r="K919" s="177" t="str">
        <f>IF(ISBLANK(INDEX('Policy Characteristics'!E:E,MATCH($C919,'Policy Characteristics'!$C:$C,0))),"",INDEX('Policy Characteristics'!E:E,MATCH($C919,'Policy Characteristics'!$C:$C,0)))</f>
        <v>indst shift to hydrogen</v>
      </c>
      <c r="L919" s="177">
        <f>IF(ISBLANK(INDEX('Policy Characteristics'!F:F,MATCH($C919,'Policy Characteristics'!$C:$C,0))),"",INDEX('Policy Characteristics'!F:F,MATCH($C919,'Policy Characteristics'!$C:$C,0)))</f>
        <v>0</v>
      </c>
      <c r="M919" s="177">
        <f>IF(ISBLANK(INDEX('Policy Characteristics'!G:G,MATCH($C919,'Policy Characteristics'!$C:$C,0))),"",INDEX('Policy Characteristics'!G:G,MATCH($C919,'Policy Characteristics'!$C:$C,0)))</f>
        <v>1</v>
      </c>
      <c r="N919" s="177">
        <f>IF(ISBLANK(INDEX('Policy Characteristics'!H:H,MATCH($C919,'Policy Characteristics'!$C:$C,0))),"",INDEX('Policy Characteristics'!H:H,MATCH($C919,'Policy Characteristics'!$C:$C,0)))</f>
        <v>0.01</v>
      </c>
      <c r="O919" s="177" t="str">
        <f>IF(ISBLANK(INDEX('Policy Characteristics'!I:I,MATCH($C919,'Policy Characteristics'!$C:$C,0))),"",INDEX('Policy Characteristics'!I:I,MATCH($C919,'Policy Characteristics'!$C:$C,0)))</f>
        <v>% of fuel shifted</v>
      </c>
      <c r="P919" s="177" t="str">
        <f>IF(ISBLANK(INDEX('Policy Characteristics'!J:J,MATCH($C919,'Policy Characteristics'!$C:$C,0))),"",INDEX('Policy Characteristics'!J:J,MATCH($C919,'Policy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9" s="177" t="str">
        <f>IF(ISBLANK(INDEX('Policy Characteristics'!K:K,MATCH($C919,'Policy Characteristics'!$C:$C,0))),"",INDEX('Policy Characteristics'!K:K,MATCH($C919,'Policy Characteristics'!$C:$C,0)))</f>
        <v>industry-ag-main.html#fuel-switching</v>
      </c>
      <c r="R919" s="177" t="str">
        <f>IF(ISBLANK(INDEX('Policy Characteristics'!L:L,MATCH($C919,'Policy Characteristics'!$C:$C,0))),"",INDEX('Policy Characteristics'!L:L,MATCH($C919,'Policy Characteristics'!$C:$C,0)))</f>
        <v>industry-elec-and-hydrogen.html</v>
      </c>
    </row>
    <row r="920" spans="1:18" s="2" customFormat="1" x14ac:dyDescent="0.35">
      <c r="A920" s="176" t="str">
        <f>IF(ISBLANK(INDEX('Policy Characteristics'!A:A,MATCH($C920,'Policy Characteristics'!$C:$C,0))),"",INDEX('Policy Characteristics'!A:A,MATCH($C920,'Policy Characteristics'!$C:$C,0)))</f>
        <v>Industry</v>
      </c>
      <c r="B920" s="184" t="str">
        <f>IF(ISBLANK(INDEX('Policy Characteristics'!B:B,MATCH($C920,'Policy Characteristics'!$C:$C,0))),"",INDEX('Policy Characteristics'!B:B,MATCH($C920,'Policy Characteristics'!$C:$C,0)))</f>
        <v>Hydrogen Combustion</v>
      </c>
      <c r="C920" s="176" t="str">
        <f t="shared" si="39"/>
        <v>Fraction of Eligible Industrial Energy Use Shifted to Hydrogen</v>
      </c>
      <c r="D920" s="6" t="s">
        <v>1979</v>
      </c>
      <c r="E920" s="1" t="s">
        <v>2380</v>
      </c>
      <c r="F920" t="s">
        <v>1941</v>
      </c>
      <c r="G920" s="47" t="s">
        <v>2387</v>
      </c>
      <c r="H920" s="44">
        <v>2155</v>
      </c>
      <c r="I920" s="198" t="s">
        <v>43</v>
      </c>
      <c r="J920" s="177" t="str">
        <f>IF(ISBLANK(INDEX('Policy Characteristics'!D:D,MATCH($C920,'Policy Characteristics'!$C:$C,0))),"",INDEX('Policy Characteristics'!D:D,MATCH($C920,'Policy Characteristics'!$C:$C,0)))</f>
        <v>Hydrogen Combustion</v>
      </c>
      <c r="K920" s="177" t="str">
        <f>IF(ISBLANK(INDEX('Policy Characteristics'!E:E,MATCH($C920,'Policy Characteristics'!$C:$C,0))),"",INDEX('Policy Characteristics'!E:E,MATCH($C920,'Policy Characteristics'!$C:$C,0)))</f>
        <v>indst shift to hydrogen</v>
      </c>
      <c r="L920" s="177">
        <f>IF(ISBLANK(INDEX('Policy Characteristics'!F:F,MATCH($C920,'Policy Characteristics'!$C:$C,0))),"",INDEX('Policy Characteristics'!F:F,MATCH($C920,'Policy Characteristics'!$C:$C,0)))</f>
        <v>0</v>
      </c>
      <c r="M920" s="177">
        <f>IF(ISBLANK(INDEX('Policy Characteristics'!G:G,MATCH($C920,'Policy Characteristics'!$C:$C,0))),"",INDEX('Policy Characteristics'!G:G,MATCH($C920,'Policy Characteristics'!$C:$C,0)))</f>
        <v>1</v>
      </c>
      <c r="N920" s="177">
        <f>IF(ISBLANK(INDEX('Policy Characteristics'!H:H,MATCH($C920,'Policy Characteristics'!$C:$C,0))),"",INDEX('Policy Characteristics'!H:H,MATCH($C920,'Policy Characteristics'!$C:$C,0)))</f>
        <v>0.01</v>
      </c>
      <c r="O920" s="177" t="str">
        <f>IF(ISBLANK(INDEX('Policy Characteristics'!I:I,MATCH($C920,'Policy Characteristics'!$C:$C,0))),"",INDEX('Policy Characteristics'!I:I,MATCH($C920,'Policy Characteristics'!$C:$C,0)))</f>
        <v>% of fuel shifted</v>
      </c>
      <c r="P920" s="177" t="str">
        <f>IF(ISBLANK(INDEX('Policy Characteristics'!J:J,MATCH($C920,'Policy Characteristics'!$C:$C,0))),"",INDEX('Policy Characteristics'!J:J,MATCH($C920,'Policy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0" s="177" t="str">
        <f>IF(ISBLANK(INDEX('Policy Characteristics'!K:K,MATCH($C920,'Policy Characteristics'!$C:$C,0))),"",INDEX('Policy Characteristics'!K:K,MATCH($C920,'Policy Characteristics'!$C:$C,0)))</f>
        <v>industry-ag-main.html#fuel-switching</v>
      </c>
      <c r="R920" s="177" t="str">
        <f>IF(ISBLANK(INDEX('Policy Characteristics'!L:L,MATCH($C920,'Policy Characteristics'!$C:$C,0))),"",INDEX('Policy Characteristics'!L:L,MATCH($C920,'Policy Characteristics'!$C:$C,0)))</f>
        <v>industry-elec-and-hydrogen.html</v>
      </c>
    </row>
    <row r="921" spans="1:18" s="2" customFormat="1" x14ac:dyDescent="0.35">
      <c r="A921" s="176" t="str">
        <f>IF(ISBLANK(INDEX('Policy Characteristics'!A:A,MATCH($C921,'Policy Characteristics'!$C:$C,0))),"",INDEX('Policy Characteristics'!A:A,MATCH($C921,'Policy Characteristics'!$C:$C,0)))</f>
        <v>Industry</v>
      </c>
      <c r="B921" s="184" t="str">
        <f>IF(ISBLANK(INDEX('Policy Characteristics'!B:B,MATCH($C921,'Policy Characteristics'!$C:$C,0))),"",INDEX('Policy Characteristics'!B:B,MATCH($C921,'Policy Characteristics'!$C:$C,0)))</f>
        <v>Hydrogen Combustion</v>
      </c>
      <c r="C921" s="176" t="str">
        <f t="shared" si="39"/>
        <v>Fraction of Eligible Industrial Energy Use Shifted to Hydrogen</v>
      </c>
      <c r="D921" s="6" t="s">
        <v>1979</v>
      </c>
      <c r="E921" s="1" t="s">
        <v>2381</v>
      </c>
      <c r="F921" t="s">
        <v>1941</v>
      </c>
      <c r="G921" s="47" t="s">
        <v>2388</v>
      </c>
      <c r="H921" s="44">
        <v>2156</v>
      </c>
      <c r="I921" s="198" t="s">
        <v>43</v>
      </c>
      <c r="J921" s="177" t="str">
        <f>IF(ISBLANK(INDEX('Policy Characteristics'!D:D,MATCH($C921,'Policy Characteristics'!$C:$C,0))),"",INDEX('Policy Characteristics'!D:D,MATCH($C921,'Policy Characteristics'!$C:$C,0)))</f>
        <v>Hydrogen Combustion</v>
      </c>
      <c r="K921" s="177" t="str">
        <f>IF(ISBLANK(INDEX('Policy Characteristics'!E:E,MATCH($C921,'Policy Characteristics'!$C:$C,0))),"",INDEX('Policy Characteristics'!E:E,MATCH($C921,'Policy Characteristics'!$C:$C,0)))</f>
        <v>indst shift to hydrogen</v>
      </c>
      <c r="L921" s="177">
        <f>IF(ISBLANK(INDEX('Policy Characteristics'!F:F,MATCH($C921,'Policy Characteristics'!$C:$C,0))),"",INDEX('Policy Characteristics'!F:F,MATCH($C921,'Policy Characteristics'!$C:$C,0)))</f>
        <v>0</v>
      </c>
      <c r="M921" s="177">
        <f>IF(ISBLANK(INDEX('Policy Characteristics'!G:G,MATCH($C921,'Policy Characteristics'!$C:$C,0))),"",INDEX('Policy Characteristics'!G:G,MATCH($C921,'Policy Characteristics'!$C:$C,0)))</f>
        <v>1</v>
      </c>
      <c r="N921" s="177">
        <f>IF(ISBLANK(INDEX('Policy Characteristics'!H:H,MATCH($C921,'Policy Characteristics'!$C:$C,0))),"",INDEX('Policy Characteristics'!H:H,MATCH($C921,'Policy Characteristics'!$C:$C,0)))</f>
        <v>0.01</v>
      </c>
      <c r="O921" s="177" t="str">
        <f>IF(ISBLANK(INDEX('Policy Characteristics'!I:I,MATCH($C921,'Policy Characteristics'!$C:$C,0))),"",INDEX('Policy Characteristics'!I:I,MATCH($C921,'Policy Characteristics'!$C:$C,0)))</f>
        <v>% of fuel shifted</v>
      </c>
      <c r="P921" s="177" t="str">
        <f>IF(ISBLANK(INDEX('Policy Characteristics'!J:J,MATCH($C921,'Policy Characteristics'!$C:$C,0))),"",INDEX('Policy Characteristics'!J:J,MATCH($C921,'Policy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1" s="177" t="str">
        <f>IF(ISBLANK(INDEX('Policy Characteristics'!K:K,MATCH($C921,'Policy Characteristics'!$C:$C,0))),"",INDEX('Policy Characteristics'!K:K,MATCH($C921,'Policy Characteristics'!$C:$C,0)))</f>
        <v>industry-ag-main.html#fuel-switching</v>
      </c>
      <c r="R921" s="177" t="str">
        <f>IF(ISBLANK(INDEX('Policy Characteristics'!L:L,MATCH($C921,'Policy Characteristics'!$C:$C,0))),"",INDEX('Policy Characteristics'!L:L,MATCH($C921,'Policy Characteristics'!$C:$C,0)))</f>
        <v>industry-elec-and-hydrogen.html</v>
      </c>
    </row>
    <row r="922" spans="1:18" s="2" customFormat="1" x14ac:dyDescent="0.35">
      <c r="A922" s="176" t="str">
        <f>IF(ISBLANK(INDEX('Policy Characteristics'!A:A,MATCH($C922,'Policy Characteristics'!$C:$C,0))),"",INDEX('Policy Characteristics'!A:A,MATCH($C922,'Policy Characteristics'!$C:$C,0)))</f>
        <v>Industry</v>
      </c>
      <c r="B922" s="184" t="str">
        <f>IF(ISBLANK(INDEX('Policy Characteristics'!B:B,MATCH($C922,'Policy Characteristics'!$C:$C,0))),"",INDEX('Policy Characteristics'!B:B,MATCH($C922,'Policy Characteristics'!$C:$C,0)))</f>
        <v>Hydrogen Combustion</v>
      </c>
      <c r="C922" s="176" t="str">
        <f t="shared" si="39"/>
        <v>Fraction of Eligible Industrial Energy Use Shifted to Hydrogen</v>
      </c>
      <c r="D922" s="6" t="s">
        <v>1979</v>
      </c>
      <c r="E922" s="1" t="s">
        <v>2382</v>
      </c>
      <c r="F922" t="s">
        <v>1941</v>
      </c>
      <c r="G922" s="47" t="s">
        <v>2389</v>
      </c>
      <c r="H922" s="44">
        <v>2157</v>
      </c>
      <c r="I922" s="198" t="s">
        <v>43</v>
      </c>
      <c r="J922" s="177" t="str">
        <f>IF(ISBLANK(INDEX('Policy Characteristics'!D:D,MATCH($C922,'Policy Characteristics'!$C:$C,0))),"",INDEX('Policy Characteristics'!D:D,MATCH($C922,'Policy Characteristics'!$C:$C,0)))</f>
        <v>Hydrogen Combustion</v>
      </c>
      <c r="K922" s="177" t="str">
        <f>IF(ISBLANK(INDEX('Policy Characteristics'!E:E,MATCH($C922,'Policy Characteristics'!$C:$C,0))),"",INDEX('Policy Characteristics'!E:E,MATCH($C922,'Policy Characteristics'!$C:$C,0)))</f>
        <v>indst shift to hydrogen</v>
      </c>
      <c r="L922" s="177">
        <f>IF(ISBLANK(INDEX('Policy Characteristics'!F:F,MATCH($C922,'Policy Characteristics'!$C:$C,0))),"",INDEX('Policy Characteristics'!F:F,MATCH($C922,'Policy Characteristics'!$C:$C,0)))</f>
        <v>0</v>
      </c>
      <c r="M922" s="177">
        <f>IF(ISBLANK(INDEX('Policy Characteristics'!G:G,MATCH($C922,'Policy Characteristics'!$C:$C,0))),"",INDEX('Policy Characteristics'!G:G,MATCH($C922,'Policy Characteristics'!$C:$C,0)))</f>
        <v>1</v>
      </c>
      <c r="N922" s="177">
        <f>IF(ISBLANK(INDEX('Policy Characteristics'!H:H,MATCH($C922,'Policy Characteristics'!$C:$C,0))),"",INDEX('Policy Characteristics'!H:H,MATCH($C922,'Policy Characteristics'!$C:$C,0)))</f>
        <v>0.01</v>
      </c>
      <c r="O922" s="177" t="str">
        <f>IF(ISBLANK(INDEX('Policy Characteristics'!I:I,MATCH($C922,'Policy Characteristics'!$C:$C,0))),"",INDEX('Policy Characteristics'!I:I,MATCH($C922,'Policy Characteristics'!$C:$C,0)))</f>
        <v>% of fuel shifted</v>
      </c>
      <c r="P922" s="177" t="str">
        <f>IF(ISBLANK(INDEX('Policy Characteristics'!J:J,MATCH($C922,'Policy Characteristics'!$C:$C,0))),"",INDEX('Policy Characteristics'!J:J,MATCH($C922,'Policy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2" s="177" t="str">
        <f>IF(ISBLANK(INDEX('Policy Characteristics'!K:K,MATCH($C922,'Policy Characteristics'!$C:$C,0))),"",INDEX('Policy Characteristics'!K:K,MATCH($C922,'Policy Characteristics'!$C:$C,0)))</f>
        <v>industry-ag-main.html#fuel-switching</v>
      </c>
      <c r="R922" s="177" t="str">
        <f>IF(ISBLANK(INDEX('Policy Characteristics'!L:L,MATCH($C922,'Policy Characteristics'!$C:$C,0))),"",INDEX('Policy Characteristics'!L:L,MATCH($C922,'Policy Characteristics'!$C:$C,0)))</f>
        <v>industry-elec-and-hydrogen.html</v>
      </c>
    </row>
    <row r="923" spans="1:18" s="2" customFormat="1" x14ac:dyDescent="0.35">
      <c r="A923" s="176" t="str">
        <f>IF(ISBLANK(INDEX('Policy Characteristics'!A:A,MATCH($C923,'Policy Characteristics'!$C:$C,0))),"",INDEX('Policy Characteristics'!A:A,MATCH($C923,'Policy Characteristics'!$C:$C,0)))</f>
        <v>Industry</v>
      </c>
      <c r="B923" s="184" t="str">
        <f>IF(ISBLANK(INDEX('Policy Characteristics'!B:B,MATCH($C923,'Policy Characteristics'!$C:$C,0))),"",INDEX('Policy Characteristics'!B:B,MATCH($C923,'Policy Characteristics'!$C:$C,0)))</f>
        <v>Hydrogen Combustion</v>
      </c>
      <c r="C923" s="176" t="str">
        <f t="shared" si="39"/>
        <v>Fraction of Eligible Industrial Energy Use Shifted to Hydrogen</v>
      </c>
      <c r="D923" s="6" t="s">
        <v>1979</v>
      </c>
      <c r="E923" s="1" t="s">
        <v>2383</v>
      </c>
      <c r="F923" t="s">
        <v>1941</v>
      </c>
      <c r="G923" s="47" t="s">
        <v>2390</v>
      </c>
      <c r="H923" s="44">
        <v>2158</v>
      </c>
      <c r="I923" s="198" t="s">
        <v>44</v>
      </c>
      <c r="J923" s="177" t="str">
        <f>IF(ISBLANK(INDEX('Policy Characteristics'!D:D,MATCH($C923,'Policy Characteristics'!$C:$C,0))),"",INDEX('Policy Characteristics'!D:D,MATCH($C923,'Policy Characteristics'!$C:$C,0)))</f>
        <v>Hydrogen Combustion</v>
      </c>
      <c r="K923" s="177" t="str">
        <f>IF(ISBLANK(INDEX('Policy Characteristics'!E:E,MATCH($C923,'Policy Characteristics'!$C:$C,0))),"",INDEX('Policy Characteristics'!E:E,MATCH($C923,'Policy Characteristics'!$C:$C,0)))</f>
        <v>indst shift to hydrogen</v>
      </c>
      <c r="L923" s="177">
        <f>IF(ISBLANK(INDEX('Policy Characteristics'!F:F,MATCH($C923,'Policy Characteristics'!$C:$C,0))),"",INDEX('Policy Characteristics'!F:F,MATCH($C923,'Policy Characteristics'!$C:$C,0)))</f>
        <v>0</v>
      </c>
      <c r="M923" s="177">
        <f>IF(ISBLANK(INDEX('Policy Characteristics'!G:G,MATCH($C923,'Policy Characteristics'!$C:$C,0))),"",INDEX('Policy Characteristics'!G:G,MATCH($C923,'Policy Characteristics'!$C:$C,0)))</f>
        <v>1</v>
      </c>
      <c r="N923" s="177">
        <f>IF(ISBLANK(INDEX('Policy Characteristics'!H:H,MATCH($C923,'Policy Characteristics'!$C:$C,0))),"",INDEX('Policy Characteristics'!H:H,MATCH($C923,'Policy Characteristics'!$C:$C,0)))</f>
        <v>0.01</v>
      </c>
      <c r="O923" s="177" t="str">
        <f>IF(ISBLANK(INDEX('Policy Characteristics'!I:I,MATCH($C923,'Policy Characteristics'!$C:$C,0))),"",INDEX('Policy Characteristics'!I:I,MATCH($C923,'Policy Characteristics'!$C:$C,0)))</f>
        <v>% of fuel shifted</v>
      </c>
      <c r="P923" s="177" t="str">
        <f>IF(ISBLANK(INDEX('Policy Characteristics'!J:J,MATCH($C923,'Policy Characteristics'!$C:$C,0))),"",INDEX('Policy Characteristics'!J:J,MATCH($C923,'Policy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3" s="177" t="str">
        <f>IF(ISBLANK(INDEX('Policy Characteristics'!K:K,MATCH($C923,'Policy Characteristics'!$C:$C,0))),"",INDEX('Policy Characteristics'!K:K,MATCH($C923,'Policy Characteristics'!$C:$C,0)))</f>
        <v>industry-ag-main.html#fuel-switching</v>
      </c>
      <c r="R923" s="177" t="str">
        <f>IF(ISBLANK(INDEX('Policy Characteristics'!L:L,MATCH($C923,'Policy Characteristics'!$C:$C,0))),"",INDEX('Policy Characteristics'!L:L,MATCH($C923,'Policy Characteristics'!$C:$C,0)))</f>
        <v>industry-elec-and-hydrogen.html</v>
      </c>
    </row>
    <row r="924" spans="1:18" s="2" customFormat="1" x14ac:dyDescent="0.35">
      <c r="A924" s="176" t="str">
        <f>IF(ISBLANK(INDEX('Policy Characteristics'!A:A,MATCH($C924,'Policy Characteristics'!$C:$C,0))),"",INDEX('Policy Characteristics'!A:A,MATCH($C924,'Policy Characteristics'!$C:$C,0)))</f>
        <v>Industry</v>
      </c>
      <c r="B924" s="184" t="str">
        <f>IF(ISBLANK(INDEX('Policy Characteristics'!B:B,MATCH($C924,'Policy Characteristics'!$C:$C,0))),"",INDEX('Policy Characteristics'!B:B,MATCH($C924,'Policy Characteristics'!$C:$C,0)))</f>
        <v>Hydrogen Combustion</v>
      </c>
      <c r="C924" s="176" t="str">
        <f t="shared" si="39"/>
        <v>Fraction of Eligible Industrial Energy Use Shifted to Hydrogen</v>
      </c>
      <c r="D924" s="6" t="s">
        <v>1979</v>
      </c>
      <c r="E924" s="1" t="s">
        <v>2384</v>
      </c>
      <c r="F924" t="s">
        <v>1941</v>
      </c>
      <c r="G924" s="47" t="s">
        <v>2391</v>
      </c>
      <c r="H924" s="44">
        <v>2159</v>
      </c>
      <c r="I924" s="198" t="s">
        <v>44</v>
      </c>
      <c r="J924" s="177" t="str">
        <f>IF(ISBLANK(INDEX('Policy Characteristics'!D:D,MATCH($C924,'Policy Characteristics'!$C:$C,0))),"",INDEX('Policy Characteristics'!D:D,MATCH($C924,'Policy Characteristics'!$C:$C,0)))</f>
        <v>Hydrogen Combustion</v>
      </c>
      <c r="K924" s="177" t="str">
        <f>IF(ISBLANK(INDEX('Policy Characteristics'!E:E,MATCH($C924,'Policy Characteristics'!$C:$C,0))),"",INDEX('Policy Characteristics'!E:E,MATCH($C924,'Policy Characteristics'!$C:$C,0)))</f>
        <v>indst shift to hydrogen</v>
      </c>
      <c r="L924" s="177">
        <f>IF(ISBLANK(INDEX('Policy Characteristics'!F:F,MATCH($C924,'Policy Characteristics'!$C:$C,0))),"",INDEX('Policy Characteristics'!F:F,MATCH($C924,'Policy Characteristics'!$C:$C,0)))</f>
        <v>0</v>
      </c>
      <c r="M924" s="177">
        <f>IF(ISBLANK(INDEX('Policy Characteristics'!G:G,MATCH($C924,'Policy Characteristics'!$C:$C,0))),"",INDEX('Policy Characteristics'!G:G,MATCH($C924,'Policy Characteristics'!$C:$C,0)))</f>
        <v>1</v>
      </c>
      <c r="N924" s="177">
        <f>IF(ISBLANK(INDEX('Policy Characteristics'!H:H,MATCH($C924,'Policy Characteristics'!$C:$C,0))),"",INDEX('Policy Characteristics'!H:H,MATCH($C924,'Policy Characteristics'!$C:$C,0)))</f>
        <v>0.01</v>
      </c>
      <c r="O924" s="177" t="str">
        <f>IF(ISBLANK(INDEX('Policy Characteristics'!I:I,MATCH($C924,'Policy Characteristics'!$C:$C,0))),"",INDEX('Policy Characteristics'!I:I,MATCH($C924,'Policy Characteristics'!$C:$C,0)))</f>
        <v>% of fuel shifted</v>
      </c>
      <c r="P924" s="177" t="str">
        <f>IF(ISBLANK(INDEX('Policy Characteristics'!J:J,MATCH($C924,'Policy Characteristics'!$C:$C,0))),"",INDEX('Policy Characteristics'!J:J,MATCH($C924,'Policy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4" s="177" t="str">
        <f>IF(ISBLANK(INDEX('Policy Characteristics'!K:K,MATCH($C924,'Policy Characteristics'!$C:$C,0))),"",INDEX('Policy Characteristics'!K:K,MATCH($C924,'Policy Characteristics'!$C:$C,0)))</f>
        <v>industry-ag-main.html#fuel-switching</v>
      </c>
      <c r="R924" s="177" t="str">
        <f>IF(ISBLANK(INDEX('Policy Characteristics'!L:L,MATCH($C924,'Policy Characteristics'!$C:$C,0))),"",INDEX('Policy Characteristics'!L:L,MATCH($C924,'Policy Characteristics'!$C:$C,0)))</f>
        <v>industry-elec-and-hydrogen.html</v>
      </c>
    </row>
    <row r="925" spans="1:18" s="2" customFormat="1" x14ac:dyDescent="0.35">
      <c r="A925" s="176" t="str">
        <f>IF(ISBLANK(INDEX('Policy Characteristics'!A:A,MATCH($C925,'Policy Characteristics'!$C:$C,0))),"",INDEX('Policy Characteristics'!A:A,MATCH($C925,'Policy Characteristics'!$C:$C,0)))</f>
        <v>Industry</v>
      </c>
      <c r="B925" s="184" t="str">
        <f>IF(ISBLANK(INDEX('Policy Characteristics'!B:B,MATCH($C925,'Policy Characteristics'!$C:$C,0))),"",INDEX('Policy Characteristics'!B:B,MATCH($C925,'Policy Characteristics'!$C:$C,0)))</f>
        <v>Hydrogen Combustion</v>
      </c>
      <c r="C925" s="176" t="str">
        <f t="shared" si="39"/>
        <v>Fraction of Eligible Industrial Energy Use Shifted to Hydrogen</v>
      </c>
      <c r="D925" s="6" t="s">
        <v>1979</v>
      </c>
      <c r="E925" s="1" t="s">
        <v>2385</v>
      </c>
      <c r="F925" t="s">
        <v>1941</v>
      </c>
      <c r="G925" s="47" t="s">
        <v>2392</v>
      </c>
      <c r="H925" s="44">
        <v>2160</v>
      </c>
      <c r="I925" s="198" t="s">
        <v>44</v>
      </c>
      <c r="J925" s="177" t="str">
        <f>IF(ISBLANK(INDEX('Policy Characteristics'!D:D,MATCH($C925,'Policy Characteristics'!$C:$C,0))),"",INDEX('Policy Characteristics'!D:D,MATCH($C925,'Policy Characteristics'!$C:$C,0)))</f>
        <v>Hydrogen Combustion</v>
      </c>
      <c r="K925" s="177" t="str">
        <f>IF(ISBLANK(INDEX('Policy Characteristics'!E:E,MATCH($C925,'Policy Characteristics'!$C:$C,0))),"",INDEX('Policy Characteristics'!E:E,MATCH($C925,'Policy Characteristics'!$C:$C,0)))</f>
        <v>indst shift to hydrogen</v>
      </c>
      <c r="L925" s="177">
        <f>IF(ISBLANK(INDEX('Policy Characteristics'!F:F,MATCH($C925,'Policy Characteristics'!$C:$C,0))),"",INDEX('Policy Characteristics'!F:F,MATCH($C925,'Policy Characteristics'!$C:$C,0)))</f>
        <v>0</v>
      </c>
      <c r="M925" s="177">
        <f>IF(ISBLANK(INDEX('Policy Characteristics'!G:G,MATCH($C925,'Policy Characteristics'!$C:$C,0))),"",INDEX('Policy Characteristics'!G:G,MATCH($C925,'Policy Characteristics'!$C:$C,0)))</f>
        <v>1</v>
      </c>
      <c r="N925" s="177">
        <f>IF(ISBLANK(INDEX('Policy Characteristics'!H:H,MATCH($C925,'Policy Characteristics'!$C:$C,0))),"",INDEX('Policy Characteristics'!H:H,MATCH($C925,'Policy Characteristics'!$C:$C,0)))</f>
        <v>0.01</v>
      </c>
      <c r="O925" s="177" t="str">
        <f>IF(ISBLANK(INDEX('Policy Characteristics'!I:I,MATCH($C925,'Policy Characteristics'!$C:$C,0))),"",INDEX('Policy Characteristics'!I:I,MATCH($C925,'Policy Characteristics'!$C:$C,0)))</f>
        <v>% of fuel shifted</v>
      </c>
      <c r="P925" s="177" t="str">
        <f>IF(ISBLANK(INDEX('Policy Characteristics'!J:J,MATCH($C925,'Policy Characteristics'!$C:$C,0))),"",INDEX('Policy Characteristics'!J:J,MATCH($C925,'Policy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5" s="177" t="str">
        <f>IF(ISBLANK(INDEX('Policy Characteristics'!K:K,MATCH($C925,'Policy Characteristics'!$C:$C,0))),"",INDEX('Policy Characteristics'!K:K,MATCH($C925,'Policy Characteristics'!$C:$C,0)))</f>
        <v>industry-ag-main.html#fuel-switching</v>
      </c>
      <c r="R925" s="177" t="str">
        <f>IF(ISBLANK(INDEX('Policy Characteristics'!L:L,MATCH($C925,'Policy Characteristics'!$C:$C,0))),"",INDEX('Policy Characteristics'!L:L,MATCH($C925,'Policy Characteristics'!$C:$C,0)))</f>
        <v>industry-elec-and-hydrogen.html</v>
      </c>
    </row>
    <row r="926" spans="1:18" s="2" customFormat="1" x14ac:dyDescent="0.35">
      <c r="A926" s="176" t="str">
        <f>IF(ISBLANK(INDEX('Policy Characteristics'!A:A,MATCH($C926,'Policy Characteristics'!$C:$C,0))),"",INDEX('Policy Characteristics'!A:A,MATCH($C926,'Policy Characteristics'!$C:$C,0)))</f>
        <v>Industry</v>
      </c>
      <c r="B926" s="184" t="str">
        <f>IF(ISBLANK(INDEX('Policy Characteristics'!B:B,MATCH($C926,'Policy Characteristics'!$C:$C,0))),"",INDEX('Policy Characteristics'!B:B,MATCH($C926,'Policy Characteristics'!$C:$C,0)))</f>
        <v>Hydrogen Combustion</v>
      </c>
      <c r="C926" s="176" t="str">
        <f t="shared" si="39"/>
        <v>Fraction of Eligible Industrial Energy Use Shifted to Hydrogen</v>
      </c>
      <c r="D926" s="6" t="s">
        <v>1979</v>
      </c>
      <c r="E926" s="1" t="s">
        <v>2542</v>
      </c>
      <c r="F926" t="s">
        <v>1941</v>
      </c>
      <c r="G926" s="47" t="s">
        <v>2542</v>
      </c>
      <c r="H926" s="44">
        <v>2161</v>
      </c>
      <c r="I926" s="198" t="s">
        <v>44</v>
      </c>
      <c r="J926" s="177" t="str">
        <f>IF(ISBLANK(INDEX('Policy Characteristics'!D:D,MATCH($C926,'Policy Characteristics'!$C:$C,0))),"",INDEX('Policy Characteristics'!D:D,MATCH($C926,'Policy Characteristics'!$C:$C,0)))</f>
        <v>Hydrogen Combustion</v>
      </c>
      <c r="K926" s="177" t="str">
        <f>IF(ISBLANK(INDEX('Policy Characteristics'!E:E,MATCH($C926,'Policy Characteristics'!$C:$C,0))),"",INDEX('Policy Characteristics'!E:E,MATCH($C926,'Policy Characteristics'!$C:$C,0)))</f>
        <v>indst shift to hydrogen</v>
      </c>
      <c r="L926" s="177">
        <f>IF(ISBLANK(INDEX('Policy Characteristics'!F:F,MATCH($C926,'Policy Characteristics'!$C:$C,0))),"",INDEX('Policy Characteristics'!F:F,MATCH($C926,'Policy Characteristics'!$C:$C,0)))</f>
        <v>0</v>
      </c>
      <c r="M926" s="177">
        <f>IF(ISBLANK(INDEX('Policy Characteristics'!G:G,MATCH($C926,'Policy Characteristics'!$C:$C,0))),"",INDEX('Policy Characteristics'!G:G,MATCH($C926,'Policy Characteristics'!$C:$C,0)))</f>
        <v>1</v>
      </c>
      <c r="N926" s="177">
        <f>IF(ISBLANK(INDEX('Policy Characteristics'!H:H,MATCH($C926,'Policy Characteristics'!$C:$C,0))),"",INDEX('Policy Characteristics'!H:H,MATCH($C926,'Policy Characteristics'!$C:$C,0)))</f>
        <v>0.01</v>
      </c>
      <c r="O926" s="177" t="str">
        <f>IF(ISBLANK(INDEX('Policy Characteristics'!I:I,MATCH($C926,'Policy Characteristics'!$C:$C,0))),"",INDEX('Policy Characteristics'!I:I,MATCH($C926,'Policy Characteristics'!$C:$C,0)))</f>
        <v>% of fuel shifted</v>
      </c>
      <c r="P926" s="177" t="str">
        <f>IF(ISBLANK(INDEX('Policy Characteristics'!J:J,MATCH($C926,'Policy Characteristics'!$C:$C,0))),"",INDEX('Policy Characteristics'!J:J,MATCH($C926,'Policy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6" s="177" t="str">
        <f>IF(ISBLANK(INDEX('Policy Characteristics'!K:K,MATCH($C926,'Policy Characteristics'!$C:$C,0))),"",INDEX('Policy Characteristics'!K:K,MATCH($C926,'Policy Characteristics'!$C:$C,0)))</f>
        <v>industry-ag-main.html#fuel-switching</v>
      </c>
      <c r="R926" s="177" t="str">
        <f>IF(ISBLANK(INDEX('Policy Characteristics'!L:L,MATCH($C926,'Policy Characteristics'!$C:$C,0))),"",INDEX('Policy Characteristics'!L:L,MATCH($C926,'Policy Characteristics'!$C:$C,0)))</f>
        <v>industry-elec-and-hydrogen.html</v>
      </c>
    </row>
    <row r="927" spans="1:18" s="2" customFormat="1" x14ac:dyDescent="0.35">
      <c r="A927" s="176" t="str">
        <f>IF(ISBLANK(INDEX('Policy Characteristics'!A:A,MATCH($C927,'Policy Characteristics'!$C:$C,0))),"",INDEX('Policy Characteristics'!A:A,MATCH($C927,'Policy Characteristics'!$C:$C,0)))</f>
        <v>Industry</v>
      </c>
      <c r="B927" s="184" t="str">
        <f>IF(ISBLANK(INDEX('Policy Characteristics'!B:B,MATCH($C927,'Policy Characteristics'!$C:$C,0))),"",INDEX('Policy Characteristics'!B:B,MATCH($C927,'Policy Characteristics'!$C:$C,0)))</f>
        <v>Hydrogen Combustion</v>
      </c>
      <c r="C927" s="176" t="str">
        <f t="shared" si="39"/>
        <v>Fraction of Eligible Industrial Energy Use Shifted to Hydrogen</v>
      </c>
      <c r="D927" s="6" t="s">
        <v>1980</v>
      </c>
      <c r="E927" s="1" t="s">
        <v>2379</v>
      </c>
      <c r="F927" t="s">
        <v>1942</v>
      </c>
      <c r="G927" s="47" t="s">
        <v>2386</v>
      </c>
      <c r="H927" s="44">
        <v>2162</v>
      </c>
      <c r="I927" s="198" t="s">
        <v>43</v>
      </c>
      <c r="J927" s="177" t="str">
        <f>IF(ISBLANK(INDEX('Policy Characteristics'!D:D,MATCH($C927,'Policy Characteristics'!$C:$C,0))),"",INDEX('Policy Characteristics'!D:D,MATCH($C927,'Policy Characteristics'!$C:$C,0)))</f>
        <v>Hydrogen Combustion</v>
      </c>
      <c r="K927" s="177" t="str">
        <f>IF(ISBLANK(INDEX('Policy Characteristics'!E:E,MATCH($C927,'Policy Characteristics'!$C:$C,0))),"",INDEX('Policy Characteristics'!E:E,MATCH($C927,'Policy Characteristics'!$C:$C,0)))</f>
        <v>indst shift to hydrogen</v>
      </c>
      <c r="L927" s="177">
        <f>IF(ISBLANK(INDEX('Policy Characteristics'!F:F,MATCH($C927,'Policy Characteristics'!$C:$C,0))),"",INDEX('Policy Characteristics'!F:F,MATCH($C927,'Policy Characteristics'!$C:$C,0)))</f>
        <v>0</v>
      </c>
      <c r="M927" s="177">
        <f>IF(ISBLANK(INDEX('Policy Characteristics'!G:G,MATCH($C927,'Policy Characteristics'!$C:$C,0))),"",INDEX('Policy Characteristics'!G:G,MATCH($C927,'Policy Characteristics'!$C:$C,0)))</f>
        <v>1</v>
      </c>
      <c r="N927" s="177">
        <f>IF(ISBLANK(INDEX('Policy Characteristics'!H:H,MATCH($C927,'Policy Characteristics'!$C:$C,0))),"",INDEX('Policy Characteristics'!H:H,MATCH($C927,'Policy Characteristics'!$C:$C,0)))</f>
        <v>0.01</v>
      </c>
      <c r="O927" s="177" t="str">
        <f>IF(ISBLANK(INDEX('Policy Characteristics'!I:I,MATCH($C927,'Policy Characteristics'!$C:$C,0))),"",INDEX('Policy Characteristics'!I:I,MATCH($C927,'Policy Characteristics'!$C:$C,0)))</f>
        <v>% of fuel shifted</v>
      </c>
      <c r="P927" s="177" t="str">
        <f>IF(ISBLANK(INDEX('Policy Characteristics'!J:J,MATCH($C927,'Policy Characteristics'!$C:$C,0))),"",INDEX('Policy Characteristics'!J:J,MATCH($C927,'Policy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7" s="177" t="str">
        <f>IF(ISBLANK(INDEX('Policy Characteristics'!K:K,MATCH($C927,'Policy Characteristics'!$C:$C,0))),"",INDEX('Policy Characteristics'!K:K,MATCH($C927,'Policy Characteristics'!$C:$C,0)))</f>
        <v>industry-ag-main.html#fuel-switching</v>
      </c>
      <c r="R927" s="177" t="str">
        <f>IF(ISBLANK(INDEX('Policy Characteristics'!L:L,MATCH($C927,'Policy Characteristics'!$C:$C,0))),"",INDEX('Policy Characteristics'!L:L,MATCH($C927,'Policy Characteristics'!$C:$C,0)))</f>
        <v>industry-elec-and-hydrogen.html</v>
      </c>
    </row>
    <row r="928" spans="1:18" s="2" customFormat="1" x14ac:dyDescent="0.35">
      <c r="A928" s="176" t="str">
        <f>IF(ISBLANK(INDEX('Policy Characteristics'!A:A,MATCH($C928,'Policy Characteristics'!$C:$C,0))),"",INDEX('Policy Characteristics'!A:A,MATCH($C928,'Policy Characteristics'!$C:$C,0)))</f>
        <v>Industry</v>
      </c>
      <c r="B928" s="184" t="str">
        <f>IF(ISBLANK(INDEX('Policy Characteristics'!B:B,MATCH($C928,'Policy Characteristics'!$C:$C,0))),"",INDEX('Policy Characteristics'!B:B,MATCH($C928,'Policy Characteristics'!$C:$C,0)))</f>
        <v>Hydrogen Combustion</v>
      </c>
      <c r="C928" s="176" t="str">
        <f t="shared" si="39"/>
        <v>Fraction of Eligible Industrial Energy Use Shifted to Hydrogen</v>
      </c>
      <c r="D928" s="6" t="s">
        <v>1980</v>
      </c>
      <c r="E928" s="1" t="s">
        <v>2380</v>
      </c>
      <c r="F928" t="s">
        <v>1942</v>
      </c>
      <c r="G928" s="47" t="s">
        <v>2387</v>
      </c>
      <c r="H928" s="44">
        <v>2163</v>
      </c>
      <c r="I928" s="198" t="s">
        <v>43</v>
      </c>
      <c r="J928" s="177" t="str">
        <f>IF(ISBLANK(INDEX('Policy Characteristics'!D:D,MATCH($C928,'Policy Characteristics'!$C:$C,0))),"",INDEX('Policy Characteristics'!D:D,MATCH($C928,'Policy Characteristics'!$C:$C,0)))</f>
        <v>Hydrogen Combustion</v>
      </c>
      <c r="K928" s="177" t="str">
        <f>IF(ISBLANK(INDEX('Policy Characteristics'!E:E,MATCH($C928,'Policy Characteristics'!$C:$C,0))),"",INDEX('Policy Characteristics'!E:E,MATCH($C928,'Policy Characteristics'!$C:$C,0)))</f>
        <v>indst shift to hydrogen</v>
      </c>
      <c r="L928" s="177">
        <f>IF(ISBLANK(INDEX('Policy Characteristics'!F:F,MATCH($C928,'Policy Characteristics'!$C:$C,0))),"",INDEX('Policy Characteristics'!F:F,MATCH($C928,'Policy Characteristics'!$C:$C,0)))</f>
        <v>0</v>
      </c>
      <c r="M928" s="177">
        <f>IF(ISBLANK(INDEX('Policy Characteristics'!G:G,MATCH($C928,'Policy Characteristics'!$C:$C,0))),"",INDEX('Policy Characteristics'!G:G,MATCH($C928,'Policy Characteristics'!$C:$C,0)))</f>
        <v>1</v>
      </c>
      <c r="N928" s="177">
        <f>IF(ISBLANK(INDEX('Policy Characteristics'!H:H,MATCH($C928,'Policy Characteristics'!$C:$C,0))),"",INDEX('Policy Characteristics'!H:H,MATCH($C928,'Policy Characteristics'!$C:$C,0)))</f>
        <v>0.01</v>
      </c>
      <c r="O928" s="177" t="str">
        <f>IF(ISBLANK(INDEX('Policy Characteristics'!I:I,MATCH($C928,'Policy Characteristics'!$C:$C,0))),"",INDEX('Policy Characteristics'!I:I,MATCH($C928,'Policy Characteristics'!$C:$C,0)))</f>
        <v>% of fuel shifted</v>
      </c>
      <c r="P928" s="177" t="str">
        <f>IF(ISBLANK(INDEX('Policy Characteristics'!J:J,MATCH($C928,'Policy Characteristics'!$C:$C,0))),"",INDEX('Policy Characteristics'!J:J,MATCH($C928,'Policy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8" s="177" t="str">
        <f>IF(ISBLANK(INDEX('Policy Characteristics'!K:K,MATCH($C928,'Policy Characteristics'!$C:$C,0))),"",INDEX('Policy Characteristics'!K:K,MATCH($C928,'Policy Characteristics'!$C:$C,0)))</f>
        <v>industry-ag-main.html#fuel-switching</v>
      </c>
      <c r="R928" s="177" t="str">
        <f>IF(ISBLANK(INDEX('Policy Characteristics'!L:L,MATCH($C928,'Policy Characteristics'!$C:$C,0))),"",INDEX('Policy Characteristics'!L:L,MATCH($C928,'Policy Characteristics'!$C:$C,0)))</f>
        <v>industry-elec-and-hydrogen.html</v>
      </c>
    </row>
    <row r="929" spans="1:18" s="2" customFormat="1" x14ac:dyDescent="0.35">
      <c r="A929" s="176" t="str">
        <f>IF(ISBLANK(INDEX('Policy Characteristics'!A:A,MATCH($C929,'Policy Characteristics'!$C:$C,0))),"",INDEX('Policy Characteristics'!A:A,MATCH($C929,'Policy Characteristics'!$C:$C,0)))</f>
        <v>Industry</v>
      </c>
      <c r="B929" s="184" t="str">
        <f>IF(ISBLANK(INDEX('Policy Characteristics'!B:B,MATCH($C929,'Policy Characteristics'!$C:$C,0))),"",INDEX('Policy Characteristics'!B:B,MATCH($C929,'Policy Characteristics'!$C:$C,0)))</f>
        <v>Hydrogen Combustion</v>
      </c>
      <c r="C929" s="176" t="str">
        <f t="shared" ref="C929:C992" si="40">C$799</f>
        <v>Fraction of Eligible Industrial Energy Use Shifted to Hydrogen</v>
      </c>
      <c r="D929" s="6" t="s">
        <v>1980</v>
      </c>
      <c r="E929" s="1" t="s">
        <v>2381</v>
      </c>
      <c r="F929" t="s">
        <v>1942</v>
      </c>
      <c r="G929" s="47" t="s">
        <v>2388</v>
      </c>
      <c r="H929" s="44">
        <v>2164</v>
      </c>
      <c r="I929" s="198" t="s">
        <v>43</v>
      </c>
      <c r="J929" s="177" t="str">
        <f>IF(ISBLANK(INDEX('Policy Characteristics'!D:D,MATCH($C929,'Policy Characteristics'!$C:$C,0))),"",INDEX('Policy Characteristics'!D:D,MATCH($C929,'Policy Characteristics'!$C:$C,0)))</f>
        <v>Hydrogen Combustion</v>
      </c>
      <c r="K929" s="177" t="str">
        <f>IF(ISBLANK(INDEX('Policy Characteristics'!E:E,MATCH($C929,'Policy Characteristics'!$C:$C,0))),"",INDEX('Policy Characteristics'!E:E,MATCH($C929,'Policy Characteristics'!$C:$C,0)))</f>
        <v>indst shift to hydrogen</v>
      </c>
      <c r="L929" s="177">
        <f>IF(ISBLANK(INDEX('Policy Characteristics'!F:F,MATCH($C929,'Policy Characteristics'!$C:$C,0))),"",INDEX('Policy Characteristics'!F:F,MATCH($C929,'Policy Characteristics'!$C:$C,0)))</f>
        <v>0</v>
      </c>
      <c r="M929" s="177">
        <f>IF(ISBLANK(INDEX('Policy Characteristics'!G:G,MATCH($C929,'Policy Characteristics'!$C:$C,0))),"",INDEX('Policy Characteristics'!G:G,MATCH($C929,'Policy Characteristics'!$C:$C,0)))</f>
        <v>1</v>
      </c>
      <c r="N929" s="177">
        <f>IF(ISBLANK(INDEX('Policy Characteristics'!H:H,MATCH($C929,'Policy Characteristics'!$C:$C,0))),"",INDEX('Policy Characteristics'!H:H,MATCH($C929,'Policy Characteristics'!$C:$C,0)))</f>
        <v>0.01</v>
      </c>
      <c r="O929" s="177" t="str">
        <f>IF(ISBLANK(INDEX('Policy Characteristics'!I:I,MATCH($C929,'Policy Characteristics'!$C:$C,0))),"",INDEX('Policy Characteristics'!I:I,MATCH($C929,'Policy Characteristics'!$C:$C,0)))</f>
        <v>% of fuel shifted</v>
      </c>
      <c r="P929" s="177" t="str">
        <f>IF(ISBLANK(INDEX('Policy Characteristics'!J:J,MATCH($C929,'Policy Characteristics'!$C:$C,0))),"",INDEX('Policy Characteristics'!J:J,MATCH($C929,'Policy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9" s="177" t="str">
        <f>IF(ISBLANK(INDEX('Policy Characteristics'!K:K,MATCH($C929,'Policy Characteristics'!$C:$C,0))),"",INDEX('Policy Characteristics'!K:K,MATCH($C929,'Policy Characteristics'!$C:$C,0)))</f>
        <v>industry-ag-main.html#fuel-switching</v>
      </c>
      <c r="R929" s="177" t="str">
        <f>IF(ISBLANK(INDEX('Policy Characteristics'!L:L,MATCH($C929,'Policy Characteristics'!$C:$C,0))),"",INDEX('Policy Characteristics'!L:L,MATCH($C929,'Policy Characteristics'!$C:$C,0)))</f>
        <v>industry-elec-and-hydrogen.html</v>
      </c>
    </row>
    <row r="930" spans="1:18" s="2" customFormat="1" x14ac:dyDescent="0.35">
      <c r="A930" s="176" t="str">
        <f>IF(ISBLANK(INDEX('Policy Characteristics'!A:A,MATCH($C930,'Policy Characteristics'!$C:$C,0))),"",INDEX('Policy Characteristics'!A:A,MATCH($C930,'Policy Characteristics'!$C:$C,0)))</f>
        <v>Industry</v>
      </c>
      <c r="B930" s="184" t="str">
        <f>IF(ISBLANK(INDEX('Policy Characteristics'!B:B,MATCH($C930,'Policy Characteristics'!$C:$C,0))),"",INDEX('Policy Characteristics'!B:B,MATCH($C930,'Policy Characteristics'!$C:$C,0)))</f>
        <v>Hydrogen Combustion</v>
      </c>
      <c r="C930" s="176" t="str">
        <f t="shared" si="40"/>
        <v>Fraction of Eligible Industrial Energy Use Shifted to Hydrogen</v>
      </c>
      <c r="D930" s="6" t="s">
        <v>1980</v>
      </c>
      <c r="E930" s="1" t="s">
        <v>2382</v>
      </c>
      <c r="F930" t="s">
        <v>1942</v>
      </c>
      <c r="G930" s="47" t="s">
        <v>2389</v>
      </c>
      <c r="H930" s="44">
        <v>2165</v>
      </c>
      <c r="I930" s="198" t="s">
        <v>43</v>
      </c>
      <c r="J930" s="177" t="str">
        <f>IF(ISBLANK(INDEX('Policy Characteristics'!D:D,MATCH($C930,'Policy Characteristics'!$C:$C,0))),"",INDEX('Policy Characteristics'!D:D,MATCH($C930,'Policy Characteristics'!$C:$C,0)))</f>
        <v>Hydrogen Combustion</v>
      </c>
      <c r="K930" s="177" t="str">
        <f>IF(ISBLANK(INDEX('Policy Characteristics'!E:E,MATCH($C930,'Policy Characteristics'!$C:$C,0))),"",INDEX('Policy Characteristics'!E:E,MATCH($C930,'Policy Characteristics'!$C:$C,0)))</f>
        <v>indst shift to hydrogen</v>
      </c>
      <c r="L930" s="177">
        <f>IF(ISBLANK(INDEX('Policy Characteristics'!F:F,MATCH($C930,'Policy Characteristics'!$C:$C,0))),"",INDEX('Policy Characteristics'!F:F,MATCH($C930,'Policy Characteristics'!$C:$C,0)))</f>
        <v>0</v>
      </c>
      <c r="M930" s="177">
        <f>IF(ISBLANK(INDEX('Policy Characteristics'!G:G,MATCH($C930,'Policy Characteristics'!$C:$C,0))),"",INDEX('Policy Characteristics'!G:G,MATCH($C930,'Policy Characteristics'!$C:$C,0)))</f>
        <v>1</v>
      </c>
      <c r="N930" s="177">
        <f>IF(ISBLANK(INDEX('Policy Characteristics'!H:H,MATCH($C930,'Policy Characteristics'!$C:$C,0))),"",INDEX('Policy Characteristics'!H:H,MATCH($C930,'Policy Characteristics'!$C:$C,0)))</f>
        <v>0.01</v>
      </c>
      <c r="O930" s="177" t="str">
        <f>IF(ISBLANK(INDEX('Policy Characteristics'!I:I,MATCH($C930,'Policy Characteristics'!$C:$C,0))),"",INDEX('Policy Characteristics'!I:I,MATCH($C930,'Policy Characteristics'!$C:$C,0)))</f>
        <v>% of fuel shifted</v>
      </c>
      <c r="P930" s="177" t="str">
        <f>IF(ISBLANK(INDEX('Policy Characteristics'!J:J,MATCH($C930,'Policy Characteristics'!$C:$C,0))),"",INDEX('Policy Characteristics'!J:J,MATCH($C930,'Policy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0" s="177" t="str">
        <f>IF(ISBLANK(INDEX('Policy Characteristics'!K:K,MATCH($C930,'Policy Characteristics'!$C:$C,0))),"",INDEX('Policy Characteristics'!K:K,MATCH($C930,'Policy Characteristics'!$C:$C,0)))</f>
        <v>industry-ag-main.html#fuel-switching</v>
      </c>
      <c r="R930" s="177" t="str">
        <f>IF(ISBLANK(INDEX('Policy Characteristics'!L:L,MATCH($C930,'Policy Characteristics'!$C:$C,0))),"",INDEX('Policy Characteristics'!L:L,MATCH($C930,'Policy Characteristics'!$C:$C,0)))</f>
        <v>industry-elec-and-hydrogen.html</v>
      </c>
    </row>
    <row r="931" spans="1:18" s="2" customFormat="1" x14ac:dyDescent="0.35">
      <c r="A931" s="176" t="str">
        <f>IF(ISBLANK(INDEX('Policy Characteristics'!A:A,MATCH($C931,'Policy Characteristics'!$C:$C,0))),"",INDEX('Policy Characteristics'!A:A,MATCH($C931,'Policy Characteristics'!$C:$C,0)))</f>
        <v>Industry</v>
      </c>
      <c r="B931" s="184" t="str">
        <f>IF(ISBLANK(INDEX('Policy Characteristics'!B:B,MATCH($C931,'Policy Characteristics'!$C:$C,0))),"",INDEX('Policy Characteristics'!B:B,MATCH($C931,'Policy Characteristics'!$C:$C,0)))</f>
        <v>Hydrogen Combustion</v>
      </c>
      <c r="C931" s="176" t="str">
        <f t="shared" si="40"/>
        <v>Fraction of Eligible Industrial Energy Use Shifted to Hydrogen</v>
      </c>
      <c r="D931" s="6" t="s">
        <v>1980</v>
      </c>
      <c r="E931" s="1" t="s">
        <v>2383</v>
      </c>
      <c r="F931" t="s">
        <v>1942</v>
      </c>
      <c r="G931" s="47" t="s">
        <v>2390</v>
      </c>
      <c r="H931" s="44">
        <v>2166</v>
      </c>
      <c r="I931" s="198" t="s">
        <v>44</v>
      </c>
      <c r="J931" s="177" t="str">
        <f>IF(ISBLANK(INDEX('Policy Characteristics'!D:D,MATCH($C931,'Policy Characteristics'!$C:$C,0))),"",INDEX('Policy Characteristics'!D:D,MATCH($C931,'Policy Characteristics'!$C:$C,0)))</f>
        <v>Hydrogen Combustion</v>
      </c>
      <c r="K931" s="177" t="str">
        <f>IF(ISBLANK(INDEX('Policy Characteristics'!E:E,MATCH($C931,'Policy Characteristics'!$C:$C,0))),"",INDEX('Policy Characteristics'!E:E,MATCH($C931,'Policy Characteristics'!$C:$C,0)))</f>
        <v>indst shift to hydrogen</v>
      </c>
      <c r="L931" s="177">
        <f>IF(ISBLANK(INDEX('Policy Characteristics'!F:F,MATCH($C931,'Policy Characteristics'!$C:$C,0))),"",INDEX('Policy Characteristics'!F:F,MATCH($C931,'Policy Characteristics'!$C:$C,0)))</f>
        <v>0</v>
      </c>
      <c r="M931" s="177">
        <f>IF(ISBLANK(INDEX('Policy Characteristics'!G:G,MATCH($C931,'Policy Characteristics'!$C:$C,0))),"",INDEX('Policy Characteristics'!G:G,MATCH($C931,'Policy Characteristics'!$C:$C,0)))</f>
        <v>1</v>
      </c>
      <c r="N931" s="177">
        <f>IF(ISBLANK(INDEX('Policy Characteristics'!H:H,MATCH($C931,'Policy Characteristics'!$C:$C,0))),"",INDEX('Policy Characteristics'!H:H,MATCH($C931,'Policy Characteristics'!$C:$C,0)))</f>
        <v>0.01</v>
      </c>
      <c r="O931" s="177" t="str">
        <f>IF(ISBLANK(INDEX('Policy Characteristics'!I:I,MATCH($C931,'Policy Characteristics'!$C:$C,0))),"",INDEX('Policy Characteristics'!I:I,MATCH($C931,'Policy Characteristics'!$C:$C,0)))</f>
        <v>% of fuel shifted</v>
      </c>
      <c r="P931" s="177" t="str">
        <f>IF(ISBLANK(INDEX('Policy Characteristics'!J:J,MATCH($C931,'Policy Characteristics'!$C:$C,0))),"",INDEX('Policy Characteristics'!J:J,MATCH($C931,'Policy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1" s="177" t="str">
        <f>IF(ISBLANK(INDEX('Policy Characteristics'!K:K,MATCH($C931,'Policy Characteristics'!$C:$C,0))),"",INDEX('Policy Characteristics'!K:K,MATCH($C931,'Policy Characteristics'!$C:$C,0)))</f>
        <v>industry-ag-main.html#fuel-switching</v>
      </c>
      <c r="R931" s="177" t="str">
        <f>IF(ISBLANK(INDEX('Policy Characteristics'!L:L,MATCH($C931,'Policy Characteristics'!$C:$C,0))),"",INDEX('Policy Characteristics'!L:L,MATCH($C931,'Policy Characteristics'!$C:$C,0)))</f>
        <v>industry-elec-and-hydrogen.html</v>
      </c>
    </row>
    <row r="932" spans="1:18" s="2" customFormat="1" x14ac:dyDescent="0.35">
      <c r="A932" s="176" t="str">
        <f>IF(ISBLANK(INDEX('Policy Characteristics'!A:A,MATCH($C932,'Policy Characteristics'!$C:$C,0))),"",INDEX('Policy Characteristics'!A:A,MATCH($C932,'Policy Characteristics'!$C:$C,0)))</f>
        <v>Industry</v>
      </c>
      <c r="B932" s="184" t="str">
        <f>IF(ISBLANK(INDEX('Policy Characteristics'!B:B,MATCH($C932,'Policy Characteristics'!$C:$C,0))),"",INDEX('Policy Characteristics'!B:B,MATCH($C932,'Policy Characteristics'!$C:$C,0)))</f>
        <v>Hydrogen Combustion</v>
      </c>
      <c r="C932" s="176" t="str">
        <f t="shared" si="40"/>
        <v>Fraction of Eligible Industrial Energy Use Shifted to Hydrogen</v>
      </c>
      <c r="D932" s="6" t="s">
        <v>1980</v>
      </c>
      <c r="E932" s="1" t="s">
        <v>2384</v>
      </c>
      <c r="F932" t="s">
        <v>1942</v>
      </c>
      <c r="G932" s="47" t="s">
        <v>2391</v>
      </c>
      <c r="H932" s="44">
        <v>2167</v>
      </c>
      <c r="I932" s="198" t="s">
        <v>44</v>
      </c>
      <c r="J932" s="177" t="str">
        <f>IF(ISBLANK(INDEX('Policy Characteristics'!D:D,MATCH($C932,'Policy Characteristics'!$C:$C,0))),"",INDEX('Policy Characteristics'!D:D,MATCH($C932,'Policy Characteristics'!$C:$C,0)))</f>
        <v>Hydrogen Combustion</v>
      </c>
      <c r="K932" s="177" t="str">
        <f>IF(ISBLANK(INDEX('Policy Characteristics'!E:E,MATCH($C932,'Policy Characteristics'!$C:$C,0))),"",INDEX('Policy Characteristics'!E:E,MATCH($C932,'Policy Characteristics'!$C:$C,0)))</f>
        <v>indst shift to hydrogen</v>
      </c>
      <c r="L932" s="177">
        <f>IF(ISBLANK(INDEX('Policy Characteristics'!F:F,MATCH($C932,'Policy Characteristics'!$C:$C,0))),"",INDEX('Policy Characteristics'!F:F,MATCH($C932,'Policy Characteristics'!$C:$C,0)))</f>
        <v>0</v>
      </c>
      <c r="M932" s="177">
        <f>IF(ISBLANK(INDEX('Policy Characteristics'!G:G,MATCH($C932,'Policy Characteristics'!$C:$C,0))),"",INDEX('Policy Characteristics'!G:G,MATCH($C932,'Policy Characteristics'!$C:$C,0)))</f>
        <v>1</v>
      </c>
      <c r="N932" s="177">
        <f>IF(ISBLANK(INDEX('Policy Characteristics'!H:H,MATCH($C932,'Policy Characteristics'!$C:$C,0))),"",INDEX('Policy Characteristics'!H:H,MATCH($C932,'Policy Characteristics'!$C:$C,0)))</f>
        <v>0.01</v>
      </c>
      <c r="O932" s="177" t="str">
        <f>IF(ISBLANK(INDEX('Policy Characteristics'!I:I,MATCH($C932,'Policy Characteristics'!$C:$C,0))),"",INDEX('Policy Characteristics'!I:I,MATCH($C932,'Policy Characteristics'!$C:$C,0)))</f>
        <v>% of fuel shifted</v>
      </c>
      <c r="P932" s="177" t="str">
        <f>IF(ISBLANK(INDEX('Policy Characteristics'!J:J,MATCH($C932,'Policy Characteristics'!$C:$C,0))),"",INDEX('Policy Characteristics'!J:J,MATCH($C932,'Policy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2" s="177" t="str">
        <f>IF(ISBLANK(INDEX('Policy Characteristics'!K:K,MATCH($C932,'Policy Characteristics'!$C:$C,0))),"",INDEX('Policy Characteristics'!K:K,MATCH($C932,'Policy Characteristics'!$C:$C,0)))</f>
        <v>industry-ag-main.html#fuel-switching</v>
      </c>
      <c r="R932" s="177" t="str">
        <f>IF(ISBLANK(INDEX('Policy Characteristics'!L:L,MATCH($C932,'Policy Characteristics'!$C:$C,0))),"",INDEX('Policy Characteristics'!L:L,MATCH($C932,'Policy Characteristics'!$C:$C,0)))</f>
        <v>industry-elec-and-hydrogen.html</v>
      </c>
    </row>
    <row r="933" spans="1:18" s="2" customFormat="1" x14ac:dyDescent="0.35">
      <c r="A933" s="176" t="str">
        <f>IF(ISBLANK(INDEX('Policy Characteristics'!A:A,MATCH($C933,'Policy Characteristics'!$C:$C,0))),"",INDEX('Policy Characteristics'!A:A,MATCH($C933,'Policy Characteristics'!$C:$C,0)))</f>
        <v>Industry</v>
      </c>
      <c r="B933" s="184" t="str">
        <f>IF(ISBLANK(INDEX('Policy Characteristics'!B:B,MATCH($C933,'Policy Characteristics'!$C:$C,0))),"",INDEX('Policy Characteristics'!B:B,MATCH($C933,'Policy Characteristics'!$C:$C,0)))</f>
        <v>Hydrogen Combustion</v>
      </c>
      <c r="C933" s="176" t="str">
        <f t="shared" si="40"/>
        <v>Fraction of Eligible Industrial Energy Use Shifted to Hydrogen</v>
      </c>
      <c r="D933" s="6" t="s">
        <v>1980</v>
      </c>
      <c r="E933" s="1" t="s">
        <v>2385</v>
      </c>
      <c r="F933" t="s">
        <v>1942</v>
      </c>
      <c r="G933" s="47" t="s">
        <v>2392</v>
      </c>
      <c r="H933" s="44">
        <v>2168</v>
      </c>
      <c r="I933" s="198" t="s">
        <v>44</v>
      </c>
      <c r="J933" s="177" t="str">
        <f>IF(ISBLANK(INDEX('Policy Characteristics'!D:D,MATCH($C933,'Policy Characteristics'!$C:$C,0))),"",INDEX('Policy Characteristics'!D:D,MATCH($C933,'Policy Characteristics'!$C:$C,0)))</f>
        <v>Hydrogen Combustion</v>
      </c>
      <c r="K933" s="177" t="str">
        <f>IF(ISBLANK(INDEX('Policy Characteristics'!E:E,MATCH($C933,'Policy Characteristics'!$C:$C,0))),"",INDEX('Policy Characteristics'!E:E,MATCH($C933,'Policy Characteristics'!$C:$C,0)))</f>
        <v>indst shift to hydrogen</v>
      </c>
      <c r="L933" s="177">
        <f>IF(ISBLANK(INDEX('Policy Characteristics'!F:F,MATCH($C933,'Policy Characteristics'!$C:$C,0))),"",INDEX('Policy Characteristics'!F:F,MATCH($C933,'Policy Characteristics'!$C:$C,0)))</f>
        <v>0</v>
      </c>
      <c r="M933" s="177">
        <f>IF(ISBLANK(INDEX('Policy Characteristics'!G:G,MATCH($C933,'Policy Characteristics'!$C:$C,0))),"",INDEX('Policy Characteristics'!G:G,MATCH($C933,'Policy Characteristics'!$C:$C,0)))</f>
        <v>1</v>
      </c>
      <c r="N933" s="177">
        <f>IF(ISBLANK(INDEX('Policy Characteristics'!H:H,MATCH($C933,'Policy Characteristics'!$C:$C,0))),"",INDEX('Policy Characteristics'!H:H,MATCH($C933,'Policy Characteristics'!$C:$C,0)))</f>
        <v>0.01</v>
      </c>
      <c r="O933" s="177" t="str">
        <f>IF(ISBLANK(INDEX('Policy Characteristics'!I:I,MATCH($C933,'Policy Characteristics'!$C:$C,0))),"",INDEX('Policy Characteristics'!I:I,MATCH($C933,'Policy Characteristics'!$C:$C,0)))</f>
        <v>% of fuel shifted</v>
      </c>
      <c r="P933" s="177" t="str">
        <f>IF(ISBLANK(INDEX('Policy Characteristics'!J:J,MATCH($C933,'Policy Characteristics'!$C:$C,0))),"",INDEX('Policy Characteristics'!J:J,MATCH($C933,'Policy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3" s="177" t="str">
        <f>IF(ISBLANK(INDEX('Policy Characteristics'!K:K,MATCH($C933,'Policy Characteristics'!$C:$C,0))),"",INDEX('Policy Characteristics'!K:K,MATCH($C933,'Policy Characteristics'!$C:$C,0)))</f>
        <v>industry-ag-main.html#fuel-switching</v>
      </c>
      <c r="R933" s="177" t="str">
        <f>IF(ISBLANK(INDEX('Policy Characteristics'!L:L,MATCH($C933,'Policy Characteristics'!$C:$C,0))),"",INDEX('Policy Characteristics'!L:L,MATCH($C933,'Policy Characteristics'!$C:$C,0)))</f>
        <v>industry-elec-and-hydrogen.html</v>
      </c>
    </row>
    <row r="934" spans="1:18" s="2" customFormat="1" x14ac:dyDescent="0.35">
      <c r="A934" s="176" t="str">
        <f>IF(ISBLANK(INDEX('Policy Characteristics'!A:A,MATCH($C934,'Policy Characteristics'!$C:$C,0))),"",INDEX('Policy Characteristics'!A:A,MATCH($C934,'Policy Characteristics'!$C:$C,0)))</f>
        <v>Industry</v>
      </c>
      <c r="B934" s="184" t="str">
        <f>IF(ISBLANK(INDEX('Policy Characteristics'!B:B,MATCH($C934,'Policy Characteristics'!$C:$C,0))),"",INDEX('Policy Characteristics'!B:B,MATCH($C934,'Policy Characteristics'!$C:$C,0)))</f>
        <v>Hydrogen Combustion</v>
      </c>
      <c r="C934" s="176" t="str">
        <f t="shared" si="40"/>
        <v>Fraction of Eligible Industrial Energy Use Shifted to Hydrogen</v>
      </c>
      <c r="D934" s="6" t="s">
        <v>1980</v>
      </c>
      <c r="E934" s="1" t="s">
        <v>2542</v>
      </c>
      <c r="F934" t="s">
        <v>1942</v>
      </c>
      <c r="G934" s="47" t="s">
        <v>2542</v>
      </c>
      <c r="H934" s="44">
        <v>2169</v>
      </c>
      <c r="I934" s="198" t="s">
        <v>43</v>
      </c>
      <c r="J934" s="177" t="str">
        <f>IF(ISBLANK(INDEX('Policy Characteristics'!D:D,MATCH($C934,'Policy Characteristics'!$C:$C,0))),"",INDEX('Policy Characteristics'!D:D,MATCH($C934,'Policy Characteristics'!$C:$C,0)))</f>
        <v>Hydrogen Combustion</v>
      </c>
      <c r="K934" s="177" t="str">
        <f>IF(ISBLANK(INDEX('Policy Characteristics'!E:E,MATCH($C934,'Policy Characteristics'!$C:$C,0))),"",INDEX('Policy Characteristics'!E:E,MATCH($C934,'Policy Characteristics'!$C:$C,0)))</f>
        <v>indst shift to hydrogen</v>
      </c>
      <c r="L934" s="177">
        <f>IF(ISBLANK(INDEX('Policy Characteristics'!F:F,MATCH($C934,'Policy Characteristics'!$C:$C,0))),"",INDEX('Policy Characteristics'!F:F,MATCH($C934,'Policy Characteristics'!$C:$C,0)))</f>
        <v>0</v>
      </c>
      <c r="M934" s="177">
        <f>IF(ISBLANK(INDEX('Policy Characteristics'!G:G,MATCH($C934,'Policy Characteristics'!$C:$C,0))),"",INDEX('Policy Characteristics'!G:G,MATCH($C934,'Policy Characteristics'!$C:$C,0)))</f>
        <v>1</v>
      </c>
      <c r="N934" s="177">
        <f>IF(ISBLANK(INDEX('Policy Characteristics'!H:H,MATCH($C934,'Policy Characteristics'!$C:$C,0))),"",INDEX('Policy Characteristics'!H:H,MATCH($C934,'Policy Characteristics'!$C:$C,0)))</f>
        <v>0.01</v>
      </c>
      <c r="O934" s="177" t="str">
        <f>IF(ISBLANK(INDEX('Policy Characteristics'!I:I,MATCH($C934,'Policy Characteristics'!$C:$C,0))),"",INDEX('Policy Characteristics'!I:I,MATCH($C934,'Policy Characteristics'!$C:$C,0)))</f>
        <v>% of fuel shifted</v>
      </c>
      <c r="P934" s="177" t="str">
        <f>IF(ISBLANK(INDEX('Policy Characteristics'!J:J,MATCH($C934,'Policy Characteristics'!$C:$C,0))),"",INDEX('Policy Characteristics'!J:J,MATCH($C934,'Policy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4" s="177" t="str">
        <f>IF(ISBLANK(INDEX('Policy Characteristics'!K:K,MATCH($C934,'Policy Characteristics'!$C:$C,0))),"",INDEX('Policy Characteristics'!K:K,MATCH($C934,'Policy Characteristics'!$C:$C,0)))</f>
        <v>industry-ag-main.html#fuel-switching</v>
      </c>
      <c r="R934" s="177" t="str">
        <f>IF(ISBLANK(INDEX('Policy Characteristics'!L:L,MATCH($C934,'Policy Characteristics'!$C:$C,0))),"",INDEX('Policy Characteristics'!L:L,MATCH($C934,'Policy Characteristics'!$C:$C,0)))</f>
        <v>industry-elec-and-hydrogen.html</v>
      </c>
    </row>
    <row r="935" spans="1:18" s="2" customFormat="1" x14ac:dyDescent="0.35">
      <c r="A935" s="176" t="str">
        <f>IF(ISBLANK(INDEX('Policy Characteristics'!A:A,MATCH($C935,'Policy Characteristics'!$C:$C,0))),"",INDEX('Policy Characteristics'!A:A,MATCH($C935,'Policy Characteristics'!$C:$C,0)))</f>
        <v>Industry</v>
      </c>
      <c r="B935" s="184" t="str">
        <f>IF(ISBLANK(INDEX('Policy Characteristics'!B:B,MATCH($C935,'Policy Characteristics'!$C:$C,0))),"",INDEX('Policy Characteristics'!B:B,MATCH($C935,'Policy Characteristics'!$C:$C,0)))</f>
        <v>Hydrogen Combustion</v>
      </c>
      <c r="C935" s="176" t="str">
        <f t="shared" si="40"/>
        <v>Fraction of Eligible Industrial Energy Use Shifted to Hydrogen</v>
      </c>
      <c r="D935" s="6" t="s">
        <v>1981</v>
      </c>
      <c r="E935" s="1" t="s">
        <v>2379</v>
      </c>
      <c r="F935" t="s">
        <v>1943</v>
      </c>
      <c r="G935" s="47" t="s">
        <v>2386</v>
      </c>
      <c r="H935" s="44">
        <v>2170</v>
      </c>
      <c r="I935" s="198" t="s">
        <v>43</v>
      </c>
      <c r="J935" s="177" t="str">
        <f>IF(ISBLANK(INDEX('Policy Characteristics'!D:D,MATCH($C935,'Policy Characteristics'!$C:$C,0))),"",INDEX('Policy Characteristics'!D:D,MATCH($C935,'Policy Characteristics'!$C:$C,0)))</f>
        <v>Hydrogen Combustion</v>
      </c>
      <c r="K935" s="177" t="str">
        <f>IF(ISBLANK(INDEX('Policy Characteristics'!E:E,MATCH($C935,'Policy Characteristics'!$C:$C,0))),"",INDEX('Policy Characteristics'!E:E,MATCH($C935,'Policy Characteristics'!$C:$C,0)))</f>
        <v>indst shift to hydrogen</v>
      </c>
      <c r="L935" s="177">
        <f>IF(ISBLANK(INDEX('Policy Characteristics'!F:F,MATCH($C935,'Policy Characteristics'!$C:$C,0))),"",INDEX('Policy Characteristics'!F:F,MATCH($C935,'Policy Characteristics'!$C:$C,0)))</f>
        <v>0</v>
      </c>
      <c r="M935" s="177">
        <f>IF(ISBLANK(INDEX('Policy Characteristics'!G:G,MATCH($C935,'Policy Characteristics'!$C:$C,0))),"",INDEX('Policy Characteristics'!G:G,MATCH($C935,'Policy Characteristics'!$C:$C,0)))</f>
        <v>1</v>
      </c>
      <c r="N935" s="177">
        <f>IF(ISBLANK(INDEX('Policy Characteristics'!H:H,MATCH($C935,'Policy Characteristics'!$C:$C,0))),"",INDEX('Policy Characteristics'!H:H,MATCH($C935,'Policy Characteristics'!$C:$C,0)))</f>
        <v>0.01</v>
      </c>
      <c r="O935" s="177" t="str">
        <f>IF(ISBLANK(INDEX('Policy Characteristics'!I:I,MATCH($C935,'Policy Characteristics'!$C:$C,0))),"",INDEX('Policy Characteristics'!I:I,MATCH($C935,'Policy Characteristics'!$C:$C,0)))</f>
        <v>% of fuel shifted</v>
      </c>
      <c r="P935" s="177" t="str">
        <f>IF(ISBLANK(INDEX('Policy Characteristics'!J:J,MATCH($C935,'Policy Characteristics'!$C:$C,0))),"",INDEX('Policy Characteristics'!J:J,MATCH($C935,'Policy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5" s="177" t="str">
        <f>IF(ISBLANK(INDEX('Policy Characteristics'!K:K,MATCH($C935,'Policy Characteristics'!$C:$C,0))),"",INDEX('Policy Characteristics'!K:K,MATCH($C935,'Policy Characteristics'!$C:$C,0)))</f>
        <v>industry-ag-main.html#fuel-switching</v>
      </c>
      <c r="R935" s="177" t="str">
        <f>IF(ISBLANK(INDEX('Policy Characteristics'!L:L,MATCH($C935,'Policy Characteristics'!$C:$C,0))),"",INDEX('Policy Characteristics'!L:L,MATCH($C935,'Policy Characteristics'!$C:$C,0)))</f>
        <v>industry-elec-and-hydrogen.html</v>
      </c>
    </row>
    <row r="936" spans="1:18" s="2" customFormat="1" x14ac:dyDescent="0.35">
      <c r="A936" s="176" t="str">
        <f>IF(ISBLANK(INDEX('Policy Characteristics'!A:A,MATCH($C936,'Policy Characteristics'!$C:$C,0))),"",INDEX('Policy Characteristics'!A:A,MATCH($C936,'Policy Characteristics'!$C:$C,0)))</f>
        <v>Industry</v>
      </c>
      <c r="B936" s="184" t="str">
        <f>IF(ISBLANK(INDEX('Policy Characteristics'!B:B,MATCH($C936,'Policy Characteristics'!$C:$C,0))),"",INDEX('Policy Characteristics'!B:B,MATCH($C936,'Policy Characteristics'!$C:$C,0)))</f>
        <v>Hydrogen Combustion</v>
      </c>
      <c r="C936" s="176" t="str">
        <f t="shared" si="40"/>
        <v>Fraction of Eligible Industrial Energy Use Shifted to Hydrogen</v>
      </c>
      <c r="D936" s="6" t="s">
        <v>1981</v>
      </c>
      <c r="E936" s="1" t="s">
        <v>2380</v>
      </c>
      <c r="F936" t="s">
        <v>1943</v>
      </c>
      <c r="G936" s="47" t="s">
        <v>2387</v>
      </c>
      <c r="H936" s="44">
        <v>2171</v>
      </c>
      <c r="I936" s="198" t="s">
        <v>43</v>
      </c>
      <c r="J936" s="177" t="str">
        <f>IF(ISBLANK(INDEX('Policy Characteristics'!D:D,MATCH($C936,'Policy Characteristics'!$C:$C,0))),"",INDEX('Policy Characteristics'!D:D,MATCH($C936,'Policy Characteristics'!$C:$C,0)))</f>
        <v>Hydrogen Combustion</v>
      </c>
      <c r="K936" s="177" t="str">
        <f>IF(ISBLANK(INDEX('Policy Characteristics'!E:E,MATCH($C936,'Policy Characteristics'!$C:$C,0))),"",INDEX('Policy Characteristics'!E:E,MATCH($C936,'Policy Characteristics'!$C:$C,0)))</f>
        <v>indst shift to hydrogen</v>
      </c>
      <c r="L936" s="177">
        <f>IF(ISBLANK(INDEX('Policy Characteristics'!F:F,MATCH($C936,'Policy Characteristics'!$C:$C,0))),"",INDEX('Policy Characteristics'!F:F,MATCH($C936,'Policy Characteristics'!$C:$C,0)))</f>
        <v>0</v>
      </c>
      <c r="M936" s="177">
        <f>IF(ISBLANK(INDEX('Policy Characteristics'!G:G,MATCH($C936,'Policy Characteristics'!$C:$C,0))),"",INDEX('Policy Characteristics'!G:G,MATCH($C936,'Policy Characteristics'!$C:$C,0)))</f>
        <v>1</v>
      </c>
      <c r="N936" s="177">
        <f>IF(ISBLANK(INDEX('Policy Characteristics'!H:H,MATCH($C936,'Policy Characteristics'!$C:$C,0))),"",INDEX('Policy Characteristics'!H:H,MATCH($C936,'Policy Characteristics'!$C:$C,0)))</f>
        <v>0.01</v>
      </c>
      <c r="O936" s="177" t="str">
        <f>IF(ISBLANK(INDEX('Policy Characteristics'!I:I,MATCH($C936,'Policy Characteristics'!$C:$C,0))),"",INDEX('Policy Characteristics'!I:I,MATCH($C936,'Policy Characteristics'!$C:$C,0)))</f>
        <v>% of fuel shifted</v>
      </c>
      <c r="P936" s="177" t="str">
        <f>IF(ISBLANK(INDEX('Policy Characteristics'!J:J,MATCH($C936,'Policy Characteristics'!$C:$C,0))),"",INDEX('Policy Characteristics'!J:J,MATCH($C936,'Policy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6" s="177" t="str">
        <f>IF(ISBLANK(INDEX('Policy Characteristics'!K:K,MATCH($C936,'Policy Characteristics'!$C:$C,0))),"",INDEX('Policy Characteristics'!K:K,MATCH($C936,'Policy Characteristics'!$C:$C,0)))</f>
        <v>industry-ag-main.html#fuel-switching</v>
      </c>
      <c r="R936" s="177" t="str">
        <f>IF(ISBLANK(INDEX('Policy Characteristics'!L:L,MATCH($C936,'Policy Characteristics'!$C:$C,0))),"",INDEX('Policy Characteristics'!L:L,MATCH($C936,'Policy Characteristics'!$C:$C,0)))</f>
        <v>industry-elec-and-hydrogen.html</v>
      </c>
    </row>
    <row r="937" spans="1:18" s="2" customFormat="1" x14ac:dyDescent="0.35">
      <c r="A937" s="176" t="str">
        <f>IF(ISBLANK(INDEX('Policy Characteristics'!A:A,MATCH($C937,'Policy Characteristics'!$C:$C,0))),"",INDEX('Policy Characteristics'!A:A,MATCH($C937,'Policy Characteristics'!$C:$C,0)))</f>
        <v>Industry</v>
      </c>
      <c r="B937" s="184" t="str">
        <f>IF(ISBLANK(INDEX('Policy Characteristics'!B:B,MATCH($C937,'Policy Characteristics'!$C:$C,0))),"",INDEX('Policy Characteristics'!B:B,MATCH($C937,'Policy Characteristics'!$C:$C,0)))</f>
        <v>Hydrogen Combustion</v>
      </c>
      <c r="C937" s="176" t="str">
        <f t="shared" si="40"/>
        <v>Fraction of Eligible Industrial Energy Use Shifted to Hydrogen</v>
      </c>
      <c r="D937" s="6" t="s">
        <v>1981</v>
      </c>
      <c r="E937" s="1" t="s">
        <v>2381</v>
      </c>
      <c r="F937" t="s">
        <v>1943</v>
      </c>
      <c r="G937" s="47" t="s">
        <v>2388</v>
      </c>
      <c r="H937" s="44">
        <v>2172</v>
      </c>
      <c r="I937" s="198" t="s">
        <v>43</v>
      </c>
      <c r="J937" s="177" t="str">
        <f>IF(ISBLANK(INDEX('Policy Characteristics'!D:D,MATCH($C937,'Policy Characteristics'!$C:$C,0))),"",INDEX('Policy Characteristics'!D:D,MATCH($C937,'Policy Characteristics'!$C:$C,0)))</f>
        <v>Hydrogen Combustion</v>
      </c>
      <c r="K937" s="177" t="str">
        <f>IF(ISBLANK(INDEX('Policy Characteristics'!E:E,MATCH($C937,'Policy Characteristics'!$C:$C,0))),"",INDEX('Policy Characteristics'!E:E,MATCH($C937,'Policy Characteristics'!$C:$C,0)))</f>
        <v>indst shift to hydrogen</v>
      </c>
      <c r="L937" s="177">
        <f>IF(ISBLANK(INDEX('Policy Characteristics'!F:F,MATCH($C937,'Policy Characteristics'!$C:$C,0))),"",INDEX('Policy Characteristics'!F:F,MATCH($C937,'Policy Characteristics'!$C:$C,0)))</f>
        <v>0</v>
      </c>
      <c r="M937" s="177">
        <f>IF(ISBLANK(INDEX('Policy Characteristics'!G:G,MATCH($C937,'Policy Characteristics'!$C:$C,0))),"",INDEX('Policy Characteristics'!G:G,MATCH($C937,'Policy Characteristics'!$C:$C,0)))</f>
        <v>1</v>
      </c>
      <c r="N937" s="177">
        <f>IF(ISBLANK(INDEX('Policy Characteristics'!H:H,MATCH($C937,'Policy Characteristics'!$C:$C,0))),"",INDEX('Policy Characteristics'!H:H,MATCH($C937,'Policy Characteristics'!$C:$C,0)))</f>
        <v>0.01</v>
      </c>
      <c r="O937" s="177" t="str">
        <f>IF(ISBLANK(INDEX('Policy Characteristics'!I:I,MATCH($C937,'Policy Characteristics'!$C:$C,0))),"",INDEX('Policy Characteristics'!I:I,MATCH($C937,'Policy Characteristics'!$C:$C,0)))</f>
        <v>% of fuel shifted</v>
      </c>
      <c r="P937" s="177" t="str">
        <f>IF(ISBLANK(INDEX('Policy Characteristics'!J:J,MATCH($C937,'Policy Characteristics'!$C:$C,0))),"",INDEX('Policy Characteristics'!J:J,MATCH($C937,'Policy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7" s="177" t="str">
        <f>IF(ISBLANK(INDEX('Policy Characteristics'!K:K,MATCH($C937,'Policy Characteristics'!$C:$C,0))),"",INDEX('Policy Characteristics'!K:K,MATCH($C937,'Policy Characteristics'!$C:$C,0)))</f>
        <v>industry-ag-main.html#fuel-switching</v>
      </c>
      <c r="R937" s="177" t="str">
        <f>IF(ISBLANK(INDEX('Policy Characteristics'!L:L,MATCH($C937,'Policy Characteristics'!$C:$C,0))),"",INDEX('Policy Characteristics'!L:L,MATCH($C937,'Policy Characteristics'!$C:$C,0)))</f>
        <v>industry-elec-and-hydrogen.html</v>
      </c>
    </row>
    <row r="938" spans="1:18" s="2" customFormat="1" x14ac:dyDescent="0.35">
      <c r="A938" s="176" t="str">
        <f>IF(ISBLANK(INDEX('Policy Characteristics'!A:A,MATCH($C938,'Policy Characteristics'!$C:$C,0))),"",INDEX('Policy Characteristics'!A:A,MATCH($C938,'Policy Characteristics'!$C:$C,0)))</f>
        <v>Industry</v>
      </c>
      <c r="B938" s="184" t="str">
        <f>IF(ISBLANK(INDEX('Policy Characteristics'!B:B,MATCH($C938,'Policy Characteristics'!$C:$C,0))),"",INDEX('Policy Characteristics'!B:B,MATCH($C938,'Policy Characteristics'!$C:$C,0)))</f>
        <v>Hydrogen Combustion</v>
      </c>
      <c r="C938" s="176" t="str">
        <f t="shared" si="40"/>
        <v>Fraction of Eligible Industrial Energy Use Shifted to Hydrogen</v>
      </c>
      <c r="D938" s="6" t="s">
        <v>1981</v>
      </c>
      <c r="E938" s="1" t="s">
        <v>2382</v>
      </c>
      <c r="F938" t="s">
        <v>1943</v>
      </c>
      <c r="G938" s="47" t="s">
        <v>2389</v>
      </c>
      <c r="H938" s="44">
        <v>2173</v>
      </c>
      <c r="I938" s="198" t="s">
        <v>43</v>
      </c>
      <c r="J938" s="177" t="str">
        <f>IF(ISBLANK(INDEX('Policy Characteristics'!D:D,MATCH($C938,'Policy Characteristics'!$C:$C,0))),"",INDEX('Policy Characteristics'!D:D,MATCH($C938,'Policy Characteristics'!$C:$C,0)))</f>
        <v>Hydrogen Combustion</v>
      </c>
      <c r="K938" s="177" t="str">
        <f>IF(ISBLANK(INDEX('Policy Characteristics'!E:E,MATCH($C938,'Policy Characteristics'!$C:$C,0))),"",INDEX('Policy Characteristics'!E:E,MATCH($C938,'Policy Characteristics'!$C:$C,0)))</f>
        <v>indst shift to hydrogen</v>
      </c>
      <c r="L938" s="177">
        <f>IF(ISBLANK(INDEX('Policy Characteristics'!F:F,MATCH($C938,'Policy Characteristics'!$C:$C,0))),"",INDEX('Policy Characteristics'!F:F,MATCH($C938,'Policy Characteristics'!$C:$C,0)))</f>
        <v>0</v>
      </c>
      <c r="M938" s="177">
        <f>IF(ISBLANK(INDEX('Policy Characteristics'!G:G,MATCH($C938,'Policy Characteristics'!$C:$C,0))),"",INDEX('Policy Characteristics'!G:G,MATCH($C938,'Policy Characteristics'!$C:$C,0)))</f>
        <v>1</v>
      </c>
      <c r="N938" s="177">
        <f>IF(ISBLANK(INDEX('Policy Characteristics'!H:H,MATCH($C938,'Policy Characteristics'!$C:$C,0))),"",INDEX('Policy Characteristics'!H:H,MATCH($C938,'Policy Characteristics'!$C:$C,0)))</f>
        <v>0.01</v>
      </c>
      <c r="O938" s="177" t="str">
        <f>IF(ISBLANK(INDEX('Policy Characteristics'!I:I,MATCH($C938,'Policy Characteristics'!$C:$C,0))),"",INDEX('Policy Characteristics'!I:I,MATCH($C938,'Policy Characteristics'!$C:$C,0)))</f>
        <v>% of fuel shifted</v>
      </c>
      <c r="P938" s="177" t="str">
        <f>IF(ISBLANK(INDEX('Policy Characteristics'!J:J,MATCH($C938,'Policy Characteristics'!$C:$C,0))),"",INDEX('Policy Characteristics'!J:J,MATCH($C938,'Policy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8" s="177" t="str">
        <f>IF(ISBLANK(INDEX('Policy Characteristics'!K:K,MATCH($C938,'Policy Characteristics'!$C:$C,0))),"",INDEX('Policy Characteristics'!K:K,MATCH($C938,'Policy Characteristics'!$C:$C,0)))</f>
        <v>industry-ag-main.html#fuel-switching</v>
      </c>
      <c r="R938" s="177" t="str">
        <f>IF(ISBLANK(INDEX('Policy Characteristics'!L:L,MATCH($C938,'Policy Characteristics'!$C:$C,0))),"",INDEX('Policy Characteristics'!L:L,MATCH($C938,'Policy Characteristics'!$C:$C,0)))</f>
        <v>industry-elec-and-hydrogen.html</v>
      </c>
    </row>
    <row r="939" spans="1:18" s="2" customFormat="1" x14ac:dyDescent="0.35">
      <c r="A939" s="176" t="str">
        <f>IF(ISBLANK(INDEX('Policy Characteristics'!A:A,MATCH($C939,'Policy Characteristics'!$C:$C,0))),"",INDEX('Policy Characteristics'!A:A,MATCH($C939,'Policy Characteristics'!$C:$C,0)))</f>
        <v>Industry</v>
      </c>
      <c r="B939" s="184" t="str">
        <f>IF(ISBLANK(INDEX('Policy Characteristics'!B:B,MATCH($C939,'Policy Characteristics'!$C:$C,0))),"",INDEX('Policy Characteristics'!B:B,MATCH($C939,'Policy Characteristics'!$C:$C,0)))</f>
        <v>Hydrogen Combustion</v>
      </c>
      <c r="C939" s="176" t="str">
        <f t="shared" si="40"/>
        <v>Fraction of Eligible Industrial Energy Use Shifted to Hydrogen</v>
      </c>
      <c r="D939" s="6" t="s">
        <v>1981</v>
      </c>
      <c r="E939" s="1" t="s">
        <v>2383</v>
      </c>
      <c r="F939" t="s">
        <v>1943</v>
      </c>
      <c r="G939" s="47" t="s">
        <v>2390</v>
      </c>
      <c r="H939" s="44">
        <v>2174</v>
      </c>
      <c r="I939" s="198" t="s">
        <v>44</v>
      </c>
      <c r="J939" s="177" t="str">
        <f>IF(ISBLANK(INDEX('Policy Characteristics'!D:D,MATCH($C939,'Policy Characteristics'!$C:$C,0))),"",INDEX('Policy Characteristics'!D:D,MATCH($C939,'Policy Characteristics'!$C:$C,0)))</f>
        <v>Hydrogen Combustion</v>
      </c>
      <c r="K939" s="177" t="str">
        <f>IF(ISBLANK(INDEX('Policy Characteristics'!E:E,MATCH($C939,'Policy Characteristics'!$C:$C,0))),"",INDEX('Policy Characteristics'!E:E,MATCH($C939,'Policy Characteristics'!$C:$C,0)))</f>
        <v>indst shift to hydrogen</v>
      </c>
      <c r="L939" s="177">
        <f>IF(ISBLANK(INDEX('Policy Characteristics'!F:F,MATCH($C939,'Policy Characteristics'!$C:$C,0))),"",INDEX('Policy Characteristics'!F:F,MATCH($C939,'Policy Characteristics'!$C:$C,0)))</f>
        <v>0</v>
      </c>
      <c r="M939" s="177">
        <f>IF(ISBLANK(INDEX('Policy Characteristics'!G:G,MATCH($C939,'Policy Characteristics'!$C:$C,0))),"",INDEX('Policy Characteristics'!G:G,MATCH($C939,'Policy Characteristics'!$C:$C,0)))</f>
        <v>1</v>
      </c>
      <c r="N939" s="177">
        <f>IF(ISBLANK(INDEX('Policy Characteristics'!H:H,MATCH($C939,'Policy Characteristics'!$C:$C,0))),"",INDEX('Policy Characteristics'!H:H,MATCH($C939,'Policy Characteristics'!$C:$C,0)))</f>
        <v>0.01</v>
      </c>
      <c r="O939" s="177" t="str">
        <f>IF(ISBLANK(INDEX('Policy Characteristics'!I:I,MATCH($C939,'Policy Characteristics'!$C:$C,0))),"",INDEX('Policy Characteristics'!I:I,MATCH($C939,'Policy Characteristics'!$C:$C,0)))</f>
        <v>% of fuel shifted</v>
      </c>
      <c r="P939" s="177" t="str">
        <f>IF(ISBLANK(INDEX('Policy Characteristics'!J:J,MATCH($C939,'Policy Characteristics'!$C:$C,0))),"",INDEX('Policy Characteristics'!J:J,MATCH($C939,'Policy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9" s="177" t="str">
        <f>IF(ISBLANK(INDEX('Policy Characteristics'!K:K,MATCH($C939,'Policy Characteristics'!$C:$C,0))),"",INDEX('Policy Characteristics'!K:K,MATCH($C939,'Policy Characteristics'!$C:$C,0)))</f>
        <v>industry-ag-main.html#fuel-switching</v>
      </c>
      <c r="R939" s="177" t="str">
        <f>IF(ISBLANK(INDEX('Policy Characteristics'!L:L,MATCH($C939,'Policy Characteristics'!$C:$C,0))),"",INDEX('Policy Characteristics'!L:L,MATCH($C939,'Policy Characteristics'!$C:$C,0)))</f>
        <v>industry-elec-and-hydrogen.html</v>
      </c>
    </row>
    <row r="940" spans="1:18" s="2" customFormat="1" x14ac:dyDescent="0.35">
      <c r="A940" s="176" t="str">
        <f>IF(ISBLANK(INDEX('Policy Characteristics'!A:A,MATCH($C940,'Policy Characteristics'!$C:$C,0))),"",INDEX('Policy Characteristics'!A:A,MATCH($C940,'Policy Characteristics'!$C:$C,0)))</f>
        <v>Industry</v>
      </c>
      <c r="B940" s="184" t="str">
        <f>IF(ISBLANK(INDEX('Policy Characteristics'!B:B,MATCH($C940,'Policy Characteristics'!$C:$C,0))),"",INDEX('Policy Characteristics'!B:B,MATCH($C940,'Policy Characteristics'!$C:$C,0)))</f>
        <v>Hydrogen Combustion</v>
      </c>
      <c r="C940" s="176" t="str">
        <f t="shared" si="40"/>
        <v>Fraction of Eligible Industrial Energy Use Shifted to Hydrogen</v>
      </c>
      <c r="D940" s="6" t="s">
        <v>1981</v>
      </c>
      <c r="E940" s="1" t="s">
        <v>2384</v>
      </c>
      <c r="F940" t="s">
        <v>1943</v>
      </c>
      <c r="G940" s="47" t="s">
        <v>2391</v>
      </c>
      <c r="H940" s="44">
        <v>2175</v>
      </c>
      <c r="I940" s="198" t="s">
        <v>44</v>
      </c>
      <c r="J940" s="177" t="str">
        <f>IF(ISBLANK(INDEX('Policy Characteristics'!D:D,MATCH($C940,'Policy Characteristics'!$C:$C,0))),"",INDEX('Policy Characteristics'!D:D,MATCH($C940,'Policy Characteristics'!$C:$C,0)))</f>
        <v>Hydrogen Combustion</v>
      </c>
      <c r="K940" s="177" t="str">
        <f>IF(ISBLANK(INDEX('Policy Characteristics'!E:E,MATCH($C940,'Policy Characteristics'!$C:$C,0))),"",INDEX('Policy Characteristics'!E:E,MATCH($C940,'Policy Characteristics'!$C:$C,0)))</f>
        <v>indst shift to hydrogen</v>
      </c>
      <c r="L940" s="177">
        <f>IF(ISBLANK(INDEX('Policy Characteristics'!F:F,MATCH($C940,'Policy Characteristics'!$C:$C,0))),"",INDEX('Policy Characteristics'!F:F,MATCH($C940,'Policy Characteristics'!$C:$C,0)))</f>
        <v>0</v>
      </c>
      <c r="M940" s="177">
        <f>IF(ISBLANK(INDEX('Policy Characteristics'!G:G,MATCH($C940,'Policy Characteristics'!$C:$C,0))),"",INDEX('Policy Characteristics'!G:G,MATCH($C940,'Policy Characteristics'!$C:$C,0)))</f>
        <v>1</v>
      </c>
      <c r="N940" s="177">
        <f>IF(ISBLANK(INDEX('Policy Characteristics'!H:H,MATCH($C940,'Policy Characteristics'!$C:$C,0))),"",INDEX('Policy Characteristics'!H:H,MATCH($C940,'Policy Characteristics'!$C:$C,0)))</f>
        <v>0.01</v>
      </c>
      <c r="O940" s="177" t="str">
        <f>IF(ISBLANK(INDEX('Policy Characteristics'!I:I,MATCH($C940,'Policy Characteristics'!$C:$C,0))),"",INDEX('Policy Characteristics'!I:I,MATCH($C940,'Policy Characteristics'!$C:$C,0)))</f>
        <v>% of fuel shifted</v>
      </c>
      <c r="P940" s="177" t="str">
        <f>IF(ISBLANK(INDEX('Policy Characteristics'!J:J,MATCH($C940,'Policy Characteristics'!$C:$C,0))),"",INDEX('Policy Characteristics'!J:J,MATCH($C940,'Policy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0" s="177" t="str">
        <f>IF(ISBLANK(INDEX('Policy Characteristics'!K:K,MATCH($C940,'Policy Characteristics'!$C:$C,0))),"",INDEX('Policy Characteristics'!K:K,MATCH($C940,'Policy Characteristics'!$C:$C,0)))</f>
        <v>industry-ag-main.html#fuel-switching</v>
      </c>
      <c r="R940" s="177" t="str">
        <f>IF(ISBLANK(INDEX('Policy Characteristics'!L:L,MATCH($C940,'Policy Characteristics'!$C:$C,0))),"",INDEX('Policy Characteristics'!L:L,MATCH($C940,'Policy Characteristics'!$C:$C,0)))</f>
        <v>industry-elec-and-hydrogen.html</v>
      </c>
    </row>
    <row r="941" spans="1:18" s="2" customFormat="1" x14ac:dyDescent="0.35">
      <c r="A941" s="176" t="str">
        <f>IF(ISBLANK(INDEX('Policy Characteristics'!A:A,MATCH($C941,'Policy Characteristics'!$C:$C,0))),"",INDEX('Policy Characteristics'!A:A,MATCH($C941,'Policy Characteristics'!$C:$C,0)))</f>
        <v>Industry</v>
      </c>
      <c r="B941" s="184" t="str">
        <f>IF(ISBLANK(INDEX('Policy Characteristics'!B:B,MATCH($C941,'Policy Characteristics'!$C:$C,0))),"",INDEX('Policy Characteristics'!B:B,MATCH($C941,'Policy Characteristics'!$C:$C,0)))</f>
        <v>Hydrogen Combustion</v>
      </c>
      <c r="C941" s="176" t="str">
        <f t="shared" si="40"/>
        <v>Fraction of Eligible Industrial Energy Use Shifted to Hydrogen</v>
      </c>
      <c r="D941" s="6" t="s">
        <v>1981</v>
      </c>
      <c r="E941" s="1" t="s">
        <v>2385</v>
      </c>
      <c r="F941" t="s">
        <v>1943</v>
      </c>
      <c r="G941" s="47" t="s">
        <v>2392</v>
      </c>
      <c r="H941" s="44">
        <v>2176</v>
      </c>
      <c r="I941" s="198" t="s">
        <v>44</v>
      </c>
      <c r="J941" s="177" t="str">
        <f>IF(ISBLANK(INDEX('Policy Characteristics'!D:D,MATCH($C941,'Policy Characteristics'!$C:$C,0))),"",INDEX('Policy Characteristics'!D:D,MATCH($C941,'Policy Characteristics'!$C:$C,0)))</f>
        <v>Hydrogen Combustion</v>
      </c>
      <c r="K941" s="177" t="str">
        <f>IF(ISBLANK(INDEX('Policy Characteristics'!E:E,MATCH($C941,'Policy Characteristics'!$C:$C,0))),"",INDEX('Policy Characteristics'!E:E,MATCH($C941,'Policy Characteristics'!$C:$C,0)))</f>
        <v>indst shift to hydrogen</v>
      </c>
      <c r="L941" s="177">
        <f>IF(ISBLANK(INDEX('Policy Characteristics'!F:F,MATCH($C941,'Policy Characteristics'!$C:$C,0))),"",INDEX('Policy Characteristics'!F:F,MATCH($C941,'Policy Characteristics'!$C:$C,0)))</f>
        <v>0</v>
      </c>
      <c r="M941" s="177">
        <f>IF(ISBLANK(INDEX('Policy Characteristics'!G:G,MATCH($C941,'Policy Characteristics'!$C:$C,0))),"",INDEX('Policy Characteristics'!G:G,MATCH($C941,'Policy Characteristics'!$C:$C,0)))</f>
        <v>1</v>
      </c>
      <c r="N941" s="177">
        <f>IF(ISBLANK(INDEX('Policy Characteristics'!H:H,MATCH($C941,'Policy Characteristics'!$C:$C,0))),"",INDEX('Policy Characteristics'!H:H,MATCH($C941,'Policy Characteristics'!$C:$C,0)))</f>
        <v>0.01</v>
      </c>
      <c r="O941" s="177" t="str">
        <f>IF(ISBLANK(INDEX('Policy Characteristics'!I:I,MATCH($C941,'Policy Characteristics'!$C:$C,0))),"",INDEX('Policy Characteristics'!I:I,MATCH($C941,'Policy Characteristics'!$C:$C,0)))</f>
        <v>% of fuel shifted</v>
      </c>
      <c r="P941" s="177" t="str">
        <f>IF(ISBLANK(INDEX('Policy Characteristics'!J:J,MATCH($C941,'Policy Characteristics'!$C:$C,0))),"",INDEX('Policy Characteristics'!J:J,MATCH($C941,'Policy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1" s="177" t="str">
        <f>IF(ISBLANK(INDEX('Policy Characteristics'!K:K,MATCH($C941,'Policy Characteristics'!$C:$C,0))),"",INDEX('Policy Characteristics'!K:K,MATCH($C941,'Policy Characteristics'!$C:$C,0)))</f>
        <v>industry-ag-main.html#fuel-switching</v>
      </c>
      <c r="R941" s="177" t="str">
        <f>IF(ISBLANK(INDEX('Policy Characteristics'!L:L,MATCH($C941,'Policy Characteristics'!$C:$C,0))),"",INDEX('Policy Characteristics'!L:L,MATCH($C941,'Policy Characteristics'!$C:$C,0)))</f>
        <v>industry-elec-and-hydrogen.html</v>
      </c>
    </row>
    <row r="942" spans="1:18" s="2" customFormat="1" x14ac:dyDescent="0.35">
      <c r="A942" s="176" t="str">
        <f>IF(ISBLANK(INDEX('Policy Characteristics'!A:A,MATCH($C942,'Policy Characteristics'!$C:$C,0))),"",INDEX('Policy Characteristics'!A:A,MATCH($C942,'Policy Characteristics'!$C:$C,0)))</f>
        <v>Industry</v>
      </c>
      <c r="B942" s="184" t="str">
        <f>IF(ISBLANK(INDEX('Policy Characteristics'!B:B,MATCH($C942,'Policy Characteristics'!$C:$C,0))),"",INDEX('Policy Characteristics'!B:B,MATCH($C942,'Policy Characteristics'!$C:$C,0)))</f>
        <v>Hydrogen Combustion</v>
      </c>
      <c r="C942" s="176" t="str">
        <f t="shared" si="40"/>
        <v>Fraction of Eligible Industrial Energy Use Shifted to Hydrogen</v>
      </c>
      <c r="D942" s="6" t="s">
        <v>1981</v>
      </c>
      <c r="E942" s="1" t="s">
        <v>2542</v>
      </c>
      <c r="F942" t="s">
        <v>1943</v>
      </c>
      <c r="G942" s="47" t="s">
        <v>2542</v>
      </c>
      <c r="H942" s="44">
        <v>2177</v>
      </c>
      <c r="I942" s="198" t="s">
        <v>44</v>
      </c>
      <c r="J942" s="177" t="str">
        <f>IF(ISBLANK(INDEX('Policy Characteristics'!D:D,MATCH($C942,'Policy Characteristics'!$C:$C,0))),"",INDEX('Policy Characteristics'!D:D,MATCH($C942,'Policy Characteristics'!$C:$C,0)))</f>
        <v>Hydrogen Combustion</v>
      </c>
      <c r="K942" s="177" t="str">
        <f>IF(ISBLANK(INDEX('Policy Characteristics'!E:E,MATCH($C942,'Policy Characteristics'!$C:$C,0))),"",INDEX('Policy Characteristics'!E:E,MATCH($C942,'Policy Characteristics'!$C:$C,0)))</f>
        <v>indst shift to hydrogen</v>
      </c>
      <c r="L942" s="177">
        <f>IF(ISBLANK(INDEX('Policy Characteristics'!F:F,MATCH($C942,'Policy Characteristics'!$C:$C,0))),"",INDEX('Policy Characteristics'!F:F,MATCH($C942,'Policy Characteristics'!$C:$C,0)))</f>
        <v>0</v>
      </c>
      <c r="M942" s="177">
        <f>IF(ISBLANK(INDEX('Policy Characteristics'!G:G,MATCH($C942,'Policy Characteristics'!$C:$C,0))),"",INDEX('Policy Characteristics'!G:G,MATCH($C942,'Policy Characteristics'!$C:$C,0)))</f>
        <v>1</v>
      </c>
      <c r="N942" s="177">
        <f>IF(ISBLANK(INDEX('Policy Characteristics'!H:H,MATCH($C942,'Policy Characteristics'!$C:$C,0))),"",INDEX('Policy Characteristics'!H:H,MATCH($C942,'Policy Characteristics'!$C:$C,0)))</f>
        <v>0.01</v>
      </c>
      <c r="O942" s="177" t="str">
        <f>IF(ISBLANK(INDEX('Policy Characteristics'!I:I,MATCH($C942,'Policy Characteristics'!$C:$C,0))),"",INDEX('Policy Characteristics'!I:I,MATCH($C942,'Policy Characteristics'!$C:$C,0)))</f>
        <v>% of fuel shifted</v>
      </c>
      <c r="P942" s="177" t="str">
        <f>IF(ISBLANK(INDEX('Policy Characteristics'!J:J,MATCH($C942,'Policy Characteristics'!$C:$C,0))),"",INDEX('Policy Characteristics'!J:J,MATCH($C942,'Policy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2" s="177" t="str">
        <f>IF(ISBLANK(INDEX('Policy Characteristics'!K:K,MATCH($C942,'Policy Characteristics'!$C:$C,0))),"",INDEX('Policy Characteristics'!K:K,MATCH($C942,'Policy Characteristics'!$C:$C,0)))</f>
        <v>industry-ag-main.html#fuel-switching</v>
      </c>
      <c r="R942" s="177" t="str">
        <f>IF(ISBLANK(INDEX('Policy Characteristics'!L:L,MATCH($C942,'Policy Characteristics'!$C:$C,0))),"",INDEX('Policy Characteristics'!L:L,MATCH($C942,'Policy Characteristics'!$C:$C,0)))</f>
        <v>industry-elec-and-hydrogen.html</v>
      </c>
    </row>
    <row r="943" spans="1:18" s="2" customFormat="1" x14ac:dyDescent="0.35">
      <c r="A943" s="176" t="str">
        <f>IF(ISBLANK(INDEX('Policy Characteristics'!A:A,MATCH($C943,'Policy Characteristics'!$C:$C,0))),"",INDEX('Policy Characteristics'!A:A,MATCH($C943,'Policy Characteristics'!$C:$C,0)))</f>
        <v>Industry</v>
      </c>
      <c r="B943" s="184" t="str">
        <f>IF(ISBLANK(INDEX('Policy Characteristics'!B:B,MATCH($C943,'Policy Characteristics'!$C:$C,0))),"",INDEX('Policy Characteristics'!B:B,MATCH($C943,'Policy Characteristics'!$C:$C,0)))</f>
        <v>Hydrogen Combustion</v>
      </c>
      <c r="C943" s="176" t="str">
        <f t="shared" si="40"/>
        <v>Fraction of Eligible Industrial Energy Use Shifted to Hydrogen</v>
      </c>
      <c r="D943" s="6" t="s">
        <v>1982</v>
      </c>
      <c r="E943" s="1" t="s">
        <v>2379</v>
      </c>
      <c r="F943" t="s">
        <v>1944</v>
      </c>
      <c r="G943" s="47" t="s">
        <v>2386</v>
      </c>
      <c r="H943" s="44">
        <v>2178</v>
      </c>
      <c r="I943" s="198" t="s">
        <v>43</v>
      </c>
      <c r="J943" s="177" t="str">
        <f>IF(ISBLANK(INDEX('Policy Characteristics'!D:D,MATCH($C943,'Policy Characteristics'!$C:$C,0))),"",INDEX('Policy Characteristics'!D:D,MATCH($C943,'Policy Characteristics'!$C:$C,0)))</f>
        <v>Hydrogen Combustion</v>
      </c>
      <c r="K943" s="177" t="str">
        <f>IF(ISBLANK(INDEX('Policy Characteristics'!E:E,MATCH($C943,'Policy Characteristics'!$C:$C,0))),"",INDEX('Policy Characteristics'!E:E,MATCH($C943,'Policy Characteristics'!$C:$C,0)))</f>
        <v>indst shift to hydrogen</v>
      </c>
      <c r="L943" s="177">
        <f>IF(ISBLANK(INDEX('Policy Characteristics'!F:F,MATCH($C943,'Policy Characteristics'!$C:$C,0))),"",INDEX('Policy Characteristics'!F:F,MATCH($C943,'Policy Characteristics'!$C:$C,0)))</f>
        <v>0</v>
      </c>
      <c r="M943" s="177">
        <f>IF(ISBLANK(INDEX('Policy Characteristics'!G:G,MATCH($C943,'Policy Characteristics'!$C:$C,0))),"",INDEX('Policy Characteristics'!G:G,MATCH($C943,'Policy Characteristics'!$C:$C,0)))</f>
        <v>1</v>
      </c>
      <c r="N943" s="177">
        <f>IF(ISBLANK(INDEX('Policy Characteristics'!H:H,MATCH($C943,'Policy Characteristics'!$C:$C,0))),"",INDEX('Policy Characteristics'!H:H,MATCH($C943,'Policy Characteristics'!$C:$C,0)))</f>
        <v>0.01</v>
      </c>
      <c r="O943" s="177" t="str">
        <f>IF(ISBLANK(INDEX('Policy Characteristics'!I:I,MATCH($C943,'Policy Characteristics'!$C:$C,0))),"",INDEX('Policy Characteristics'!I:I,MATCH($C943,'Policy Characteristics'!$C:$C,0)))</f>
        <v>% of fuel shifted</v>
      </c>
      <c r="P943" s="177" t="str">
        <f>IF(ISBLANK(INDEX('Policy Characteristics'!J:J,MATCH($C943,'Policy Characteristics'!$C:$C,0))),"",INDEX('Policy Characteristics'!J:J,MATCH($C943,'Policy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3" s="177" t="str">
        <f>IF(ISBLANK(INDEX('Policy Characteristics'!K:K,MATCH($C943,'Policy Characteristics'!$C:$C,0))),"",INDEX('Policy Characteristics'!K:K,MATCH($C943,'Policy Characteristics'!$C:$C,0)))</f>
        <v>industry-ag-main.html#fuel-switching</v>
      </c>
      <c r="R943" s="177" t="str">
        <f>IF(ISBLANK(INDEX('Policy Characteristics'!L:L,MATCH($C943,'Policy Characteristics'!$C:$C,0))),"",INDEX('Policy Characteristics'!L:L,MATCH($C943,'Policy Characteristics'!$C:$C,0)))</f>
        <v>industry-elec-and-hydrogen.html</v>
      </c>
    </row>
    <row r="944" spans="1:18" s="2" customFormat="1" x14ac:dyDescent="0.35">
      <c r="A944" s="176" t="str">
        <f>IF(ISBLANK(INDEX('Policy Characteristics'!A:A,MATCH($C944,'Policy Characteristics'!$C:$C,0))),"",INDEX('Policy Characteristics'!A:A,MATCH($C944,'Policy Characteristics'!$C:$C,0)))</f>
        <v>Industry</v>
      </c>
      <c r="B944" s="184" t="str">
        <f>IF(ISBLANK(INDEX('Policy Characteristics'!B:B,MATCH($C944,'Policy Characteristics'!$C:$C,0))),"",INDEX('Policy Characteristics'!B:B,MATCH($C944,'Policy Characteristics'!$C:$C,0)))</f>
        <v>Hydrogen Combustion</v>
      </c>
      <c r="C944" s="176" t="str">
        <f t="shared" si="40"/>
        <v>Fraction of Eligible Industrial Energy Use Shifted to Hydrogen</v>
      </c>
      <c r="D944" s="6" t="s">
        <v>1982</v>
      </c>
      <c r="E944" s="1" t="s">
        <v>2380</v>
      </c>
      <c r="F944" t="s">
        <v>1944</v>
      </c>
      <c r="G944" s="47" t="s">
        <v>2387</v>
      </c>
      <c r="H944" s="44">
        <v>2179</v>
      </c>
      <c r="I944" s="198" t="s">
        <v>43</v>
      </c>
      <c r="J944" s="177" t="str">
        <f>IF(ISBLANK(INDEX('Policy Characteristics'!D:D,MATCH($C944,'Policy Characteristics'!$C:$C,0))),"",INDEX('Policy Characteristics'!D:D,MATCH($C944,'Policy Characteristics'!$C:$C,0)))</f>
        <v>Hydrogen Combustion</v>
      </c>
      <c r="K944" s="177" t="str">
        <f>IF(ISBLANK(INDEX('Policy Characteristics'!E:E,MATCH($C944,'Policy Characteristics'!$C:$C,0))),"",INDEX('Policy Characteristics'!E:E,MATCH($C944,'Policy Characteristics'!$C:$C,0)))</f>
        <v>indst shift to hydrogen</v>
      </c>
      <c r="L944" s="177">
        <f>IF(ISBLANK(INDEX('Policy Characteristics'!F:F,MATCH($C944,'Policy Characteristics'!$C:$C,0))),"",INDEX('Policy Characteristics'!F:F,MATCH($C944,'Policy Characteristics'!$C:$C,0)))</f>
        <v>0</v>
      </c>
      <c r="M944" s="177">
        <f>IF(ISBLANK(INDEX('Policy Characteristics'!G:G,MATCH($C944,'Policy Characteristics'!$C:$C,0))),"",INDEX('Policy Characteristics'!G:G,MATCH($C944,'Policy Characteristics'!$C:$C,0)))</f>
        <v>1</v>
      </c>
      <c r="N944" s="177">
        <f>IF(ISBLANK(INDEX('Policy Characteristics'!H:H,MATCH($C944,'Policy Characteristics'!$C:$C,0))),"",INDEX('Policy Characteristics'!H:H,MATCH($C944,'Policy Characteristics'!$C:$C,0)))</f>
        <v>0.01</v>
      </c>
      <c r="O944" s="177" t="str">
        <f>IF(ISBLANK(INDEX('Policy Characteristics'!I:I,MATCH($C944,'Policy Characteristics'!$C:$C,0))),"",INDEX('Policy Characteristics'!I:I,MATCH($C944,'Policy Characteristics'!$C:$C,0)))</f>
        <v>% of fuel shifted</v>
      </c>
      <c r="P944" s="177" t="str">
        <f>IF(ISBLANK(INDEX('Policy Characteristics'!J:J,MATCH($C944,'Policy Characteristics'!$C:$C,0))),"",INDEX('Policy Characteristics'!J:J,MATCH($C944,'Policy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4" s="177" t="str">
        <f>IF(ISBLANK(INDEX('Policy Characteristics'!K:K,MATCH($C944,'Policy Characteristics'!$C:$C,0))),"",INDEX('Policy Characteristics'!K:K,MATCH($C944,'Policy Characteristics'!$C:$C,0)))</f>
        <v>industry-ag-main.html#fuel-switching</v>
      </c>
      <c r="R944" s="177" t="str">
        <f>IF(ISBLANK(INDEX('Policy Characteristics'!L:L,MATCH($C944,'Policy Characteristics'!$C:$C,0))),"",INDEX('Policy Characteristics'!L:L,MATCH($C944,'Policy Characteristics'!$C:$C,0)))</f>
        <v>industry-elec-and-hydrogen.html</v>
      </c>
    </row>
    <row r="945" spans="1:18" s="2" customFormat="1" x14ac:dyDescent="0.35">
      <c r="A945" s="176" t="str">
        <f>IF(ISBLANK(INDEX('Policy Characteristics'!A:A,MATCH($C945,'Policy Characteristics'!$C:$C,0))),"",INDEX('Policy Characteristics'!A:A,MATCH($C945,'Policy Characteristics'!$C:$C,0)))</f>
        <v>Industry</v>
      </c>
      <c r="B945" s="184" t="str">
        <f>IF(ISBLANK(INDEX('Policy Characteristics'!B:B,MATCH($C945,'Policy Characteristics'!$C:$C,0))),"",INDEX('Policy Characteristics'!B:B,MATCH($C945,'Policy Characteristics'!$C:$C,0)))</f>
        <v>Hydrogen Combustion</v>
      </c>
      <c r="C945" s="176" t="str">
        <f t="shared" si="40"/>
        <v>Fraction of Eligible Industrial Energy Use Shifted to Hydrogen</v>
      </c>
      <c r="D945" s="6" t="s">
        <v>1982</v>
      </c>
      <c r="E945" s="1" t="s">
        <v>2381</v>
      </c>
      <c r="F945" t="s">
        <v>1944</v>
      </c>
      <c r="G945" s="47" t="s">
        <v>2388</v>
      </c>
      <c r="H945" s="44">
        <v>2180</v>
      </c>
      <c r="I945" s="198" t="s">
        <v>43</v>
      </c>
      <c r="J945" s="177" t="str">
        <f>IF(ISBLANK(INDEX('Policy Characteristics'!D:D,MATCH($C945,'Policy Characteristics'!$C:$C,0))),"",INDEX('Policy Characteristics'!D:D,MATCH($C945,'Policy Characteristics'!$C:$C,0)))</f>
        <v>Hydrogen Combustion</v>
      </c>
      <c r="K945" s="177" t="str">
        <f>IF(ISBLANK(INDEX('Policy Characteristics'!E:E,MATCH($C945,'Policy Characteristics'!$C:$C,0))),"",INDEX('Policy Characteristics'!E:E,MATCH($C945,'Policy Characteristics'!$C:$C,0)))</f>
        <v>indst shift to hydrogen</v>
      </c>
      <c r="L945" s="177">
        <f>IF(ISBLANK(INDEX('Policy Characteristics'!F:F,MATCH($C945,'Policy Characteristics'!$C:$C,0))),"",INDEX('Policy Characteristics'!F:F,MATCH($C945,'Policy Characteristics'!$C:$C,0)))</f>
        <v>0</v>
      </c>
      <c r="M945" s="177">
        <f>IF(ISBLANK(INDEX('Policy Characteristics'!G:G,MATCH($C945,'Policy Characteristics'!$C:$C,0))),"",INDEX('Policy Characteristics'!G:G,MATCH($C945,'Policy Characteristics'!$C:$C,0)))</f>
        <v>1</v>
      </c>
      <c r="N945" s="177">
        <f>IF(ISBLANK(INDEX('Policy Characteristics'!H:H,MATCH($C945,'Policy Characteristics'!$C:$C,0))),"",INDEX('Policy Characteristics'!H:H,MATCH($C945,'Policy Characteristics'!$C:$C,0)))</f>
        <v>0.01</v>
      </c>
      <c r="O945" s="177" t="str">
        <f>IF(ISBLANK(INDEX('Policy Characteristics'!I:I,MATCH($C945,'Policy Characteristics'!$C:$C,0))),"",INDEX('Policy Characteristics'!I:I,MATCH($C945,'Policy Characteristics'!$C:$C,0)))</f>
        <v>% of fuel shifted</v>
      </c>
      <c r="P945" s="177" t="str">
        <f>IF(ISBLANK(INDEX('Policy Characteristics'!J:J,MATCH($C945,'Policy Characteristics'!$C:$C,0))),"",INDEX('Policy Characteristics'!J:J,MATCH($C945,'Policy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5" s="177" t="str">
        <f>IF(ISBLANK(INDEX('Policy Characteristics'!K:K,MATCH($C945,'Policy Characteristics'!$C:$C,0))),"",INDEX('Policy Characteristics'!K:K,MATCH($C945,'Policy Characteristics'!$C:$C,0)))</f>
        <v>industry-ag-main.html#fuel-switching</v>
      </c>
      <c r="R945" s="177" t="str">
        <f>IF(ISBLANK(INDEX('Policy Characteristics'!L:L,MATCH($C945,'Policy Characteristics'!$C:$C,0))),"",INDEX('Policy Characteristics'!L:L,MATCH($C945,'Policy Characteristics'!$C:$C,0)))</f>
        <v>industry-elec-and-hydrogen.html</v>
      </c>
    </row>
    <row r="946" spans="1:18" s="2" customFormat="1" x14ac:dyDescent="0.35">
      <c r="A946" s="176" t="str">
        <f>IF(ISBLANK(INDEX('Policy Characteristics'!A:A,MATCH($C946,'Policy Characteristics'!$C:$C,0))),"",INDEX('Policy Characteristics'!A:A,MATCH($C946,'Policy Characteristics'!$C:$C,0)))</f>
        <v>Industry</v>
      </c>
      <c r="B946" s="184" t="str">
        <f>IF(ISBLANK(INDEX('Policy Characteristics'!B:B,MATCH($C946,'Policy Characteristics'!$C:$C,0))),"",INDEX('Policy Characteristics'!B:B,MATCH($C946,'Policy Characteristics'!$C:$C,0)))</f>
        <v>Hydrogen Combustion</v>
      </c>
      <c r="C946" s="176" t="str">
        <f t="shared" si="40"/>
        <v>Fraction of Eligible Industrial Energy Use Shifted to Hydrogen</v>
      </c>
      <c r="D946" s="6" t="s">
        <v>1982</v>
      </c>
      <c r="E946" s="1" t="s">
        <v>2382</v>
      </c>
      <c r="F946" t="s">
        <v>1944</v>
      </c>
      <c r="G946" s="47" t="s">
        <v>2389</v>
      </c>
      <c r="H946" s="44">
        <v>2181</v>
      </c>
      <c r="I946" s="198" t="s">
        <v>43</v>
      </c>
      <c r="J946" s="177" t="str">
        <f>IF(ISBLANK(INDEX('Policy Characteristics'!D:D,MATCH($C946,'Policy Characteristics'!$C:$C,0))),"",INDEX('Policy Characteristics'!D:D,MATCH($C946,'Policy Characteristics'!$C:$C,0)))</f>
        <v>Hydrogen Combustion</v>
      </c>
      <c r="K946" s="177" t="str">
        <f>IF(ISBLANK(INDEX('Policy Characteristics'!E:E,MATCH($C946,'Policy Characteristics'!$C:$C,0))),"",INDEX('Policy Characteristics'!E:E,MATCH($C946,'Policy Characteristics'!$C:$C,0)))</f>
        <v>indst shift to hydrogen</v>
      </c>
      <c r="L946" s="177">
        <f>IF(ISBLANK(INDEX('Policy Characteristics'!F:F,MATCH($C946,'Policy Characteristics'!$C:$C,0))),"",INDEX('Policy Characteristics'!F:F,MATCH($C946,'Policy Characteristics'!$C:$C,0)))</f>
        <v>0</v>
      </c>
      <c r="M946" s="177">
        <f>IF(ISBLANK(INDEX('Policy Characteristics'!G:G,MATCH($C946,'Policy Characteristics'!$C:$C,0))),"",INDEX('Policy Characteristics'!G:G,MATCH($C946,'Policy Characteristics'!$C:$C,0)))</f>
        <v>1</v>
      </c>
      <c r="N946" s="177">
        <f>IF(ISBLANK(INDEX('Policy Characteristics'!H:H,MATCH($C946,'Policy Characteristics'!$C:$C,0))),"",INDEX('Policy Characteristics'!H:H,MATCH($C946,'Policy Characteristics'!$C:$C,0)))</f>
        <v>0.01</v>
      </c>
      <c r="O946" s="177" t="str">
        <f>IF(ISBLANK(INDEX('Policy Characteristics'!I:I,MATCH($C946,'Policy Characteristics'!$C:$C,0))),"",INDEX('Policy Characteristics'!I:I,MATCH($C946,'Policy Characteristics'!$C:$C,0)))</f>
        <v>% of fuel shifted</v>
      </c>
      <c r="P946" s="177" t="str">
        <f>IF(ISBLANK(INDEX('Policy Characteristics'!J:J,MATCH($C946,'Policy Characteristics'!$C:$C,0))),"",INDEX('Policy Characteristics'!J:J,MATCH($C946,'Policy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6" s="177" t="str">
        <f>IF(ISBLANK(INDEX('Policy Characteristics'!K:K,MATCH($C946,'Policy Characteristics'!$C:$C,0))),"",INDEX('Policy Characteristics'!K:K,MATCH($C946,'Policy Characteristics'!$C:$C,0)))</f>
        <v>industry-ag-main.html#fuel-switching</v>
      </c>
      <c r="R946" s="177" t="str">
        <f>IF(ISBLANK(INDEX('Policy Characteristics'!L:L,MATCH($C946,'Policy Characteristics'!$C:$C,0))),"",INDEX('Policy Characteristics'!L:L,MATCH($C946,'Policy Characteristics'!$C:$C,0)))</f>
        <v>industry-elec-and-hydrogen.html</v>
      </c>
    </row>
    <row r="947" spans="1:18" s="2" customFormat="1" x14ac:dyDescent="0.35">
      <c r="A947" s="176" t="str">
        <f>IF(ISBLANK(INDEX('Policy Characteristics'!A:A,MATCH($C947,'Policy Characteristics'!$C:$C,0))),"",INDEX('Policy Characteristics'!A:A,MATCH($C947,'Policy Characteristics'!$C:$C,0)))</f>
        <v>Industry</v>
      </c>
      <c r="B947" s="184" t="str">
        <f>IF(ISBLANK(INDEX('Policy Characteristics'!B:B,MATCH($C947,'Policy Characteristics'!$C:$C,0))),"",INDEX('Policy Characteristics'!B:B,MATCH($C947,'Policy Characteristics'!$C:$C,0)))</f>
        <v>Hydrogen Combustion</v>
      </c>
      <c r="C947" s="176" t="str">
        <f t="shared" si="40"/>
        <v>Fraction of Eligible Industrial Energy Use Shifted to Hydrogen</v>
      </c>
      <c r="D947" s="6" t="s">
        <v>1982</v>
      </c>
      <c r="E947" s="1" t="s">
        <v>2383</v>
      </c>
      <c r="F947" t="s">
        <v>1944</v>
      </c>
      <c r="G947" s="47" t="s">
        <v>2390</v>
      </c>
      <c r="H947" s="44">
        <v>2182</v>
      </c>
      <c r="I947" s="198" t="s">
        <v>44</v>
      </c>
      <c r="J947" s="177" t="str">
        <f>IF(ISBLANK(INDEX('Policy Characteristics'!D:D,MATCH($C947,'Policy Characteristics'!$C:$C,0))),"",INDEX('Policy Characteristics'!D:D,MATCH($C947,'Policy Characteristics'!$C:$C,0)))</f>
        <v>Hydrogen Combustion</v>
      </c>
      <c r="K947" s="177" t="str">
        <f>IF(ISBLANK(INDEX('Policy Characteristics'!E:E,MATCH($C947,'Policy Characteristics'!$C:$C,0))),"",INDEX('Policy Characteristics'!E:E,MATCH($C947,'Policy Characteristics'!$C:$C,0)))</f>
        <v>indst shift to hydrogen</v>
      </c>
      <c r="L947" s="177">
        <f>IF(ISBLANK(INDEX('Policy Characteristics'!F:F,MATCH($C947,'Policy Characteristics'!$C:$C,0))),"",INDEX('Policy Characteristics'!F:F,MATCH($C947,'Policy Characteristics'!$C:$C,0)))</f>
        <v>0</v>
      </c>
      <c r="M947" s="177">
        <f>IF(ISBLANK(INDEX('Policy Characteristics'!G:G,MATCH($C947,'Policy Characteristics'!$C:$C,0))),"",INDEX('Policy Characteristics'!G:G,MATCH($C947,'Policy Characteristics'!$C:$C,0)))</f>
        <v>1</v>
      </c>
      <c r="N947" s="177">
        <f>IF(ISBLANK(INDEX('Policy Characteristics'!H:H,MATCH($C947,'Policy Characteristics'!$C:$C,0))),"",INDEX('Policy Characteristics'!H:H,MATCH($C947,'Policy Characteristics'!$C:$C,0)))</f>
        <v>0.01</v>
      </c>
      <c r="O947" s="177" t="str">
        <f>IF(ISBLANK(INDEX('Policy Characteristics'!I:I,MATCH($C947,'Policy Characteristics'!$C:$C,0))),"",INDEX('Policy Characteristics'!I:I,MATCH($C947,'Policy Characteristics'!$C:$C,0)))</f>
        <v>% of fuel shifted</v>
      </c>
      <c r="P947" s="177" t="str">
        <f>IF(ISBLANK(INDEX('Policy Characteristics'!J:J,MATCH($C947,'Policy Characteristics'!$C:$C,0))),"",INDEX('Policy Characteristics'!J:J,MATCH($C947,'Policy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7" s="177" t="str">
        <f>IF(ISBLANK(INDEX('Policy Characteristics'!K:K,MATCH($C947,'Policy Characteristics'!$C:$C,0))),"",INDEX('Policy Characteristics'!K:K,MATCH($C947,'Policy Characteristics'!$C:$C,0)))</f>
        <v>industry-ag-main.html#fuel-switching</v>
      </c>
      <c r="R947" s="177" t="str">
        <f>IF(ISBLANK(INDEX('Policy Characteristics'!L:L,MATCH($C947,'Policy Characteristics'!$C:$C,0))),"",INDEX('Policy Characteristics'!L:L,MATCH($C947,'Policy Characteristics'!$C:$C,0)))</f>
        <v>industry-elec-and-hydrogen.html</v>
      </c>
    </row>
    <row r="948" spans="1:18" s="2" customFormat="1" x14ac:dyDescent="0.35">
      <c r="A948" s="176" t="str">
        <f>IF(ISBLANK(INDEX('Policy Characteristics'!A:A,MATCH($C948,'Policy Characteristics'!$C:$C,0))),"",INDEX('Policy Characteristics'!A:A,MATCH($C948,'Policy Characteristics'!$C:$C,0)))</f>
        <v>Industry</v>
      </c>
      <c r="B948" s="184" t="str">
        <f>IF(ISBLANK(INDEX('Policy Characteristics'!B:B,MATCH($C948,'Policy Characteristics'!$C:$C,0))),"",INDEX('Policy Characteristics'!B:B,MATCH($C948,'Policy Characteristics'!$C:$C,0)))</f>
        <v>Hydrogen Combustion</v>
      </c>
      <c r="C948" s="176" t="str">
        <f t="shared" si="40"/>
        <v>Fraction of Eligible Industrial Energy Use Shifted to Hydrogen</v>
      </c>
      <c r="D948" s="6" t="s">
        <v>1982</v>
      </c>
      <c r="E948" s="1" t="s">
        <v>2384</v>
      </c>
      <c r="F948" t="s">
        <v>1944</v>
      </c>
      <c r="G948" s="47" t="s">
        <v>2391</v>
      </c>
      <c r="H948" s="44">
        <v>2183</v>
      </c>
      <c r="I948" s="198" t="s">
        <v>43</v>
      </c>
      <c r="J948" s="177" t="str">
        <f>IF(ISBLANK(INDEX('Policy Characteristics'!D:D,MATCH($C948,'Policy Characteristics'!$C:$C,0))),"",INDEX('Policy Characteristics'!D:D,MATCH($C948,'Policy Characteristics'!$C:$C,0)))</f>
        <v>Hydrogen Combustion</v>
      </c>
      <c r="K948" s="177" t="str">
        <f>IF(ISBLANK(INDEX('Policy Characteristics'!E:E,MATCH($C948,'Policy Characteristics'!$C:$C,0))),"",INDEX('Policy Characteristics'!E:E,MATCH($C948,'Policy Characteristics'!$C:$C,0)))</f>
        <v>indst shift to hydrogen</v>
      </c>
      <c r="L948" s="177">
        <f>IF(ISBLANK(INDEX('Policy Characteristics'!F:F,MATCH($C948,'Policy Characteristics'!$C:$C,0))),"",INDEX('Policy Characteristics'!F:F,MATCH($C948,'Policy Characteristics'!$C:$C,0)))</f>
        <v>0</v>
      </c>
      <c r="M948" s="177">
        <f>IF(ISBLANK(INDEX('Policy Characteristics'!G:G,MATCH($C948,'Policy Characteristics'!$C:$C,0))),"",INDEX('Policy Characteristics'!G:G,MATCH($C948,'Policy Characteristics'!$C:$C,0)))</f>
        <v>1</v>
      </c>
      <c r="N948" s="177">
        <f>IF(ISBLANK(INDEX('Policy Characteristics'!H:H,MATCH($C948,'Policy Characteristics'!$C:$C,0))),"",INDEX('Policy Characteristics'!H:H,MATCH($C948,'Policy Characteristics'!$C:$C,0)))</f>
        <v>0.01</v>
      </c>
      <c r="O948" s="177" t="str">
        <f>IF(ISBLANK(INDEX('Policy Characteristics'!I:I,MATCH($C948,'Policy Characteristics'!$C:$C,0))),"",INDEX('Policy Characteristics'!I:I,MATCH($C948,'Policy Characteristics'!$C:$C,0)))</f>
        <v>% of fuel shifted</v>
      </c>
      <c r="P948" s="177" t="str">
        <f>IF(ISBLANK(INDEX('Policy Characteristics'!J:J,MATCH($C948,'Policy Characteristics'!$C:$C,0))),"",INDEX('Policy Characteristics'!J:J,MATCH($C948,'Policy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8" s="177" t="str">
        <f>IF(ISBLANK(INDEX('Policy Characteristics'!K:K,MATCH($C948,'Policy Characteristics'!$C:$C,0))),"",INDEX('Policy Characteristics'!K:K,MATCH($C948,'Policy Characteristics'!$C:$C,0)))</f>
        <v>industry-ag-main.html#fuel-switching</v>
      </c>
      <c r="R948" s="177" t="str">
        <f>IF(ISBLANK(INDEX('Policy Characteristics'!L:L,MATCH($C948,'Policy Characteristics'!$C:$C,0))),"",INDEX('Policy Characteristics'!L:L,MATCH($C948,'Policy Characteristics'!$C:$C,0)))</f>
        <v>industry-elec-and-hydrogen.html</v>
      </c>
    </row>
    <row r="949" spans="1:18" s="2" customFormat="1" x14ac:dyDescent="0.35">
      <c r="A949" s="176" t="str">
        <f>IF(ISBLANK(INDEX('Policy Characteristics'!A:A,MATCH($C949,'Policy Characteristics'!$C:$C,0))),"",INDEX('Policy Characteristics'!A:A,MATCH($C949,'Policy Characteristics'!$C:$C,0)))</f>
        <v>Industry</v>
      </c>
      <c r="B949" s="184" t="str">
        <f>IF(ISBLANK(INDEX('Policy Characteristics'!B:B,MATCH($C949,'Policy Characteristics'!$C:$C,0))),"",INDEX('Policy Characteristics'!B:B,MATCH($C949,'Policy Characteristics'!$C:$C,0)))</f>
        <v>Hydrogen Combustion</v>
      </c>
      <c r="C949" s="176" t="str">
        <f t="shared" si="40"/>
        <v>Fraction of Eligible Industrial Energy Use Shifted to Hydrogen</v>
      </c>
      <c r="D949" s="6" t="s">
        <v>1982</v>
      </c>
      <c r="E949" s="1" t="s">
        <v>2385</v>
      </c>
      <c r="F949" t="s">
        <v>1944</v>
      </c>
      <c r="G949" s="47" t="s">
        <v>2392</v>
      </c>
      <c r="H949" s="44">
        <v>2184</v>
      </c>
      <c r="I949" s="198" t="s">
        <v>44</v>
      </c>
      <c r="J949" s="177" t="str">
        <f>IF(ISBLANK(INDEX('Policy Characteristics'!D:D,MATCH($C949,'Policy Characteristics'!$C:$C,0))),"",INDEX('Policy Characteristics'!D:D,MATCH($C949,'Policy Characteristics'!$C:$C,0)))</f>
        <v>Hydrogen Combustion</v>
      </c>
      <c r="K949" s="177" t="str">
        <f>IF(ISBLANK(INDEX('Policy Characteristics'!E:E,MATCH($C949,'Policy Characteristics'!$C:$C,0))),"",INDEX('Policy Characteristics'!E:E,MATCH($C949,'Policy Characteristics'!$C:$C,0)))</f>
        <v>indst shift to hydrogen</v>
      </c>
      <c r="L949" s="177">
        <f>IF(ISBLANK(INDEX('Policy Characteristics'!F:F,MATCH($C949,'Policy Characteristics'!$C:$C,0))),"",INDEX('Policy Characteristics'!F:F,MATCH($C949,'Policy Characteristics'!$C:$C,0)))</f>
        <v>0</v>
      </c>
      <c r="M949" s="177">
        <f>IF(ISBLANK(INDEX('Policy Characteristics'!G:G,MATCH($C949,'Policy Characteristics'!$C:$C,0))),"",INDEX('Policy Characteristics'!G:G,MATCH($C949,'Policy Characteristics'!$C:$C,0)))</f>
        <v>1</v>
      </c>
      <c r="N949" s="177">
        <f>IF(ISBLANK(INDEX('Policy Characteristics'!H:H,MATCH($C949,'Policy Characteristics'!$C:$C,0))),"",INDEX('Policy Characteristics'!H:H,MATCH($C949,'Policy Characteristics'!$C:$C,0)))</f>
        <v>0.01</v>
      </c>
      <c r="O949" s="177" t="str">
        <f>IF(ISBLANK(INDEX('Policy Characteristics'!I:I,MATCH($C949,'Policy Characteristics'!$C:$C,0))),"",INDEX('Policy Characteristics'!I:I,MATCH($C949,'Policy Characteristics'!$C:$C,0)))</f>
        <v>% of fuel shifted</v>
      </c>
      <c r="P949" s="177" t="str">
        <f>IF(ISBLANK(INDEX('Policy Characteristics'!J:J,MATCH($C949,'Policy Characteristics'!$C:$C,0))),"",INDEX('Policy Characteristics'!J:J,MATCH($C949,'Policy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9" s="177" t="str">
        <f>IF(ISBLANK(INDEX('Policy Characteristics'!K:K,MATCH($C949,'Policy Characteristics'!$C:$C,0))),"",INDEX('Policy Characteristics'!K:K,MATCH($C949,'Policy Characteristics'!$C:$C,0)))</f>
        <v>industry-ag-main.html#fuel-switching</v>
      </c>
      <c r="R949" s="177" t="str">
        <f>IF(ISBLANK(INDEX('Policy Characteristics'!L:L,MATCH($C949,'Policy Characteristics'!$C:$C,0))),"",INDEX('Policy Characteristics'!L:L,MATCH($C949,'Policy Characteristics'!$C:$C,0)))</f>
        <v>industry-elec-and-hydrogen.html</v>
      </c>
    </row>
    <row r="950" spans="1:18" s="2" customFormat="1" x14ac:dyDescent="0.35">
      <c r="A950" s="176" t="str">
        <f>IF(ISBLANK(INDEX('Policy Characteristics'!A:A,MATCH($C950,'Policy Characteristics'!$C:$C,0))),"",INDEX('Policy Characteristics'!A:A,MATCH($C950,'Policy Characteristics'!$C:$C,0)))</f>
        <v>Industry</v>
      </c>
      <c r="B950" s="184" t="str">
        <f>IF(ISBLANK(INDEX('Policy Characteristics'!B:B,MATCH($C950,'Policy Characteristics'!$C:$C,0))),"",INDEX('Policy Characteristics'!B:B,MATCH($C950,'Policy Characteristics'!$C:$C,0)))</f>
        <v>Hydrogen Combustion</v>
      </c>
      <c r="C950" s="176" t="str">
        <f t="shared" si="40"/>
        <v>Fraction of Eligible Industrial Energy Use Shifted to Hydrogen</v>
      </c>
      <c r="D950" s="6" t="s">
        <v>1982</v>
      </c>
      <c r="E950" s="1" t="s">
        <v>2542</v>
      </c>
      <c r="F950" t="s">
        <v>1944</v>
      </c>
      <c r="G950" s="47" t="s">
        <v>2542</v>
      </c>
      <c r="H950" s="44">
        <v>2185</v>
      </c>
      <c r="I950" s="198" t="s">
        <v>43</v>
      </c>
      <c r="J950" s="177" t="str">
        <f>IF(ISBLANK(INDEX('Policy Characteristics'!D:D,MATCH($C950,'Policy Characteristics'!$C:$C,0))),"",INDEX('Policy Characteristics'!D:D,MATCH($C950,'Policy Characteristics'!$C:$C,0)))</f>
        <v>Hydrogen Combustion</v>
      </c>
      <c r="K950" s="177" t="str">
        <f>IF(ISBLANK(INDEX('Policy Characteristics'!E:E,MATCH($C950,'Policy Characteristics'!$C:$C,0))),"",INDEX('Policy Characteristics'!E:E,MATCH($C950,'Policy Characteristics'!$C:$C,0)))</f>
        <v>indst shift to hydrogen</v>
      </c>
      <c r="L950" s="177">
        <f>IF(ISBLANK(INDEX('Policy Characteristics'!F:F,MATCH($C950,'Policy Characteristics'!$C:$C,0))),"",INDEX('Policy Characteristics'!F:F,MATCH($C950,'Policy Characteristics'!$C:$C,0)))</f>
        <v>0</v>
      </c>
      <c r="M950" s="177">
        <f>IF(ISBLANK(INDEX('Policy Characteristics'!G:G,MATCH($C950,'Policy Characteristics'!$C:$C,0))),"",INDEX('Policy Characteristics'!G:G,MATCH($C950,'Policy Characteristics'!$C:$C,0)))</f>
        <v>1</v>
      </c>
      <c r="N950" s="177">
        <f>IF(ISBLANK(INDEX('Policy Characteristics'!H:H,MATCH($C950,'Policy Characteristics'!$C:$C,0))),"",INDEX('Policy Characteristics'!H:H,MATCH($C950,'Policy Characteristics'!$C:$C,0)))</f>
        <v>0.01</v>
      </c>
      <c r="O950" s="177" t="str">
        <f>IF(ISBLANK(INDEX('Policy Characteristics'!I:I,MATCH($C950,'Policy Characteristics'!$C:$C,0))),"",INDEX('Policy Characteristics'!I:I,MATCH($C950,'Policy Characteristics'!$C:$C,0)))</f>
        <v>% of fuel shifted</v>
      </c>
      <c r="P950" s="177" t="str">
        <f>IF(ISBLANK(INDEX('Policy Characteristics'!J:J,MATCH($C950,'Policy Characteristics'!$C:$C,0))),"",INDEX('Policy Characteristics'!J:J,MATCH($C950,'Policy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0" s="177" t="str">
        <f>IF(ISBLANK(INDEX('Policy Characteristics'!K:K,MATCH($C950,'Policy Characteristics'!$C:$C,0))),"",INDEX('Policy Characteristics'!K:K,MATCH($C950,'Policy Characteristics'!$C:$C,0)))</f>
        <v>industry-ag-main.html#fuel-switching</v>
      </c>
      <c r="R950" s="177" t="str">
        <f>IF(ISBLANK(INDEX('Policy Characteristics'!L:L,MATCH($C950,'Policy Characteristics'!$C:$C,0))),"",INDEX('Policy Characteristics'!L:L,MATCH($C950,'Policy Characteristics'!$C:$C,0)))</f>
        <v>industry-elec-and-hydrogen.html</v>
      </c>
    </row>
    <row r="951" spans="1:18" s="2" customFormat="1" x14ac:dyDescent="0.35">
      <c r="A951" s="176" t="str">
        <f>IF(ISBLANK(INDEX('Policy Characteristics'!A:A,MATCH($C951,'Policy Characteristics'!$C:$C,0))),"",INDEX('Policy Characteristics'!A:A,MATCH($C951,'Policy Characteristics'!$C:$C,0)))</f>
        <v>Industry</v>
      </c>
      <c r="B951" s="184" t="str">
        <f>IF(ISBLANK(INDEX('Policy Characteristics'!B:B,MATCH($C951,'Policy Characteristics'!$C:$C,0))),"",INDEX('Policy Characteristics'!B:B,MATCH($C951,'Policy Characteristics'!$C:$C,0)))</f>
        <v>Hydrogen Combustion</v>
      </c>
      <c r="C951" s="176" t="str">
        <f t="shared" si="40"/>
        <v>Fraction of Eligible Industrial Energy Use Shifted to Hydrogen</v>
      </c>
      <c r="D951" s="6" t="s">
        <v>1983</v>
      </c>
      <c r="E951" s="1" t="s">
        <v>2379</v>
      </c>
      <c r="F951" t="s">
        <v>1945</v>
      </c>
      <c r="G951" s="47" t="s">
        <v>2386</v>
      </c>
      <c r="H951" s="44">
        <v>2186</v>
      </c>
      <c r="I951" s="198" t="s">
        <v>43</v>
      </c>
      <c r="J951" s="177" t="str">
        <f>IF(ISBLANK(INDEX('Policy Characteristics'!D:D,MATCH($C951,'Policy Characteristics'!$C:$C,0))),"",INDEX('Policy Characteristics'!D:D,MATCH($C951,'Policy Characteristics'!$C:$C,0)))</f>
        <v>Hydrogen Combustion</v>
      </c>
      <c r="K951" s="177" t="str">
        <f>IF(ISBLANK(INDEX('Policy Characteristics'!E:E,MATCH($C951,'Policy Characteristics'!$C:$C,0))),"",INDEX('Policy Characteristics'!E:E,MATCH($C951,'Policy Characteristics'!$C:$C,0)))</f>
        <v>indst shift to hydrogen</v>
      </c>
      <c r="L951" s="177">
        <f>IF(ISBLANK(INDEX('Policy Characteristics'!F:F,MATCH($C951,'Policy Characteristics'!$C:$C,0))),"",INDEX('Policy Characteristics'!F:F,MATCH($C951,'Policy Characteristics'!$C:$C,0)))</f>
        <v>0</v>
      </c>
      <c r="M951" s="177">
        <f>IF(ISBLANK(INDEX('Policy Characteristics'!G:G,MATCH($C951,'Policy Characteristics'!$C:$C,0))),"",INDEX('Policy Characteristics'!G:G,MATCH($C951,'Policy Characteristics'!$C:$C,0)))</f>
        <v>1</v>
      </c>
      <c r="N951" s="177">
        <f>IF(ISBLANK(INDEX('Policy Characteristics'!H:H,MATCH($C951,'Policy Characteristics'!$C:$C,0))),"",INDEX('Policy Characteristics'!H:H,MATCH($C951,'Policy Characteristics'!$C:$C,0)))</f>
        <v>0.01</v>
      </c>
      <c r="O951" s="177" t="str">
        <f>IF(ISBLANK(INDEX('Policy Characteristics'!I:I,MATCH($C951,'Policy Characteristics'!$C:$C,0))),"",INDEX('Policy Characteristics'!I:I,MATCH($C951,'Policy Characteristics'!$C:$C,0)))</f>
        <v>% of fuel shifted</v>
      </c>
      <c r="P951" s="177" t="str">
        <f>IF(ISBLANK(INDEX('Policy Characteristics'!J:J,MATCH($C951,'Policy Characteristics'!$C:$C,0))),"",INDEX('Policy Characteristics'!J:J,MATCH($C951,'Policy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1" s="177" t="str">
        <f>IF(ISBLANK(INDEX('Policy Characteristics'!K:K,MATCH($C951,'Policy Characteristics'!$C:$C,0))),"",INDEX('Policy Characteristics'!K:K,MATCH($C951,'Policy Characteristics'!$C:$C,0)))</f>
        <v>industry-ag-main.html#fuel-switching</v>
      </c>
      <c r="R951" s="177" t="str">
        <f>IF(ISBLANK(INDEX('Policy Characteristics'!L:L,MATCH($C951,'Policy Characteristics'!$C:$C,0))),"",INDEX('Policy Characteristics'!L:L,MATCH($C951,'Policy Characteristics'!$C:$C,0)))</f>
        <v>industry-elec-and-hydrogen.html</v>
      </c>
    </row>
    <row r="952" spans="1:18" s="2" customFormat="1" x14ac:dyDescent="0.35">
      <c r="A952" s="176" t="str">
        <f>IF(ISBLANK(INDEX('Policy Characteristics'!A:A,MATCH($C952,'Policy Characteristics'!$C:$C,0))),"",INDEX('Policy Characteristics'!A:A,MATCH($C952,'Policy Characteristics'!$C:$C,0)))</f>
        <v>Industry</v>
      </c>
      <c r="B952" s="184" t="str">
        <f>IF(ISBLANK(INDEX('Policy Characteristics'!B:B,MATCH($C952,'Policy Characteristics'!$C:$C,0))),"",INDEX('Policy Characteristics'!B:B,MATCH($C952,'Policy Characteristics'!$C:$C,0)))</f>
        <v>Hydrogen Combustion</v>
      </c>
      <c r="C952" s="176" t="str">
        <f t="shared" si="40"/>
        <v>Fraction of Eligible Industrial Energy Use Shifted to Hydrogen</v>
      </c>
      <c r="D952" s="6" t="s">
        <v>1983</v>
      </c>
      <c r="E952" s="1" t="s">
        <v>2380</v>
      </c>
      <c r="F952" t="s">
        <v>1945</v>
      </c>
      <c r="G952" s="47" t="s">
        <v>2387</v>
      </c>
      <c r="H952" s="44">
        <v>2187</v>
      </c>
      <c r="I952" s="198" t="s">
        <v>43</v>
      </c>
      <c r="J952" s="177" t="str">
        <f>IF(ISBLANK(INDEX('Policy Characteristics'!D:D,MATCH($C952,'Policy Characteristics'!$C:$C,0))),"",INDEX('Policy Characteristics'!D:D,MATCH($C952,'Policy Characteristics'!$C:$C,0)))</f>
        <v>Hydrogen Combustion</v>
      </c>
      <c r="K952" s="177" t="str">
        <f>IF(ISBLANK(INDEX('Policy Characteristics'!E:E,MATCH($C952,'Policy Characteristics'!$C:$C,0))),"",INDEX('Policy Characteristics'!E:E,MATCH($C952,'Policy Characteristics'!$C:$C,0)))</f>
        <v>indst shift to hydrogen</v>
      </c>
      <c r="L952" s="177">
        <f>IF(ISBLANK(INDEX('Policy Characteristics'!F:F,MATCH($C952,'Policy Characteristics'!$C:$C,0))),"",INDEX('Policy Characteristics'!F:F,MATCH($C952,'Policy Characteristics'!$C:$C,0)))</f>
        <v>0</v>
      </c>
      <c r="M952" s="177">
        <f>IF(ISBLANK(INDEX('Policy Characteristics'!G:G,MATCH($C952,'Policy Characteristics'!$C:$C,0))),"",INDEX('Policy Characteristics'!G:G,MATCH($C952,'Policy Characteristics'!$C:$C,0)))</f>
        <v>1</v>
      </c>
      <c r="N952" s="177">
        <f>IF(ISBLANK(INDEX('Policy Characteristics'!H:H,MATCH($C952,'Policy Characteristics'!$C:$C,0))),"",INDEX('Policy Characteristics'!H:H,MATCH($C952,'Policy Characteristics'!$C:$C,0)))</f>
        <v>0.01</v>
      </c>
      <c r="O952" s="177" t="str">
        <f>IF(ISBLANK(INDEX('Policy Characteristics'!I:I,MATCH($C952,'Policy Characteristics'!$C:$C,0))),"",INDEX('Policy Characteristics'!I:I,MATCH($C952,'Policy Characteristics'!$C:$C,0)))</f>
        <v>% of fuel shifted</v>
      </c>
      <c r="P952" s="177" t="str">
        <f>IF(ISBLANK(INDEX('Policy Characteristics'!J:J,MATCH($C952,'Policy Characteristics'!$C:$C,0))),"",INDEX('Policy Characteristics'!J:J,MATCH($C952,'Policy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2" s="177" t="str">
        <f>IF(ISBLANK(INDEX('Policy Characteristics'!K:K,MATCH($C952,'Policy Characteristics'!$C:$C,0))),"",INDEX('Policy Characteristics'!K:K,MATCH($C952,'Policy Characteristics'!$C:$C,0)))</f>
        <v>industry-ag-main.html#fuel-switching</v>
      </c>
      <c r="R952" s="177" t="str">
        <f>IF(ISBLANK(INDEX('Policy Characteristics'!L:L,MATCH($C952,'Policy Characteristics'!$C:$C,0))),"",INDEX('Policy Characteristics'!L:L,MATCH($C952,'Policy Characteristics'!$C:$C,0)))</f>
        <v>industry-elec-and-hydrogen.html</v>
      </c>
    </row>
    <row r="953" spans="1:18" s="2" customFormat="1" x14ac:dyDescent="0.35">
      <c r="A953" s="176" t="str">
        <f>IF(ISBLANK(INDEX('Policy Characteristics'!A:A,MATCH($C953,'Policy Characteristics'!$C:$C,0))),"",INDEX('Policy Characteristics'!A:A,MATCH($C953,'Policy Characteristics'!$C:$C,0)))</f>
        <v>Industry</v>
      </c>
      <c r="B953" s="184" t="str">
        <f>IF(ISBLANK(INDEX('Policy Characteristics'!B:B,MATCH($C953,'Policy Characteristics'!$C:$C,0))),"",INDEX('Policy Characteristics'!B:B,MATCH($C953,'Policy Characteristics'!$C:$C,0)))</f>
        <v>Hydrogen Combustion</v>
      </c>
      <c r="C953" s="176" t="str">
        <f t="shared" si="40"/>
        <v>Fraction of Eligible Industrial Energy Use Shifted to Hydrogen</v>
      </c>
      <c r="D953" s="6" t="s">
        <v>1983</v>
      </c>
      <c r="E953" s="1" t="s">
        <v>2381</v>
      </c>
      <c r="F953" t="s">
        <v>1945</v>
      </c>
      <c r="G953" s="47" t="s">
        <v>2388</v>
      </c>
      <c r="H953" s="44">
        <v>2188</v>
      </c>
      <c r="I953" s="198" t="s">
        <v>43</v>
      </c>
      <c r="J953" s="177" t="str">
        <f>IF(ISBLANK(INDEX('Policy Characteristics'!D:D,MATCH($C953,'Policy Characteristics'!$C:$C,0))),"",INDEX('Policy Characteristics'!D:D,MATCH($C953,'Policy Characteristics'!$C:$C,0)))</f>
        <v>Hydrogen Combustion</v>
      </c>
      <c r="K953" s="177" t="str">
        <f>IF(ISBLANK(INDEX('Policy Characteristics'!E:E,MATCH($C953,'Policy Characteristics'!$C:$C,0))),"",INDEX('Policy Characteristics'!E:E,MATCH($C953,'Policy Characteristics'!$C:$C,0)))</f>
        <v>indst shift to hydrogen</v>
      </c>
      <c r="L953" s="177">
        <f>IF(ISBLANK(INDEX('Policy Characteristics'!F:F,MATCH($C953,'Policy Characteristics'!$C:$C,0))),"",INDEX('Policy Characteristics'!F:F,MATCH($C953,'Policy Characteristics'!$C:$C,0)))</f>
        <v>0</v>
      </c>
      <c r="M953" s="177">
        <f>IF(ISBLANK(INDEX('Policy Characteristics'!G:G,MATCH($C953,'Policy Characteristics'!$C:$C,0))),"",INDEX('Policy Characteristics'!G:G,MATCH($C953,'Policy Characteristics'!$C:$C,0)))</f>
        <v>1</v>
      </c>
      <c r="N953" s="177">
        <f>IF(ISBLANK(INDEX('Policy Characteristics'!H:H,MATCH($C953,'Policy Characteristics'!$C:$C,0))),"",INDEX('Policy Characteristics'!H:H,MATCH($C953,'Policy Characteristics'!$C:$C,0)))</f>
        <v>0.01</v>
      </c>
      <c r="O953" s="177" t="str">
        <f>IF(ISBLANK(INDEX('Policy Characteristics'!I:I,MATCH($C953,'Policy Characteristics'!$C:$C,0))),"",INDEX('Policy Characteristics'!I:I,MATCH($C953,'Policy Characteristics'!$C:$C,0)))</f>
        <v>% of fuel shifted</v>
      </c>
      <c r="P953" s="177" t="str">
        <f>IF(ISBLANK(INDEX('Policy Characteristics'!J:J,MATCH($C953,'Policy Characteristics'!$C:$C,0))),"",INDEX('Policy Characteristics'!J:J,MATCH($C953,'Policy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3" s="177" t="str">
        <f>IF(ISBLANK(INDEX('Policy Characteristics'!K:K,MATCH($C953,'Policy Characteristics'!$C:$C,0))),"",INDEX('Policy Characteristics'!K:K,MATCH($C953,'Policy Characteristics'!$C:$C,0)))</f>
        <v>industry-ag-main.html#fuel-switching</v>
      </c>
      <c r="R953" s="177" t="str">
        <f>IF(ISBLANK(INDEX('Policy Characteristics'!L:L,MATCH($C953,'Policy Characteristics'!$C:$C,0))),"",INDEX('Policy Characteristics'!L:L,MATCH($C953,'Policy Characteristics'!$C:$C,0)))</f>
        <v>industry-elec-and-hydrogen.html</v>
      </c>
    </row>
    <row r="954" spans="1:18" s="2" customFormat="1" x14ac:dyDescent="0.35">
      <c r="A954" s="176" t="str">
        <f>IF(ISBLANK(INDEX('Policy Characteristics'!A:A,MATCH($C954,'Policy Characteristics'!$C:$C,0))),"",INDEX('Policy Characteristics'!A:A,MATCH($C954,'Policy Characteristics'!$C:$C,0)))</f>
        <v>Industry</v>
      </c>
      <c r="B954" s="184" t="str">
        <f>IF(ISBLANK(INDEX('Policy Characteristics'!B:B,MATCH($C954,'Policy Characteristics'!$C:$C,0))),"",INDEX('Policy Characteristics'!B:B,MATCH($C954,'Policy Characteristics'!$C:$C,0)))</f>
        <v>Hydrogen Combustion</v>
      </c>
      <c r="C954" s="176" t="str">
        <f t="shared" si="40"/>
        <v>Fraction of Eligible Industrial Energy Use Shifted to Hydrogen</v>
      </c>
      <c r="D954" s="6" t="s">
        <v>1983</v>
      </c>
      <c r="E954" s="1" t="s">
        <v>2382</v>
      </c>
      <c r="F954" t="s">
        <v>1945</v>
      </c>
      <c r="G954" s="47" t="s">
        <v>2389</v>
      </c>
      <c r="H954" s="44">
        <v>2189</v>
      </c>
      <c r="I954" s="198" t="s">
        <v>43</v>
      </c>
      <c r="J954" s="177" t="str">
        <f>IF(ISBLANK(INDEX('Policy Characteristics'!D:D,MATCH($C954,'Policy Characteristics'!$C:$C,0))),"",INDEX('Policy Characteristics'!D:D,MATCH($C954,'Policy Characteristics'!$C:$C,0)))</f>
        <v>Hydrogen Combustion</v>
      </c>
      <c r="K954" s="177" t="str">
        <f>IF(ISBLANK(INDEX('Policy Characteristics'!E:E,MATCH($C954,'Policy Characteristics'!$C:$C,0))),"",INDEX('Policy Characteristics'!E:E,MATCH($C954,'Policy Characteristics'!$C:$C,0)))</f>
        <v>indst shift to hydrogen</v>
      </c>
      <c r="L954" s="177">
        <f>IF(ISBLANK(INDEX('Policy Characteristics'!F:F,MATCH($C954,'Policy Characteristics'!$C:$C,0))),"",INDEX('Policy Characteristics'!F:F,MATCH($C954,'Policy Characteristics'!$C:$C,0)))</f>
        <v>0</v>
      </c>
      <c r="M954" s="177">
        <f>IF(ISBLANK(INDEX('Policy Characteristics'!G:G,MATCH($C954,'Policy Characteristics'!$C:$C,0))),"",INDEX('Policy Characteristics'!G:G,MATCH($C954,'Policy Characteristics'!$C:$C,0)))</f>
        <v>1</v>
      </c>
      <c r="N954" s="177">
        <f>IF(ISBLANK(INDEX('Policy Characteristics'!H:H,MATCH($C954,'Policy Characteristics'!$C:$C,0))),"",INDEX('Policy Characteristics'!H:H,MATCH($C954,'Policy Characteristics'!$C:$C,0)))</f>
        <v>0.01</v>
      </c>
      <c r="O954" s="177" t="str">
        <f>IF(ISBLANK(INDEX('Policy Characteristics'!I:I,MATCH($C954,'Policy Characteristics'!$C:$C,0))),"",INDEX('Policy Characteristics'!I:I,MATCH($C954,'Policy Characteristics'!$C:$C,0)))</f>
        <v>% of fuel shifted</v>
      </c>
      <c r="P954" s="177" t="str">
        <f>IF(ISBLANK(INDEX('Policy Characteristics'!J:J,MATCH($C954,'Policy Characteristics'!$C:$C,0))),"",INDEX('Policy Characteristics'!J:J,MATCH($C954,'Policy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4" s="177" t="str">
        <f>IF(ISBLANK(INDEX('Policy Characteristics'!K:K,MATCH($C954,'Policy Characteristics'!$C:$C,0))),"",INDEX('Policy Characteristics'!K:K,MATCH($C954,'Policy Characteristics'!$C:$C,0)))</f>
        <v>industry-ag-main.html#fuel-switching</v>
      </c>
      <c r="R954" s="177" t="str">
        <f>IF(ISBLANK(INDEX('Policy Characteristics'!L:L,MATCH($C954,'Policy Characteristics'!$C:$C,0))),"",INDEX('Policy Characteristics'!L:L,MATCH($C954,'Policy Characteristics'!$C:$C,0)))</f>
        <v>industry-elec-and-hydrogen.html</v>
      </c>
    </row>
    <row r="955" spans="1:18" s="2" customFormat="1" x14ac:dyDescent="0.35">
      <c r="A955" s="176" t="str">
        <f>IF(ISBLANK(INDEX('Policy Characteristics'!A:A,MATCH($C955,'Policy Characteristics'!$C:$C,0))),"",INDEX('Policy Characteristics'!A:A,MATCH($C955,'Policy Characteristics'!$C:$C,0)))</f>
        <v>Industry</v>
      </c>
      <c r="B955" s="184" t="str">
        <f>IF(ISBLANK(INDEX('Policy Characteristics'!B:B,MATCH($C955,'Policy Characteristics'!$C:$C,0))),"",INDEX('Policy Characteristics'!B:B,MATCH($C955,'Policy Characteristics'!$C:$C,0)))</f>
        <v>Hydrogen Combustion</v>
      </c>
      <c r="C955" s="176" t="str">
        <f t="shared" si="40"/>
        <v>Fraction of Eligible Industrial Energy Use Shifted to Hydrogen</v>
      </c>
      <c r="D955" s="6" t="s">
        <v>1983</v>
      </c>
      <c r="E955" s="1" t="s">
        <v>2383</v>
      </c>
      <c r="F955" t="s">
        <v>1945</v>
      </c>
      <c r="G955" s="47" t="s">
        <v>2390</v>
      </c>
      <c r="H955" s="44">
        <v>2190</v>
      </c>
      <c r="I955" s="198" t="s">
        <v>44</v>
      </c>
      <c r="J955" s="177" t="str">
        <f>IF(ISBLANK(INDEX('Policy Characteristics'!D:D,MATCH($C955,'Policy Characteristics'!$C:$C,0))),"",INDEX('Policy Characteristics'!D:D,MATCH($C955,'Policy Characteristics'!$C:$C,0)))</f>
        <v>Hydrogen Combustion</v>
      </c>
      <c r="K955" s="177" t="str">
        <f>IF(ISBLANK(INDEX('Policy Characteristics'!E:E,MATCH($C955,'Policy Characteristics'!$C:$C,0))),"",INDEX('Policy Characteristics'!E:E,MATCH($C955,'Policy Characteristics'!$C:$C,0)))</f>
        <v>indst shift to hydrogen</v>
      </c>
      <c r="L955" s="177">
        <f>IF(ISBLANK(INDEX('Policy Characteristics'!F:F,MATCH($C955,'Policy Characteristics'!$C:$C,0))),"",INDEX('Policy Characteristics'!F:F,MATCH($C955,'Policy Characteristics'!$C:$C,0)))</f>
        <v>0</v>
      </c>
      <c r="M955" s="177">
        <f>IF(ISBLANK(INDEX('Policy Characteristics'!G:G,MATCH($C955,'Policy Characteristics'!$C:$C,0))),"",INDEX('Policy Characteristics'!G:G,MATCH($C955,'Policy Characteristics'!$C:$C,0)))</f>
        <v>1</v>
      </c>
      <c r="N955" s="177">
        <f>IF(ISBLANK(INDEX('Policy Characteristics'!H:H,MATCH($C955,'Policy Characteristics'!$C:$C,0))),"",INDEX('Policy Characteristics'!H:H,MATCH($C955,'Policy Characteristics'!$C:$C,0)))</f>
        <v>0.01</v>
      </c>
      <c r="O955" s="177" t="str">
        <f>IF(ISBLANK(INDEX('Policy Characteristics'!I:I,MATCH($C955,'Policy Characteristics'!$C:$C,0))),"",INDEX('Policy Characteristics'!I:I,MATCH($C955,'Policy Characteristics'!$C:$C,0)))</f>
        <v>% of fuel shifted</v>
      </c>
      <c r="P955" s="177" t="str">
        <f>IF(ISBLANK(INDEX('Policy Characteristics'!J:J,MATCH($C955,'Policy Characteristics'!$C:$C,0))),"",INDEX('Policy Characteristics'!J:J,MATCH($C955,'Policy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5" s="177" t="str">
        <f>IF(ISBLANK(INDEX('Policy Characteristics'!K:K,MATCH($C955,'Policy Characteristics'!$C:$C,0))),"",INDEX('Policy Characteristics'!K:K,MATCH($C955,'Policy Characteristics'!$C:$C,0)))</f>
        <v>industry-ag-main.html#fuel-switching</v>
      </c>
      <c r="R955" s="177" t="str">
        <f>IF(ISBLANK(INDEX('Policy Characteristics'!L:L,MATCH($C955,'Policy Characteristics'!$C:$C,0))),"",INDEX('Policy Characteristics'!L:L,MATCH($C955,'Policy Characteristics'!$C:$C,0)))</f>
        <v>industry-elec-and-hydrogen.html</v>
      </c>
    </row>
    <row r="956" spans="1:18" s="2" customFormat="1" x14ac:dyDescent="0.35">
      <c r="A956" s="176" t="str">
        <f>IF(ISBLANK(INDEX('Policy Characteristics'!A:A,MATCH($C956,'Policy Characteristics'!$C:$C,0))),"",INDEX('Policy Characteristics'!A:A,MATCH($C956,'Policy Characteristics'!$C:$C,0)))</f>
        <v>Industry</v>
      </c>
      <c r="B956" s="184" t="str">
        <f>IF(ISBLANK(INDEX('Policy Characteristics'!B:B,MATCH($C956,'Policy Characteristics'!$C:$C,0))),"",INDEX('Policy Characteristics'!B:B,MATCH($C956,'Policy Characteristics'!$C:$C,0)))</f>
        <v>Hydrogen Combustion</v>
      </c>
      <c r="C956" s="176" t="str">
        <f t="shared" si="40"/>
        <v>Fraction of Eligible Industrial Energy Use Shifted to Hydrogen</v>
      </c>
      <c r="D956" s="6" t="s">
        <v>1983</v>
      </c>
      <c r="E956" s="1" t="s">
        <v>2384</v>
      </c>
      <c r="F956" t="s">
        <v>1945</v>
      </c>
      <c r="G956" s="47" t="s">
        <v>2391</v>
      </c>
      <c r="H956" s="44">
        <v>2191</v>
      </c>
      <c r="I956" s="198" t="s">
        <v>44</v>
      </c>
      <c r="J956" s="177" t="str">
        <f>IF(ISBLANK(INDEX('Policy Characteristics'!D:D,MATCH($C956,'Policy Characteristics'!$C:$C,0))),"",INDEX('Policy Characteristics'!D:D,MATCH($C956,'Policy Characteristics'!$C:$C,0)))</f>
        <v>Hydrogen Combustion</v>
      </c>
      <c r="K956" s="177" t="str">
        <f>IF(ISBLANK(INDEX('Policy Characteristics'!E:E,MATCH($C956,'Policy Characteristics'!$C:$C,0))),"",INDEX('Policy Characteristics'!E:E,MATCH($C956,'Policy Characteristics'!$C:$C,0)))</f>
        <v>indst shift to hydrogen</v>
      </c>
      <c r="L956" s="177">
        <f>IF(ISBLANK(INDEX('Policy Characteristics'!F:F,MATCH($C956,'Policy Characteristics'!$C:$C,0))),"",INDEX('Policy Characteristics'!F:F,MATCH($C956,'Policy Characteristics'!$C:$C,0)))</f>
        <v>0</v>
      </c>
      <c r="M956" s="177">
        <f>IF(ISBLANK(INDEX('Policy Characteristics'!G:G,MATCH($C956,'Policy Characteristics'!$C:$C,0))),"",INDEX('Policy Characteristics'!G:G,MATCH($C956,'Policy Characteristics'!$C:$C,0)))</f>
        <v>1</v>
      </c>
      <c r="N956" s="177">
        <f>IF(ISBLANK(INDEX('Policy Characteristics'!H:H,MATCH($C956,'Policy Characteristics'!$C:$C,0))),"",INDEX('Policy Characteristics'!H:H,MATCH($C956,'Policy Characteristics'!$C:$C,0)))</f>
        <v>0.01</v>
      </c>
      <c r="O956" s="177" t="str">
        <f>IF(ISBLANK(INDEX('Policy Characteristics'!I:I,MATCH($C956,'Policy Characteristics'!$C:$C,0))),"",INDEX('Policy Characteristics'!I:I,MATCH($C956,'Policy Characteristics'!$C:$C,0)))</f>
        <v>% of fuel shifted</v>
      </c>
      <c r="P956" s="177" t="str">
        <f>IF(ISBLANK(INDEX('Policy Characteristics'!J:J,MATCH($C956,'Policy Characteristics'!$C:$C,0))),"",INDEX('Policy Characteristics'!J:J,MATCH($C956,'Policy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6" s="177" t="str">
        <f>IF(ISBLANK(INDEX('Policy Characteristics'!K:K,MATCH($C956,'Policy Characteristics'!$C:$C,0))),"",INDEX('Policy Characteristics'!K:K,MATCH($C956,'Policy Characteristics'!$C:$C,0)))</f>
        <v>industry-ag-main.html#fuel-switching</v>
      </c>
      <c r="R956" s="177" t="str">
        <f>IF(ISBLANK(INDEX('Policy Characteristics'!L:L,MATCH($C956,'Policy Characteristics'!$C:$C,0))),"",INDEX('Policy Characteristics'!L:L,MATCH($C956,'Policy Characteristics'!$C:$C,0)))</f>
        <v>industry-elec-and-hydrogen.html</v>
      </c>
    </row>
    <row r="957" spans="1:18" s="2" customFormat="1" x14ac:dyDescent="0.35">
      <c r="A957" s="176" t="str">
        <f>IF(ISBLANK(INDEX('Policy Characteristics'!A:A,MATCH($C957,'Policy Characteristics'!$C:$C,0))),"",INDEX('Policy Characteristics'!A:A,MATCH($C957,'Policy Characteristics'!$C:$C,0)))</f>
        <v>Industry</v>
      </c>
      <c r="B957" s="184" t="str">
        <f>IF(ISBLANK(INDEX('Policy Characteristics'!B:B,MATCH($C957,'Policy Characteristics'!$C:$C,0))),"",INDEX('Policy Characteristics'!B:B,MATCH($C957,'Policy Characteristics'!$C:$C,0)))</f>
        <v>Hydrogen Combustion</v>
      </c>
      <c r="C957" s="176" t="str">
        <f t="shared" si="40"/>
        <v>Fraction of Eligible Industrial Energy Use Shifted to Hydrogen</v>
      </c>
      <c r="D957" s="6" t="s">
        <v>1983</v>
      </c>
      <c r="E957" s="1" t="s">
        <v>2385</v>
      </c>
      <c r="F957" t="s">
        <v>1945</v>
      </c>
      <c r="G957" s="47" t="s">
        <v>2392</v>
      </c>
      <c r="H957" s="44">
        <v>2192</v>
      </c>
      <c r="I957" s="198" t="s">
        <v>44</v>
      </c>
      <c r="J957" s="177" t="str">
        <f>IF(ISBLANK(INDEX('Policy Characteristics'!D:D,MATCH($C957,'Policy Characteristics'!$C:$C,0))),"",INDEX('Policy Characteristics'!D:D,MATCH($C957,'Policy Characteristics'!$C:$C,0)))</f>
        <v>Hydrogen Combustion</v>
      </c>
      <c r="K957" s="177" t="str">
        <f>IF(ISBLANK(INDEX('Policy Characteristics'!E:E,MATCH($C957,'Policy Characteristics'!$C:$C,0))),"",INDEX('Policy Characteristics'!E:E,MATCH($C957,'Policy Characteristics'!$C:$C,0)))</f>
        <v>indst shift to hydrogen</v>
      </c>
      <c r="L957" s="177">
        <f>IF(ISBLANK(INDEX('Policy Characteristics'!F:F,MATCH($C957,'Policy Characteristics'!$C:$C,0))),"",INDEX('Policy Characteristics'!F:F,MATCH($C957,'Policy Characteristics'!$C:$C,0)))</f>
        <v>0</v>
      </c>
      <c r="M957" s="177">
        <f>IF(ISBLANK(INDEX('Policy Characteristics'!G:G,MATCH($C957,'Policy Characteristics'!$C:$C,0))),"",INDEX('Policy Characteristics'!G:G,MATCH($C957,'Policy Characteristics'!$C:$C,0)))</f>
        <v>1</v>
      </c>
      <c r="N957" s="177">
        <f>IF(ISBLANK(INDEX('Policy Characteristics'!H:H,MATCH($C957,'Policy Characteristics'!$C:$C,0))),"",INDEX('Policy Characteristics'!H:H,MATCH($C957,'Policy Characteristics'!$C:$C,0)))</f>
        <v>0.01</v>
      </c>
      <c r="O957" s="177" t="str">
        <f>IF(ISBLANK(INDEX('Policy Characteristics'!I:I,MATCH($C957,'Policy Characteristics'!$C:$C,0))),"",INDEX('Policy Characteristics'!I:I,MATCH($C957,'Policy Characteristics'!$C:$C,0)))</f>
        <v>% of fuel shifted</v>
      </c>
      <c r="P957" s="177" t="str">
        <f>IF(ISBLANK(INDEX('Policy Characteristics'!J:J,MATCH($C957,'Policy Characteristics'!$C:$C,0))),"",INDEX('Policy Characteristics'!J:J,MATCH($C957,'Policy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7" s="177" t="str">
        <f>IF(ISBLANK(INDEX('Policy Characteristics'!K:K,MATCH($C957,'Policy Characteristics'!$C:$C,0))),"",INDEX('Policy Characteristics'!K:K,MATCH($C957,'Policy Characteristics'!$C:$C,0)))</f>
        <v>industry-ag-main.html#fuel-switching</v>
      </c>
      <c r="R957" s="177" t="str">
        <f>IF(ISBLANK(INDEX('Policy Characteristics'!L:L,MATCH($C957,'Policy Characteristics'!$C:$C,0))),"",INDEX('Policy Characteristics'!L:L,MATCH($C957,'Policy Characteristics'!$C:$C,0)))</f>
        <v>industry-elec-and-hydrogen.html</v>
      </c>
    </row>
    <row r="958" spans="1:18" s="2" customFormat="1" x14ac:dyDescent="0.35">
      <c r="A958" s="176" t="str">
        <f>IF(ISBLANK(INDEX('Policy Characteristics'!A:A,MATCH($C958,'Policy Characteristics'!$C:$C,0))),"",INDEX('Policy Characteristics'!A:A,MATCH($C958,'Policy Characteristics'!$C:$C,0)))</f>
        <v>Industry</v>
      </c>
      <c r="B958" s="184" t="str">
        <f>IF(ISBLANK(INDEX('Policy Characteristics'!B:B,MATCH($C958,'Policy Characteristics'!$C:$C,0))),"",INDEX('Policy Characteristics'!B:B,MATCH($C958,'Policy Characteristics'!$C:$C,0)))</f>
        <v>Hydrogen Combustion</v>
      </c>
      <c r="C958" s="176" t="str">
        <f t="shared" si="40"/>
        <v>Fraction of Eligible Industrial Energy Use Shifted to Hydrogen</v>
      </c>
      <c r="D958" s="6" t="s">
        <v>1983</v>
      </c>
      <c r="E958" s="1" t="s">
        <v>2542</v>
      </c>
      <c r="F958" t="s">
        <v>1945</v>
      </c>
      <c r="G958" s="47" t="s">
        <v>2542</v>
      </c>
      <c r="H958" s="44">
        <v>2193</v>
      </c>
      <c r="I958" s="198" t="s">
        <v>43</v>
      </c>
      <c r="J958" s="177" t="str">
        <f>IF(ISBLANK(INDEX('Policy Characteristics'!D:D,MATCH($C958,'Policy Characteristics'!$C:$C,0))),"",INDEX('Policy Characteristics'!D:D,MATCH($C958,'Policy Characteristics'!$C:$C,0)))</f>
        <v>Hydrogen Combustion</v>
      </c>
      <c r="K958" s="177" t="str">
        <f>IF(ISBLANK(INDEX('Policy Characteristics'!E:E,MATCH($C958,'Policy Characteristics'!$C:$C,0))),"",INDEX('Policy Characteristics'!E:E,MATCH($C958,'Policy Characteristics'!$C:$C,0)))</f>
        <v>indst shift to hydrogen</v>
      </c>
      <c r="L958" s="177">
        <f>IF(ISBLANK(INDEX('Policy Characteristics'!F:F,MATCH($C958,'Policy Characteristics'!$C:$C,0))),"",INDEX('Policy Characteristics'!F:F,MATCH($C958,'Policy Characteristics'!$C:$C,0)))</f>
        <v>0</v>
      </c>
      <c r="M958" s="177">
        <f>IF(ISBLANK(INDEX('Policy Characteristics'!G:G,MATCH($C958,'Policy Characteristics'!$C:$C,0))),"",INDEX('Policy Characteristics'!G:G,MATCH($C958,'Policy Characteristics'!$C:$C,0)))</f>
        <v>1</v>
      </c>
      <c r="N958" s="177">
        <f>IF(ISBLANK(INDEX('Policy Characteristics'!H:H,MATCH($C958,'Policy Characteristics'!$C:$C,0))),"",INDEX('Policy Characteristics'!H:H,MATCH($C958,'Policy Characteristics'!$C:$C,0)))</f>
        <v>0.01</v>
      </c>
      <c r="O958" s="177" t="str">
        <f>IF(ISBLANK(INDEX('Policy Characteristics'!I:I,MATCH($C958,'Policy Characteristics'!$C:$C,0))),"",INDEX('Policy Characteristics'!I:I,MATCH($C958,'Policy Characteristics'!$C:$C,0)))</f>
        <v>% of fuel shifted</v>
      </c>
      <c r="P958" s="177" t="str">
        <f>IF(ISBLANK(INDEX('Policy Characteristics'!J:J,MATCH($C958,'Policy Characteristics'!$C:$C,0))),"",INDEX('Policy Characteristics'!J:J,MATCH($C958,'Policy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8" s="177" t="str">
        <f>IF(ISBLANK(INDEX('Policy Characteristics'!K:K,MATCH($C958,'Policy Characteristics'!$C:$C,0))),"",INDEX('Policy Characteristics'!K:K,MATCH($C958,'Policy Characteristics'!$C:$C,0)))</f>
        <v>industry-ag-main.html#fuel-switching</v>
      </c>
      <c r="R958" s="177" t="str">
        <f>IF(ISBLANK(INDEX('Policy Characteristics'!L:L,MATCH($C958,'Policy Characteristics'!$C:$C,0))),"",INDEX('Policy Characteristics'!L:L,MATCH($C958,'Policy Characteristics'!$C:$C,0)))</f>
        <v>industry-elec-and-hydrogen.html</v>
      </c>
    </row>
    <row r="959" spans="1:18" s="2" customFormat="1" x14ac:dyDescent="0.35">
      <c r="A959" s="176" t="str">
        <f>IF(ISBLANK(INDEX('Policy Characteristics'!A:A,MATCH($C959,'Policy Characteristics'!$C:$C,0))),"",INDEX('Policy Characteristics'!A:A,MATCH($C959,'Policy Characteristics'!$C:$C,0)))</f>
        <v>Industry</v>
      </c>
      <c r="B959" s="184" t="str">
        <f>IF(ISBLANK(INDEX('Policy Characteristics'!B:B,MATCH($C959,'Policy Characteristics'!$C:$C,0))),"",INDEX('Policy Characteristics'!B:B,MATCH($C959,'Policy Characteristics'!$C:$C,0)))</f>
        <v>Hydrogen Combustion</v>
      </c>
      <c r="C959" s="176" t="str">
        <f t="shared" si="40"/>
        <v>Fraction of Eligible Industrial Energy Use Shifted to Hydrogen</v>
      </c>
      <c r="D959" s="6" t="s">
        <v>1984</v>
      </c>
      <c r="E959" s="1" t="s">
        <v>2379</v>
      </c>
      <c r="F959" t="s">
        <v>1946</v>
      </c>
      <c r="G959" s="47" t="s">
        <v>2386</v>
      </c>
      <c r="H959" s="44">
        <v>2194</v>
      </c>
      <c r="I959" s="198" t="s">
        <v>43</v>
      </c>
      <c r="J959" s="177" t="str">
        <f>IF(ISBLANK(INDEX('Policy Characteristics'!D:D,MATCH($C959,'Policy Characteristics'!$C:$C,0))),"",INDEX('Policy Characteristics'!D:D,MATCH($C959,'Policy Characteristics'!$C:$C,0)))</f>
        <v>Hydrogen Combustion</v>
      </c>
      <c r="K959" s="177" t="str">
        <f>IF(ISBLANK(INDEX('Policy Characteristics'!E:E,MATCH($C959,'Policy Characteristics'!$C:$C,0))),"",INDEX('Policy Characteristics'!E:E,MATCH($C959,'Policy Characteristics'!$C:$C,0)))</f>
        <v>indst shift to hydrogen</v>
      </c>
      <c r="L959" s="177">
        <f>IF(ISBLANK(INDEX('Policy Characteristics'!F:F,MATCH($C959,'Policy Characteristics'!$C:$C,0))),"",INDEX('Policy Characteristics'!F:F,MATCH($C959,'Policy Characteristics'!$C:$C,0)))</f>
        <v>0</v>
      </c>
      <c r="M959" s="177">
        <f>IF(ISBLANK(INDEX('Policy Characteristics'!G:G,MATCH($C959,'Policy Characteristics'!$C:$C,0))),"",INDEX('Policy Characteristics'!G:G,MATCH($C959,'Policy Characteristics'!$C:$C,0)))</f>
        <v>1</v>
      </c>
      <c r="N959" s="177">
        <f>IF(ISBLANK(INDEX('Policy Characteristics'!H:H,MATCH($C959,'Policy Characteristics'!$C:$C,0))),"",INDEX('Policy Characteristics'!H:H,MATCH($C959,'Policy Characteristics'!$C:$C,0)))</f>
        <v>0.01</v>
      </c>
      <c r="O959" s="177" t="str">
        <f>IF(ISBLANK(INDEX('Policy Characteristics'!I:I,MATCH($C959,'Policy Characteristics'!$C:$C,0))),"",INDEX('Policy Characteristics'!I:I,MATCH($C959,'Policy Characteristics'!$C:$C,0)))</f>
        <v>% of fuel shifted</v>
      </c>
      <c r="P959" s="177" t="str">
        <f>IF(ISBLANK(INDEX('Policy Characteristics'!J:J,MATCH($C959,'Policy Characteristics'!$C:$C,0))),"",INDEX('Policy Characteristics'!J:J,MATCH($C959,'Policy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9" s="177" t="str">
        <f>IF(ISBLANK(INDEX('Policy Characteristics'!K:K,MATCH($C959,'Policy Characteristics'!$C:$C,0))),"",INDEX('Policy Characteristics'!K:K,MATCH($C959,'Policy Characteristics'!$C:$C,0)))</f>
        <v>industry-ag-main.html#fuel-switching</v>
      </c>
      <c r="R959" s="177" t="str">
        <f>IF(ISBLANK(INDEX('Policy Characteristics'!L:L,MATCH($C959,'Policy Characteristics'!$C:$C,0))),"",INDEX('Policy Characteristics'!L:L,MATCH($C959,'Policy Characteristics'!$C:$C,0)))</f>
        <v>industry-elec-and-hydrogen.html</v>
      </c>
    </row>
    <row r="960" spans="1:18" s="2" customFormat="1" x14ac:dyDescent="0.35">
      <c r="A960" s="176" t="str">
        <f>IF(ISBLANK(INDEX('Policy Characteristics'!A:A,MATCH($C960,'Policy Characteristics'!$C:$C,0))),"",INDEX('Policy Characteristics'!A:A,MATCH($C960,'Policy Characteristics'!$C:$C,0)))</f>
        <v>Industry</v>
      </c>
      <c r="B960" s="184" t="str">
        <f>IF(ISBLANK(INDEX('Policy Characteristics'!B:B,MATCH($C960,'Policy Characteristics'!$C:$C,0))),"",INDEX('Policy Characteristics'!B:B,MATCH($C960,'Policy Characteristics'!$C:$C,0)))</f>
        <v>Hydrogen Combustion</v>
      </c>
      <c r="C960" s="176" t="str">
        <f t="shared" si="40"/>
        <v>Fraction of Eligible Industrial Energy Use Shifted to Hydrogen</v>
      </c>
      <c r="D960" s="6" t="s">
        <v>1984</v>
      </c>
      <c r="E960" s="1" t="s">
        <v>2380</v>
      </c>
      <c r="F960" t="s">
        <v>1946</v>
      </c>
      <c r="G960" s="47" t="s">
        <v>2387</v>
      </c>
      <c r="H960" s="44">
        <v>2195</v>
      </c>
      <c r="I960" s="198" t="s">
        <v>43</v>
      </c>
      <c r="J960" s="177" t="str">
        <f>IF(ISBLANK(INDEX('Policy Characteristics'!D:D,MATCH($C960,'Policy Characteristics'!$C:$C,0))),"",INDEX('Policy Characteristics'!D:D,MATCH($C960,'Policy Characteristics'!$C:$C,0)))</f>
        <v>Hydrogen Combustion</v>
      </c>
      <c r="K960" s="177" t="str">
        <f>IF(ISBLANK(INDEX('Policy Characteristics'!E:E,MATCH($C960,'Policy Characteristics'!$C:$C,0))),"",INDEX('Policy Characteristics'!E:E,MATCH($C960,'Policy Characteristics'!$C:$C,0)))</f>
        <v>indst shift to hydrogen</v>
      </c>
      <c r="L960" s="177">
        <f>IF(ISBLANK(INDEX('Policy Characteristics'!F:F,MATCH($C960,'Policy Characteristics'!$C:$C,0))),"",INDEX('Policy Characteristics'!F:F,MATCH($C960,'Policy Characteristics'!$C:$C,0)))</f>
        <v>0</v>
      </c>
      <c r="M960" s="177">
        <f>IF(ISBLANK(INDEX('Policy Characteristics'!G:G,MATCH($C960,'Policy Characteristics'!$C:$C,0))),"",INDEX('Policy Characteristics'!G:G,MATCH($C960,'Policy Characteristics'!$C:$C,0)))</f>
        <v>1</v>
      </c>
      <c r="N960" s="177">
        <f>IF(ISBLANK(INDEX('Policy Characteristics'!H:H,MATCH($C960,'Policy Characteristics'!$C:$C,0))),"",INDEX('Policy Characteristics'!H:H,MATCH($C960,'Policy Characteristics'!$C:$C,0)))</f>
        <v>0.01</v>
      </c>
      <c r="O960" s="177" t="str">
        <f>IF(ISBLANK(INDEX('Policy Characteristics'!I:I,MATCH($C960,'Policy Characteristics'!$C:$C,0))),"",INDEX('Policy Characteristics'!I:I,MATCH($C960,'Policy Characteristics'!$C:$C,0)))</f>
        <v>% of fuel shifted</v>
      </c>
      <c r="P960" s="177" t="str">
        <f>IF(ISBLANK(INDEX('Policy Characteristics'!J:J,MATCH($C960,'Policy Characteristics'!$C:$C,0))),"",INDEX('Policy Characteristics'!J:J,MATCH($C960,'Policy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0" s="177" t="str">
        <f>IF(ISBLANK(INDEX('Policy Characteristics'!K:K,MATCH($C960,'Policy Characteristics'!$C:$C,0))),"",INDEX('Policy Characteristics'!K:K,MATCH($C960,'Policy Characteristics'!$C:$C,0)))</f>
        <v>industry-ag-main.html#fuel-switching</v>
      </c>
      <c r="R960" s="177" t="str">
        <f>IF(ISBLANK(INDEX('Policy Characteristics'!L:L,MATCH($C960,'Policy Characteristics'!$C:$C,0))),"",INDEX('Policy Characteristics'!L:L,MATCH($C960,'Policy Characteristics'!$C:$C,0)))</f>
        <v>industry-elec-and-hydrogen.html</v>
      </c>
    </row>
    <row r="961" spans="1:18" s="2" customFormat="1" x14ac:dyDescent="0.35">
      <c r="A961" s="176" t="str">
        <f>IF(ISBLANK(INDEX('Policy Characteristics'!A:A,MATCH($C961,'Policy Characteristics'!$C:$C,0))),"",INDEX('Policy Characteristics'!A:A,MATCH($C961,'Policy Characteristics'!$C:$C,0)))</f>
        <v>Industry</v>
      </c>
      <c r="B961" s="184" t="str">
        <f>IF(ISBLANK(INDEX('Policy Characteristics'!B:B,MATCH($C961,'Policy Characteristics'!$C:$C,0))),"",INDEX('Policy Characteristics'!B:B,MATCH($C961,'Policy Characteristics'!$C:$C,0)))</f>
        <v>Hydrogen Combustion</v>
      </c>
      <c r="C961" s="176" t="str">
        <f t="shared" si="40"/>
        <v>Fraction of Eligible Industrial Energy Use Shifted to Hydrogen</v>
      </c>
      <c r="D961" s="6" t="s">
        <v>1984</v>
      </c>
      <c r="E961" s="1" t="s">
        <v>2381</v>
      </c>
      <c r="F961" t="s">
        <v>1946</v>
      </c>
      <c r="G961" s="47" t="s">
        <v>2388</v>
      </c>
      <c r="H961" s="44">
        <v>2196</v>
      </c>
      <c r="I961" s="198" t="s">
        <v>43</v>
      </c>
      <c r="J961" s="177" t="str">
        <f>IF(ISBLANK(INDEX('Policy Characteristics'!D:D,MATCH($C961,'Policy Characteristics'!$C:$C,0))),"",INDEX('Policy Characteristics'!D:D,MATCH($C961,'Policy Characteristics'!$C:$C,0)))</f>
        <v>Hydrogen Combustion</v>
      </c>
      <c r="K961" s="177" t="str">
        <f>IF(ISBLANK(INDEX('Policy Characteristics'!E:E,MATCH($C961,'Policy Characteristics'!$C:$C,0))),"",INDEX('Policy Characteristics'!E:E,MATCH($C961,'Policy Characteristics'!$C:$C,0)))</f>
        <v>indst shift to hydrogen</v>
      </c>
      <c r="L961" s="177">
        <f>IF(ISBLANK(INDEX('Policy Characteristics'!F:F,MATCH($C961,'Policy Characteristics'!$C:$C,0))),"",INDEX('Policy Characteristics'!F:F,MATCH($C961,'Policy Characteristics'!$C:$C,0)))</f>
        <v>0</v>
      </c>
      <c r="M961" s="177">
        <f>IF(ISBLANK(INDEX('Policy Characteristics'!G:G,MATCH($C961,'Policy Characteristics'!$C:$C,0))),"",INDEX('Policy Characteristics'!G:G,MATCH($C961,'Policy Characteristics'!$C:$C,0)))</f>
        <v>1</v>
      </c>
      <c r="N961" s="177">
        <f>IF(ISBLANK(INDEX('Policy Characteristics'!H:H,MATCH($C961,'Policy Characteristics'!$C:$C,0))),"",INDEX('Policy Characteristics'!H:H,MATCH($C961,'Policy Characteristics'!$C:$C,0)))</f>
        <v>0.01</v>
      </c>
      <c r="O961" s="177" t="str">
        <f>IF(ISBLANK(INDEX('Policy Characteristics'!I:I,MATCH($C961,'Policy Characteristics'!$C:$C,0))),"",INDEX('Policy Characteristics'!I:I,MATCH($C961,'Policy Characteristics'!$C:$C,0)))</f>
        <v>% of fuel shifted</v>
      </c>
      <c r="P961" s="177" t="str">
        <f>IF(ISBLANK(INDEX('Policy Characteristics'!J:J,MATCH($C961,'Policy Characteristics'!$C:$C,0))),"",INDEX('Policy Characteristics'!J:J,MATCH($C961,'Policy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1" s="177" t="str">
        <f>IF(ISBLANK(INDEX('Policy Characteristics'!K:K,MATCH($C961,'Policy Characteristics'!$C:$C,0))),"",INDEX('Policy Characteristics'!K:K,MATCH($C961,'Policy Characteristics'!$C:$C,0)))</f>
        <v>industry-ag-main.html#fuel-switching</v>
      </c>
      <c r="R961" s="177" t="str">
        <f>IF(ISBLANK(INDEX('Policy Characteristics'!L:L,MATCH($C961,'Policy Characteristics'!$C:$C,0))),"",INDEX('Policy Characteristics'!L:L,MATCH($C961,'Policy Characteristics'!$C:$C,0)))</f>
        <v>industry-elec-and-hydrogen.html</v>
      </c>
    </row>
    <row r="962" spans="1:18" s="2" customFormat="1" x14ac:dyDescent="0.35">
      <c r="A962" s="176" t="str">
        <f>IF(ISBLANK(INDEX('Policy Characteristics'!A:A,MATCH($C962,'Policy Characteristics'!$C:$C,0))),"",INDEX('Policy Characteristics'!A:A,MATCH($C962,'Policy Characteristics'!$C:$C,0)))</f>
        <v>Industry</v>
      </c>
      <c r="B962" s="184" t="str">
        <f>IF(ISBLANK(INDEX('Policy Characteristics'!B:B,MATCH($C962,'Policy Characteristics'!$C:$C,0))),"",INDEX('Policy Characteristics'!B:B,MATCH($C962,'Policy Characteristics'!$C:$C,0)))</f>
        <v>Hydrogen Combustion</v>
      </c>
      <c r="C962" s="176" t="str">
        <f t="shared" si="40"/>
        <v>Fraction of Eligible Industrial Energy Use Shifted to Hydrogen</v>
      </c>
      <c r="D962" s="6" t="s">
        <v>1984</v>
      </c>
      <c r="E962" s="1" t="s">
        <v>2382</v>
      </c>
      <c r="F962" t="s">
        <v>1946</v>
      </c>
      <c r="G962" s="47" t="s">
        <v>2389</v>
      </c>
      <c r="H962" s="44">
        <v>2197</v>
      </c>
      <c r="I962" s="198" t="s">
        <v>43</v>
      </c>
      <c r="J962" s="177" t="str">
        <f>IF(ISBLANK(INDEX('Policy Characteristics'!D:D,MATCH($C962,'Policy Characteristics'!$C:$C,0))),"",INDEX('Policy Characteristics'!D:D,MATCH($C962,'Policy Characteristics'!$C:$C,0)))</f>
        <v>Hydrogen Combustion</v>
      </c>
      <c r="K962" s="177" t="str">
        <f>IF(ISBLANK(INDEX('Policy Characteristics'!E:E,MATCH($C962,'Policy Characteristics'!$C:$C,0))),"",INDEX('Policy Characteristics'!E:E,MATCH($C962,'Policy Characteristics'!$C:$C,0)))</f>
        <v>indst shift to hydrogen</v>
      </c>
      <c r="L962" s="177">
        <f>IF(ISBLANK(INDEX('Policy Characteristics'!F:F,MATCH($C962,'Policy Characteristics'!$C:$C,0))),"",INDEX('Policy Characteristics'!F:F,MATCH($C962,'Policy Characteristics'!$C:$C,0)))</f>
        <v>0</v>
      </c>
      <c r="M962" s="177">
        <f>IF(ISBLANK(INDEX('Policy Characteristics'!G:G,MATCH($C962,'Policy Characteristics'!$C:$C,0))),"",INDEX('Policy Characteristics'!G:G,MATCH($C962,'Policy Characteristics'!$C:$C,0)))</f>
        <v>1</v>
      </c>
      <c r="N962" s="177">
        <f>IF(ISBLANK(INDEX('Policy Characteristics'!H:H,MATCH($C962,'Policy Characteristics'!$C:$C,0))),"",INDEX('Policy Characteristics'!H:H,MATCH($C962,'Policy Characteristics'!$C:$C,0)))</f>
        <v>0.01</v>
      </c>
      <c r="O962" s="177" t="str">
        <f>IF(ISBLANK(INDEX('Policy Characteristics'!I:I,MATCH($C962,'Policy Characteristics'!$C:$C,0))),"",INDEX('Policy Characteristics'!I:I,MATCH($C962,'Policy Characteristics'!$C:$C,0)))</f>
        <v>% of fuel shifted</v>
      </c>
      <c r="P962" s="177" t="str">
        <f>IF(ISBLANK(INDEX('Policy Characteristics'!J:J,MATCH($C962,'Policy Characteristics'!$C:$C,0))),"",INDEX('Policy Characteristics'!J:J,MATCH($C962,'Policy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2" s="177" t="str">
        <f>IF(ISBLANK(INDEX('Policy Characteristics'!K:K,MATCH($C962,'Policy Characteristics'!$C:$C,0))),"",INDEX('Policy Characteristics'!K:K,MATCH($C962,'Policy Characteristics'!$C:$C,0)))</f>
        <v>industry-ag-main.html#fuel-switching</v>
      </c>
      <c r="R962" s="177" t="str">
        <f>IF(ISBLANK(INDEX('Policy Characteristics'!L:L,MATCH($C962,'Policy Characteristics'!$C:$C,0))),"",INDEX('Policy Characteristics'!L:L,MATCH($C962,'Policy Characteristics'!$C:$C,0)))</f>
        <v>industry-elec-and-hydrogen.html</v>
      </c>
    </row>
    <row r="963" spans="1:18" s="2" customFormat="1" x14ac:dyDescent="0.35">
      <c r="A963" s="176" t="str">
        <f>IF(ISBLANK(INDEX('Policy Characteristics'!A:A,MATCH($C963,'Policy Characteristics'!$C:$C,0))),"",INDEX('Policy Characteristics'!A:A,MATCH($C963,'Policy Characteristics'!$C:$C,0)))</f>
        <v>Industry</v>
      </c>
      <c r="B963" s="184" t="str">
        <f>IF(ISBLANK(INDEX('Policy Characteristics'!B:B,MATCH($C963,'Policy Characteristics'!$C:$C,0))),"",INDEX('Policy Characteristics'!B:B,MATCH($C963,'Policy Characteristics'!$C:$C,0)))</f>
        <v>Hydrogen Combustion</v>
      </c>
      <c r="C963" s="176" t="str">
        <f t="shared" si="40"/>
        <v>Fraction of Eligible Industrial Energy Use Shifted to Hydrogen</v>
      </c>
      <c r="D963" s="6" t="s">
        <v>1984</v>
      </c>
      <c r="E963" s="1" t="s">
        <v>2383</v>
      </c>
      <c r="F963" t="s">
        <v>1946</v>
      </c>
      <c r="G963" s="47" t="s">
        <v>2390</v>
      </c>
      <c r="H963" s="44">
        <v>2198</v>
      </c>
      <c r="I963" s="198" t="s">
        <v>44</v>
      </c>
      <c r="J963" s="177" t="str">
        <f>IF(ISBLANK(INDEX('Policy Characteristics'!D:D,MATCH($C963,'Policy Characteristics'!$C:$C,0))),"",INDEX('Policy Characteristics'!D:D,MATCH($C963,'Policy Characteristics'!$C:$C,0)))</f>
        <v>Hydrogen Combustion</v>
      </c>
      <c r="K963" s="177" t="str">
        <f>IF(ISBLANK(INDEX('Policy Characteristics'!E:E,MATCH($C963,'Policy Characteristics'!$C:$C,0))),"",INDEX('Policy Characteristics'!E:E,MATCH($C963,'Policy Characteristics'!$C:$C,0)))</f>
        <v>indst shift to hydrogen</v>
      </c>
      <c r="L963" s="177">
        <f>IF(ISBLANK(INDEX('Policy Characteristics'!F:F,MATCH($C963,'Policy Characteristics'!$C:$C,0))),"",INDEX('Policy Characteristics'!F:F,MATCH($C963,'Policy Characteristics'!$C:$C,0)))</f>
        <v>0</v>
      </c>
      <c r="M963" s="177">
        <f>IF(ISBLANK(INDEX('Policy Characteristics'!G:G,MATCH($C963,'Policy Characteristics'!$C:$C,0))),"",INDEX('Policy Characteristics'!G:G,MATCH($C963,'Policy Characteristics'!$C:$C,0)))</f>
        <v>1</v>
      </c>
      <c r="N963" s="177">
        <f>IF(ISBLANK(INDEX('Policy Characteristics'!H:H,MATCH($C963,'Policy Characteristics'!$C:$C,0))),"",INDEX('Policy Characteristics'!H:H,MATCH($C963,'Policy Characteristics'!$C:$C,0)))</f>
        <v>0.01</v>
      </c>
      <c r="O963" s="177" t="str">
        <f>IF(ISBLANK(INDEX('Policy Characteristics'!I:I,MATCH($C963,'Policy Characteristics'!$C:$C,0))),"",INDEX('Policy Characteristics'!I:I,MATCH($C963,'Policy Characteristics'!$C:$C,0)))</f>
        <v>% of fuel shifted</v>
      </c>
      <c r="P963" s="177" t="str">
        <f>IF(ISBLANK(INDEX('Policy Characteristics'!J:J,MATCH($C963,'Policy Characteristics'!$C:$C,0))),"",INDEX('Policy Characteristics'!J:J,MATCH($C963,'Policy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3" s="177" t="str">
        <f>IF(ISBLANK(INDEX('Policy Characteristics'!K:K,MATCH($C963,'Policy Characteristics'!$C:$C,0))),"",INDEX('Policy Characteristics'!K:K,MATCH($C963,'Policy Characteristics'!$C:$C,0)))</f>
        <v>industry-ag-main.html#fuel-switching</v>
      </c>
      <c r="R963" s="177" t="str">
        <f>IF(ISBLANK(INDEX('Policy Characteristics'!L:L,MATCH($C963,'Policy Characteristics'!$C:$C,0))),"",INDEX('Policy Characteristics'!L:L,MATCH($C963,'Policy Characteristics'!$C:$C,0)))</f>
        <v>industry-elec-and-hydrogen.html</v>
      </c>
    </row>
    <row r="964" spans="1:18" s="2" customFormat="1" x14ac:dyDescent="0.35">
      <c r="A964" s="176" t="str">
        <f>IF(ISBLANK(INDEX('Policy Characteristics'!A:A,MATCH($C964,'Policy Characteristics'!$C:$C,0))),"",INDEX('Policy Characteristics'!A:A,MATCH($C964,'Policy Characteristics'!$C:$C,0)))</f>
        <v>Industry</v>
      </c>
      <c r="B964" s="184" t="str">
        <f>IF(ISBLANK(INDEX('Policy Characteristics'!B:B,MATCH($C964,'Policy Characteristics'!$C:$C,0))),"",INDEX('Policy Characteristics'!B:B,MATCH($C964,'Policy Characteristics'!$C:$C,0)))</f>
        <v>Hydrogen Combustion</v>
      </c>
      <c r="C964" s="176" t="str">
        <f t="shared" si="40"/>
        <v>Fraction of Eligible Industrial Energy Use Shifted to Hydrogen</v>
      </c>
      <c r="D964" s="6" t="s">
        <v>1984</v>
      </c>
      <c r="E964" s="1" t="s">
        <v>2384</v>
      </c>
      <c r="F964" t="s">
        <v>1946</v>
      </c>
      <c r="G964" s="47" t="s">
        <v>2391</v>
      </c>
      <c r="H964" s="44">
        <v>2199</v>
      </c>
      <c r="I964" s="198" t="s">
        <v>43</v>
      </c>
      <c r="J964" s="177" t="str">
        <f>IF(ISBLANK(INDEX('Policy Characteristics'!D:D,MATCH($C964,'Policy Characteristics'!$C:$C,0))),"",INDEX('Policy Characteristics'!D:D,MATCH($C964,'Policy Characteristics'!$C:$C,0)))</f>
        <v>Hydrogen Combustion</v>
      </c>
      <c r="K964" s="177" t="str">
        <f>IF(ISBLANK(INDEX('Policy Characteristics'!E:E,MATCH($C964,'Policy Characteristics'!$C:$C,0))),"",INDEX('Policy Characteristics'!E:E,MATCH($C964,'Policy Characteristics'!$C:$C,0)))</f>
        <v>indst shift to hydrogen</v>
      </c>
      <c r="L964" s="177">
        <f>IF(ISBLANK(INDEX('Policy Characteristics'!F:F,MATCH($C964,'Policy Characteristics'!$C:$C,0))),"",INDEX('Policy Characteristics'!F:F,MATCH($C964,'Policy Characteristics'!$C:$C,0)))</f>
        <v>0</v>
      </c>
      <c r="M964" s="177">
        <f>IF(ISBLANK(INDEX('Policy Characteristics'!G:G,MATCH($C964,'Policy Characteristics'!$C:$C,0))),"",INDEX('Policy Characteristics'!G:G,MATCH($C964,'Policy Characteristics'!$C:$C,0)))</f>
        <v>1</v>
      </c>
      <c r="N964" s="177">
        <f>IF(ISBLANK(INDEX('Policy Characteristics'!H:H,MATCH($C964,'Policy Characteristics'!$C:$C,0))),"",INDEX('Policy Characteristics'!H:H,MATCH($C964,'Policy Characteristics'!$C:$C,0)))</f>
        <v>0.01</v>
      </c>
      <c r="O964" s="177" t="str">
        <f>IF(ISBLANK(INDEX('Policy Characteristics'!I:I,MATCH($C964,'Policy Characteristics'!$C:$C,0))),"",INDEX('Policy Characteristics'!I:I,MATCH($C964,'Policy Characteristics'!$C:$C,0)))</f>
        <v>% of fuel shifted</v>
      </c>
      <c r="P964" s="177" t="str">
        <f>IF(ISBLANK(INDEX('Policy Characteristics'!J:J,MATCH($C964,'Policy Characteristics'!$C:$C,0))),"",INDEX('Policy Characteristics'!J:J,MATCH($C964,'Policy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4" s="177" t="str">
        <f>IF(ISBLANK(INDEX('Policy Characteristics'!K:K,MATCH($C964,'Policy Characteristics'!$C:$C,0))),"",INDEX('Policy Characteristics'!K:K,MATCH($C964,'Policy Characteristics'!$C:$C,0)))</f>
        <v>industry-ag-main.html#fuel-switching</v>
      </c>
      <c r="R964" s="177" t="str">
        <f>IF(ISBLANK(INDEX('Policy Characteristics'!L:L,MATCH($C964,'Policy Characteristics'!$C:$C,0))),"",INDEX('Policy Characteristics'!L:L,MATCH($C964,'Policy Characteristics'!$C:$C,0)))</f>
        <v>industry-elec-and-hydrogen.html</v>
      </c>
    </row>
    <row r="965" spans="1:18" s="2" customFormat="1" x14ac:dyDescent="0.35">
      <c r="A965" s="176" t="str">
        <f>IF(ISBLANK(INDEX('Policy Characteristics'!A:A,MATCH($C965,'Policy Characteristics'!$C:$C,0))),"",INDEX('Policy Characteristics'!A:A,MATCH($C965,'Policy Characteristics'!$C:$C,0)))</f>
        <v>Industry</v>
      </c>
      <c r="B965" s="184" t="str">
        <f>IF(ISBLANK(INDEX('Policy Characteristics'!B:B,MATCH($C965,'Policy Characteristics'!$C:$C,0))),"",INDEX('Policy Characteristics'!B:B,MATCH($C965,'Policy Characteristics'!$C:$C,0)))</f>
        <v>Hydrogen Combustion</v>
      </c>
      <c r="C965" s="176" t="str">
        <f t="shared" si="40"/>
        <v>Fraction of Eligible Industrial Energy Use Shifted to Hydrogen</v>
      </c>
      <c r="D965" s="6" t="s">
        <v>1984</v>
      </c>
      <c r="E965" s="1" t="s">
        <v>2385</v>
      </c>
      <c r="F965" t="s">
        <v>1946</v>
      </c>
      <c r="G965" s="47" t="s">
        <v>2392</v>
      </c>
      <c r="H965" s="44">
        <v>2200</v>
      </c>
      <c r="I965" s="198" t="s">
        <v>44</v>
      </c>
      <c r="J965" s="177" t="str">
        <f>IF(ISBLANK(INDEX('Policy Characteristics'!D:D,MATCH($C965,'Policy Characteristics'!$C:$C,0))),"",INDEX('Policy Characteristics'!D:D,MATCH($C965,'Policy Characteristics'!$C:$C,0)))</f>
        <v>Hydrogen Combustion</v>
      </c>
      <c r="K965" s="177" t="str">
        <f>IF(ISBLANK(INDEX('Policy Characteristics'!E:E,MATCH($C965,'Policy Characteristics'!$C:$C,0))),"",INDEX('Policy Characteristics'!E:E,MATCH($C965,'Policy Characteristics'!$C:$C,0)))</f>
        <v>indst shift to hydrogen</v>
      </c>
      <c r="L965" s="177">
        <f>IF(ISBLANK(INDEX('Policy Characteristics'!F:F,MATCH($C965,'Policy Characteristics'!$C:$C,0))),"",INDEX('Policy Characteristics'!F:F,MATCH($C965,'Policy Characteristics'!$C:$C,0)))</f>
        <v>0</v>
      </c>
      <c r="M965" s="177">
        <f>IF(ISBLANK(INDEX('Policy Characteristics'!G:G,MATCH($C965,'Policy Characteristics'!$C:$C,0))),"",INDEX('Policy Characteristics'!G:G,MATCH($C965,'Policy Characteristics'!$C:$C,0)))</f>
        <v>1</v>
      </c>
      <c r="N965" s="177">
        <f>IF(ISBLANK(INDEX('Policy Characteristics'!H:H,MATCH($C965,'Policy Characteristics'!$C:$C,0))),"",INDEX('Policy Characteristics'!H:H,MATCH($C965,'Policy Characteristics'!$C:$C,0)))</f>
        <v>0.01</v>
      </c>
      <c r="O965" s="177" t="str">
        <f>IF(ISBLANK(INDEX('Policy Characteristics'!I:I,MATCH($C965,'Policy Characteristics'!$C:$C,0))),"",INDEX('Policy Characteristics'!I:I,MATCH($C965,'Policy Characteristics'!$C:$C,0)))</f>
        <v>% of fuel shifted</v>
      </c>
      <c r="P965" s="177" t="str">
        <f>IF(ISBLANK(INDEX('Policy Characteristics'!J:J,MATCH($C965,'Policy Characteristics'!$C:$C,0))),"",INDEX('Policy Characteristics'!J:J,MATCH($C965,'Policy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5" s="177" t="str">
        <f>IF(ISBLANK(INDEX('Policy Characteristics'!K:K,MATCH($C965,'Policy Characteristics'!$C:$C,0))),"",INDEX('Policy Characteristics'!K:K,MATCH($C965,'Policy Characteristics'!$C:$C,0)))</f>
        <v>industry-ag-main.html#fuel-switching</v>
      </c>
      <c r="R965" s="177" t="str">
        <f>IF(ISBLANK(INDEX('Policy Characteristics'!L:L,MATCH($C965,'Policy Characteristics'!$C:$C,0))),"",INDEX('Policy Characteristics'!L:L,MATCH($C965,'Policy Characteristics'!$C:$C,0)))</f>
        <v>industry-elec-and-hydrogen.html</v>
      </c>
    </row>
    <row r="966" spans="1:18" s="2" customFormat="1" x14ac:dyDescent="0.35">
      <c r="A966" s="176" t="str">
        <f>IF(ISBLANK(INDEX('Policy Characteristics'!A:A,MATCH($C966,'Policy Characteristics'!$C:$C,0))),"",INDEX('Policy Characteristics'!A:A,MATCH($C966,'Policy Characteristics'!$C:$C,0)))</f>
        <v>Industry</v>
      </c>
      <c r="B966" s="184" t="str">
        <f>IF(ISBLANK(INDEX('Policy Characteristics'!B:B,MATCH($C966,'Policy Characteristics'!$C:$C,0))),"",INDEX('Policy Characteristics'!B:B,MATCH($C966,'Policy Characteristics'!$C:$C,0)))</f>
        <v>Hydrogen Combustion</v>
      </c>
      <c r="C966" s="176" t="str">
        <f t="shared" si="40"/>
        <v>Fraction of Eligible Industrial Energy Use Shifted to Hydrogen</v>
      </c>
      <c r="D966" s="6" t="s">
        <v>1984</v>
      </c>
      <c r="E966" s="1" t="s">
        <v>2542</v>
      </c>
      <c r="F966" t="s">
        <v>1946</v>
      </c>
      <c r="G966" s="47" t="s">
        <v>2542</v>
      </c>
      <c r="H966" s="44">
        <v>2201</v>
      </c>
      <c r="I966" s="198" t="s">
        <v>44</v>
      </c>
      <c r="J966" s="177" t="str">
        <f>IF(ISBLANK(INDEX('Policy Characteristics'!D:D,MATCH($C966,'Policy Characteristics'!$C:$C,0))),"",INDEX('Policy Characteristics'!D:D,MATCH($C966,'Policy Characteristics'!$C:$C,0)))</f>
        <v>Hydrogen Combustion</v>
      </c>
      <c r="K966" s="177" t="str">
        <f>IF(ISBLANK(INDEX('Policy Characteristics'!E:E,MATCH($C966,'Policy Characteristics'!$C:$C,0))),"",INDEX('Policy Characteristics'!E:E,MATCH($C966,'Policy Characteristics'!$C:$C,0)))</f>
        <v>indst shift to hydrogen</v>
      </c>
      <c r="L966" s="177">
        <f>IF(ISBLANK(INDEX('Policy Characteristics'!F:F,MATCH($C966,'Policy Characteristics'!$C:$C,0))),"",INDEX('Policy Characteristics'!F:F,MATCH($C966,'Policy Characteristics'!$C:$C,0)))</f>
        <v>0</v>
      </c>
      <c r="M966" s="177">
        <f>IF(ISBLANK(INDEX('Policy Characteristics'!G:G,MATCH($C966,'Policy Characteristics'!$C:$C,0))),"",INDEX('Policy Characteristics'!G:G,MATCH($C966,'Policy Characteristics'!$C:$C,0)))</f>
        <v>1</v>
      </c>
      <c r="N966" s="177">
        <f>IF(ISBLANK(INDEX('Policy Characteristics'!H:H,MATCH($C966,'Policy Characteristics'!$C:$C,0))),"",INDEX('Policy Characteristics'!H:H,MATCH($C966,'Policy Characteristics'!$C:$C,0)))</f>
        <v>0.01</v>
      </c>
      <c r="O966" s="177" t="str">
        <f>IF(ISBLANK(INDEX('Policy Characteristics'!I:I,MATCH($C966,'Policy Characteristics'!$C:$C,0))),"",INDEX('Policy Characteristics'!I:I,MATCH($C966,'Policy Characteristics'!$C:$C,0)))</f>
        <v>% of fuel shifted</v>
      </c>
      <c r="P966" s="177" t="str">
        <f>IF(ISBLANK(INDEX('Policy Characteristics'!J:J,MATCH($C966,'Policy Characteristics'!$C:$C,0))),"",INDEX('Policy Characteristics'!J:J,MATCH($C966,'Policy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6" s="177" t="str">
        <f>IF(ISBLANK(INDEX('Policy Characteristics'!K:K,MATCH($C966,'Policy Characteristics'!$C:$C,0))),"",INDEX('Policy Characteristics'!K:K,MATCH($C966,'Policy Characteristics'!$C:$C,0)))</f>
        <v>industry-ag-main.html#fuel-switching</v>
      </c>
      <c r="R966" s="177" t="str">
        <f>IF(ISBLANK(INDEX('Policy Characteristics'!L:L,MATCH($C966,'Policy Characteristics'!$C:$C,0))),"",INDEX('Policy Characteristics'!L:L,MATCH($C966,'Policy Characteristics'!$C:$C,0)))</f>
        <v>industry-elec-and-hydrogen.html</v>
      </c>
    </row>
    <row r="967" spans="1:18" s="2" customFormat="1" x14ac:dyDescent="0.35">
      <c r="A967" s="176" t="str">
        <f>IF(ISBLANK(INDEX('Policy Characteristics'!A:A,MATCH($C967,'Policy Characteristics'!$C:$C,0))),"",INDEX('Policy Characteristics'!A:A,MATCH($C967,'Policy Characteristics'!$C:$C,0)))</f>
        <v>Industry</v>
      </c>
      <c r="B967" s="184" t="str">
        <f>IF(ISBLANK(INDEX('Policy Characteristics'!B:B,MATCH($C967,'Policy Characteristics'!$C:$C,0))),"",INDEX('Policy Characteristics'!B:B,MATCH($C967,'Policy Characteristics'!$C:$C,0)))</f>
        <v>Hydrogen Combustion</v>
      </c>
      <c r="C967" s="176" t="str">
        <f t="shared" si="40"/>
        <v>Fraction of Eligible Industrial Energy Use Shifted to Hydrogen</v>
      </c>
      <c r="D967" s="6" t="s">
        <v>1985</v>
      </c>
      <c r="E967" s="1" t="s">
        <v>2379</v>
      </c>
      <c r="F967" t="s">
        <v>1947</v>
      </c>
      <c r="G967" s="47" t="s">
        <v>2386</v>
      </c>
      <c r="H967" s="44">
        <v>2202</v>
      </c>
      <c r="I967" s="198" t="s">
        <v>43</v>
      </c>
      <c r="J967" s="177" t="str">
        <f>IF(ISBLANK(INDEX('Policy Characteristics'!D:D,MATCH($C967,'Policy Characteristics'!$C:$C,0))),"",INDEX('Policy Characteristics'!D:D,MATCH($C967,'Policy Characteristics'!$C:$C,0)))</f>
        <v>Hydrogen Combustion</v>
      </c>
      <c r="K967" s="177" t="str">
        <f>IF(ISBLANK(INDEX('Policy Characteristics'!E:E,MATCH($C967,'Policy Characteristics'!$C:$C,0))),"",INDEX('Policy Characteristics'!E:E,MATCH($C967,'Policy Characteristics'!$C:$C,0)))</f>
        <v>indst shift to hydrogen</v>
      </c>
      <c r="L967" s="177">
        <f>IF(ISBLANK(INDEX('Policy Characteristics'!F:F,MATCH($C967,'Policy Characteristics'!$C:$C,0))),"",INDEX('Policy Characteristics'!F:F,MATCH($C967,'Policy Characteristics'!$C:$C,0)))</f>
        <v>0</v>
      </c>
      <c r="M967" s="177">
        <f>IF(ISBLANK(INDEX('Policy Characteristics'!G:G,MATCH($C967,'Policy Characteristics'!$C:$C,0))),"",INDEX('Policy Characteristics'!G:G,MATCH($C967,'Policy Characteristics'!$C:$C,0)))</f>
        <v>1</v>
      </c>
      <c r="N967" s="177">
        <f>IF(ISBLANK(INDEX('Policy Characteristics'!H:H,MATCH($C967,'Policy Characteristics'!$C:$C,0))),"",INDEX('Policy Characteristics'!H:H,MATCH($C967,'Policy Characteristics'!$C:$C,0)))</f>
        <v>0.01</v>
      </c>
      <c r="O967" s="177" t="str">
        <f>IF(ISBLANK(INDEX('Policy Characteristics'!I:I,MATCH($C967,'Policy Characteristics'!$C:$C,0))),"",INDEX('Policy Characteristics'!I:I,MATCH($C967,'Policy Characteristics'!$C:$C,0)))</f>
        <v>% of fuel shifted</v>
      </c>
      <c r="P967" s="177" t="str">
        <f>IF(ISBLANK(INDEX('Policy Characteristics'!J:J,MATCH($C967,'Policy Characteristics'!$C:$C,0))),"",INDEX('Policy Characteristics'!J:J,MATCH($C967,'Policy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7" s="177" t="str">
        <f>IF(ISBLANK(INDEX('Policy Characteristics'!K:K,MATCH($C967,'Policy Characteristics'!$C:$C,0))),"",INDEX('Policy Characteristics'!K:K,MATCH($C967,'Policy Characteristics'!$C:$C,0)))</f>
        <v>industry-ag-main.html#fuel-switching</v>
      </c>
      <c r="R967" s="177" t="str">
        <f>IF(ISBLANK(INDEX('Policy Characteristics'!L:L,MATCH($C967,'Policy Characteristics'!$C:$C,0))),"",INDEX('Policy Characteristics'!L:L,MATCH($C967,'Policy Characteristics'!$C:$C,0)))</f>
        <v>industry-elec-and-hydrogen.html</v>
      </c>
    </row>
    <row r="968" spans="1:18" s="2" customFormat="1" x14ac:dyDescent="0.35">
      <c r="A968" s="176" t="str">
        <f>IF(ISBLANK(INDEX('Policy Characteristics'!A:A,MATCH($C968,'Policy Characteristics'!$C:$C,0))),"",INDEX('Policy Characteristics'!A:A,MATCH($C968,'Policy Characteristics'!$C:$C,0)))</f>
        <v>Industry</v>
      </c>
      <c r="B968" s="184" t="str">
        <f>IF(ISBLANK(INDEX('Policy Characteristics'!B:B,MATCH($C968,'Policy Characteristics'!$C:$C,0))),"",INDEX('Policy Characteristics'!B:B,MATCH($C968,'Policy Characteristics'!$C:$C,0)))</f>
        <v>Hydrogen Combustion</v>
      </c>
      <c r="C968" s="176" t="str">
        <f t="shared" si="40"/>
        <v>Fraction of Eligible Industrial Energy Use Shifted to Hydrogen</v>
      </c>
      <c r="D968" s="6" t="s">
        <v>1985</v>
      </c>
      <c r="E968" s="1" t="s">
        <v>2380</v>
      </c>
      <c r="F968" t="s">
        <v>1947</v>
      </c>
      <c r="G968" s="47" t="s">
        <v>2387</v>
      </c>
      <c r="H968" s="44">
        <v>2203</v>
      </c>
      <c r="I968" s="198" t="s">
        <v>43</v>
      </c>
      <c r="J968" s="177" t="str">
        <f>IF(ISBLANK(INDEX('Policy Characteristics'!D:D,MATCH($C968,'Policy Characteristics'!$C:$C,0))),"",INDEX('Policy Characteristics'!D:D,MATCH($C968,'Policy Characteristics'!$C:$C,0)))</f>
        <v>Hydrogen Combustion</v>
      </c>
      <c r="K968" s="177" t="str">
        <f>IF(ISBLANK(INDEX('Policy Characteristics'!E:E,MATCH($C968,'Policy Characteristics'!$C:$C,0))),"",INDEX('Policy Characteristics'!E:E,MATCH($C968,'Policy Characteristics'!$C:$C,0)))</f>
        <v>indst shift to hydrogen</v>
      </c>
      <c r="L968" s="177">
        <f>IF(ISBLANK(INDEX('Policy Characteristics'!F:F,MATCH($C968,'Policy Characteristics'!$C:$C,0))),"",INDEX('Policy Characteristics'!F:F,MATCH($C968,'Policy Characteristics'!$C:$C,0)))</f>
        <v>0</v>
      </c>
      <c r="M968" s="177">
        <f>IF(ISBLANK(INDEX('Policy Characteristics'!G:G,MATCH($C968,'Policy Characteristics'!$C:$C,0))),"",INDEX('Policy Characteristics'!G:G,MATCH($C968,'Policy Characteristics'!$C:$C,0)))</f>
        <v>1</v>
      </c>
      <c r="N968" s="177">
        <f>IF(ISBLANK(INDEX('Policy Characteristics'!H:H,MATCH($C968,'Policy Characteristics'!$C:$C,0))),"",INDEX('Policy Characteristics'!H:H,MATCH($C968,'Policy Characteristics'!$C:$C,0)))</f>
        <v>0.01</v>
      </c>
      <c r="O968" s="177" t="str">
        <f>IF(ISBLANK(INDEX('Policy Characteristics'!I:I,MATCH($C968,'Policy Characteristics'!$C:$C,0))),"",INDEX('Policy Characteristics'!I:I,MATCH($C968,'Policy Characteristics'!$C:$C,0)))</f>
        <v>% of fuel shifted</v>
      </c>
      <c r="P968" s="177" t="str">
        <f>IF(ISBLANK(INDEX('Policy Characteristics'!J:J,MATCH($C968,'Policy Characteristics'!$C:$C,0))),"",INDEX('Policy Characteristics'!J:J,MATCH($C968,'Policy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8" s="177" t="str">
        <f>IF(ISBLANK(INDEX('Policy Characteristics'!K:K,MATCH($C968,'Policy Characteristics'!$C:$C,0))),"",INDEX('Policy Characteristics'!K:K,MATCH($C968,'Policy Characteristics'!$C:$C,0)))</f>
        <v>industry-ag-main.html#fuel-switching</v>
      </c>
      <c r="R968" s="177" t="str">
        <f>IF(ISBLANK(INDEX('Policy Characteristics'!L:L,MATCH($C968,'Policy Characteristics'!$C:$C,0))),"",INDEX('Policy Characteristics'!L:L,MATCH($C968,'Policy Characteristics'!$C:$C,0)))</f>
        <v>industry-elec-and-hydrogen.html</v>
      </c>
    </row>
    <row r="969" spans="1:18" s="2" customFormat="1" x14ac:dyDescent="0.35">
      <c r="A969" s="176" t="str">
        <f>IF(ISBLANK(INDEX('Policy Characteristics'!A:A,MATCH($C969,'Policy Characteristics'!$C:$C,0))),"",INDEX('Policy Characteristics'!A:A,MATCH($C969,'Policy Characteristics'!$C:$C,0)))</f>
        <v>Industry</v>
      </c>
      <c r="B969" s="184" t="str">
        <f>IF(ISBLANK(INDEX('Policy Characteristics'!B:B,MATCH($C969,'Policy Characteristics'!$C:$C,0))),"",INDEX('Policy Characteristics'!B:B,MATCH($C969,'Policy Characteristics'!$C:$C,0)))</f>
        <v>Hydrogen Combustion</v>
      </c>
      <c r="C969" s="176" t="str">
        <f t="shared" si="40"/>
        <v>Fraction of Eligible Industrial Energy Use Shifted to Hydrogen</v>
      </c>
      <c r="D969" s="6" t="s">
        <v>1985</v>
      </c>
      <c r="E969" s="1" t="s">
        <v>2381</v>
      </c>
      <c r="F969" t="s">
        <v>1947</v>
      </c>
      <c r="G969" s="47" t="s">
        <v>2388</v>
      </c>
      <c r="H969" s="44">
        <v>2204</v>
      </c>
      <c r="I969" s="198" t="s">
        <v>43</v>
      </c>
      <c r="J969" s="177" t="str">
        <f>IF(ISBLANK(INDEX('Policy Characteristics'!D:D,MATCH($C969,'Policy Characteristics'!$C:$C,0))),"",INDEX('Policy Characteristics'!D:D,MATCH($C969,'Policy Characteristics'!$C:$C,0)))</f>
        <v>Hydrogen Combustion</v>
      </c>
      <c r="K969" s="177" t="str">
        <f>IF(ISBLANK(INDEX('Policy Characteristics'!E:E,MATCH($C969,'Policy Characteristics'!$C:$C,0))),"",INDEX('Policy Characteristics'!E:E,MATCH($C969,'Policy Characteristics'!$C:$C,0)))</f>
        <v>indst shift to hydrogen</v>
      </c>
      <c r="L969" s="177">
        <f>IF(ISBLANK(INDEX('Policy Characteristics'!F:F,MATCH($C969,'Policy Characteristics'!$C:$C,0))),"",INDEX('Policy Characteristics'!F:F,MATCH($C969,'Policy Characteristics'!$C:$C,0)))</f>
        <v>0</v>
      </c>
      <c r="M969" s="177">
        <f>IF(ISBLANK(INDEX('Policy Characteristics'!G:G,MATCH($C969,'Policy Characteristics'!$C:$C,0))),"",INDEX('Policy Characteristics'!G:G,MATCH($C969,'Policy Characteristics'!$C:$C,0)))</f>
        <v>1</v>
      </c>
      <c r="N969" s="177">
        <f>IF(ISBLANK(INDEX('Policy Characteristics'!H:H,MATCH($C969,'Policy Characteristics'!$C:$C,0))),"",INDEX('Policy Characteristics'!H:H,MATCH($C969,'Policy Characteristics'!$C:$C,0)))</f>
        <v>0.01</v>
      </c>
      <c r="O969" s="177" t="str">
        <f>IF(ISBLANK(INDEX('Policy Characteristics'!I:I,MATCH($C969,'Policy Characteristics'!$C:$C,0))),"",INDEX('Policy Characteristics'!I:I,MATCH($C969,'Policy Characteristics'!$C:$C,0)))</f>
        <v>% of fuel shifted</v>
      </c>
      <c r="P969" s="177" t="str">
        <f>IF(ISBLANK(INDEX('Policy Characteristics'!J:J,MATCH($C969,'Policy Characteristics'!$C:$C,0))),"",INDEX('Policy Characteristics'!J:J,MATCH($C969,'Policy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9" s="177" t="str">
        <f>IF(ISBLANK(INDEX('Policy Characteristics'!K:K,MATCH($C969,'Policy Characteristics'!$C:$C,0))),"",INDEX('Policy Characteristics'!K:K,MATCH($C969,'Policy Characteristics'!$C:$C,0)))</f>
        <v>industry-ag-main.html#fuel-switching</v>
      </c>
      <c r="R969" s="177" t="str">
        <f>IF(ISBLANK(INDEX('Policy Characteristics'!L:L,MATCH($C969,'Policy Characteristics'!$C:$C,0))),"",INDEX('Policy Characteristics'!L:L,MATCH($C969,'Policy Characteristics'!$C:$C,0)))</f>
        <v>industry-elec-and-hydrogen.html</v>
      </c>
    </row>
    <row r="970" spans="1:18" s="2" customFormat="1" x14ac:dyDescent="0.35">
      <c r="A970" s="176" t="str">
        <f>IF(ISBLANK(INDEX('Policy Characteristics'!A:A,MATCH($C970,'Policy Characteristics'!$C:$C,0))),"",INDEX('Policy Characteristics'!A:A,MATCH($C970,'Policy Characteristics'!$C:$C,0)))</f>
        <v>Industry</v>
      </c>
      <c r="B970" s="184" t="str">
        <f>IF(ISBLANK(INDEX('Policy Characteristics'!B:B,MATCH($C970,'Policy Characteristics'!$C:$C,0))),"",INDEX('Policy Characteristics'!B:B,MATCH($C970,'Policy Characteristics'!$C:$C,0)))</f>
        <v>Hydrogen Combustion</v>
      </c>
      <c r="C970" s="176" t="str">
        <f t="shared" si="40"/>
        <v>Fraction of Eligible Industrial Energy Use Shifted to Hydrogen</v>
      </c>
      <c r="D970" s="6" t="s">
        <v>1985</v>
      </c>
      <c r="E970" s="1" t="s">
        <v>2382</v>
      </c>
      <c r="F970" t="s">
        <v>1947</v>
      </c>
      <c r="G970" s="47" t="s">
        <v>2389</v>
      </c>
      <c r="H970" s="44">
        <v>2205</v>
      </c>
      <c r="I970" s="198" t="s">
        <v>43</v>
      </c>
      <c r="J970" s="177" t="str">
        <f>IF(ISBLANK(INDEX('Policy Characteristics'!D:D,MATCH($C970,'Policy Characteristics'!$C:$C,0))),"",INDEX('Policy Characteristics'!D:D,MATCH($C970,'Policy Characteristics'!$C:$C,0)))</f>
        <v>Hydrogen Combustion</v>
      </c>
      <c r="K970" s="177" t="str">
        <f>IF(ISBLANK(INDEX('Policy Characteristics'!E:E,MATCH($C970,'Policy Characteristics'!$C:$C,0))),"",INDEX('Policy Characteristics'!E:E,MATCH($C970,'Policy Characteristics'!$C:$C,0)))</f>
        <v>indst shift to hydrogen</v>
      </c>
      <c r="L970" s="177">
        <f>IF(ISBLANK(INDEX('Policy Characteristics'!F:F,MATCH($C970,'Policy Characteristics'!$C:$C,0))),"",INDEX('Policy Characteristics'!F:F,MATCH($C970,'Policy Characteristics'!$C:$C,0)))</f>
        <v>0</v>
      </c>
      <c r="M970" s="177">
        <f>IF(ISBLANK(INDEX('Policy Characteristics'!G:G,MATCH($C970,'Policy Characteristics'!$C:$C,0))),"",INDEX('Policy Characteristics'!G:G,MATCH($C970,'Policy Characteristics'!$C:$C,0)))</f>
        <v>1</v>
      </c>
      <c r="N970" s="177">
        <f>IF(ISBLANK(INDEX('Policy Characteristics'!H:H,MATCH($C970,'Policy Characteristics'!$C:$C,0))),"",INDEX('Policy Characteristics'!H:H,MATCH($C970,'Policy Characteristics'!$C:$C,0)))</f>
        <v>0.01</v>
      </c>
      <c r="O970" s="177" t="str">
        <f>IF(ISBLANK(INDEX('Policy Characteristics'!I:I,MATCH($C970,'Policy Characteristics'!$C:$C,0))),"",INDEX('Policy Characteristics'!I:I,MATCH($C970,'Policy Characteristics'!$C:$C,0)))</f>
        <v>% of fuel shifted</v>
      </c>
      <c r="P970" s="177" t="str">
        <f>IF(ISBLANK(INDEX('Policy Characteristics'!J:J,MATCH($C970,'Policy Characteristics'!$C:$C,0))),"",INDEX('Policy Characteristics'!J:J,MATCH($C970,'Policy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0" s="177" t="str">
        <f>IF(ISBLANK(INDEX('Policy Characteristics'!K:K,MATCH($C970,'Policy Characteristics'!$C:$C,0))),"",INDEX('Policy Characteristics'!K:K,MATCH($C970,'Policy Characteristics'!$C:$C,0)))</f>
        <v>industry-ag-main.html#fuel-switching</v>
      </c>
      <c r="R970" s="177" t="str">
        <f>IF(ISBLANK(INDEX('Policy Characteristics'!L:L,MATCH($C970,'Policy Characteristics'!$C:$C,0))),"",INDEX('Policy Characteristics'!L:L,MATCH($C970,'Policy Characteristics'!$C:$C,0)))</f>
        <v>industry-elec-and-hydrogen.html</v>
      </c>
    </row>
    <row r="971" spans="1:18" s="2" customFormat="1" x14ac:dyDescent="0.35">
      <c r="A971" s="176" t="str">
        <f>IF(ISBLANK(INDEX('Policy Characteristics'!A:A,MATCH($C971,'Policy Characteristics'!$C:$C,0))),"",INDEX('Policy Characteristics'!A:A,MATCH($C971,'Policy Characteristics'!$C:$C,0)))</f>
        <v>Industry</v>
      </c>
      <c r="B971" s="184" t="str">
        <f>IF(ISBLANK(INDEX('Policy Characteristics'!B:B,MATCH($C971,'Policy Characteristics'!$C:$C,0))),"",INDEX('Policy Characteristics'!B:B,MATCH($C971,'Policy Characteristics'!$C:$C,0)))</f>
        <v>Hydrogen Combustion</v>
      </c>
      <c r="C971" s="176" t="str">
        <f t="shared" si="40"/>
        <v>Fraction of Eligible Industrial Energy Use Shifted to Hydrogen</v>
      </c>
      <c r="D971" s="6" t="s">
        <v>1985</v>
      </c>
      <c r="E971" s="1" t="s">
        <v>2383</v>
      </c>
      <c r="F971" t="s">
        <v>1947</v>
      </c>
      <c r="G971" s="47" t="s">
        <v>2390</v>
      </c>
      <c r="H971" s="44">
        <v>2206</v>
      </c>
      <c r="I971" s="198" t="s">
        <v>44</v>
      </c>
      <c r="J971" s="177" t="str">
        <f>IF(ISBLANK(INDEX('Policy Characteristics'!D:D,MATCH($C971,'Policy Characteristics'!$C:$C,0))),"",INDEX('Policy Characteristics'!D:D,MATCH($C971,'Policy Characteristics'!$C:$C,0)))</f>
        <v>Hydrogen Combustion</v>
      </c>
      <c r="K971" s="177" t="str">
        <f>IF(ISBLANK(INDEX('Policy Characteristics'!E:E,MATCH($C971,'Policy Characteristics'!$C:$C,0))),"",INDEX('Policy Characteristics'!E:E,MATCH($C971,'Policy Characteristics'!$C:$C,0)))</f>
        <v>indst shift to hydrogen</v>
      </c>
      <c r="L971" s="177">
        <f>IF(ISBLANK(INDEX('Policy Characteristics'!F:F,MATCH($C971,'Policy Characteristics'!$C:$C,0))),"",INDEX('Policy Characteristics'!F:F,MATCH($C971,'Policy Characteristics'!$C:$C,0)))</f>
        <v>0</v>
      </c>
      <c r="M971" s="177">
        <f>IF(ISBLANK(INDEX('Policy Characteristics'!G:G,MATCH($C971,'Policy Characteristics'!$C:$C,0))),"",INDEX('Policy Characteristics'!G:G,MATCH($C971,'Policy Characteristics'!$C:$C,0)))</f>
        <v>1</v>
      </c>
      <c r="N971" s="177">
        <f>IF(ISBLANK(INDEX('Policy Characteristics'!H:H,MATCH($C971,'Policy Characteristics'!$C:$C,0))),"",INDEX('Policy Characteristics'!H:H,MATCH($C971,'Policy Characteristics'!$C:$C,0)))</f>
        <v>0.01</v>
      </c>
      <c r="O971" s="177" t="str">
        <f>IF(ISBLANK(INDEX('Policy Characteristics'!I:I,MATCH($C971,'Policy Characteristics'!$C:$C,0))),"",INDEX('Policy Characteristics'!I:I,MATCH($C971,'Policy Characteristics'!$C:$C,0)))</f>
        <v>% of fuel shifted</v>
      </c>
      <c r="P971" s="177" t="str">
        <f>IF(ISBLANK(INDEX('Policy Characteristics'!J:J,MATCH($C971,'Policy Characteristics'!$C:$C,0))),"",INDEX('Policy Characteristics'!J:J,MATCH($C971,'Policy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1" s="177" t="str">
        <f>IF(ISBLANK(INDEX('Policy Characteristics'!K:K,MATCH($C971,'Policy Characteristics'!$C:$C,0))),"",INDEX('Policy Characteristics'!K:K,MATCH($C971,'Policy Characteristics'!$C:$C,0)))</f>
        <v>industry-ag-main.html#fuel-switching</v>
      </c>
      <c r="R971" s="177" t="str">
        <f>IF(ISBLANK(INDEX('Policy Characteristics'!L:L,MATCH($C971,'Policy Characteristics'!$C:$C,0))),"",INDEX('Policy Characteristics'!L:L,MATCH($C971,'Policy Characteristics'!$C:$C,0)))</f>
        <v>industry-elec-and-hydrogen.html</v>
      </c>
    </row>
    <row r="972" spans="1:18" s="2" customFormat="1" x14ac:dyDescent="0.35">
      <c r="A972" s="176" t="str">
        <f>IF(ISBLANK(INDEX('Policy Characteristics'!A:A,MATCH($C972,'Policy Characteristics'!$C:$C,0))),"",INDEX('Policy Characteristics'!A:A,MATCH($C972,'Policy Characteristics'!$C:$C,0)))</f>
        <v>Industry</v>
      </c>
      <c r="B972" s="184" t="str">
        <f>IF(ISBLANK(INDEX('Policy Characteristics'!B:B,MATCH($C972,'Policy Characteristics'!$C:$C,0))),"",INDEX('Policy Characteristics'!B:B,MATCH($C972,'Policy Characteristics'!$C:$C,0)))</f>
        <v>Hydrogen Combustion</v>
      </c>
      <c r="C972" s="176" t="str">
        <f t="shared" si="40"/>
        <v>Fraction of Eligible Industrial Energy Use Shifted to Hydrogen</v>
      </c>
      <c r="D972" s="6" t="s">
        <v>1985</v>
      </c>
      <c r="E972" s="1" t="s">
        <v>2384</v>
      </c>
      <c r="F972" t="s">
        <v>1947</v>
      </c>
      <c r="G972" s="47" t="s">
        <v>2391</v>
      </c>
      <c r="H972" s="44">
        <v>2207</v>
      </c>
      <c r="I972" s="198" t="s">
        <v>43</v>
      </c>
      <c r="J972" s="177" t="str">
        <f>IF(ISBLANK(INDEX('Policy Characteristics'!D:D,MATCH($C972,'Policy Characteristics'!$C:$C,0))),"",INDEX('Policy Characteristics'!D:D,MATCH($C972,'Policy Characteristics'!$C:$C,0)))</f>
        <v>Hydrogen Combustion</v>
      </c>
      <c r="K972" s="177" t="str">
        <f>IF(ISBLANK(INDEX('Policy Characteristics'!E:E,MATCH($C972,'Policy Characteristics'!$C:$C,0))),"",INDEX('Policy Characteristics'!E:E,MATCH($C972,'Policy Characteristics'!$C:$C,0)))</f>
        <v>indst shift to hydrogen</v>
      </c>
      <c r="L972" s="177">
        <f>IF(ISBLANK(INDEX('Policy Characteristics'!F:F,MATCH($C972,'Policy Characteristics'!$C:$C,0))),"",INDEX('Policy Characteristics'!F:F,MATCH($C972,'Policy Characteristics'!$C:$C,0)))</f>
        <v>0</v>
      </c>
      <c r="M972" s="177">
        <f>IF(ISBLANK(INDEX('Policy Characteristics'!G:G,MATCH($C972,'Policy Characteristics'!$C:$C,0))),"",INDEX('Policy Characteristics'!G:G,MATCH($C972,'Policy Characteristics'!$C:$C,0)))</f>
        <v>1</v>
      </c>
      <c r="N972" s="177">
        <f>IF(ISBLANK(INDEX('Policy Characteristics'!H:H,MATCH($C972,'Policy Characteristics'!$C:$C,0))),"",INDEX('Policy Characteristics'!H:H,MATCH($C972,'Policy Characteristics'!$C:$C,0)))</f>
        <v>0.01</v>
      </c>
      <c r="O972" s="177" t="str">
        <f>IF(ISBLANK(INDEX('Policy Characteristics'!I:I,MATCH($C972,'Policy Characteristics'!$C:$C,0))),"",INDEX('Policy Characteristics'!I:I,MATCH($C972,'Policy Characteristics'!$C:$C,0)))</f>
        <v>% of fuel shifted</v>
      </c>
      <c r="P972" s="177" t="str">
        <f>IF(ISBLANK(INDEX('Policy Characteristics'!J:J,MATCH($C972,'Policy Characteristics'!$C:$C,0))),"",INDEX('Policy Characteristics'!J:J,MATCH($C972,'Policy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2" s="177" t="str">
        <f>IF(ISBLANK(INDEX('Policy Characteristics'!K:K,MATCH($C972,'Policy Characteristics'!$C:$C,0))),"",INDEX('Policy Characteristics'!K:K,MATCH($C972,'Policy Characteristics'!$C:$C,0)))</f>
        <v>industry-ag-main.html#fuel-switching</v>
      </c>
      <c r="R972" s="177" t="str">
        <f>IF(ISBLANK(INDEX('Policy Characteristics'!L:L,MATCH($C972,'Policy Characteristics'!$C:$C,0))),"",INDEX('Policy Characteristics'!L:L,MATCH($C972,'Policy Characteristics'!$C:$C,0)))</f>
        <v>industry-elec-and-hydrogen.html</v>
      </c>
    </row>
    <row r="973" spans="1:18" s="2" customFormat="1" x14ac:dyDescent="0.35">
      <c r="A973" s="176" t="str">
        <f>IF(ISBLANK(INDEX('Policy Characteristics'!A:A,MATCH($C973,'Policy Characteristics'!$C:$C,0))),"",INDEX('Policy Characteristics'!A:A,MATCH($C973,'Policy Characteristics'!$C:$C,0)))</f>
        <v>Industry</v>
      </c>
      <c r="B973" s="184" t="str">
        <f>IF(ISBLANK(INDEX('Policy Characteristics'!B:B,MATCH($C973,'Policy Characteristics'!$C:$C,0))),"",INDEX('Policy Characteristics'!B:B,MATCH($C973,'Policy Characteristics'!$C:$C,0)))</f>
        <v>Hydrogen Combustion</v>
      </c>
      <c r="C973" s="176" t="str">
        <f t="shared" si="40"/>
        <v>Fraction of Eligible Industrial Energy Use Shifted to Hydrogen</v>
      </c>
      <c r="D973" s="6" t="s">
        <v>1985</v>
      </c>
      <c r="E973" s="1" t="s">
        <v>2385</v>
      </c>
      <c r="F973" t="s">
        <v>1947</v>
      </c>
      <c r="G973" s="47" t="s">
        <v>2392</v>
      </c>
      <c r="H973" s="44">
        <v>2208</v>
      </c>
      <c r="I973" s="198" t="s">
        <v>44</v>
      </c>
      <c r="J973" s="177" t="str">
        <f>IF(ISBLANK(INDEX('Policy Characteristics'!D:D,MATCH($C973,'Policy Characteristics'!$C:$C,0))),"",INDEX('Policy Characteristics'!D:D,MATCH($C973,'Policy Characteristics'!$C:$C,0)))</f>
        <v>Hydrogen Combustion</v>
      </c>
      <c r="K973" s="177" t="str">
        <f>IF(ISBLANK(INDEX('Policy Characteristics'!E:E,MATCH($C973,'Policy Characteristics'!$C:$C,0))),"",INDEX('Policy Characteristics'!E:E,MATCH($C973,'Policy Characteristics'!$C:$C,0)))</f>
        <v>indst shift to hydrogen</v>
      </c>
      <c r="L973" s="177">
        <f>IF(ISBLANK(INDEX('Policy Characteristics'!F:F,MATCH($C973,'Policy Characteristics'!$C:$C,0))),"",INDEX('Policy Characteristics'!F:F,MATCH($C973,'Policy Characteristics'!$C:$C,0)))</f>
        <v>0</v>
      </c>
      <c r="M973" s="177">
        <f>IF(ISBLANK(INDEX('Policy Characteristics'!G:G,MATCH($C973,'Policy Characteristics'!$C:$C,0))),"",INDEX('Policy Characteristics'!G:G,MATCH($C973,'Policy Characteristics'!$C:$C,0)))</f>
        <v>1</v>
      </c>
      <c r="N973" s="177">
        <f>IF(ISBLANK(INDEX('Policy Characteristics'!H:H,MATCH($C973,'Policy Characteristics'!$C:$C,0))),"",INDEX('Policy Characteristics'!H:H,MATCH($C973,'Policy Characteristics'!$C:$C,0)))</f>
        <v>0.01</v>
      </c>
      <c r="O973" s="177" t="str">
        <f>IF(ISBLANK(INDEX('Policy Characteristics'!I:I,MATCH($C973,'Policy Characteristics'!$C:$C,0))),"",INDEX('Policy Characteristics'!I:I,MATCH($C973,'Policy Characteristics'!$C:$C,0)))</f>
        <v>% of fuel shifted</v>
      </c>
      <c r="P973" s="177" t="str">
        <f>IF(ISBLANK(INDEX('Policy Characteristics'!J:J,MATCH($C973,'Policy Characteristics'!$C:$C,0))),"",INDEX('Policy Characteristics'!J:J,MATCH($C973,'Policy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3" s="177" t="str">
        <f>IF(ISBLANK(INDEX('Policy Characteristics'!K:K,MATCH($C973,'Policy Characteristics'!$C:$C,0))),"",INDEX('Policy Characteristics'!K:K,MATCH($C973,'Policy Characteristics'!$C:$C,0)))</f>
        <v>industry-ag-main.html#fuel-switching</v>
      </c>
      <c r="R973" s="177" t="str">
        <f>IF(ISBLANK(INDEX('Policy Characteristics'!L:L,MATCH($C973,'Policy Characteristics'!$C:$C,0))),"",INDEX('Policy Characteristics'!L:L,MATCH($C973,'Policy Characteristics'!$C:$C,0)))</f>
        <v>industry-elec-and-hydrogen.html</v>
      </c>
    </row>
    <row r="974" spans="1:18" s="2" customFormat="1" x14ac:dyDescent="0.35">
      <c r="A974" s="176" t="str">
        <f>IF(ISBLANK(INDEX('Policy Characteristics'!A:A,MATCH($C974,'Policy Characteristics'!$C:$C,0))),"",INDEX('Policy Characteristics'!A:A,MATCH($C974,'Policy Characteristics'!$C:$C,0)))</f>
        <v>Industry</v>
      </c>
      <c r="B974" s="184" t="str">
        <f>IF(ISBLANK(INDEX('Policy Characteristics'!B:B,MATCH($C974,'Policy Characteristics'!$C:$C,0))),"",INDEX('Policy Characteristics'!B:B,MATCH($C974,'Policy Characteristics'!$C:$C,0)))</f>
        <v>Hydrogen Combustion</v>
      </c>
      <c r="C974" s="176" t="str">
        <f t="shared" si="40"/>
        <v>Fraction of Eligible Industrial Energy Use Shifted to Hydrogen</v>
      </c>
      <c r="D974" s="6" t="s">
        <v>1985</v>
      </c>
      <c r="E974" s="1" t="s">
        <v>2542</v>
      </c>
      <c r="F974" t="s">
        <v>1947</v>
      </c>
      <c r="G974" s="47" t="s">
        <v>2542</v>
      </c>
      <c r="H974" s="44">
        <v>2209</v>
      </c>
      <c r="I974" s="198" t="s">
        <v>44</v>
      </c>
      <c r="J974" s="177" t="str">
        <f>IF(ISBLANK(INDEX('Policy Characteristics'!D:D,MATCH($C974,'Policy Characteristics'!$C:$C,0))),"",INDEX('Policy Characteristics'!D:D,MATCH($C974,'Policy Characteristics'!$C:$C,0)))</f>
        <v>Hydrogen Combustion</v>
      </c>
      <c r="K974" s="177" t="str">
        <f>IF(ISBLANK(INDEX('Policy Characteristics'!E:E,MATCH($C974,'Policy Characteristics'!$C:$C,0))),"",INDEX('Policy Characteristics'!E:E,MATCH($C974,'Policy Characteristics'!$C:$C,0)))</f>
        <v>indst shift to hydrogen</v>
      </c>
      <c r="L974" s="177">
        <f>IF(ISBLANK(INDEX('Policy Characteristics'!F:F,MATCH($C974,'Policy Characteristics'!$C:$C,0))),"",INDEX('Policy Characteristics'!F:F,MATCH($C974,'Policy Characteristics'!$C:$C,0)))</f>
        <v>0</v>
      </c>
      <c r="M974" s="177">
        <f>IF(ISBLANK(INDEX('Policy Characteristics'!G:G,MATCH($C974,'Policy Characteristics'!$C:$C,0))),"",INDEX('Policy Characteristics'!G:G,MATCH($C974,'Policy Characteristics'!$C:$C,0)))</f>
        <v>1</v>
      </c>
      <c r="N974" s="177">
        <f>IF(ISBLANK(INDEX('Policy Characteristics'!H:H,MATCH($C974,'Policy Characteristics'!$C:$C,0))),"",INDEX('Policy Characteristics'!H:H,MATCH($C974,'Policy Characteristics'!$C:$C,0)))</f>
        <v>0.01</v>
      </c>
      <c r="O974" s="177" t="str">
        <f>IF(ISBLANK(INDEX('Policy Characteristics'!I:I,MATCH($C974,'Policy Characteristics'!$C:$C,0))),"",INDEX('Policy Characteristics'!I:I,MATCH($C974,'Policy Characteristics'!$C:$C,0)))</f>
        <v>% of fuel shifted</v>
      </c>
      <c r="P974" s="177" t="str">
        <f>IF(ISBLANK(INDEX('Policy Characteristics'!J:J,MATCH($C974,'Policy Characteristics'!$C:$C,0))),"",INDEX('Policy Characteristics'!J:J,MATCH($C974,'Policy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4" s="177" t="str">
        <f>IF(ISBLANK(INDEX('Policy Characteristics'!K:K,MATCH($C974,'Policy Characteristics'!$C:$C,0))),"",INDEX('Policy Characteristics'!K:K,MATCH($C974,'Policy Characteristics'!$C:$C,0)))</f>
        <v>industry-ag-main.html#fuel-switching</v>
      </c>
      <c r="R974" s="177" t="str">
        <f>IF(ISBLANK(INDEX('Policy Characteristics'!L:L,MATCH($C974,'Policy Characteristics'!$C:$C,0))),"",INDEX('Policy Characteristics'!L:L,MATCH($C974,'Policy Characteristics'!$C:$C,0)))</f>
        <v>industry-elec-and-hydrogen.html</v>
      </c>
    </row>
    <row r="975" spans="1:18" s="2" customFormat="1" x14ac:dyDescent="0.35">
      <c r="A975" s="176" t="str">
        <f>IF(ISBLANK(INDEX('Policy Characteristics'!A:A,MATCH($C975,'Policy Characteristics'!$C:$C,0))),"",INDEX('Policy Characteristics'!A:A,MATCH($C975,'Policy Characteristics'!$C:$C,0)))</f>
        <v>Industry</v>
      </c>
      <c r="B975" s="184" t="str">
        <f>IF(ISBLANK(INDEX('Policy Characteristics'!B:B,MATCH($C975,'Policy Characteristics'!$C:$C,0))),"",INDEX('Policy Characteristics'!B:B,MATCH($C975,'Policy Characteristics'!$C:$C,0)))</f>
        <v>Hydrogen Combustion</v>
      </c>
      <c r="C975" s="176" t="str">
        <f t="shared" si="40"/>
        <v>Fraction of Eligible Industrial Energy Use Shifted to Hydrogen</v>
      </c>
      <c r="D975" s="6" t="s">
        <v>1986</v>
      </c>
      <c r="E975" s="1" t="s">
        <v>2379</v>
      </c>
      <c r="F975" t="s">
        <v>1948</v>
      </c>
      <c r="G975" s="47" t="s">
        <v>2386</v>
      </c>
      <c r="H975" s="44">
        <v>2210</v>
      </c>
      <c r="I975" s="198" t="s">
        <v>44</v>
      </c>
      <c r="J975" s="177" t="str">
        <f>IF(ISBLANK(INDEX('Policy Characteristics'!D:D,MATCH($C975,'Policy Characteristics'!$C:$C,0))),"",INDEX('Policy Characteristics'!D:D,MATCH($C975,'Policy Characteristics'!$C:$C,0)))</f>
        <v>Hydrogen Combustion</v>
      </c>
      <c r="K975" s="177" t="str">
        <f>IF(ISBLANK(INDEX('Policy Characteristics'!E:E,MATCH($C975,'Policy Characteristics'!$C:$C,0))),"",INDEX('Policy Characteristics'!E:E,MATCH($C975,'Policy Characteristics'!$C:$C,0)))</f>
        <v>indst shift to hydrogen</v>
      </c>
      <c r="L975" s="177">
        <f>IF(ISBLANK(INDEX('Policy Characteristics'!F:F,MATCH($C975,'Policy Characteristics'!$C:$C,0))),"",INDEX('Policy Characteristics'!F:F,MATCH($C975,'Policy Characteristics'!$C:$C,0)))</f>
        <v>0</v>
      </c>
      <c r="M975" s="177">
        <f>IF(ISBLANK(INDEX('Policy Characteristics'!G:G,MATCH($C975,'Policy Characteristics'!$C:$C,0))),"",INDEX('Policy Characteristics'!G:G,MATCH($C975,'Policy Characteristics'!$C:$C,0)))</f>
        <v>1</v>
      </c>
      <c r="N975" s="177">
        <f>IF(ISBLANK(INDEX('Policy Characteristics'!H:H,MATCH($C975,'Policy Characteristics'!$C:$C,0))),"",INDEX('Policy Characteristics'!H:H,MATCH($C975,'Policy Characteristics'!$C:$C,0)))</f>
        <v>0.01</v>
      </c>
      <c r="O975" s="177" t="str">
        <f>IF(ISBLANK(INDEX('Policy Characteristics'!I:I,MATCH($C975,'Policy Characteristics'!$C:$C,0))),"",INDEX('Policy Characteristics'!I:I,MATCH($C975,'Policy Characteristics'!$C:$C,0)))</f>
        <v>% of fuel shifted</v>
      </c>
      <c r="P975" s="177" t="str">
        <f>IF(ISBLANK(INDEX('Policy Characteristics'!J:J,MATCH($C975,'Policy Characteristics'!$C:$C,0))),"",INDEX('Policy Characteristics'!J:J,MATCH($C975,'Policy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5" s="177" t="str">
        <f>IF(ISBLANK(INDEX('Policy Characteristics'!K:K,MATCH($C975,'Policy Characteristics'!$C:$C,0))),"",INDEX('Policy Characteristics'!K:K,MATCH($C975,'Policy Characteristics'!$C:$C,0)))</f>
        <v>industry-ag-main.html#fuel-switching</v>
      </c>
      <c r="R975" s="177" t="str">
        <f>IF(ISBLANK(INDEX('Policy Characteristics'!L:L,MATCH($C975,'Policy Characteristics'!$C:$C,0))),"",INDEX('Policy Characteristics'!L:L,MATCH($C975,'Policy Characteristics'!$C:$C,0)))</f>
        <v>industry-elec-and-hydrogen.html</v>
      </c>
    </row>
    <row r="976" spans="1:18" s="2" customFormat="1" x14ac:dyDescent="0.35">
      <c r="A976" s="176" t="str">
        <f>IF(ISBLANK(INDEX('Policy Characteristics'!A:A,MATCH($C976,'Policy Characteristics'!$C:$C,0))),"",INDEX('Policy Characteristics'!A:A,MATCH($C976,'Policy Characteristics'!$C:$C,0)))</f>
        <v>Industry</v>
      </c>
      <c r="B976" s="184" t="str">
        <f>IF(ISBLANK(INDEX('Policy Characteristics'!B:B,MATCH($C976,'Policy Characteristics'!$C:$C,0))),"",INDEX('Policy Characteristics'!B:B,MATCH($C976,'Policy Characteristics'!$C:$C,0)))</f>
        <v>Hydrogen Combustion</v>
      </c>
      <c r="C976" s="176" t="str">
        <f t="shared" si="40"/>
        <v>Fraction of Eligible Industrial Energy Use Shifted to Hydrogen</v>
      </c>
      <c r="D976" s="6" t="s">
        <v>1986</v>
      </c>
      <c r="E976" s="1" t="s">
        <v>2380</v>
      </c>
      <c r="F976" t="s">
        <v>1948</v>
      </c>
      <c r="G976" s="47" t="s">
        <v>2387</v>
      </c>
      <c r="H976" s="44">
        <v>2211</v>
      </c>
      <c r="I976" s="198" t="s">
        <v>44</v>
      </c>
      <c r="J976" s="177" t="str">
        <f>IF(ISBLANK(INDEX('Policy Characteristics'!D:D,MATCH($C976,'Policy Characteristics'!$C:$C,0))),"",INDEX('Policy Characteristics'!D:D,MATCH($C976,'Policy Characteristics'!$C:$C,0)))</f>
        <v>Hydrogen Combustion</v>
      </c>
      <c r="K976" s="177" t="str">
        <f>IF(ISBLANK(INDEX('Policy Characteristics'!E:E,MATCH($C976,'Policy Characteristics'!$C:$C,0))),"",INDEX('Policy Characteristics'!E:E,MATCH($C976,'Policy Characteristics'!$C:$C,0)))</f>
        <v>indst shift to hydrogen</v>
      </c>
      <c r="L976" s="177">
        <f>IF(ISBLANK(INDEX('Policy Characteristics'!F:F,MATCH($C976,'Policy Characteristics'!$C:$C,0))),"",INDEX('Policy Characteristics'!F:F,MATCH($C976,'Policy Characteristics'!$C:$C,0)))</f>
        <v>0</v>
      </c>
      <c r="M976" s="177">
        <f>IF(ISBLANK(INDEX('Policy Characteristics'!G:G,MATCH($C976,'Policy Characteristics'!$C:$C,0))),"",INDEX('Policy Characteristics'!G:G,MATCH($C976,'Policy Characteristics'!$C:$C,0)))</f>
        <v>1</v>
      </c>
      <c r="N976" s="177">
        <f>IF(ISBLANK(INDEX('Policy Characteristics'!H:H,MATCH($C976,'Policy Characteristics'!$C:$C,0))),"",INDEX('Policy Characteristics'!H:H,MATCH($C976,'Policy Characteristics'!$C:$C,0)))</f>
        <v>0.01</v>
      </c>
      <c r="O976" s="177" t="str">
        <f>IF(ISBLANK(INDEX('Policy Characteristics'!I:I,MATCH($C976,'Policy Characteristics'!$C:$C,0))),"",INDEX('Policy Characteristics'!I:I,MATCH($C976,'Policy Characteristics'!$C:$C,0)))</f>
        <v>% of fuel shifted</v>
      </c>
      <c r="P976" s="177" t="str">
        <f>IF(ISBLANK(INDEX('Policy Characteristics'!J:J,MATCH($C976,'Policy Characteristics'!$C:$C,0))),"",INDEX('Policy Characteristics'!J:J,MATCH($C976,'Policy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6" s="177" t="str">
        <f>IF(ISBLANK(INDEX('Policy Characteristics'!K:K,MATCH($C976,'Policy Characteristics'!$C:$C,0))),"",INDEX('Policy Characteristics'!K:K,MATCH($C976,'Policy Characteristics'!$C:$C,0)))</f>
        <v>industry-ag-main.html#fuel-switching</v>
      </c>
      <c r="R976" s="177" t="str">
        <f>IF(ISBLANK(INDEX('Policy Characteristics'!L:L,MATCH($C976,'Policy Characteristics'!$C:$C,0))),"",INDEX('Policy Characteristics'!L:L,MATCH($C976,'Policy Characteristics'!$C:$C,0)))</f>
        <v>industry-elec-and-hydrogen.html</v>
      </c>
    </row>
    <row r="977" spans="1:18" s="2" customFormat="1" x14ac:dyDescent="0.35">
      <c r="A977" s="176" t="str">
        <f>IF(ISBLANK(INDEX('Policy Characteristics'!A:A,MATCH($C977,'Policy Characteristics'!$C:$C,0))),"",INDEX('Policy Characteristics'!A:A,MATCH($C977,'Policy Characteristics'!$C:$C,0)))</f>
        <v>Industry</v>
      </c>
      <c r="B977" s="184" t="str">
        <f>IF(ISBLANK(INDEX('Policy Characteristics'!B:B,MATCH($C977,'Policy Characteristics'!$C:$C,0))),"",INDEX('Policy Characteristics'!B:B,MATCH($C977,'Policy Characteristics'!$C:$C,0)))</f>
        <v>Hydrogen Combustion</v>
      </c>
      <c r="C977" s="176" t="str">
        <f t="shared" si="40"/>
        <v>Fraction of Eligible Industrial Energy Use Shifted to Hydrogen</v>
      </c>
      <c r="D977" s="6" t="s">
        <v>1986</v>
      </c>
      <c r="E977" s="1" t="s">
        <v>2381</v>
      </c>
      <c r="F977" t="s">
        <v>1948</v>
      </c>
      <c r="G977" s="47" t="s">
        <v>2388</v>
      </c>
      <c r="H977" s="44">
        <v>2212</v>
      </c>
      <c r="I977" s="198" t="s">
        <v>44</v>
      </c>
      <c r="J977" s="177" t="str">
        <f>IF(ISBLANK(INDEX('Policy Characteristics'!D:D,MATCH($C977,'Policy Characteristics'!$C:$C,0))),"",INDEX('Policy Characteristics'!D:D,MATCH($C977,'Policy Characteristics'!$C:$C,0)))</f>
        <v>Hydrogen Combustion</v>
      </c>
      <c r="K977" s="177" t="str">
        <f>IF(ISBLANK(INDEX('Policy Characteristics'!E:E,MATCH($C977,'Policy Characteristics'!$C:$C,0))),"",INDEX('Policy Characteristics'!E:E,MATCH($C977,'Policy Characteristics'!$C:$C,0)))</f>
        <v>indst shift to hydrogen</v>
      </c>
      <c r="L977" s="177">
        <f>IF(ISBLANK(INDEX('Policy Characteristics'!F:F,MATCH($C977,'Policy Characteristics'!$C:$C,0))),"",INDEX('Policy Characteristics'!F:F,MATCH($C977,'Policy Characteristics'!$C:$C,0)))</f>
        <v>0</v>
      </c>
      <c r="M977" s="177">
        <f>IF(ISBLANK(INDEX('Policy Characteristics'!G:G,MATCH($C977,'Policy Characteristics'!$C:$C,0))),"",INDEX('Policy Characteristics'!G:G,MATCH($C977,'Policy Characteristics'!$C:$C,0)))</f>
        <v>1</v>
      </c>
      <c r="N977" s="177">
        <f>IF(ISBLANK(INDEX('Policy Characteristics'!H:H,MATCH($C977,'Policy Characteristics'!$C:$C,0))),"",INDEX('Policy Characteristics'!H:H,MATCH($C977,'Policy Characteristics'!$C:$C,0)))</f>
        <v>0.01</v>
      </c>
      <c r="O977" s="177" t="str">
        <f>IF(ISBLANK(INDEX('Policy Characteristics'!I:I,MATCH($C977,'Policy Characteristics'!$C:$C,0))),"",INDEX('Policy Characteristics'!I:I,MATCH($C977,'Policy Characteristics'!$C:$C,0)))</f>
        <v>% of fuel shifted</v>
      </c>
      <c r="P977" s="177" t="str">
        <f>IF(ISBLANK(INDEX('Policy Characteristics'!J:J,MATCH($C977,'Policy Characteristics'!$C:$C,0))),"",INDEX('Policy Characteristics'!J:J,MATCH($C977,'Policy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7" s="177" t="str">
        <f>IF(ISBLANK(INDEX('Policy Characteristics'!K:K,MATCH($C977,'Policy Characteristics'!$C:$C,0))),"",INDEX('Policy Characteristics'!K:K,MATCH($C977,'Policy Characteristics'!$C:$C,0)))</f>
        <v>industry-ag-main.html#fuel-switching</v>
      </c>
      <c r="R977" s="177" t="str">
        <f>IF(ISBLANK(INDEX('Policy Characteristics'!L:L,MATCH($C977,'Policy Characteristics'!$C:$C,0))),"",INDEX('Policy Characteristics'!L:L,MATCH($C977,'Policy Characteristics'!$C:$C,0)))</f>
        <v>industry-elec-and-hydrogen.html</v>
      </c>
    </row>
    <row r="978" spans="1:18" s="2" customFormat="1" x14ac:dyDescent="0.35">
      <c r="A978" s="176" t="str">
        <f>IF(ISBLANK(INDEX('Policy Characteristics'!A:A,MATCH($C978,'Policy Characteristics'!$C:$C,0))),"",INDEX('Policy Characteristics'!A:A,MATCH($C978,'Policy Characteristics'!$C:$C,0)))</f>
        <v>Industry</v>
      </c>
      <c r="B978" s="184" t="str">
        <f>IF(ISBLANK(INDEX('Policy Characteristics'!B:B,MATCH($C978,'Policy Characteristics'!$C:$C,0))),"",INDEX('Policy Characteristics'!B:B,MATCH($C978,'Policy Characteristics'!$C:$C,0)))</f>
        <v>Hydrogen Combustion</v>
      </c>
      <c r="C978" s="176" t="str">
        <f t="shared" si="40"/>
        <v>Fraction of Eligible Industrial Energy Use Shifted to Hydrogen</v>
      </c>
      <c r="D978" s="6" t="s">
        <v>1986</v>
      </c>
      <c r="E978" s="1" t="s">
        <v>2382</v>
      </c>
      <c r="F978" t="s">
        <v>1948</v>
      </c>
      <c r="G978" s="47" t="s">
        <v>2389</v>
      </c>
      <c r="H978" s="44">
        <v>2213</v>
      </c>
      <c r="I978" s="198" t="s">
        <v>44</v>
      </c>
      <c r="J978" s="177" t="str">
        <f>IF(ISBLANK(INDEX('Policy Characteristics'!D:D,MATCH($C978,'Policy Characteristics'!$C:$C,0))),"",INDEX('Policy Characteristics'!D:D,MATCH($C978,'Policy Characteristics'!$C:$C,0)))</f>
        <v>Hydrogen Combustion</v>
      </c>
      <c r="K978" s="177" t="str">
        <f>IF(ISBLANK(INDEX('Policy Characteristics'!E:E,MATCH($C978,'Policy Characteristics'!$C:$C,0))),"",INDEX('Policy Characteristics'!E:E,MATCH($C978,'Policy Characteristics'!$C:$C,0)))</f>
        <v>indst shift to hydrogen</v>
      </c>
      <c r="L978" s="177">
        <f>IF(ISBLANK(INDEX('Policy Characteristics'!F:F,MATCH($C978,'Policy Characteristics'!$C:$C,0))),"",INDEX('Policy Characteristics'!F:F,MATCH($C978,'Policy Characteristics'!$C:$C,0)))</f>
        <v>0</v>
      </c>
      <c r="M978" s="177">
        <f>IF(ISBLANK(INDEX('Policy Characteristics'!G:G,MATCH($C978,'Policy Characteristics'!$C:$C,0))),"",INDEX('Policy Characteristics'!G:G,MATCH($C978,'Policy Characteristics'!$C:$C,0)))</f>
        <v>1</v>
      </c>
      <c r="N978" s="177">
        <f>IF(ISBLANK(INDEX('Policy Characteristics'!H:H,MATCH($C978,'Policy Characteristics'!$C:$C,0))),"",INDEX('Policy Characteristics'!H:H,MATCH($C978,'Policy Characteristics'!$C:$C,0)))</f>
        <v>0.01</v>
      </c>
      <c r="O978" s="177" t="str">
        <f>IF(ISBLANK(INDEX('Policy Characteristics'!I:I,MATCH($C978,'Policy Characteristics'!$C:$C,0))),"",INDEX('Policy Characteristics'!I:I,MATCH($C978,'Policy Characteristics'!$C:$C,0)))</f>
        <v>% of fuel shifted</v>
      </c>
      <c r="P978" s="177" t="str">
        <f>IF(ISBLANK(INDEX('Policy Characteristics'!J:J,MATCH($C978,'Policy Characteristics'!$C:$C,0))),"",INDEX('Policy Characteristics'!J:J,MATCH($C978,'Policy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8" s="177" t="str">
        <f>IF(ISBLANK(INDEX('Policy Characteristics'!K:K,MATCH($C978,'Policy Characteristics'!$C:$C,0))),"",INDEX('Policy Characteristics'!K:K,MATCH($C978,'Policy Characteristics'!$C:$C,0)))</f>
        <v>industry-ag-main.html#fuel-switching</v>
      </c>
      <c r="R978" s="177" t="str">
        <f>IF(ISBLANK(INDEX('Policy Characteristics'!L:L,MATCH($C978,'Policy Characteristics'!$C:$C,0))),"",INDEX('Policy Characteristics'!L:L,MATCH($C978,'Policy Characteristics'!$C:$C,0)))</f>
        <v>industry-elec-and-hydrogen.html</v>
      </c>
    </row>
    <row r="979" spans="1:18" s="2" customFormat="1" x14ac:dyDescent="0.35">
      <c r="A979" s="176" t="str">
        <f>IF(ISBLANK(INDEX('Policy Characteristics'!A:A,MATCH($C979,'Policy Characteristics'!$C:$C,0))),"",INDEX('Policy Characteristics'!A:A,MATCH($C979,'Policy Characteristics'!$C:$C,0)))</f>
        <v>Industry</v>
      </c>
      <c r="B979" s="184" t="str">
        <f>IF(ISBLANK(INDEX('Policy Characteristics'!B:B,MATCH($C979,'Policy Characteristics'!$C:$C,0))),"",INDEX('Policy Characteristics'!B:B,MATCH($C979,'Policy Characteristics'!$C:$C,0)))</f>
        <v>Hydrogen Combustion</v>
      </c>
      <c r="C979" s="176" t="str">
        <f t="shared" si="40"/>
        <v>Fraction of Eligible Industrial Energy Use Shifted to Hydrogen</v>
      </c>
      <c r="D979" s="6" t="s">
        <v>1986</v>
      </c>
      <c r="E979" s="1" t="s">
        <v>2383</v>
      </c>
      <c r="F979" t="s">
        <v>1948</v>
      </c>
      <c r="G979" s="47" t="s">
        <v>2390</v>
      </c>
      <c r="H979" s="44">
        <v>2214</v>
      </c>
      <c r="I979" s="198" t="s">
        <v>44</v>
      </c>
      <c r="J979" s="177" t="str">
        <f>IF(ISBLANK(INDEX('Policy Characteristics'!D:D,MATCH($C979,'Policy Characteristics'!$C:$C,0))),"",INDEX('Policy Characteristics'!D:D,MATCH($C979,'Policy Characteristics'!$C:$C,0)))</f>
        <v>Hydrogen Combustion</v>
      </c>
      <c r="K979" s="177" t="str">
        <f>IF(ISBLANK(INDEX('Policy Characteristics'!E:E,MATCH($C979,'Policy Characteristics'!$C:$C,0))),"",INDEX('Policy Characteristics'!E:E,MATCH($C979,'Policy Characteristics'!$C:$C,0)))</f>
        <v>indst shift to hydrogen</v>
      </c>
      <c r="L979" s="177">
        <f>IF(ISBLANK(INDEX('Policy Characteristics'!F:F,MATCH($C979,'Policy Characteristics'!$C:$C,0))),"",INDEX('Policy Characteristics'!F:F,MATCH($C979,'Policy Characteristics'!$C:$C,0)))</f>
        <v>0</v>
      </c>
      <c r="M979" s="177">
        <f>IF(ISBLANK(INDEX('Policy Characteristics'!G:G,MATCH($C979,'Policy Characteristics'!$C:$C,0))),"",INDEX('Policy Characteristics'!G:G,MATCH($C979,'Policy Characteristics'!$C:$C,0)))</f>
        <v>1</v>
      </c>
      <c r="N979" s="177">
        <f>IF(ISBLANK(INDEX('Policy Characteristics'!H:H,MATCH($C979,'Policy Characteristics'!$C:$C,0))),"",INDEX('Policy Characteristics'!H:H,MATCH($C979,'Policy Characteristics'!$C:$C,0)))</f>
        <v>0.01</v>
      </c>
      <c r="O979" s="177" t="str">
        <f>IF(ISBLANK(INDEX('Policy Characteristics'!I:I,MATCH($C979,'Policy Characteristics'!$C:$C,0))),"",INDEX('Policy Characteristics'!I:I,MATCH($C979,'Policy Characteristics'!$C:$C,0)))</f>
        <v>% of fuel shifted</v>
      </c>
      <c r="P979" s="177" t="str">
        <f>IF(ISBLANK(INDEX('Policy Characteristics'!J:J,MATCH($C979,'Policy Characteristics'!$C:$C,0))),"",INDEX('Policy Characteristics'!J:J,MATCH($C979,'Policy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9" s="177" t="str">
        <f>IF(ISBLANK(INDEX('Policy Characteristics'!K:K,MATCH($C979,'Policy Characteristics'!$C:$C,0))),"",INDEX('Policy Characteristics'!K:K,MATCH($C979,'Policy Characteristics'!$C:$C,0)))</f>
        <v>industry-ag-main.html#fuel-switching</v>
      </c>
      <c r="R979" s="177" t="str">
        <f>IF(ISBLANK(INDEX('Policy Characteristics'!L:L,MATCH($C979,'Policy Characteristics'!$C:$C,0))),"",INDEX('Policy Characteristics'!L:L,MATCH($C979,'Policy Characteristics'!$C:$C,0)))</f>
        <v>industry-elec-and-hydrogen.html</v>
      </c>
    </row>
    <row r="980" spans="1:18" s="2" customFormat="1" x14ac:dyDescent="0.35">
      <c r="A980" s="176" t="str">
        <f>IF(ISBLANK(INDEX('Policy Characteristics'!A:A,MATCH($C980,'Policy Characteristics'!$C:$C,0))),"",INDEX('Policy Characteristics'!A:A,MATCH($C980,'Policy Characteristics'!$C:$C,0)))</f>
        <v>Industry</v>
      </c>
      <c r="B980" s="184" t="str">
        <f>IF(ISBLANK(INDEX('Policy Characteristics'!B:B,MATCH($C980,'Policy Characteristics'!$C:$C,0))),"",INDEX('Policy Characteristics'!B:B,MATCH($C980,'Policy Characteristics'!$C:$C,0)))</f>
        <v>Hydrogen Combustion</v>
      </c>
      <c r="C980" s="176" t="str">
        <f t="shared" si="40"/>
        <v>Fraction of Eligible Industrial Energy Use Shifted to Hydrogen</v>
      </c>
      <c r="D980" s="6" t="s">
        <v>1986</v>
      </c>
      <c r="E980" s="1" t="s">
        <v>2384</v>
      </c>
      <c r="F980" t="s">
        <v>1948</v>
      </c>
      <c r="G980" s="47" t="s">
        <v>2391</v>
      </c>
      <c r="H980" s="44">
        <v>2215</v>
      </c>
      <c r="I980" s="198" t="s">
        <v>43</v>
      </c>
      <c r="J980" s="177" t="str">
        <f>IF(ISBLANK(INDEX('Policy Characteristics'!D:D,MATCH($C980,'Policy Characteristics'!$C:$C,0))),"",INDEX('Policy Characteristics'!D:D,MATCH($C980,'Policy Characteristics'!$C:$C,0)))</f>
        <v>Hydrogen Combustion</v>
      </c>
      <c r="K980" s="177" t="str">
        <f>IF(ISBLANK(INDEX('Policy Characteristics'!E:E,MATCH($C980,'Policy Characteristics'!$C:$C,0))),"",INDEX('Policy Characteristics'!E:E,MATCH($C980,'Policy Characteristics'!$C:$C,0)))</f>
        <v>indst shift to hydrogen</v>
      </c>
      <c r="L980" s="177">
        <f>IF(ISBLANK(INDEX('Policy Characteristics'!F:F,MATCH($C980,'Policy Characteristics'!$C:$C,0))),"",INDEX('Policy Characteristics'!F:F,MATCH($C980,'Policy Characteristics'!$C:$C,0)))</f>
        <v>0</v>
      </c>
      <c r="M980" s="177">
        <f>IF(ISBLANK(INDEX('Policy Characteristics'!G:G,MATCH($C980,'Policy Characteristics'!$C:$C,0))),"",INDEX('Policy Characteristics'!G:G,MATCH($C980,'Policy Characteristics'!$C:$C,0)))</f>
        <v>1</v>
      </c>
      <c r="N980" s="177">
        <f>IF(ISBLANK(INDEX('Policy Characteristics'!H:H,MATCH($C980,'Policy Characteristics'!$C:$C,0))),"",INDEX('Policy Characteristics'!H:H,MATCH($C980,'Policy Characteristics'!$C:$C,0)))</f>
        <v>0.01</v>
      </c>
      <c r="O980" s="177" t="str">
        <f>IF(ISBLANK(INDEX('Policy Characteristics'!I:I,MATCH($C980,'Policy Characteristics'!$C:$C,0))),"",INDEX('Policy Characteristics'!I:I,MATCH($C980,'Policy Characteristics'!$C:$C,0)))</f>
        <v>% of fuel shifted</v>
      </c>
      <c r="P980" s="177" t="str">
        <f>IF(ISBLANK(INDEX('Policy Characteristics'!J:J,MATCH($C980,'Policy Characteristics'!$C:$C,0))),"",INDEX('Policy Characteristics'!J:J,MATCH($C980,'Policy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0" s="177" t="str">
        <f>IF(ISBLANK(INDEX('Policy Characteristics'!K:K,MATCH($C980,'Policy Characteristics'!$C:$C,0))),"",INDEX('Policy Characteristics'!K:K,MATCH($C980,'Policy Characteristics'!$C:$C,0)))</f>
        <v>industry-ag-main.html#fuel-switching</v>
      </c>
      <c r="R980" s="177" t="str">
        <f>IF(ISBLANK(INDEX('Policy Characteristics'!L:L,MATCH($C980,'Policy Characteristics'!$C:$C,0))),"",INDEX('Policy Characteristics'!L:L,MATCH($C980,'Policy Characteristics'!$C:$C,0)))</f>
        <v>industry-elec-and-hydrogen.html</v>
      </c>
    </row>
    <row r="981" spans="1:18" s="2" customFormat="1" x14ac:dyDescent="0.35">
      <c r="A981" s="176" t="str">
        <f>IF(ISBLANK(INDEX('Policy Characteristics'!A:A,MATCH($C981,'Policy Characteristics'!$C:$C,0))),"",INDEX('Policy Characteristics'!A:A,MATCH($C981,'Policy Characteristics'!$C:$C,0)))</f>
        <v>Industry</v>
      </c>
      <c r="B981" s="184" t="str">
        <f>IF(ISBLANK(INDEX('Policy Characteristics'!B:B,MATCH($C981,'Policy Characteristics'!$C:$C,0))),"",INDEX('Policy Characteristics'!B:B,MATCH($C981,'Policy Characteristics'!$C:$C,0)))</f>
        <v>Hydrogen Combustion</v>
      </c>
      <c r="C981" s="176" t="str">
        <f t="shared" si="40"/>
        <v>Fraction of Eligible Industrial Energy Use Shifted to Hydrogen</v>
      </c>
      <c r="D981" s="6" t="s">
        <v>1986</v>
      </c>
      <c r="E981" s="1" t="s">
        <v>2385</v>
      </c>
      <c r="F981" t="s">
        <v>1948</v>
      </c>
      <c r="G981" s="47" t="s">
        <v>2392</v>
      </c>
      <c r="H981" s="44">
        <v>2216</v>
      </c>
      <c r="I981" s="198" t="s">
        <v>44</v>
      </c>
      <c r="J981" s="177" t="str">
        <f>IF(ISBLANK(INDEX('Policy Characteristics'!D:D,MATCH($C981,'Policy Characteristics'!$C:$C,0))),"",INDEX('Policy Characteristics'!D:D,MATCH($C981,'Policy Characteristics'!$C:$C,0)))</f>
        <v>Hydrogen Combustion</v>
      </c>
      <c r="K981" s="177" t="str">
        <f>IF(ISBLANK(INDEX('Policy Characteristics'!E:E,MATCH($C981,'Policy Characteristics'!$C:$C,0))),"",INDEX('Policy Characteristics'!E:E,MATCH($C981,'Policy Characteristics'!$C:$C,0)))</f>
        <v>indst shift to hydrogen</v>
      </c>
      <c r="L981" s="177">
        <f>IF(ISBLANK(INDEX('Policy Characteristics'!F:F,MATCH($C981,'Policy Characteristics'!$C:$C,0))),"",INDEX('Policy Characteristics'!F:F,MATCH($C981,'Policy Characteristics'!$C:$C,0)))</f>
        <v>0</v>
      </c>
      <c r="M981" s="177">
        <f>IF(ISBLANK(INDEX('Policy Characteristics'!G:G,MATCH($C981,'Policy Characteristics'!$C:$C,0))),"",INDEX('Policy Characteristics'!G:G,MATCH($C981,'Policy Characteristics'!$C:$C,0)))</f>
        <v>1</v>
      </c>
      <c r="N981" s="177">
        <f>IF(ISBLANK(INDEX('Policy Characteristics'!H:H,MATCH($C981,'Policy Characteristics'!$C:$C,0))),"",INDEX('Policy Characteristics'!H:H,MATCH($C981,'Policy Characteristics'!$C:$C,0)))</f>
        <v>0.01</v>
      </c>
      <c r="O981" s="177" t="str">
        <f>IF(ISBLANK(INDEX('Policy Characteristics'!I:I,MATCH($C981,'Policy Characteristics'!$C:$C,0))),"",INDEX('Policy Characteristics'!I:I,MATCH($C981,'Policy Characteristics'!$C:$C,0)))</f>
        <v>% of fuel shifted</v>
      </c>
      <c r="P981" s="177" t="str">
        <f>IF(ISBLANK(INDEX('Policy Characteristics'!J:J,MATCH($C981,'Policy Characteristics'!$C:$C,0))),"",INDEX('Policy Characteristics'!J:J,MATCH($C981,'Policy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1" s="177" t="str">
        <f>IF(ISBLANK(INDEX('Policy Characteristics'!K:K,MATCH($C981,'Policy Characteristics'!$C:$C,0))),"",INDEX('Policy Characteristics'!K:K,MATCH($C981,'Policy Characteristics'!$C:$C,0)))</f>
        <v>industry-ag-main.html#fuel-switching</v>
      </c>
      <c r="R981" s="177" t="str">
        <f>IF(ISBLANK(INDEX('Policy Characteristics'!L:L,MATCH($C981,'Policy Characteristics'!$C:$C,0))),"",INDEX('Policy Characteristics'!L:L,MATCH($C981,'Policy Characteristics'!$C:$C,0)))</f>
        <v>industry-elec-and-hydrogen.html</v>
      </c>
    </row>
    <row r="982" spans="1:18" s="2" customFormat="1" x14ac:dyDescent="0.35">
      <c r="A982" s="176" t="str">
        <f>IF(ISBLANK(INDEX('Policy Characteristics'!A:A,MATCH($C982,'Policy Characteristics'!$C:$C,0))),"",INDEX('Policy Characteristics'!A:A,MATCH($C982,'Policy Characteristics'!$C:$C,0)))</f>
        <v>Industry</v>
      </c>
      <c r="B982" s="184" t="str">
        <f>IF(ISBLANK(INDEX('Policy Characteristics'!B:B,MATCH($C982,'Policy Characteristics'!$C:$C,0))),"",INDEX('Policy Characteristics'!B:B,MATCH($C982,'Policy Characteristics'!$C:$C,0)))</f>
        <v>Hydrogen Combustion</v>
      </c>
      <c r="C982" s="176" t="str">
        <f t="shared" si="40"/>
        <v>Fraction of Eligible Industrial Energy Use Shifted to Hydrogen</v>
      </c>
      <c r="D982" s="6" t="s">
        <v>1986</v>
      </c>
      <c r="E982" s="1" t="s">
        <v>2542</v>
      </c>
      <c r="F982" t="s">
        <v>1948</v>
      </c>
      <c r="G982" s="47" t="s">
        <v>2542</v>
      </c>
      <c r="H982" s="44">
        <v>2217</v>
      </c>
      <c r="I982" s="198" t="s">
        <v>44</v>
      </c>
      <c r="J982" s="177" t="str">
        <f>IF(ISBLANK(INDEX('Policy Characteristics'!D:D,MATCH($C982,'Policy Characteristics'!$C:$C,0))),"",INDEX('Policy Characteristics'!D:D,MATCH($C982,'Policy Characteristics'!$C:$C,0)))</f>
        <v>Hydrogen Combustion</v>
      </c>
      <c r="K982" s="177" t="str">
        <f>IF(ISBLANK(INDEX('Policy Characteristics'!E:E,MATCH($C982,'Policy Characteristics'!$C:$C,0))),"",INDEX('Policy Characteristics'!E:E,MATCH($C982,'Policy Characteristics'!$C:$C,0)))</f>
        <v>indst shift to hydrogen</v>
      </c>
      <c r="L982" s="177">
        <f>IF(ISBLANK(INDEX('Policy Characteristics'!F:F,MATCH($C982,'Policy Characteristics'!$C:$C,0))),"",INDEX('Policy Characteristics'!F:F,MATCH($C982,'Policy Characteristics'!$C:$C,0)))</f>
        <v>0</v>
      </c>
      <c r="M982" s="177">
        <f>IF(ISBLANK(INDEX('Policy Characteristics'!G:G,MATCH($C982,'Policy Characteristics'!$C:$C,0))),"",INDEX('Policy Characteristics'!G:G,MATCH($C982,'Policy Characteristics'!$C:$C,0)))</f>
        <v>1</v>
      </c>
      <c r="N982" s="177">
        <f>IF(ISBLANK(INDEX('Policy Characteristics'!H:H,MATCH($C982,'Policy Characteristics'!$C:$C,0))),"",INDEX('Policy Characteristics'!H:H,MATCH($C982,'Policy Characteristics'!$C:$C,0)))</f>
        <v>0.01</v>
      </c>
      <c r="O982" s="177" t="str">
        <f>IF(ISBLANK(INDEX('Policy Characteristics'!I:I,MATCH($C982,'Policy Characteristics'!$C:$C,0))),"",INDEX('Policy Characteristics'!I:I,MATCH($C982,'Policy Characteristics'!$C:$C,0)))</f>
        <v>% of fuel shifted</v>
      </c>
      <c r="P982" s="177" t="str">
        <f>IF(ISBLANK(INDEX('Policy Characteristics'!J:J,MATCH($C982,'Policy Characteristics'!$C:$C,0))),"",INDEX('Policy Characteristics'!J:J,MATCH($C982,'Policy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2" s="177" t="str">
        <f>IF(ISBLANK(INDEX('Policy Characteristics'!K:K,MATCH($C982,'Policy Characteristics'!$C:$C,0))),"",INDEX('Policy Characteristics'!K:K,MATCH($C982,'Policy Characteristics'!$C:$C,0)))</f>
        <v>industry-ag-main.html#fuel-switching</v>
      </c>
      <c r="R982" s="177" t="str">
        <f>IF(ISBLANK(INDEX('Policy Characteristics'!L:L,MATCH($C982,'Policy Characteristics'!$C:$C,0))),"",INDEX('Policy Characteristics'!L:L,MATCH($C982,'Policy Characteristics'!$C:$C,0)))</f>
        <v>industry-elec-and-hydrogen.html</v>
      </c>
    </row>
    <row r="983" spans="1:18" s="2" customFormat="1" x14ac:dyDescent="0.35">
      <c r="A983" s="176" t="str">
        <f>IF(ISBLANK(INDEX('Policy Characteristics'!A:A,MATCH($C983,'Policy Characteristics'!$C:$C,0))),"",INDEX('Policy Characteristics'!A:A,MATCH($C983,'Policy Characteristics'!$C:$C,0)))</f>
        <v>Industry</v>
      </c>
      <c r="B983" s="184" t="str">
        <f>IF(ISBLANK(INDEX('Policy Characteristics'!B:B,MATCH($C983,'Policy Characteristics'!$C:$C,0))),"",INDEX('Policy Characteristics'!B:B,MATCH($C983,'Policy Characteristics'!$C:$C,0)))</f>
        <v>Hydrogen Combustion</v>
      </c>
      <c r="C983" s="176" t="str">
        <f t="shared" si="40"/>
        <v>Fraction of Eligible Industrial Energy Use Shifted to Hydrogen</v>
      </c>
      <c r="D983" s="6" t="s">
        <v>1987</v>
      </c>
      <c r="E983" s="1" t="s">
        <v>2379</v>
      </c>
      <c r="F983" t="s">
        <v>1990</v>
      </c>
      <c r="G983" s="47" t="s">
        <v>2386</v>
      </c>
      <c r="H983" s="44">
        <v>2218</v>
      </c>
      <c r="I983" s="198" t="s">
        <v>43</v>
      </c>
      <c r="J983" s="177" t="str">
        <f>IF(ISBLANK(INDEX('Policy Characteristics'!D:D,MATCH($C983,'Policy Characteristics'!$C:$C,0))),"",INDEX('Policy Characteristics'!D:D,MATCH($C983,'Policy Characteristics'!$C:$C,0)))</f>
        <v>Hydrogen Combustion</v>
      </c>
      <c r="K983" s="177" t="str">
        <f>IF(ISBLANK(INDEX('Policy Characteristics'!E:E,MATCH($C983,'Policy Characteristics'!$C:$C,0))),"",INDEX('Policy Characteristics'!E:E,MATCH($C983,'Policy Characteristics'!$C:$C,0)))</f>
        <v>indst shift to hydrogen</v>
      </c>
      <c r="L983" s="177">
        <f>IF(ISBLANK(INDEX('Policy Characteristics'!F:F,MATCH($C983,'Policy Characteristics'!$C:$C,0))),"",INDEX('Policy Characteristics'!F:F,MATCH($C983,'Policy Characteristics'!$C:$C,0)))</f>
        <v>0</v>
      </c>
      <c r="M983" s="177">
        <f>IF(ISBLANK(INDEX('Policy Characteristics'!G:G,MATCH($C983,'Policy Characteristics'!$C:$C,0))),"",INDEX('Policy Characteristics'!G:G,MATCH($C983,'Policy Characteristics'!$C:$C,0)))</f>
        <v>1</v>
      </c>
      <c r="N983" s="177">
        <f>IF(ISBLANK(INDEX('Policy Characteristics'!H:H,MATCH($C983,'Policy Characteristics'!$C:$C,0))),"",INDEX('Policy Characteristics'!H:H,MATCH($C983,'Policy Characteristics'!$C:$C,0)))</f>
        <v>0.01</v>
      </c>
      <c r="O983" s="177" t="str">
        <f>IF(ISBLANK(INDEX('Policy Characteristics'!I:I,MATCH($C983,'Policy Characteristics'!$C:$C,0))),"",INDEX('Policy Characteristics'!I:I,MATCH($C983,'Policy Characteristics'!$C:$C,0)))</f>
        <v>% of fuel shifted</v>
      </c>
      <c r="P983" s="177" t="str">
        <f>IF(ISBLANK(INDEX('Policy Characteristics'!J:J,MATCH($C983,'Policy Characteristics'!$C:$C,0))),"",INDEX('Policy Characteristics'!J:J,MATCH($C983,'Policy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3" s="177" t="str">
        <f>IF(ISBLANK(INDEX('Policy Characteristics'!K:K,MATCH($C983,'Policy Characteristics'!$C:$C,0))),"",INDEX('Policy Characteristics'!K:K,MATCH($C983,'Policy Characteristics'!$C:$C,0)))</f>
        <v>industry-ag-main.html#fuel-switching</v>
      </c>
      <c r="R983" s="177" t="str">
        <f>IF(ISBLANK(INDEX('Policy Characteristics'!L:L,MATCH($C983,'Policy Characteristics'!$C:$C,0))),"",INDEX('Policy Characteristics'!L:L,MATCH($C983,'Policy Characteristics'!$C:$C,0)))</f>
        <v>industry-elec-and-hydrogen.html</v>
      </c>
    </row>
    <row r="984" spans="1:18" s="2" customFormat="1" x14ac:dyDescent="0.35">
      <c r="A984" s="176" t="str">
        <f>IF(ISBLANK(INDEX('Policy Characteristics'!A:A,MATCH($C984,'Policy Characteristics'!$C:$C,0))),"",INDEX('Policy Characteristics'!A:A,MATCH($C984,'Policy Characteristics'!$C:$C,0)))</f>
        <v>Industry</v>
      </c>
      <c r="B984" s="184" t="str">
        <f>IF(ISBLANK(INDEX('Policy Characteristics'!B:B,MATCH($C984,'Policy Characteristics'!$C:$C,0))),"",INDEX('Policy Characteristics'!B:B,MATCH($C984,'Policy Characteristics'!$C:$C,0)))</f>
        <v>Hydrogen Combustion</v>
      </c>
      <c r="C984" s="176" t="str">
        <f t="shared" si="40"/>
        <v>Fraction of Eligible Industrial Energy Use Shifted to Hydrogen</v>
      </c>
      <c r="D984" s="6" t="s">
        <v>1987</v>
      </c>
      <c r="E984" s="1" t="s">
        <v>2380</v>
      </c>
      <c r="F984" t="s">
        <v>1990</v>
      </c>
      <c r="G984" s="47" t="s">
        <v>2387</v>
      </c>
      <c r="H984" s="44">
        <v>2219</v>
      </c>
      <c r="I984" s="198" t="s">
        <v>44</v>
      </c>
      <c r="J984" s="177" t="str">
        <f>IF(ISBLANK(INDEX('Policy Characteristics'!D:D,MATCH($C984,'Policy Characteristics'!$C:$C,0))),"",INDEX('Policy Characteristics'!D:D,MATCH($C984,'Policy Characteristics'!$C:$C,0)))</f>
        <v>Hydrogen Combustion</v>
      </c>
      <c r="K984" s="177" t="str">
        <f>IF(ISBLANK(INDEX('Policy Characteristics'!E:E,MATCH($C984,'Policy Characteristics'!$C:$C,0))),"",INDEX('Policy Characteristics'!E:E,MATCH($C984,'Policy Characteristics'!$C:$C,0)))</f>
        <v>indst shift to hydrogen</v>
      </c>
      <c r="L984" s="177">
        <f>IF(ISBLANK(INDEX('Policy Characteristics'!F:F,MATCH($C984,'Policy Characteristics'!$C:$C,0))),"",INDEX('Policy Characteristics'!F:F,MATCH($C984,'Policy Characteristics'!$C:$C,0)))</f>
        <v>0</v>
      </c>
      <c r="M984" s="177">
        <f>IF(ISBLANK(INDEX('Policy Characteristics'!G:G,MATCH($C984,'Policy Characteristics'!$C:$C,0))),"",INDEX('Policy Characteristics'!G:G,MATCH($C984,'Policy Characteristics'!$C:$C,0)))</f>
        <v>1</v>
      </c>
      <c r="N984" s="177">
        <f>IF(ISBLANK(INDEX('Policy Characteristics'!H:H,MATCH($C984,'Policy Characteristics'!$C:$C,0))),"",INDEX('Policy Characteristics'!H:H,MATCH($C984,'Policy Characteristics'!$C:$C,0)))</f>
        <v>0.01</v>
      </c>
      <c r="O984" s="177" t="str">
        <f>IF(ISBLANK(INDEX('Policy Characteristics'!I:I,MATCH($C984,'Policy Characteristics'!$C:$C,0))),"",INDEX('Policy Characteristics'!I:I,MATCH($C984,'Policy Characteristics'!$C:$C,0)))</f>
        <v>% of fuel shifted</v>
      </c>
      <c r="P984" s="177" t="str">
        <f>IF(ISBLANK(INDEX('Policy Characteristics'!J:J,MATCH($C984,'Policy Characteristics'!$C:$C,0))),"",INDEX('Policy Characteristics'!J:J,MATCH($C984,'Policy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4" s="177" t="str">
        <f>IF(ISBLANK(INDEX('Policy Characteristics'!K:K,MATCH($C984,'Policy Characteristics'!$C:$C,0))),"",INDEX('Policy Characteristics'!K:K,MATCH($C984,'Policy Characteristics'!$C:$C,0)))</f>
        <v>industry-ag-main.html#fuel-switching</v>
      </c>
      <c r="R984" s="177" t="str">
        <f>IF(ISBLANK(INDEX('Policy Characteristics'!L:L,MATCH($C984,'Policy Characteristics'!$C:$C,0))),"",INDEX('Policy Characteristics'!L:L,MATCH($C984,'Policy Characteristics'!$C:$C,0)))</f>
        <v>industry-elec-and-hydrogen.html</v>
      </c>
    </row>
    <row r="985" spans="1:18" s="2" customFormat="1" x14ac:dyDescent="0.35">
      <c r="A985" s="176" t="str">
        <f>IF(ISBLANK(INDEX('Policy Characteristics'!A:A,MATCH($C985,'Policy Characteristics'!$C:$C,0))),"",INDEX('Policy Characteristics'!A:A,MATCH($C985,'Policy Characteristics'!$C:$C,0)))</f>
        <v>Industry</v>
      </c>
      <c r="B985" s="184" t="str">
        <f>IF(ISBLANK(INDEX('Policy Characteristics'!B:B,MATCH($C985,'Policy Characteristics'!$C:$C,0))),"",INDEX('Policy Characteristics'!B:B,MATCH($C985,'Policy Characteristics'!$C:$C,0)))</f>
        <v>Hydrogen Combustion</v>
      </c>
      <c r="C985" s="176" t="str">
        <f t="shared" si="40"/>
        <v>Fraction of Eligible Industrial Energy Use Shifted to Hydrogen</v>
      </c>
      <c r="D985" s="6" t="s">
        <v>1987</v>
      </c>
      <c r="E985" s="1" t="s">
        <v>2381</v>
      </c>
      <c r="F985" t="s">
        <v>1990</v>
      </c>
      <c r="G985" s="47" t="s">
        <v>2388</v>
      </c>
      <c r="H985" s="44">
        <v>2220</v>
      </c>
      <c r="I985" s="198" t="s">
        <v>44</v>
      </c>
      <c r="J985" s="177" t="str">
        <f>IF(ISBLANK(INDEX('Policy Characteristics'!D:D,MATCH($C985,'Policy Characteristics'!$C:$C,0))),"",INDEX('Policy Characteristics'!D:D,MATCH($C985,'Policy Characteristics'!$C:$C,0)))</f>
        <v>Hydrogen Combustion</v>
      </c>
      <c r="K985" s="177" t="str">
        <f>IF(ISBLANK(INDEX('Policy Characteristics'!E:E,MATCH($C985,'Policy Characteristics'!$C:$C,0))),"",INDEX('Policy Characteristics'!E:E,MATCH($C985,'Policy Characteristics'!$C:$C,0)))</f>
        <v>indst shift to hydrogen</v>
      </c>
      <c r="L985" s="177">
        <f>IF(ISBLANK(INDEX('Policy Characteristics'!F:F,MATCH($C985,'Policy Characteristics'!$C:$C,0))),"",INDEX('Policy Characteristics'!F:F,MATCH($C985,'Policy Characteristics'!$C:$C,0)))</f>
        <v>0</v>
      </c>
      <c r="M985" s="177">
        <f>IF(ISBLANK(INDEX('Policy Characteristics'!G:G,MATCH($C985,'Policy Characteristics'!$C:$C,0))),"",INDEX('Policy Characteristics'!G:G,MATCH($C985,'Policy Characteristics'!$C:$C,0)))</f>
        <v>1</v>
      </c>
      <c r="N985" s="177">
        <f>IF(ISBLANK(INDEX('Policy Characteristics'!H:H,MATCH($C985,'Policy Characteristics'!$C:$C,0))),"",INDEX('Policy Characteristics'!H:H,MATCH($C985,'Policy Characteristics'!$C:$C,0)))</f>
        <v>0.01</v>
      </c>
      <c r="O985" s="177" t="str">
        <f>IF(ISBLANK(INDEX('Policy Characteristics'!I:I,MATCH($C985,'Policy Characteristics'!$C:$C,0))),"",INDEX('Policy Characteristics'!I:I,MATCH($C985,'Policy Characteristics'!$C:$C,0)))</f>
        <v>% of fuel shifted</v>
      </c>
      <c r="P985" s="177" t="str">
        <f>IF(ISBLANK(INDEX('Policy Characteristics'!J:J,MATCH($C985,'Policy Characteristics'!$C:$C,0))),"",INDEX('Policy Characteristics'!J:J,MATCH($C985,'Policy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5" s="177" t="str">
        <f>IF(ISBLANK(INDEX('Policy Characteristics'!K:K,MATCH($C985,'Policy Characteristics'!$C:$C,0))),"",INDEX('Policy Characteristics'!K:K,MATCH($C985,'Policy Characteristics'!$C:$C,0)))</f>
        <v>industry-ag-main.html#fuel-switching</v>
      </c>
      <c r="R985" s="177" t="str">
        <f>IF(ISBLANK(INDEX('Policy Characteristics'!L:L,MATCH($C985,'Policy Characteristics'!$C:$C,0))),"",INDEX('Policy Characteristics'!L:L,MATCH($C985,'Policy Characteristics'!$C:$C,0)))</f>
        <v>industry-elec-and-hydrogen.html</v>
      </c>
    </row>
    <row r="986" spans="1:18" s="2" customFormat="1" x14ac:dyDescent="0.35">
      <c r="A986" s="176" t="str">
        <f>IF(ISBLANK(INDEX('Policy Characteristics'!A:A,MATCH($C986,'Policy Characteristics'!$C:$C,0))),"",INDEX('Policy Characteristics'!A:A,MATCH($C986,'Policy Characteristics'!$C:$C,0)))</f>
        <v>Industry</v>
      </c>
      <c r="B986" s="184" t="str">
        <f>IF(ISBLANK(INDEX('Policy Characteristics'!B:B,MATCH($C986,'Policy Characteristics'!$C:$C,0))),"",INDEX('Policy Characteristics'!B:B,MATCH($C986,'Policy Characteristics'!$C:$C,0)))</f>
        <v>Hydrogen Combustion</v>
      </c>
      <c r="C986" s="176" t="str">
        <f t="shared" si="40"/>
        <v>Fraction of Eligible Industrial Energy Use Shifted to Hydrogen</v>
      </c>
      <c r="D986" s="6" t="s">
        <v>1987</v>
      </c>
      <c r="E986" s="1" t="s">
        <v>2382</v>
      </c>
      <c r="F986" t="s">
        <v>1990</v>
      </c>
      <c r="G986" s="47" t="s">
        <v>2389</v>
      </c>
      <c r="H986" s="44">
        <v>2221</v>
      </c>
      <c r="I986" s="198" t="s">
        <v>44</v>
      </c>
      <c r="J986" s="177" t="str">
        <f>IF(ISBLANK(INDEX('Policy Characteristics'!D:D,MATCH($C986,'Policy Characteristics'!$C:$C,0))),"",INDEX('Policy Characteristics'!D:D,MATCH($C986,'Policy Characteristics'!$C:$C,0)))</f>
        <v>Hydrogen Combustion</v>
      </c>
      <c r="K986" s="177" t="str">
        <f>IF(ISBLANK(INDEX('Policy Characteristics'!E:E,MATCH($C986,'Policy Characteristics'!$C:$C,0))),"",INDEX('Policy Characteristics'!E:E,MATCH($C986,'Policy Characteristics'!$C:$C,0)))</f>
        <v>indst shift to hydrogen</v>
      </c>
      <c r="L986" s="177">
        <f>IF(ISBLANK(INDEX('Policy Characteristics'!F:F,MATCH($C986,'Policy Characteristics'!$C:$C,0))),"",INDEX('Policy Characteristics'!F:F,MATCH($C986,'Policy Characteristics'!$C:$C,0)))</f>
        <v>0</v>
      </c>
      <c r="M986" s="177">
        <f>IF(ISBLANK(INDEX('Policy Characteristics'!G:G,MATCH($C986,'Policy Characteristics'!$C:$C,0))),"",INDEX('Policy Characteristics'!G:G,MATCH($C986,'Policy Characteristics'!$C:$C,0)))</f>
        <v>1</v>
      </c>
      <c r="N986" s="177">
        <f>IF(ISBLANK(INDEX('Policy Characteristics'!H:H,MATCH($C986,'Policy Characteristics'!$C:$C,0))),"",INDEX('Policy Characteristics'!H:H,MATCH($C986,'Policy Characteristics'!$C:$C,0)))</f>
        <v>0.01</v>
      </c>
      <c r="O986" s="177" t="str">
        <f>IF(ISBLANK(INDEX('Policy Characteristics'!I:I,MATCH($C986,'Policy Characteristics'!$C:$C,0))),"",INDEX('Policy Characteristics'!I:I,MATCH($C986,'Policy Characteristics'!$C:$C,0)))</f>
        <v>% of fuel shifted</v>
      </c>
      <c r="P986" s="177" t="str">
        <f>IF(ISBLANK(INDEX('Policy Characteristics'!J:J,MATCH($C986,'Policy Characteristics'!$C:$C,0))),"",INDEX('Policy Characteristics'!J:J,MATCH($C986,'Policy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6" s="177" t="str">
        <f>IF(ISBLANK(INDEX('Policy Characteristics'!K:K,MATCH($C986,'Policy Characteristics'!$C:$C,0))),"",INDEX('Policy Characteristics'!K:K,MATCH($C986,'Policy Characteristics'!$C:$C,0)))</f>
        <v>industry-ag-main.html#fuel-switching</v>
      </c>
      <c r="R986" s="177" t="str">
        <f>IF(ISBLANK(INDEX('Policy Characteristics'!L:L,MATCH($C986,'Policy Characteristics'!$C:$C,0))),"",INDEX('Policy Characteristics'!L:L,MATCH($C986,'Policy Characteristics'!$C:$C,0)))</f>
        <v>industry-elec-and-hydrogen.html</v>
      </c>
    </row>
    <row r="987" spans="1:18" s="2" customFormat="1" x14ac:dyDescent="0.35">
      <c r="A987" s="176" t="str">
        <f>IF(ISBLANK(INDEX('Policy Characteristics'!A:A,MATCH($C987,'Policy Characteristics'!$C:$C,0))),"",INDEX('Policy Characteristics'!A:A,MATCH($C987,'Policy Characteristics'!$C:$C,0)))</f>
        <v>Industry</v>
      </c>
      <c r="B987" s="184" t="str">
        <f>IF(ISBLANK(INDEX('Policy Characteristics'!B:B,MATCH($C987,'Policy Characteristics'!$C:$C,0))),"",INDEX('Policy Characteristics'!B:B,MATCH($C987,'Policy Characteristics'!$C:$C,0)))</f>
        <v>Hydrogen Combustion</v>
      </c>
      <c r="C987" s="176" t="str">
        <f t="shared" si="40"/>
        <v>Fraction of Eligible Industrial Energy Use Shifted to Hydrogen</v>
      </c>
      <c r="D987" s="6" t="s">
        <v>1987</v>
      </c>
      <c r="E987" s="1" t="s">
        <v>2383</v>
      </c>
      <c r="F987" t="s">
        <v>1990</v>
      </c>
      <c r="G987" s="47" t="s">
        <v>2390</v>
      </c>
      <c r="H987" s="44">
        <v>2222</v>
      </c>
      <c r="I987" s="198" t="s">
        <v>44</v>
      </c>
      <c r="J987" s="177" t="str">
        <f>IF(ISBLANK(INDEX('Policy Characteristics'!D:D,MATCH($C987,'Policy Characteristics'!$C:$C,0))),"",INDEX('Policy Characteristics'!D:D,MATCH($C987,'Policy Characteristics'!$C:$C,0)))</f>
        <v>Hydrogen Combustion</v>
      </c>
      <c r="K987" s="177" t="str">
        <f>IF(ISBLANK(INDEX('Policy Characteristics'!E:E,MATCH($C987,'Policy Characteristics'!$C:$C,0))),"",INDEX('Policy Characteristics'!E:E,MATCH($C987,'Policy Characteristics'!$C:$C,0)))</f>
        <v>indst shift to hydrogen</v>
      </c>
      <c r="L987" s="177">
        <f>IF(ISBLANK(INDEX('Policy Characteristics'!F:F,MATCH($C987,'Policy Characteristics'!$C:$C,0))),"",INDEX('Policy Characteristics'!F:F,MATCH($C987,'Policy Characteristics'!$C:$C,0)))</f>
        <v>0</v>
      </c>
      <c r="M987" s="177">
        <f>IF(ISBLANK(INDEX('Policy Characteristics'!G:G,MATCH($C987,'Policy Characteristics'!$C:$C,0))),"",INDEX('Policy Characteristics'!G:G,MATCH($C987,'Policy Characteristics'!$C:$C,0)))</f>
        <v>1</v>
      </c>
      <c r="N987" s="177">
        <f>IF(ISBLANK(INDEX('Policy Characteristics'!H:H,MATCH($C987,'Policy Characteristics'!$C:$C,0))),"",INDEX('Policy Characteristics'!H:H,MATCH($C987,'Policy Characteristics'!$C:$C,0)))</f>
        <v>0.01</v>
      </c>
      <c r="O987" s="177" t="str">
        <f>IF(ISBLANK(INDEX('Policy Characteristics'!I:I,MATCH($C987,'Policy Characteristics'!$C:$C,0))),"",INDEX('Policy Characteristics'!I:I,MATCH($C987,'Policy Characteristics'!$C:$C,0)))</f>
        <v>% of fuel shifted</v>
      </c>
      <c r="P987" s="177" t="str">
        <f>IF(ISBLANK(INDEX('Policy Characteristics'!J:J,MATCH($C987,'Policy Characteristics'!$C:$C,0))),"",INDEX('Policy Characteristics'!J:J,MATCH($C987,'Policy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7" s="177" t="str">
        <f>IF(ISBLANK(INDEX('Policy Characteristics'!K:K,MATCH($C987,'Policy Characteristics'!$C:$C,0))),"",INDEX('Policy Characteristics'!K:K,MATCH($C987,'Policy Characteristics'!$C:$C,0)))</f>
        <v>industry-ag-main.html#fuel-switching</v>
      </c>
      <c r="R987" s="177" t="str">
        <f>IF(ISBLANK(INDEX('Policy Characteristics'!L:L,MATCH($C987,'Policy Characteristics'!$C:$C,0))),"",INDEX('Policy Characteristics'!L:L,MATCH($C987,'Policy Characteristics'!$C:$C,0)))</f>
        <v>industry-elec-and-hydrogen.html</v>
      </c>
    </row>
    <row r="988" spans="1:18" s="2" customFormat="1" x14ac:dyDescent="0.35">
      <c r="A988" s="176" t="str">
        <f>IF(ISBLANK(INDEX('Policy Characteristics'!A:A,MATCH($C988,'Policy Characteristics'!$C:$C,0))),"",INDEX('Policy Characteristics'!A:A,MATCH($C988,'Policy Characteristics'!$C:$C,0)))</f>
        <v>Industry</v>
      </c>
      <c r="B988" s="184" t="str">
        <f>IF(ISBLANK(INDEX('Policy Characteristics'!B:B,MATCH($C988,'Policy Characteristics'!$C:$C,0))),"",INDEX('Policy Characteristics'!B:B,MATCH($C988,'Policy Characteristics'!$C:$C,0)))</f>
        <v>Hydrogen Combustion</v>
      </c>
      <c r="C988" s="176" t="str">
        <f t="shared" si="40"/>
        <v>Fraction of Eligible Industrial Energy Use Shifted to Hydrogen</v>
      </c>
      <c r="D988" s="6" t="s">
        <v>1987</v>
      </c>
      <c r="E988" s="1" t="s">
        <v>2384</v>
      </c>
      <c r="F988" t="s">
        <v>1990</v>
      </c>
      <c r="G988" s="47" t="s">
        <v>2391</v>
      </c>
      <c r="H988" s="44">
        <v>2223</v>
      </c>
      <c r="I988" s="198" t="s">
        <v>44</v>
      </c>
      <c r="J988" s="177" t="str">
        <f>IF(ISBLANK(INDEX('Policy Characteristics'!D:D,MATCH($C988,'Policy Characteristics'!$C:$C,0))),"",INDEX('Policy Characteristics'!D:D,MATCH($C988,'Policy Characteristics'!$C:$C,0)))</f>
        <v>Hydrogen Combustion</v>
      </c>
      <c r="K988" s="177" t="str">
        <f>IF(ISBLANK(INDEX('Policy Characteristics'!E:E,MATCH($C988,'Policy Characteristics'!$C:$C,0))),"",INDEX('Policy Characteristics'!E:E,MATCH($C988,'Policy Characteristics'!$C:$C,0)))</f>
        <v>indst shift to hydrogen</v>
      </c>
      <c r="L988" s="177">
        <f>IF(ISBLANK(INDEX('Policy Characteristics'!F:F,MATCH($C988,'Policy Characteristics'!$C:$C,0))),"",INDEX('Policy Characteristics'!F:F,MATCH($C988,'Policy Characteristics'!$C:$C,0)))</f>
        <v>0</v>
      </c>
      <c r="M988" s="177">
        <f>IF(ISBLANK(INDEX('Policy Characteristics'!G:G,MATCH($C988,'Policy Characteristics'!$C:$C,0))),"",INDEX('Policy Characteristics'!G:G,MATCH($C988,'Policy Characteristics'!$C:$C,0)))</f>
        <v>1</v>
      </c>
      <c r="N988" s="177">
        <f>IF(ISBLANK(INDEX('Policy Characteristics'!H:H,MATCH($C988,'Policy Characteristics'!$C:$C,0))),"",INDEX('Policy Characteristics'!H:H,MATCH($C988,'Policy Characteristics'!$C:$C,0)))</f>
        <v>0.01</v>
      </c>
      <c r="O988" s="177" t="str">
        <f>IF(ISBLANK(INDEX('Policy Characteristics'!I:I,MATCH($C988,'Policy Characteristics'!$C:$C,0))),"",INDEX('Policy Characteristics'!I:I,MATCH($C988,'Policy Characteristics'!$C:$C,0)))</f>
        <v>% of fuel shifted</v>
      </c>
      <c r="P988" s="177" t="str">
        <f>IF(ISBLANK(INDEX('Policy Characteristics'!J:J,MATCH($C988,'Policy Characteristics'!$C:$C,0))),"",INDEX('Policy Characteristics'!J:J,MATCH($C988,'Policy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8" s="177" t="str">
        <f>IF(ISBLANK(INDEX('Policy Characteristics'!K:K,MATCH($C988,'Policy Characteristics'!$C:$C,0))),"",INDEX('Policy Characteristics'!K:K,MATCH($C988,'Policy Characteristics'!$C:$C,0)))</f>
        <v>industry-ag-main.html#fuel-switching</v>
      </c>
      <c r="R988" s="177" t="str">
        <f>IF(ISBLANK(INDEX('Policy Characteristics'!L:L,MATCH($C988,'Policy Characteristics'!$C:$C,0))),"",INDEX('Policy Characteristics'!L:L,MATCH($C988,'Policy Characteristics'!$C:$C,0)))</f>
        <v>industry-elec-and-hydrogen.html</v>
      </c>
    </row>
    <row r="989" spans="1:18" s="2" customFormat="1" x14ac:dyDescent="0.35">
      <c r="A989" s="176" t="str">
        <f>IF(ISBLANK(INDEX('Policy Characteristics'!A:A,MATCH($C989,'Policy Characteristics'!$C:$C,0))),"",INDEX('Policy Characteristics'!A:A,MATCH($C989,'Policy Characteristics'!$C:$C,0)))</f>
        <v>Industry</v>
      </c>
      <c r="B989" s="184" t="str">
        <f>IF(ISBLANK(INDEX('Policy Characteristics'!B:B,MATCH($C989,'Policy Characteristics'!$C:$C,0))),"",INDEX('Policy Characteristics'!B:B,MATCH($C989,'Policy Characteristics'!$C:$C,0)))</f>
        <v>Hydrogen Combustion</v>
      </c>
      <c r="C989" s="176" t="str">
        <f t="shared" si="40"/>
        <v>Fraction of Eligible Industrial Energy Use Shifted to Hydrogen</v>
      </c>
      <c r="D989" s="6" t="s">
        <v>1987</v>
      </c>
      <c r="E989" s="1" t="s">
        <v>2385</v>
      </c>
      <c r="F989" t="s">
        <v>1990</v>
      </c>
      <c r="G989" s="47" t="s">
        <v>2392</v>
      </c>
      <c r="H989" s="44">
        <v>2224</v>
      </c>
      <c r="I989" s="198" t="s">
        <v>44</v>
      </c>
      <c r="J989" s="177" t="str">
        <f>IF(ISBLANK(INDEX('Policy Characteristics'!D:D,MATCH($C989,'Policy Characteristics'!$C:$C,0))),"",INDEX('Policy Characteristics'!D:D,MATCH($C989,'Policy Characteristics'!$C:$C,0)))</f>
        <v>Hydrogen Combustion</v>
      </c>
      <c r="K989" s="177" t="str">
        <f>IF(ISBLANK(INDEX('Policy Characteristics'!E:E,MATCH($C989,'Policy Characteristics'!$C:$C,0))),"",INDEX('Policy Characteristics'!E:E,MATCH($C989,'Policy Characteristics'!$C:$C,0)))</f>
        <v>indst shift to hydrogen</v>
      </c>
      <c r="L989" s="177">
        <f>IF(ISBLANK(INDEX('Policy Characteristics'!F:F,MATCH($C989,'Policy Characteristics'!$C:$C,0))),"",INDEX('Policy Characteristics'!F:F,MATCH($C989,'Policy Characteristics'!$C:$C,0)))</f>
        <v>0</v>
      </c>
      <c r="M989" s="177">
        <f>IF(ISBLANK(INDEX('Policy Characteristics'!G:G,MATCH($C989,'Policy Characteristics'!$C:$C,0))),"",INDEX('Policy Characteristics'!G:G,MATCH($C989,'Policy Characteristics'!$C:$C,0)))</f>
        <v>1</v>
      </c>
      <c r="N989" s="177">
        <f>IF(ISBLANK(INDEX('Policy Characteristics'!H:H,MATCH($C989,'Policy Characteristics'!$C:$C,0))),"",INDEX('Policy Characteristics'!H:H,MATCH($C989,'Policy Characteristics'!$C:$C,0)))</f>
        <v>0.01</v>
      </c>
      <c r="O989" s="177" t="str">
        <f>IF(ISBLANK(INDEX('Policy Characteristics'!I:I,MATCH($C989,'Policy Characteristics'!$C:$C,0))),"",INDEX('Policy Characteristics'!I:I,MATCH($C989,'Policy Characteristics'!$C:$C,0)))</f>
        <v>% of fuel shifted</v>
      </c>
      <c r="P989" s="177" t="str">
        <f>IF(ISBLANK(INDEX('Policy Characteristics'!J:J,MATCH($C989,'Policy Characteristics'!$C:$C,0))),"",INDEX('Policy Characteristics'!J:J,MATCH($C989,'Policy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9" s="177" t="str">
        <f>IF(ISBLANK(INDEX('Policy Characteristics'!K:K,MATCH($C989,'Policy Characteristics'!$C:$C,0))),"",INDEX('Policy Characteristics'!K:K,MATCH($C989,'Policy Characteristics'!$C:$C,0)))</f>
        <v>industry-ag-main.html#fuel-switching</v>
      </c>
      <c r="R989" s="177" t="str">
        <f>IF(ISBLANK(INDEX('Policy Characteristics'!L:L,MATCH($C989,'Policy Characteristics'!$C:$C,0))),"",INDEX('Policy Characteristics'!L:L,MATCH($C989,'Policy Characteristics'!$C:$C,0)))</f>
        <v>industry-elec-and-hydrogen.html</v>
      </c>
    </row>
    <row r="990" spans="1:18" s="2" customFormat="1" x14ac:dyDescent="0.35">
      <c r="A990" s="176" t="str">
        <f>IF(ISBLANK(INDEX('Policy Characteristics'!A:A,MATCH($C990,'Policy Characteristics'!$C:$C,0))),"",INDEX('Policy Characteristics'!A:A,MATCH($C990,'Policy Characteristics'!$C:$C,0)))</f>
        <v>Industry</v>
      </c>
      <c r="B990" s="184" t="str">
        <f>IF(ISBLANK(INDEX('Policy Characteristics'!B:B,MATCH($C990,'Policy Characteristics'!$C:$C,0))),"",INDEX('Policy Characteristics'!B:B,MATCH($C990,'Policy Characteristics'!$C:$C,0)))</f>
        <v>Hydrogen Combustion</v>
      </c>
      <c r="C990" s="176" t="str">
        <f t="shared" si="40"/>
        <v>Fraction of Eligible Industrial Energy Use Shifted to Hydrogen</v>
      </c>
      <c r="D990" s="6" t="s">
        <v>1987</v>
      </c>
      <c r="E990" s="1" t="s">
        <v>2542</v>
      </c>
      <c r="F990" t="s">
        <v>1990</v>
      </c>
      <c r="G990" s="47" t="s">
        <v>2542</v>
      </c>
      <c r="H990" s="44">
        <v>2225</v>
      </c>
      <c r="I990" s="198" t="s">
        <v>44</v>
      </c>
      <c r="J990" s="177" t="str">
        <f>IF(ISBLANK(INDEX('Policy Characteristics'!D:D,MATCH($C990,'Policy Characteristics'!$C:$C,0))),"",INDEX('Policy Characteristics'!D:D,MATCH($C990,'Policy Characteristics'!$C:$C,0)))</f>
        <v>Hydrogen Combustion</v>
      </c>
      <c r="K990" s="177" t="str">
        <f>IF(ISBLANK(INDEX('Policy Characteristics'!E:E,MATCH($C990,'Policy Characteristics'!$C:$C,0))),"",INDEX('Policy Characteristics'!E:E,MATCH($C990,'Policy Characteristics'!$C:$C,0)))</f>
        <v>indst shift to hydrogen</v>
      </c>
      <c r="L990" s="177">
        <f>IF(ISBLANK(INDEX('Policy Characteristics'!F:F,MATCH($C990,'Policy Characteristics'!$C:$C,0))),"",INDEX('Policy Characteristics'!F:F,MATCH($C990,'Policy Characteristics'!$C:$C,0)))</f>
        <v>0</v>
      </c>
      <c r="M990" s="177">
        <f>IF(ISBLANK(INDEX('Policy Characteristics'!G:G,MATCH($C990,'Policy Characteristics'!$C:$C,0))),"",INDEX('Policy Characteristics'!G:G,MATCH($C990,'Policy Characteristics'!$C:$C,0)))</f>
        <v>1</v>
      </c>
      <c r="N990" s="177">
        <f>IF(ISBLANK(INDEX('Policy Characteristics'!H:H,MATCH($C990,'Policy Characteristics'!$C:$C,0))),"",INDEX('Policy Characteristics'!H:H,MATCH($C990,'Policy Characteristics'!$C:$C,0)))</f>
        <v>0.01</v>
      </c>
      <c r="O990" s="177" t="str">
        <f>IF(ISBLANK(INDEX('Policy Characteristics'!I:I,MATCH($C990,'Policy Characteristics'!$C:$C,0))),"",INDEX('Policy Characteristics'!I:I,MATCH($C990,'Policy Characteristics'!$C:$C,0)))</f>
        <v>% of fuel shifted</v>
      </c>
      <c r="P990" s="177" t="str">
        <f>IF(ISBLANK(INDEX('Policy Characteristics'!J:J,MATCH($C990,'Policy Characteristics'!$C:$C,0))),"",INDEX('Policy Characteristics'!J:J,MATCH($C990,'Policy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0" s="177" t="str">
        <f>IF(ISBLANK(INDEX('Policy Characteristics'!K:K,MATCH($C990,'Policy Characteristics'!$C:$C,0))),"",INDEX('Policy Characteristics'!K:K,MATCH($C990,'Policy Characteristics'!$C:$C,0)))</f>
        <v>industry-ag-main.html#fuel-switching</v>
      </c>
      <c r="R990" s="177" t="str">
        <f>IF(ISBLANK(INDEX('Policy Characteristics'!L:L,MATCH($C990,'Policy Characteristics'!$C:$C,0))),"",INDEX('Policy Characteristics'!L:L,MATCH($C990,'Policy Characteristics'!$C:$C,0)))</f>
        <v>industry-elec-and-hydrogen.html</v>
      </c>
    </row>
    <row r="991" spans="1:18" s="2" customFormat="1" x14ac:dyDescent="0.35">
      <c r="A991" s="176" t="str">
        <f>IF(ISBLANK(INDEX('Policy Characteristics'!A:A,MATCH($C991,'Policy Characteristics'!$C:$C,0))),"",INDEX('Policy Characteristics'!A:A,MATCH($C991,'Policy Characteristics'!$C:$C,0)))</f>
        <v>Industry</v>
      </c>
      <c r="B991" s="184" t="str">
        <f>IF(ISBLANK(INDEX('Policy Characteristics'!B:B,MATCH($C991,'Policy Characteristics'!$C:$C,0))),"",INDEX('Policy Characteristics'!B:B,MATCH($C991,'Policy Characteristics'!$C:$C,0)))</f>
        <v>Hydrogen Combustion</v>
      </c>
      <c r="C991" s="176" t="str">
        <f t="shared" si="40"/>
        <v>Fraction of Eligible Industrial Energy Use Shifted to Hydrogen</v>
      </c>
      <c r="D991" s="6" t="s">
        <v>1988</v>
      </c>
      <c r="E991" s="1" t="s">
        <v>2379</v>
      </c>
      <c r="F991" t="s">
        <v>1949</v>
      </c>
      <c r="G991" s="47" t="s">
        <v>2386</v>
      </c>
      <c r="H991" s="44">
        <v>2226</v>
      </c>
      <c r="I991" s="198" t="s">
        <v>44</v>
      </c>
      <c r="J991" s="177" t="str">
        <f>IF(ISBLANK(INDEX('Policy Characteristics'!D:D,MATCH($C991,'Policy Characteristics'!$C:$C,0))),"",INDEX('Policy Characteristics'!D:D,MATCH($C991,'Policy Characteristics'!$C:$C,0)))</f>
        <v>Hydrogen Combustion</v>
      </c>
      <c r="K991" s="177" t="str">
        <f>IF(ISBLANK(INDEX('Policy Characteristics'!E:E,MATCH($C991,'Policy Characteristics'!$C:$C,0))),"",INDEX('Policy Characteristics'!E:E,MATCH($C991,'Policy Characteristics'!$C:$C,0)))</f>
        <v>indst shift to hydrogen</v>
      </c>
      <c r="L991" s="177">
        <f>IF(ISBLANK(INDEX('Policy Characteristics'!F:F,MATCH($C991,'Policy Characteristics'!$C:$C,0))),"",INDEX('Policy Characteristics'!F:F,MATCH($C991,'Policy Characteristics'!$C:$C,0)))</f>
        <v>0</v>
      </c>
      <c r="M991" s="177">
        <f>IF(ISBLANK(INDEX('Policy Characteristics'!G:G,MATCH($C991,'Policy Characteristics'!$C:$C,0))),"",INDEX('Policy Characteristics'!G:G,MATCH($C991,'Policy Characteristics'!$C:$C,0)))</f>
        <v>1</v>
      </c>
      <c r="N991" s="177">
        <f>IF(ISBLANK(INDEX('Policy Characteristics'!H:H,MATCH($C991,'Policy Characteristics'!$C:$C,0))),"",INDEX('Policy Characteristics'!H:H,MATCH($C991,'Policy Characteristics'!$C:$C,0)))</f>
        <v>0.01</v>
      </c>
      <c r="O991" s="177" t="str">
        <f>IF(ISBLANK(INDEX('Policy Characteristics'!I:I,MATCH($C991,'Policy Characteristics'!$C:$C,0))),"",INDEX('Policy Characteristics'!I:I,MATCH($C991,'Policy Characteristics'!$C:$C,0)))</f>
        <v>% of fuel shifted</v>
      </c>
      <c r="P991" s="177" t="str">
        <f>IF(ISBLANK(INDEX('Policy Characteristics'!J:J,MATCH($C991,'Policy Characteristics'!$C:$C,0))),"",INDEX('Policy Characteristics'!J:J,MATCH($C991,'Policy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1" s="177" t="str">
        <f>IF(ISBLANK(INDEX('Policy Characteristics'!K:K,MATCH($C991,'Policy Characteristics'!$C:$C,0))),"",INDEX('Policy Characteristics'!K:K,MATCH($C991,'Policy Characteristics'!$C:$C,0)))</f>
        <v>industry-ag-main.html#fuel-switching</v>
      </c>
      <c r="R991" s="177" t="str">
        <f>IF(ISBLANK(INDEX('Policy Characteristics'!L:L,MATCH($C991,'Policy Characteristics'!$C:$C,0))),"",INDEX('Policy Characteristics'!L:L,MATCH($C991,'Policy Characteristics'!$C:$C,0)))</f>
        <v>industry-elec-and-hydrogen.html</v>
      </c>
    </row>
    <row r="992" spans="1:18" s="2" customFormat="1" x14ac:dyDescent="0.35">
      <c r="A992" s="176" t="str">
        <f>IF(ISBLANK(INDEX('Policy Characteristics'!A:A,MATCH($C992,'Policy Characteristics'!$C:$C,0))),"",INDEX('Policy Characteristics'!A:A,MATCH($C992,'Policy Characteristics'!$C:$C,0)))</f>
        <v>Industry</v>
      </c>
      <c r="B992" s="184" t="str">
        <f>IF(ISBLANK(INDEX('Policy Characteristics'!B:B,MATCH($C992,'Policy Characteristics'!$C:$C,0))),"",INDEX('Policy Characteristics'!B:B,MATCH($C992,'Policy Characteristics'!$C:$C,0)))</f>
        <v>Hydrogen Combustion</v>
      </c>
      <c r="C992" s="176" t="str">
        <f t="shared" si="40"/>
        <v>Fraction of Eligible Industrial Energy Use Shifted to Hydrogen</v>
      </c>
      <c r="D992" s="6" t="s">
        <v>1988</v>
      </c>
      <c r="E992" s="1" t="s">
        <v>2380</v>
      </c>
      <c r="F992" t="s">
        <v>1949</v>
      </c>
      <c r="G992" s="47" t="s">
        <v>2387</v>
      </c>
      <c r="H992" s="44">
        <v>2227</v>
      </c>
      <c r="I992" s="198" t="s">
        <v>43</v>
      </c>
      <c r="J992" s="177" t="str">
        <f>IF(ISBLANK(INDEX('Policy Characteristics'!D:D,MATCH($C992,'Policy Characteristics'!$C:$C,0))),"",INDEX('Policy Characteristics'!D:D,MATCH($C992,'Policy Characteristics'!$C:$C,0)))</f>
        <v>Hydrogen Combustion</v>
      </c>
      <c r="K992" s="177" t="str">
        <f>IF(ISBLANK(INDEX('Policy Characteristics'!E:E,MATCH($C992,'Policy Characteristics'!$C:$C,0))),"",INDEX('Policy Characteristics'!E:E,MATCH($C992,'Policy Characteristics'!$C:$C,0)))</f>
        <v>indst shift to hydrogen</v>
      </c>
      <c r="L992" s="177">
        <f>IF(ISBLANK(INDEX('Policy Characteristics'!F:F,MATCH($C992,'Policy Characteristics'!$C:$C,0))),"",INDEX('Policy Characteristics'!F:F,MATCH($C992,'Policy Characteristics'!$C:$C,0)))</f>
        <v>0</v>
      </c>
      <c r="M992" s="177">
        <f>IF(ISBLANK(INDEX('Policy Characteristics'!G:G,MATCH($C992,'Policy Characteristics'!$C:$C,0))),"",INDEX('Policy Characteristics'!G:G,MATCH($C992,'Policy Characteristics'!$C:$C,0)))</f>
        <v>1</v>
      </c>
      <c r="N992" s="177">
        <f>IF(ISBLANK(INDEX('Policy Characteristics'!H:H,MATCH($C992,'Policy Characteristics'!$C:$C,0))),"",INDEX('Policy Characteristics'!H:H,MATCH($C992,'Policy Characteristics'!$C:$C,0)))</f>
        <v>0.01</v>
      </c>
      <c r="O992" s="177" t="str">
        <f>IF(ISBLANK(INDEX('Policy Characteristics'!I:I,MATCH($C992,'Policy Characteristics'!$C:$C,0))),"",INDEX('Policy Characteristics'!I:I,MATCH($C992,'Policy Characteristics'!$C:$C,0)))</f>
        <v>% of fuel shifted</v>
      </c>
      <c r="P992" s="177" t="str">
        <f>IF(ISBLANK(INDEX('Policy Characteristics'!J:J,MATCH($C992,'Policy Characteristics'!$C:$C,0))),"",INDEX('Policy Characteristics'!J:J,MATCH($C992,'Policy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2" s="177" t="str">
        <f>IF(ISBLANK(INDEX('Policy Characteristics'!K:K,MATCH($C992,'Policy Characteristics'!$C:$C,0))),"",INDEX('Policy Characteristics'!K:K,MATCH($C992,'Policy Characteristics'!$C:$C,0)))</f>
        <v>industry-ag-main.html#fuel-switching</v>
      </c>
      <c r="R992" s="177" t="str">
        <f>IF(ISBLANK(INDEX('Policy Characteristics'!L:L,MATCH($C992,'Policy Characteristics'!$C:$C,0))),"",INDEX('Policy Characteristics'!L:L,MATCH($C992,'Policy Characteristics'!$C:$C,0)))</f>
        <v>industry-elec-and-hydrogen.html</v>
      </c>
    </row>
    <row r="993" spans="1:18" s="2" customFormat="1" x14ac:dyDescent="0.35">
      <c r="A993" s="176" t="str">
        <f>IF(ISBLANK(INDEX('Policy Characteristics'!A:A,MATCH($C993,'Policy Characteristics'!$C:$C,0))),"",INDEX('Policy Characteristics'!A:A,MATCH($C993,'Policy Characteristics'!$C:$C,0)))</f>
        <v>Industry</v>
      </c>
      <c r="B993" s="184" t="str">
        <f>IF(ISBLANK(INDEX('Policy Characteristics'!B:B,MATCH($C993,'Policy Characteristics'!$C:$C,0))),"",INDEX('Policy Characteristics'!B:B,MATCH($C993,'Policy Characteristics'!$C:$C,0)))</f>
        <v>Hydrogen Combustion</v>
      </c>
      <c r="C993" s="176" t="str">
        <f t="shared" ref="C993:C998" si="41">C$799</f>
        <v>Fraction of Eligible Industrial Energy Use Shifted to Hydrogen</v>
      </c>
      <c r="D993" s="6" t="s">
        <v>1988</v>
      </c>
      <c r="E993" s="1" t="s">
        <v>2381</v>
      </c>
      <c r="F993" t="s">
        <v>1949</v>
      </c>
      <c r="G993" s="47" t="s">
        <v>2388</v>
      </c>
      <c r="H993" s="44">
        <v>2228</v>
      </c>
      <c r="I993" s="198" t="s">
        <v>44</v>
      </c>
      <c r="J993" s="177" t="str">
        <f>IF(ISBLANK(INDEX('Policy Characteristics'!D:D,MATCH($C993,'Policy Characteristics'!$C:$C,0))),"",INDEX('Policy Characteristics'!D:D,MATCH($C993,'Policy Characteristics'!$C:$C,0)))</f>
        <v>Hydrogen Combustion</v>
      </c>
      <c r="K993" s="177" t="str">
        <f>IF(ISBLANK(INDEX('Policy Characteristics'!E:E,MATCH($C993,'Policy Characteristics'!$C:$C,0))),"",INDEX('Policy Characteristics'!E:E,MATCH($C993,'Policy Characteristics'!$C:$C,0)))</f>
        <v>indst shift to hydrogen</v>
      </c>
      <c r="L993" s="177">
        <f>IF(ISBLANK(INDEX('Policy Characteristics'!F:F,MATCH($C993,'Policy Characteristics'!$C:$C,0))),"",INDEX('Policy Characteristics'!F:F,MATCH($C993,'Policy Characteristics'!$C:$C,0)))</f>
        <v>0</v>
      </c>
      <c r="M993" s="177">
        <f>IF(ISBLANK(INDEX('Policy Characteristics'!G:G,MATCH($C993,'Policy Characteristics'!$C:$C,0))),"",INDEX('Policy Characteristics'!G:G,MATCH($C993,'Policy Characteristics'!$C:$C,0)))</f>
        <v>1</v>
      </c>
      <c r="N993" s="177">
        <f>IF(ISBLANK(INDEX('Policy Characteristics'!H:H,MATCH($C993,'Policy Characteristics'!$C:$C,0))),"",INDEX('Policy Characteristics'!H:H,MATCH($C993,'Policy Characteristics'!$C:$C,0)))</f>
        <v>0.01</v>
      </c>
      <c r="O993" s="177" t="str">
        <f>IF(ISBLANK(INDEX('Policy Characteristics'!I:I,MATCH($C993,'Policy Characteristics'!$C:$C,0))),"",INDEX('Policy Characteristics'!I:I,MATCH($C993,'Policy Characteristics'!$C:$C,0)))</f>
        <v>% of fuel shifted</v>
      </c>
      <c r="P993" s="177" t="str">
        <f>IF(ISBLANK(INDEX('Policy Characteristics'!J:J,MATCH($C993,'Policy Characteristics'!$C:$C,0))),"",INDEX('Policy Characteristics'!J:J,MATCH($C993,'Policy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3" s="177" t="str">
        <f>IF(ISBLANK(INDEX('Policy Characteristics'!K:K,MATCH($C993,'Policy Characteristics'!$C:$C,0))),"",INDEX('Policy Characteristics'!K:K,MATCH($C993,'Policy Characteristics'!$C:$C,0)))</f>
        <v>industry-ag-main.html#fuel-switching</v>
      </c>
      <c r="R993" s="177" t="str">
        <f>IF(ISBLANK(INDEX('Policy Characteristics'!L:L,MATCH($C993,'Policy Characteristics'!$C:$C,0))),"",INDEX('Policy Characteristics'!L:L,MATCH($C993,'Policy Characteristics'!$C:$C,0)))</f>
        <v>industry-elec-and-hydrogen.html</v>
      </c>
    </row>
    <row r="994" spans="1:18" s="2" customFormat="1" x14ac:dyDescent="0.35">
      <c r="A994" s="176" t="str">
        <f>IF(ISBLANK(INDEX('Policy Characteristics'!A:A,MATCH($C994,'Policy Characteristics'!$C:$C,0))),"",INDEX('Policy Characteristics'!A:A,MATCH($C994,'Policy Characteristics'!$C:$C,0)))</f>
        <v>Industry</v>
      </c>
      <c r="B994" s="184" t="str">
        <f>IF(ISBLANK(INDEX('Policy Characteristics'!B:B,MATCH($C994,'Policy Characteristics'!$C:$C,0))),"",INDEX('Policy Characteristics'!B:B,MATCH($C994,'Policy Characteristics'!$C:$C,0)))</f>
        <v>Hydrogen Combustion</v>
      </c>
      <c r="C994" s="176" t="str">
        <f t="shared" si="41"/>
        <v>Fraction of Eligible Industrial Energy Use Shifted to Hydrogen</v>
      </c>
      <c r="D994" s="6" t="s">
        <v>1988</v>
      </c>
      <c r="E994" s="1" t="s">
        <v>2382</v>
      </c>
      <c r="F994" t="s">
        <v>1949</v>
      </c>
      <c r="G994" s="47" t="s">
        <v>2389</v>
      </c>
      <c r="H994" s="44">
        <v>2229</v>
      </c>
      <c r="I994" s="198" t="s">
        <v>44</v>
      </c>
      <c r="J994" s="177" t="str">
        <f>IF(ISBLANK(INDEX('Policy Characteristics'!D:D,MATCH($C994,'Policy Characteristics'!$C:$C,0))),"",INDEX('Policy Characteristics'!D:D,MATCH($C994,'Policy Characteristics'!$C:$C,0)))</f>
        <v>Hydrogen Combustion</v>
      </c>
      <c r="K994" s="177" t="str">
        <f>IF(ISBLANK(INDEX('Policy Characteristics'!E:E,MATCH($C994,'Policy Characteristics'!$C:$C,0))),"",INDEX('Policy Characteristics'!E:E,MATCH($C994,'Policy Characteristics'!$C:$C,0)))</f>
        <v>indst shift to hydrogen</v>
      </c>
      <c r="L994" s="177">
        <f>IF(ISBLANK(INDEX('Policy Characteristics'!F:F,MATCH($C994,'Policy Characteristics'!$C:$C,0))),"",INDEX('Policy Characteristics'!F:F,MATCH($C994,'Policy Characteristics'!$C:$C,0)))</f>
        <v>0</v>
      </c>
      <c r="M994" s="177">
        <f>IF(ISBLANK(INDEX('Policy Characteristics'!G:G,MATCH($C994,'Policy Characteristics'!$C:$C,0))),"",INDEX('Policy Characteristics'!G:G,MATCH($C994,'Policy Characteristics'!$C:$C,0)))</f>
        <v>1</v>
      </c>
      <c r="N994" s="177">
        <f>IF(ISBLANK(INDEX('Policy Characteristics'!H:H,MATCH($C994,'Policy Characteristics'!$C:$C,0))),"",INDEX('Policy Characteristics'!H:H,MATCH($C994,'Policy Characteristics'!$C:$C,0)))</f>
        <v>0.01</v>
      </c>
      <c r="O994" s="177" t="str">
        <f>IF(ISBLANK(INDEX('Policy Characteristics'!I:I,MATCH($C994,'Policy Characteristics'!$C:$C,0))),"",INDEX('Policy Characteristics'!I:I,MATCH($C994,'Policy Characteristics'!$C:$C,0)))</f>
        <v>% of fuel shifted</v>
      </c>
      <c r="P994" s="177" t="str">
        <f>IF(ISBLANK(INDEX('Policy Characteristics'!J:J,MATCH($C994,'Policy Characteristics'!$C:$C,0))),"",INDEX('Policy Characteristics'!J:J,MATCH($C994,'Policy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4" s="177" t="str">
        <f>IF(ISBLANK(INDEX('Policy Characteristics'!K:K,MATCH($C994,'Policy Characteristics'!$C:$C,0))),"",INDEX('Policy Characteristics'!K:K,MATCH($C994,'Policy Characteristics'!$C:$C,0)))</f>
        <v>industry-ag-main.html#fuel-switching</v>
      </c>
      <c r="R994" s="177" t="str">
        <f>IF(ISBLANK(INDEX('Policy Characteristics'!L:L,MATCH($C994,'Policy Characteristics'!$C:$C,0))),"",INDEX('Policy Characteristics'!L:L,MATCH($C994,'Policy Characteristics'!$C:$C,0)))</f>
        <v>industry-elec-and-hydrogen.html</v>
      </c>
    </row>
    <row r="995" spans="1:18" s="2" customFormat="1" x14ac:dyDescent="0.35">
      <c r="A995" s="176" t="str">
        <f>IF(ISBLANK(INDEX('Policy Characteristics'!A:A,MATCH($C995,'Policy Characteristics'!$C:$C,0))),"",INDEX('Policy Characteristics'!A:A,MATCH($C995,'Policy Characteristics'!$C:$C,0)))</f>
        <v>Industry</v>
      </c>
      <c r="B995" s="184" t="str">
        <f>IF(ISBLANK(INDEX('Policy Characteristics'!B:B,MATCH($C995,'Policy Characteristics'!$C:$C,0))),"",INDEX('Policy Characteristics'!B:B,MATCH($C995,'Policy Characteristics'!$C:$C,0)))</f>
        <v>Hydrogen Combustion</v>
      </c>
      <c r="C995" s="176" t="str">
        <f t="shared" si="41"/>
        <v>Fraction of Eligible Industrial Energy Use Shifted to Hydrogen</v>
      </c>
      <c r="D995" s="6" t="s">
        <v>1988</v>
      </c>
      <c r="E995" s="1" t="s">
        <v>2383</v>
      </c>
      <c r="F995" t="s">
        <v>1949</v>
      </c>
      <c r="G995" s="47" t="s">
        <v>2390</v>
      </c>
      <c r="H995" s="44">
        <v>2230</v>
      </c>
      <c r="I995" s="198" t="s">
        <v>44</v>
      </c>
      <c r="J995" s="177" t="str">
        <f>IF(ISBLANK(INDEX('Policy Characteristics'!D:D,MATCH($C995,'Policy Characteristics'!$C:$C,0))),"",INDEX('Policy Characteristics'!D:D,MATCH($C995,'Policy Characteristics'!$C:$C,0)))</f>
        <v>Hydrogen Combustion</v>
      </c>
      <c r="K995" s="177" t="str">
        <f>IF(ISBLANK(INDEX('Policy Characteristics'!E:E,MATCH($C995,'Policy Characteristics'!$C:$C,0))),"",INDEX('Policy Characteristics'!E:E,MATCH($C995,'Policy Characteristics'!$C:$C,0)))</f>
        <v>indst shift to hydrogen</v>
      </c>
      <c r="L995" s="177">
        <f>IF(ISBLANK(INDEX('Policy Characteristics'!F:F,MATCH($C995,'Policy Characteristics'!$C:$C,0))),"",INDEX('Policy Characteristics'!F:F,MATCH($C995,'Policy Characteristics'!$C:$C,0)))</f>
        <v>0</v>
      </c>
      <c r="M995" s="177">
        <f>IF(ISBLANK(INDEX('Policy Characteristics'!G:G,MATCH($C995,'Policy Characteristics'!$C:$C,0))),"",INDEX('Policy Characteristics'!G:G,MATCH($C995,'Policy Characteristics'!$C:$C,0)))</f>
        <v>1</v>
      </c>
      <c r="N995" s="177">
        <f>IF(ISBLANK(INDEX('Policy Characteristics'!H:H,MATCH($C995,'Policy Characteristics'!$C:$C,0))),"",INDEX('Policy Characteristics'!H:H,MATCH($C995,'Policy Characteristics'!$C:$C,0)))</f>
        <v>0.01</v>
      </c>
      <c r="O995" s="177" t="str">
        <f>IF(ISBLANK(INDEX('Policy Characteristics'!I:I,MATCH($C995,'Policy Characteristics'!$C:$C,0))),"",INDEX('Policy Characteristics'!I:I,MATCH($C995,'Policy Characteristics'!$C:$C,0)))</f>
        <v>% of fuel shifted</v>
      </c>
      <c r="P995" s="177" t="str">
        <f>IF(ISBLANK(INDEX('Policy Characteristics'!J:J,MATCH($C995,'Policy Characteristics'!$C:$C,0))),"",INDEX('Policy Characteristics'!J:J,MATCH($C995,'Policy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5" s="177" t="str">
        <f>IF(ISBLANK(INDEX('Policy Characteristics'!K:K,MATCH($C995,'Policy Characteristics'!$C:$C,0))),"",INDEX('Policy Characteristics'!K:K,MATCH($C995,'Policy Characteristics'!$C:$C,0)))</f>
        <v>industry-ag-main.html#fuel-switching</v>
      </c>
      <c r="R995" s="177" t="str">
        <f>IF(ISBLANK(INDEX('Policy Characteristics'!L:L,MATCH($C995,'Policy Characteristics'!$C:$C,0))),"",INDEX('Policy Characteristics'!L:L,MATCH($C995,'Policy Characteristics'!$C:$C,0)))</f>
        <v>industry-elec-and-hydrogen.html</v>
      </c>
    </row>
    <row r="996" spans="1:18" s="2" customFormat="1" x14ac:dyDescent="0.35">
      <c r="A996" s="176" t="str">
        <f>IF(ISBLANK(INDEX('Policy Characteristics'!A:A,MATCH($C996,'Policy Characteristics'!$C:$C,0))),"",INDEX('Policy Characteristics'!A:A,MATCH($C996,'Policy Characteristics'!$C:$C,0)))</f>
        <v>Industry</v>
      </c>
      <c r="B996" s="184" t="str">
        <f>IF(ISBLANK(INDEX('Policy Characteristics'!B:B,MATCH($C996,'Policy Characteristics'!$C:$C,0))),"",INDEX('Policy Characteristics'!B:B,MATCH($C996,'Policy Characteristics'!$C:$C,0)))</f>
        <v>Hydrogen Combustion</v>
      </c>
      <c r="C996" s="176" t="str">
        <f t="shared" si="41"/>
        <v>Fraction of Eligible Industrial Energy Use Shifted to Hydrogen</v>
      </c>
      <c r="D996" s="6" t="s">
        <v>1988</v>
      </c>
      <c r="E996" s="1" t="s">
        <v>2384</v>
      </c>
      <c r="F996" t="s">
        <v>1949</v>
      </c>
      <c r="G996" s="47" t="s">
        <v>2391</v>
      </c>
      <c r="H996" s="44">
        <v>2231</v>
      </c>
      <c r="I996" s="198" t="s">
        <v>44</v>
      </c>
      <c r="J996" s="177" t="str">
        <f>IF(ISBLANK(INDEX('Policy Characteristics'!D:D,MATCH($C996,'Policy Characteristics'!$C:$C,0))),"",INDEX('Policy Characteristics'!D:D,MATCH($C996,'Policy Characteristics'!$C:$C,0)))</f>
        <v>Hydrogen Combustion</v>
      </c>
      <c r="K996" s="177" t="str">
        <f>IF(ISBLANK(INDEX('Policy Characteristics'!E:E,MATCH($C996,'Policy Characteristics'!$C:$C,0))),"",INDEX('Policy Characteristics'!E:E,MATCH($C996,'Policy Characteristics'!$C:$C,0)))</f>
        <v>indst shift to hydrogen</v>
      </c>
      <c r="L996" s="177">
        <f>IF(ISBLANK(INDEX('Policy Characteristics'!F:F,MATCH($C996,'Policy Characteristics'!$C:$C,0))),"",INDEX('Policy Characteristics'!F:F,MATCH($C996,'Policy Characteristics'!$C:$C,0)))</f>
        <v>0</v>
      </c>
      <c r="M996" s="177">
        <f>IF(ISBLANK(INDEX('Policy Characteristics'!G:G,MATCH($C996,'Policy Characteristics'!$C:$C,0))),"",INDEX('Policy Characteristics'!G:G,MATCH($C996,'Policy Characteristics'!$C:$C,0)))</f>
        <v>1</v>
      </c>
      <c r="N996" s="177">
        <f>IF(ISBLANK(INDEX('Policy Characteristics'!H:H,MATCH($C996,'Policy Characteristics'!$C:$C,0))),"",INDEX('Policy Characteristics'!H:H,MATCH($C996,'Policy Characteristics'!$C:$C,0)))</f>
        <v>0.01</v>
      </c>
      <c r="O996" s="177" t="str">
        <f>IF(ISBLANK(INDEX('Policy Characteristics'!I:I,MATCH($C996,'Policy Characteristics'!$C:$C,0))),"",INDEX('Policy Characteristics'!I:I,MATCH($C996,'Policy Characteristics'!$C:$C,0)))</f>
        <v>% of fuel shifted</v>
      </c>
      <c r="P996" s="177" t="str">
        <f>IF(ISBLANK(INDEX('Policy Characteristics'!J:J,MATCH($C996,'Policy Characteristics'!$C:$C,0))),"",INDEX('Policy Characteristics'!J:J,MATCH($C996,'Policy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6" s="177" t="str">
        <f>IF(ISBLANK(INDEX('Policy Characteristics'!K:K,MATCH($C996,'Policy Characteristics'!$C:$C,0))),"",INDEX('Policy Characteristics'!K:K,MATCH($C996,'Policy Characteristics'!$C:$C,0)))</f>
        <v>industry-ag-main.html#fuel-switching</v>
      </c>
      <c r="R996" s="177" t="str">
        <f>IF(ISBLANK(INDEX('Policy Characteristics'!L:L,MATCH($C996,'Policy Characteristics'!$C:$C,0))),"",INDEX('Policy Characteristics'!L:L,MATCH($C996,'Policy Characteristics'!$C:$C,0)))</f>
        <v>industry-elec-and-hydrogen.html</v>
      </c>
    </row>
    <row r="997" spans="1:18" s="2" customFormat="1" x14ac:dyDescent="0.35">
      <c r="A997" s="176" t="str">
        <f>IF(ISBLANK(INDEX('Policy Characteristics'!A:A,MATCH($C997,'Policy Characteristics'!$C:$C,0))),"",INDEX('Policy Characteristics'!A:A,MATCH($C997,'Policy Characteristics'!$C:$C,0)))</f>
        <v>Industry</v>
      </c>
      <c r="B997" s="184" t="str">
        <f>IF(ISBLANK(INDEX('Policy Characteristics'!B:B,MATCH($C997,'Policy Characteristics'!$C:$C,0))),"",INDEX('Policy Characteristics'!B:B,MATCH($C997,'Policy Characteristics'!$C:$C,0)))</f>
        <v>Hydrogen Combustion</v>
      </c>
      <c r="C997" s="176" t="str">
        <f t="shared" si="41"/>
        <v>Fraction of Eligible Industrial Energy Use Shifted to Hydrogen</v>
      </c>
      <c r="D997" s="6" t="s">
        <v>1988</v>
      </c>
      <c r="E997" s="1" t="s">
        <v>2385</v>
      </c>
      <c r="F997" t="s">
        <v>1949</v>
      </c>
      <c r="G997" s="47" t="s">
        <v>2392</v>
      </c>
      <c r="H997" s="44">
        <v>2232</v>
      </c>
      <c r="I997" s="198" t="s">
        <v>44</v>
      </c>
      <c r="J997" s="177" t="str">
        <f>IF(ISBLANK(INDEX('Policy Characteristics'!D:D,MATCH($C997,'Policy Characteristics'!$C:$C,0))),"",INDEX('Policy Characteristics'!D:D,MATCH($C997,'Policy Characteristics'!$C:$C,0)))</f>
        <v>Hydrogen Combustion</v>
      </c>
      <c r="K997" s="177" t="str">
        <f>IF(ISBLANK(INDEX('Policy Characteristics'!E:E,MATCH($C997,'Policy Characteristics'!$C:$C,0))),"",INDEX('Policy Characteristics'!E:E,MATCH($C997,'Policy Characteristics'!$C:$C,0)))</f>
        <v>indst shift to hydrogen</v>
      </c>
      <c r="L997" s="177">
        <f>IF(ISBLANK(INDEX('Policy Characteristics'!F:F,MATCH($C997,'Policy Characteristics'!$C:$C,0))),"",INDEX('Policy Characteristics'!F:F,MATCH($C997,'Policy Characteristics'!$C:$C,0)))</f>
        <v>0</v>
      </c>
      <c r="M997" s="177">
        <f>IF(ISBLANK(INDEX('Policy Characteristics'!G:G,MATCH($C997,'Policy Characteristics'!$C:$C,0))),"",INDEX('Policy Characteristics'!G:G,MATCH($C997,'Policy Characteristics'!$C:$C,0)))</f>
        <v>1</v>
      </c>
      <c r="N997" s="177">
        <f>IF(ISBLANK(INDEX('Policy Characteristics'!H:H,MATCH($C997,'Policy Characteristics'!$C:$C,0))),"",INDEX('Policy Characteristics'!H:H,MATCH($C997,'Policy Characteristics'!$C:$C,0)))</f>
        <v>0.01</v>
      </c>
      <c r="O997" s="177" t="str">
        <f>IF(ISBLANK(INDEX('Policy Characteristics'!I:I,MATCH($C997,'Policy Characteristics'!$C:$C,0))),"",INDEX('Policy Characteristics'!I:I,MATCH($C997,'Policy Characteristics'!$C:$C,0)))</f>
        <v>% of fuel shifted</v>
      </c>
      <c r="P997" s="177" t="str">
        <f>IF(ISBLANK(INDEX('Policy Characteristics'!J:J,MATCH($C997,'Policy Characteristics'!$C:$C,0))),"",INDEX('Policy Characteristics'!J:J,MATCH($C997,'Policy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7" s="177" t="str">
        <f>IF(ISBLANK(INDEX('Policy Characteristics'!K:K,MATCH($C997,'Policy Characteristics'!$C:$C,0))),"",INDEX('Policy Characteristics'!K:K,MATCH($C997,'Policy Characteristics'!$C:$C,0)))</f>
        <v>industry-ag-main.html#fuel-switching</v>
      </c>
      <c r="R997" s="177" t="str">
        <f>IF(ISBLANK(INDEX('Policy Characteristics'!L:L,MATCH($C997,'Policy Characteristics'!$C:$C,0))),"",INDEX('Policy Characteristics'!L:L,MATCH($C997,'Policy Characteristics'!$C:$C,0)))</f>
        <v>industry-elec-and-hydrogen.html</v>
      </c>
    </row>
    <row r="998" spans="1:18" s="2" customFormat="1" x14ac:dyDescent="0.35">
      <c r="A998" s="176" t="str">
        <f>IF(ISBLANK(INDEX('Policy Characteristics'!A:A,MATCH($C998,'Policy Characteristics'!$C:$C,0))),"",INDEX('Policy Characteristics'!A:A,MATCH($C998,'Policy Characteristics'!$C:$C,0)))</f>
        <v>Industry</v>
      </c>
      <c r="B998" s="184" t="str">
        <f>IF(ISBLANK(INDEX('Policy Characteristics'!B:B,MATCH($C998,'Policy Characteristics'!$C:$C,0))),"",INDEX('Policy Characteristics'!B:B,MATCH($C998,'Policy Characteristics'!$C:$C,0)))</f>
        <v>Hydrogen Combustion</v>
      </c>
      <c r="C998" s="176" t="str">
        <f t="shared" si="41"/>
        <v>Fraction of Eligible Industrial Energy Use Shifted to Hydrogen</v>
      </c>
      <c r="D998" s="6" t="s">
        <v>1988</v>
      </c>
      <c r="E998" s="1" t="s">
        <v>2542</v>
      </c>
      <c r="F998" t="s">
        <v>1949</v>
      </c>
      <c r="G998" s="47" t="s">
        <v>2542</v>
      </c>
      <c r="H998" s="44">
        <v>2233</v>
      </c>
      <c r="I998" s="198" t="s">
        <v>44</v>
      </c>
      <c r="J998" s="177" t="str">
        <f>IF(ISBLANK(INDEX('Policy Characteristics'!D:D,MATCH($C998,'Policy Characteristics'!$C:$C,0))),"",INDEX('Policy Characteristics'!D:D,MATCH($C998,'Policy Characteristics'!$C:$C,0)))</f>
        <v>Hydrogen Combustion</v>
      </c>
      <c r="K998" s="177" t="str">
        <f>IF(ISBLANK(INDEX('Policy Characteristics'!E:E,MATCH($C998,'Policy Characteristics'!$C:$C,0))),"",INDEX('Policy Characteristics'!E:E,MATCH($C998,'Policy Characteristics'!$C:$C,0)))</f>
        <v>indst shift to hydrogen</v>
      </c>
      <c r="L998" s="177">
        <f>IF(ISBLANK(INDEX('Policy Characteristics'!F:F,MATCH($C998,'Policy Characteristics'!$C:$C,0))),"",INDEX('Policy Characteristics'!F:F,MATCH($C998,'Policy Characteristics'!$C:$C,0)))</f>
        <v>0</v>
      </c>
      <c r="M998" s="177">
        <f>IF(ISBLANK(INDEX('Policy Characteristics'!G:G,MATCH($C998,'Policy Characteristics'!$C:$C,0))),"",INDEX('Policy Characteristics'!G:G,MATCH($C998,'Policy Characteristics'!$C:$C,0)))</f>
        <v>1</v>
      </c>
      <c r="N998" s="177">
        <f>IF(ISBLANK(INDEX('Policy Characteristics'!H:H,MATCH($C998,'Policy Characteristics'!$C:$C,0))),"",INDEX('Policy Characteristics'!H:H,MATCH($C998,'Policy Characteristics'!$C:$C,0)))</f>
        <v>0.01</v>
      </c>
      <c r="O998" s="177" t="str">
        <f>IF(ISBLANK(INDEX('Policy Characteristics'!I:I,MATCH($C998,'Policy Characteristics'!$C:$C,0))),"",INDEX('Policy Characteristics'!I:I,MATCH($C998,'Policy Characteristics'!$C:$C,0)))</f>
        <v>% of fuel shifted</v>
      </c>
      <c r="P998" s="177" t="str">
        <f>IF(ISBLANK(INDEX('Policy Characteristics'!J:J,MATCH($C998,'Policy Characteristics'!$C:$C,0))),"",INDEX('Policy Characteristics'!J:J,MATCH($C998,'Policy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8" s="177" t="str">
        <f>IF(ISBLANK(INDEX('Policy Characteristics'!K:K,MATCH($C998,'Policy Characteristics'!$C:$C,0))),"",INDEX('Policy Characteristics'!K:K,MATCH($C998,'Policy Characteristics'!$C:$C,0)))</f>
        <v>industry-ag-main.html#fuel-switching</v>
      </c>
      <c r="R998" s="177" t="str">
        <f>IF(ISBLANK(INDEX('Policy Characteristics'!L:L,MATCH($C998,'Policy Characteristics'!$C:$C,0))),"",INDEX('Policy Characteristics'!L:L,MATCH($C998,'Policy Characteristics'!$C:$C,0)))</f>
        <v>industry-elec-and-hydrogen.html</v>
      </c>
    </row>
    <row r="999" spans="1:18" s="4" customFormat="1" x14ac:dyDescent="0.35">
      <c r="A999" s="176" t="str">
        <f>IF(ISBLANK(INDEX('Policy Characteristics'!A:A,MATCH($C999,'Policy Characteristics'!$C:$C,0))),"",INDEX('Policy Characteristics'!A:A,MATCH($C999,'Policy Characteristics'!$C:$C,0)))</f>
        <v>Industry</v>
      </c>
      <c r="B999" s="184" t="str">
        <f>IF(ISBLANK(INDEX('Policy Characteristics'!B:B,MATCH($C999,'Policy Characteristics'!$C:$C,0))),"",INDEX('Policy Characteristics'!B:B,MATCH($C999,'Policy Characteristics'!$C:$C,0)))</f>
        <v>Improved System Design</v>
      </c>
      <c r="C999" t="s">
        <v>284</v>
      </c>
      <c r="D999" s="47"/>
      <c r="E999" s="47"/>
      <c r="F999" s="47"/>
      <c r="G999" s="47"/>
      <c r="H999" s="44">
        <v>54</v>
      </c>
      <c r="I999" s="198" t="s">
        <v>43</v>
      </c>
      <c r="J999" s="177" t="str">
        <f>IF(ISBLANK(INDEX('Policy Characteristics'!D:D,MATCH($C999,'Policy Characteristics'!$C:$C,0))),"",INDEX('Policy Characteristics'!D:D,MATCH($C999,'Policy Characteristics'!$C:$C,0)))</f>
        <v>Improved System Design</v>
      </c>
      <c r="K999" s="177" t="str">
        <f>IF(ISBLANK(INDEX('Policy Characteristics'!E:E,MATCH($C999,'Policy Characteristics'!$C:$C,0))),"",INDEX('Policy Characteristics'!E:E,MATCH($C999,'Policy Characteristics'!$C:$C,0)))</f>
        <v>indst system integration</v>
      </c>
      <c r="L999" s="177">
        <f>IF(ISBLANK(INDEX('Policy Characteristics'!F:F,MATCH($C999,'Policy Characteristics'!$C:$C,0))),"",INDEX('Policy Characteristics'!F:F,MATCH($C999,'Policy Characteristics'!$C:$C,0)))</f>
        <v>0</v>
      </c>
      <c r="M999" s="177">
        <f>IF(ISBLANK(INDEX('Policy Characteristics'!G:G,MATCH($C999,'Policy Characteristics'!$C:$C,0))),"",INDEX('Policy Characteristics'!G:G,MATCH($C999,'Policy Characteristics'!$C:$C,0)))</f>
        <v>1</v>
      </c>
      <c r="N999" s="177">
        <f>IF(ISBLANK(INDEX('Policy Characteristics'!H:H,MATCH($C999,'Policy Characteristics'!$C:$C,0))),"",INDEX('Policy Characteristics'!H:H,MATCH($C999,'Policy Characteristics'!$C:$C,0)))</f>
        <v>0.01</v>
      </c>
      <c r="O999" s="177" t="str">
        <f>IF(ISBLANK(INDEX('Policy Characteristics'!I:I,MATCH($C999,'Policy Characteristics'!$C:$C,0))),"",INDEX('Policy Characteristics'!I:I,MATCH($C999,'Policy Characteristics'!$C:$C,0)))</f>
        <v>% of potential achieved</v>
      </c>
      <c r="P999" s="177" t="str">
        <f>IF(ISBLANK(INDEX('Policy Characteristics'!J:J,MATCH($C999,'Policy Characteristics'!$C:$C,0))),"",INDEX('Policy Characteristics'!J:J,MATCH($C999,'Policy Characteristics'!$C:$C,0)))</f>
        <v>**Description:**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v>
      </c>
      <c r="Q999" s="177" t="str">
        <f>IF(ISBLANK(INDEX('Policy Characteristics'!K:K,MATCH($C999,'Policy Characteristics'!$C:$C,0))),"",INDEX('Policy Characteristics'!K:K,MATCH($C999,'Policy Characteristics'!$C:$C,0)))</f>
        <v>industry-ag-main.html#system-integ</v>
      </c>
      <c r="R999" s="177" t="str">
        <f>IF(ISBLANK(INDEX('Policy Characteristics'!L:L,MATCH($C999,'Policy Characteristics'!$C:$C,0))),"",INDEX('Policy Characteristics'!L:L,MATCH($C999,'Policy Characteristics'!$C:$C,0)))</f>
        <v>improved-system-design.html</v>
      </c>
    </row>
    <row r="1000" spans="1:18" s="4" customFormat="1" x14ac:dyDescent="0.35">
      <c r="A1000" s="176" t="str">
        <f>IF(ISBLANK(INDEX('Policy Characteristics'!A:A,MATCH($C1000,'Policy Characteristics'!$C:$C,0))),"",INDEX('Policy Characteristics'!A:A,MATCH($C1000,'Policy Characteristics'!$C:$C,0)))</f>
        <v>Industry</v>
      </c>
      <c r="B1000" s="184" t="str">
        <f>IF(ISBLANK(INDEX('Policy Characteristics'!B:B,MATCH($C1000,'Policy Characteristics'!$C:$C,0))),"",INDEX('Policy Characteristics'!B:B,MATCH($C1000,'Policy Characteristics'!$C:$C,0)))</f>
        <v>Industry Energy Efficiency Standards</v>
      </c>
      <c r="C1000" t="s">
        <v>283</v>
      </c>
      <c r="D1000" s="47" t="s">
        <v>1964</v>
      </c>
      <c r="E1000" s="47" t="s">
        <v>1298</v>
      </c>
      <c r="F1000" t="s">
        <v>1989</v>
      </c>
      <c r="G1000" s="47" t="s">
        <v>1304</v>
      </c>
      <c r="H1000" s="44">
        <v>958</v>
      </c>
      <c r="I1000" s="198" t="s">
        <v>43</v>
      </c>
      <c r="J1000" s="177" t="str">
        <f>IF(ISBLANK(INDEX('Policy Characteristics'!D:D,MATCH($C1000,'Policy Characteristics'!$C:$C,0))),"",INDEX('Policy Characteristics'!D:D,MATCH($C1000,'Policy Characteristics'!$C:$C,0)))</f>
        <v>Industry Energy Efficiency Standards</v>
      </c>
      <c r="K1000" s="177" t="str">
        <f>IF(ISBLANK(INDEX('Policy Characteristics'!E:E,MATCH($C1000,'Policy Characteristics'!$C:$C,0))),"",INDEX('Policy Characteristics'!E:E,MATCH($C1000,'Policy Characteristics'!$C:$C,0)))</f>
        <v>indst efficiency standards</v>
      </c>
      <c r="L1000" s="177">
        <f>IF(ISBLANK(INDEX('Policy Characteristics'!F:F,MATCH($C1000,'Policy Characteristics'!$C:$C,0))),"",INDEX('Policy Characteristics'!F:F,MATCH($C1000,'Policy Characteristics'!$C:$C,0)))</f>
        <v>0</v>
      </c>
      <c r="M1000" s="177">
        <f>IF(ISBLANK(INDEX('Policy Characteristics'!G:G,MATCH($C1000,'Policy Characteristics'!$C:$C,0))),"",INDEX('Policy Characteristics'!G:G,MATCH($C1000,'Policy Characteristics'!$C:$C,0)))</f>
        <v>0.25</v>
      </c>
      <c r="N1000" s="177">
        <f>IF(ISBLANK(INDEX('Policy Characteristics'!H:H,MATCH($C1000,'Policy Characteristics'!$C:$C,0))),"",INDEX('Policy Characteristics'!H:H,MATCH($C1000,'Policy Characteristics'!$C:$C,0)))</f>
        <v>0.01</v>
      </c>
      <c r="O1000" s="177" t="str">
        <f>IF(ISBLANK(INDEX('Policy Characteristics'!I:I,MATCH($C1000,'Policy Characteristics'!$C:$C,0))),"",INDEX('Policy Characteristics'!I:I,MATCH($C1000,'Policy Characteristics'!$C:$C,0)))</f>
        <v>% reduction in energy use</v>
      </c>
      <c r="P1000" s="177" t="str">
        <f>IF(ISBLANK(INDEX('Policy Characteristics'!J:J,MATCH($C1000,'Policy Characteristics'!$C:$C,0))),"",INDEX('Policy Characteristics'!J:J,MATCH($C1000,'Policy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0" s="177" t="str">
        <f>IF(ISBLANK(INDEX('Policy Characteristics'!K:K,MATCH($C1000,'Policy Characteristics'!$C:$C,0))),"",INDEX('Policy Characteristics'!K:K,MATCH($C1000,'Policy Characteristics'!$C:$C,0)))</f>
        <v>industry-ag-main.html#eff-stds</v>
      </c>
      <c r="R1000" s="177" t="str">
        <f>IF(ISBLANK(INDEX('Policy Characteristics'!L:L,MATCH($C1000,'Policy Characteristics'!$C:$C,0))),"",INDEX('Policy Characteristics'!L:L,MATCH($C1000,'Policy Characteristics'!$C:$C,0)))</f>
        <v>industry-energy-efficiency-standards.html</v>
      </c>
    </row>
    <row r="1001" spans="1:18" s="4" customFormat="1" x14ac:dyDescent="0.35">
      <c r="A1001" s="176" t="str">
        <f>IF(ISBLANK(INDEX('Policy Characteristics'!A:A,MATCH($C1001,'Policy Characteristics'!$C:$C,0))),"",INDEX('Policy Characteristics'!A:A,MATCH($C1001,'Policy Characteristics'!$C:$C,0)))</f>
        <v>Industry</v>
      </c>
      <c r="B1001" s="184" t="str">
        <f>IF(ISBLANK(INDEX('Policy Characteristics'!B:B,MATCH($C1001,'Policy Characteristics'!$C:$C,0))),"",INDEX('Policy Characteristics'!B:B,MATCH($C1001,'Policy Characteristics'!$C:$C,0)))</f>
        <v>Industry Energy Efficiency Standards</v>
      </c>
      <c r="C1001" s="176" t="str">
        <f t="shared" ref="C1001:C1064" si="42">C$1000</f>
        <v>Percentage Improvement in Eqpt Efficiency Standards above BAU</v>
      </c>
      <c r="D1001" s="47" t="s">
        <v>1964</v>
      </c>
      <c r="E1001" s="47" t="s">
        <v>1299</v>
      </c>
      <c r="F1001" t="s">
        <v>1989</v>
      </c>
      <c r="G1001" s="47" t="s">
        <v>1307</v>
      </c>
      <c r="H1001" s="44">
        <v>959</v>
      </c>
      <c r="I1001" s="198" t="s">
        <v>44</v>
      </c>
      <c r="J1001" s="177" t="str">
        <f>IF(ISBLANK(INDEX('Policy Characteristics'!D:D,MATCH($C1001,'Policy Characteristics'!$C:$C,0))),"",INDEX('Policy Characteristics'!D:D,MATCH($C1001,'Policy Characteristics'!$C:$C,0)))</f>
        <v>Industry Energy Efficiency Standards</v>
      </c>
      <c r="K1001" s="177" t="str">
        <f>IF(ISBLANK(INDEX('Policy Characteristics'!E:E,MATCH($C1001,'Policy Characteristics'!$C:$C,0))),"",INDEX('Policy Characteristics'!E:E,MATCH($C1001,'Policy Characteristics'!$C:$C,0)))</f>
        <v>indst efficiency standards</v>
      </c>
      <c r="L1001" s="177">
        <f>IF(ISBLANK(INDEX('Policy Characteristics'!F:F,MATCH($C1001,'Policy Characteristics'!$C:$C,0))),"",INDEX('Policy Characteristics'!F:F,MATCH($C1001,'Policy Characteristics'!$C:$C,0)))</f>
        <v>0</v>
      </c>
      <c r="M1001" s="177">
        <f>IF(ISBLANK(INDEX('Policy Characteristics'!G:G,MATCH($C1001,'Policy Characteristics'!$C:$C,0))),"",INDEX('Policy Characteristics'!G:G,MATCH($C1001,'Policy Characteristics'!$C:$C,0)))</f>
        <v>0.25</v>
      </c>
      <c r="N1001" s="177">
        <f>IF(ISBLANK(INDEX('Policy Characteristics'!H:H,MATCH($C1001,'Policy Characteristics'!$C:$C,0))),"",INDEX('Policy Characteristics'!H:H,MATCH($C1001,'Policy Characteristics'!$C:$C,0)))</f>
        <v>0.01</v>
      </c>
      <c r="O1001" s="177" t="str">
        <f>IF(ISBLANK(INDEX('Policy Characteristics'!I:I,MATCH($C1001,'Policy Characteristics'!$C:$C,0))),"",INDEX('Policy Characteristics'!I:I,MATCH($C1001,'Policy Characteristics'!$C:$C,0)))</f>
        <v>% reduction in energy use</v>
      </c>
      <c r="P1001" s="177" t="str">
        <f>IF(ISBLANK(INDEX('Policy Characteristics'!J:J,MATCH($C1001,'Policy Characteristics'!$C:$C,0))),"",INDEX('Policy Characteristics'!J:J,MATCH($C1001,'Policy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1" s="177" t="str">
        <f>IF(ISBLANK(INDEX('Policy Characteristics'!K:K,MATCH($C1001,'Policy Characteristics'!$C:$C,0))),"",INDEX('Policy Characteristics'!K:K,MATCH($C1001,'Policy Characteristics'!$C:$C,0)))</f>
        <v>industry-ag-main.html#eff-stds</v>
      </c>
      <c r="R1001" s="177" t="str">
        <f>IF(ISBLANK(INDEX('Policy Characteristics'!L:L,MATCH($C1001,'Policy Characteristics'!$C:$C,0))),"",INDEX('Policy Characteristics'!L:L,MATCH($C1001,'Policy Characteristics'!$C:$C,0)))</f>
        <v>industry-energy-efficiency-standards.html</v>
      </c>
    </row>
    <row r="1002" spans="1:18" s="4" customFormat="1" x14ac:dyDescent="0.35">
      <c r="A1002" s="176" t="str">
        <f>IF(ISBLANK(INDEX('Policy Characteristics'!A:A,MATCH($C1002,'Policy Characteristics'!$C:$C,0))),"",INDEX('Policy Characteristics'!A:A,MATCH($C1002,'Policy Characteristics'!$C:$C,0)))</f>
        <v>Industry</v>
      </c>
      <c r="B1002" s="184" t="str">
        <f>IF(ISBLANK(INDEX('Policy Characteristics'!B:B,MATCH($C1002,'Policy Characteristics'!$C:$C,0))),"",INDEX('Policy Characteristics'!B:B,MATCH($C1002,'Policy Characteristics'!$C:$C,0)))</f>
        <v>Industry Energy Efficiency Standards</v>
      </c>
      <c r="C1002" s="176" t="str">
        <f t="shared" si="42"/>
        <v>Percentage Improvement in Eqpt Efficiency Standards above BAU</v>
      </c>
      <c r="D1002" s="47" t="s">
        <v>1964</v>
      </c>
      <c r="E1002" s="47" t="s">
        <v>1300</v>
      </c>
      <c r="F1002" t="s">
        <v>1989</v>
      </c>
      <c r="G1002" s="47" t="s">
        <v>1308</v>
      </c>
      <c r="H1002" s="44">
        <v>960</v>
      </c>
      <c r="I1002" s="198" t="s">
        <v>43</v>
      </c>
      <c r="J1002" s="177" t="str">
        <f>IF(ISBLANK(INDEX('Policy Characteristics'!D:D,MATCH($C1002,'Policy Characteristics'!$C:$C,0))),"",INDEX('Policy Characteristics'!D:D,MATCH($C1002,'Policy Characteristics'!$C:$C,0)))</f>
        <v>Industry Energy Efficiency Standards</v>
      </c>
      <c r="K1002" s="177" t="str">
        <f>IF(ISBLANK(INDEX('Policy Characteristics'!E:E,MATCH($C1002,'Policy Characteristics'!$C:$C,0))),"",INDEX('Policy Characteristics'!E:E,MATCH($C1002,'Policy Characteristics'!$C:$C,0)))</f>
        <v>indst efficiency standards</v>
      </c>
      <c r="L1002" s="177">
        <f>IF(ISBLANK(INDEX('Policy Characteristics'!F:F,MATCH($C1002,'Policy Characteristics'!$C:$C,0))),"",INDEX('Policy Characteristics'!F:F,MATCH($C1002,'Policy Characteristics'!$C:$C,0)))</f>
        <v>0</v>
      </c>
      <c r="M1002" s="177">
        <f>IF(ISBLANK(INDEX('Policy Characteristics'!G:G,MATCH($C1002,'Policy Characteristics'!$C:$C,0))),"",INDEX('Policy Characteristics'!G:G,MATCH($C1002,'Policy Characteristics'!$C:$C,0)))</f>
        <v>0.25</v>
      </c>
      <c r="N1002" s="177">
        <f>IF(ISBLANK(INDEX('Policy Characteristics'!H:H,MATCH($C1002,'Policy Characteristics'!$C:$C,0))),"",INDEX('Policy Characteristics'!H:H,MATCH($C1002,'Policy Characteristics'!$C:$C,0)))</f>
        <v>0.01</v>
      </c>
      <c r="O1002" s="177" t="str">
        <f>IF(ISBLANK(INDEX('Policy Characteristics'!I:I,MATCH($C1002,'Policy Characteristics'!$C:$C,0))),"",INDEX('Policy Characteristics'!I:I,MATCH($C1002,'Policy Characteristics'!$C:$C,0)))</f>
        <v>% reduction in energy use</v>
      </c>
      <c r="P1002" s="177" t="str">
        <f>IF(ISBLANK(INDEX('Policy Characteristics'!J:J,MATCH($C1002,'Policy Characteristics'!$C:$C,0))),"",INDEX('Policy Characteristics'!J:J,MATCH($C1002,'Policy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2" s="177" t="str">
        <f>IF(ISBLANK(INDEX('Policy Characteristics'!K:K,MATCH($C1002,'Policy Characteristics'!$C:$C,0))),"",INDEX('Policy Characteristics'!K:K,MATCH($C1002,'Policy Characteristics'!$C:$C,0)))</f>
        <v>industry-ag-main.html#eff-stds</v>
      </c>
      <c r="R1002" s="177" t="str">
        <f>IF(ISBLANK(INDEX('Policy Characteristics'!L:L,MATCH($C1002,'Policy Characteristics'!$C:$C,0))),"",INDEX('Policy Characteristics'!L:L,MATCH($C1002,'Policy Characteristics'!$C:$C,0)))</f>
        <v>industry-energy-efficiency-standards.html</v>
      </c>
    </row>
    <row r="1003" spans="1:18" s="4" customFormat="1" x14ac:dyDescent="0.35">
      <c r="A1003" s="176" t="str">
        <f>IF(ISBLANK(INDEX('Policy Characteristics'!A:A,MATCH($C1003,'Policy Characteristics'!$C:$C,0))),"",INDEX('Policy Characteristics'!A:A,MATCH($C1003,'Policy Characteristics'!$C:$C,0)))</f>
        <v>Industry</v>
      </c>
      <c r="B1003" s="184" t="str">
        <f>IF(ISBLANK(INDEX('Policy Characteristics'!B:B,MATCH($C1003,'Policy Characteristics'!$C:$C,0))),"",INDEX('Policy Characteristics'!B:B,MATCH($C1003,'Policy Characteristics'!$C:$C,0)))</f>
        <v>Industry Energy Efficiency Standards</v>
      </c>
      <c r="C1003" s="176" t="str">
        <f t="shared" si="42"/>
        <v>Percentage Improvement in Eqpt Efficiency Standards above BAU</v>
      </c>
      <c r="D1003" s="47" t="s">
        <v>1964</v>
      </c>
      <c r="E1003" s="47" t="s">
        <v>1301</v>
      </c>
      <c r="F1003" t="s">
        <v>1989</v>
      </c>
      <c r="G1003" s="47" t="s">
        <v>1305</v>
      </c>
      <c r="H1003" s="44">
        <v>961</v>
      </c>
      <c r="I1003" s="198" t="s">
        <v>44</v>
      </c>
      <c r="J1003" s="177" t="str">
        <f>IF(ISBLANK(INDEX('Policy Characteristics'!D:D,MATCH($C1003,'Policy Characteristics'!$C:$C,0))),"",INDEX('Policy Characteristics'!D:D,MATCH($C1003,'Policy Characteristics'!$C:$C,0)))</f>
        <v>Industry Energy Efficiency Standards</v>
      </c>
      <c r="K1003" s="177" t="str">
        <f>IF(ISBLANK(INDEX('Policy Characteristics'!E:E,MATCH($C1003,'Policy Characteristics'!$C:$C,0))),"",INDEX('Policy Characteristics'!E:E,MATCH($C1003,'Policy Characteristics'!$C:$C,0)))</f>
        <v>indst efficiency standards</v>
      </c>
      <c r="L1003" s="177">
        <f>IF(ISBLANK(INDEX('Policy Characteristics'!F:F,MATCH($C1003,'Policy Characteristics'!$C:$C,0))),"",INDEX('Policy Characteristics'!F:F,MATCH($C1003,'Policy Characteristics'!$C:$C,0)))</f>
        <v>0</v>
      </c>
      <c r="M1003" s="177">
        <f>IF(ISBLANK(INDEX('Policy Characteristics'!G:G,MATCH($C1003,'Policy Characteristics'!$C:$C,0))),"",INDEX('Policy Characteristics'!G:G,MATCH($C1003,'Policy Characteristics'!$C:$C,0)))</f>
        <v>0.25</v>
      </c>
      <c r="N1003" s="177">
        <f>IF(ISBLANK(INDEX('Policy Characteristics'!H:H,MATCH($C1003,'Policy Characteristics'!$C:$C,0))),"",INDEX('Policy Characteristics'!H:H,MATCH($C1003,'Policy Characteristics'!$C:$C,0)))</f>
        <v>0.01</v>
      </c>
      <c r="O1003" s="177" t="str">
        <f>IF(ISBLANK(INDEX('Policy Characteristics'!I:I,MATCH($C1003,'Policy Characteristics'!$C:$C,0))),"",INDEX('Policy Characteristics'!I:I,MATCH($C1003,'Policy Characteristics'!$C:$C,0)))</f>
        <v>% reduction in energy use</v>
      </c>
      <c r="P1003" s="177" t="str">
        <f>IF(ISBLANK(INDEX('Policy Characteristics'!J:J,MATCH($C1003,'Policy Characteristics'!$C:$C,0))),"",INDEX('Policy Characteristics'!J:J,MATCH($C1003,'Policy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3" s="177" t="str">
        <f>IF(ISBLANK(INDEX('Policy Characteristics'!K:K,MATCH($C1003,'Policy Characteristics'!$C:$C,0))),"",INDEX('Policy Characteristics'!K:K,MATCH($C1003,'Policy Characteristics'!$C:$C,0)))</f>
        <v>industry-ag-main.html#eff-stds</v>
      </c>
      <c r="R1003" s="177" t="str">
        <f>IF(ISBLANK(INDEX('Policy Characteristics'!L:L,MATCH($C1003,'Policy Characteristics'!$C:$C,0))),"",INDEX('Policy Characteristics'!L:L,MATCH($C1003,'Policy Characteristics'!$C:$C,0)))</f>
        <v>industry-energy-efficiency-standards.html</v>
      </c>
    </row>
    <row r="1004" spans="1:18" s="4" customFormat="1" x14ac:dyDescent="0.35">
      <c r="A1004" s="176" t="str">
        <f>IF(ISBLANK(INDEX('Policy Characteristics'!A:A,MATCH($C1004,'Policy Characteristics'!$C:$C,0))),"",INDEX('Policy Characteristics'!A:A,MATCH($C1004,'Policy Characteristics'!$C:$C,0)))</f>
        <v>Industry</v>
      </c>
      <c r="B1004" s="184" t="str">
        <f>IF(ISBLANK(INDEX('Policy Characteristics'!B:B,MATCH($C1004,'Policy Characteristics'!$C:$C,0))),"",INDEX('Policy Characteristics'!B:B,MATCH($C1004,'Policy Characteristics'!$C:$C,0)))</f>
        <v>Industry Energy Efficiency Standards</v>
      </c>
      <c r="C1004" s="176" t="str">
        <f t="shared" si="42"/>
        <v>Percentage Improvement in Eqpt Efficiency Standards above BAU</v>
      </c>
      <c r="D1004" s="47" t="s">
        <v>1964</v>
      </c>
      <c r="E1004" s="47" t="s">
        <v>1302</v>
      </c>
      <c r="F1004" t="s">
        <v>1989</v>
      </c>
      <c r="G1004" s="47" t="s">
        <v>1306</v>
      </c>
      <c r="H1004" s="44">
        <v>962</v>
      </c>
      <c r="I1004" s="198" t="s">
        <v>43</v>
      </c>
      <c r="J1004" s="177" t="str">
        <f>IF(ISBLANK(INDEX('Policy Characteristics'!D:D,MATCH($C1004,'Policy Characteristics'!$C:$C,0))),"",INDEX('Policy Characteristics'!D:D,MATCH($C1004,'Policy Characteristics'!$C:$C,0)))</f>
        <v>Industry Energy Efficiency Standards</v>
      </c>
      <c r="K1004" s="177" t="str">
        <f>IF(ISBLANK(INDEX('Policy Characteristics'!E:E,MATCH($C1004,'Policy Characteristics'!$C:$C,0))),"",INDEX('Policy Characteristics'!E:E,MATCH($C1004,'Policy Characteristics'!$C:$C,0)))</f>
        <v>indst efficiency standards</v>
      </c>
      <c r="L1004" s="177">
        <f>IF(ISBLANK(INDEX('Policy Characteristics'!F:F,MATCH($C1004,'Policy Characteristics'!$C:$C,0))),"",INDEX('Policy Characteristics'!F:F,MATCH($C1004,'Policy Characteristics'!$C:$C,0)))</f>
        <v>0</v>
      </c>
      <c r="M1004" s="177">
        <f>IF(ISBLANK(INDEX('Policy Characteristics'!G:G,MATCH($C1004,'Policy Characteristics'!$C:$C,0))),"",INDEX('Policy Characteristics'!G:G,MATCH($C1004,'Policy Characteristics'!$C:$C,0)))</f>
        <v>0.25</v>
      </c>
      <c r="N1004" s="177">
        <f>IF(ISBLANK(INDEX('Policy Characteristics'!H:H,MATCH($C1004,'Policy Characteristics'!$C:$C,0))),"",INDEX('Policy Characteristics'!H:H,MATCH($C1004,'Policy Characteristics'!$C:$C,0)))</f>
        <v>0.01</v>
      </c>
      <c r="O1004" s="177" t="str">
        <f>IF(ISBLANK(INDEX('Policy Characteristics'!I:I,MATCH($C1004,'Policy Characteristics'!$C:$C,0))),"",INDEX('Policy Characteristics'!I:I,MATCH($C1004,'Policy Characteristics'!$C:$C,0)))</f>
        <v>% reduction in energy use</v>
      </c>
      <c r="P1004" s="177" t="str">
        <f>IF(ISBLANK(INDEX('Policy Characteristics'!J:J,MATCH($C1004,'Policy Characteristics'!$C:$C,0))),"",INDEX('Policy Characteristics'!J:J,MATCH($C1004,'Policy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4" s="177" t="str">
        <f>IF(ISBLANK(INDEX('Policy Characteristics'!K:K,MATCH($C1004,'Policy Characteristics'!$C:$C,0))),"",INDEX('Policy Characteristics'!K:K,MATCH($C1004,'Policy Characteristics'!$C:$C,0)))</f>
        <v>industry-ag-main.html#eff-stds</v>
      </c>
      <c r="R1004" s="177" t="str">
        <f>IF(ISBLANK(INDEX('Policy Characteristics'!L:L,MATCH($C1004,'Policy Characteristics'!$C:$C,0))),"",INDEX('Policy Characteristics'!L:L,MATCH($C1004,'Policy Characteristics'!$C:$C,0)))</f>
        <v>industry-energy-efficiency-standards.html</v>
      </c>
    </row>
    <row r="1005" spans="1:18" s="4" customFormat="1" x14ac:dyDescent="0.35">
      <c r="A1005" s="176" t="str">
        <f>IF(ISBLANK(INDEX('Policy Characteristics'!A:A,MATCH($C1005,'Policy Characteristics'!$C:$C,0))),"",INDEX('Policy Characteristics'!A:A,MATCH($C1005,'Policy Characteristics'!$C:$C,0)))</f>
        <v>Industry</v>
      </c>
      <c r="B1005" s="184" t="str">
        <f>IF(ISBLANK(INDEX('Policy Characteristics'!B:B,MATCH($C1005,'Policy Characteristics'!$C:$C,0))),"",INDEX('Policy Characteristics'!B:B,MATCH($C1005,'Policy Characteristics'!$C:$C,0)))</f>
        <v>Industry Energy Efficiency Standards</v>
      </c>
      <c r="C1005" s="176" t="str">
        <f t="shared" si="42"/>
        <v>Percentage Improvement in Eqpt Efficiency Standards above BAU</v>
      </c>
      <c r="D1005" s="47" t="s">
        <v>1964</v>
      </c>
      <c r="E1005" s="47" t="s">
        <v>1303</v>
      </c>
      <c r="F1005" t="s">
        <v>1989</v>
      </c>
      <c r="G1005" s="47" t="s">
        <v>1309</v>
      </c>
      <c r="H1005" s="44">
        <v>963</v>
      </c>
      <c r="I1005" s="198" t="s">
        <v>44</v>
      </c>
      <c r="J1005" s="177" t="str">
        <f>IF(ISBLANK(INDEX('Policy Characteristics'!D:D,MATCH($C1005,'Policy Characteristics'!$C:$C,0))),"",INDEX('Policy Characteristics'!D:D,MATCH($C1005,'Policy Characteristics'!$C:$C,0)))</f>
        <v>Industry Energy Efficiency Standards</v>
      </c>
      <c r="K1005" s="177" t="str">
        <f>IF(ISBLANK(INDEX('Policy Characteristics'!E:E,MATCH($C1005,'Policy Characteristics'!$C:$C,0))),"",INDEX('Policy Characteristics'!E:E,MATCH($C1005,'Policy Characteristics'!$C:$C,0)))</f>
        <v>indst efficiency standards</v>
      </c>
      <c r="L1005" s="177">
        <f>IF(ISBLANK(INDEX('Policy Characteristics'!F:F,MATCH($C1005,'Policy Characteristics'!$C:$C,0))),"",INDEX('Policy Characteristics'!F:F,MATCH($C1005,'Policy Characteristics'!$C:$C,0)))</f>
        <v>0</v>
      </c>
      <c r="M1005" s="177">
        <f>IF(ISBLANK(INDEX('Policy Characteristics'!G:G,MATCH($C1005,'Policy Characteristics'!$C:$C,0))),"",INDEX('Policy Characteristics'!G:G,MATCH($C1005,'Policy Characteristics'!$C:$C,0)))</f>
        <v>0.25</v>
      </c>
      <c r="N1005" s="177">
        <f>IF(ISBLANK(INDEX('Policy Characteristics'!H:H,MATCH($C1005,'Policy Characteristics'!$C:$C,0))),"",INDEX('Policy Characteristics'!H:H,MATCH($C1005,'Policy Characteristics'!$C:$C,0)))</f>
        <v>0.01</v>
      </c>
      <c r="O1005" s="177" t="str">
        <f>IF(ISBLANK(INDEX('Policy Characteristics'!I:I,MATCH($C1005,'Policy Characteristics'!$C:$C,0))),"",INDEX('Policy Characteristics'!I:I,MATCH($C1005,'Policy Characteristics'!$C:$C,0)))</f>
        <v>% reduction in energy use</v>
      </c>
      <c r="P1005" s="177" t="str">
        <f>IF(ISBLANK(INDEX('Policy Characteristics'!J:J,MATCH($C1005,'Policy Characteristics'!$C:$C,0))),"",INDEX('Policy Characteristics'!J:J,MATCH($C1005,'Policy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5" s="177" t="str">
        <f>IF(ISBLANK(INDEX('Policy Characteristics'!K:K,MATCH($C1005,'Policy Characteristics'!$C:$C,0))),"",INDEX('Policy Characteristics'!K:K,MATCH($C1005,'Policy Characteristics'!$C:$C,0)))</f>
        <v>industry-ag-main.html#eff-stds</v>
      </c>
      <c r="R1005" s="177" t="str">
        <f>IF(ISBLANK(INDEX('Policy Characteristics'!L:L,MATCH($C1005,'Policy Characteristics'!$C:$C,0))),"",INDEX('Policy Characteristics'!L:L,MATCH($C1005,'Policy Characteristics'!$C:$C,0)))</f>
        <v>industry-energy-efficiency-standards.html</v>
      </c>
    </row>
    <row r="1006" spans="1:18" x14ac:dyDescent="0.35">
      <c r="A1006" s="176" t="str">
        <f>IF(ISBLANK(INDEX('Policy Characteristics'!A:A,MATCH($C1006,'Policy Characteristics'!$C:$C,0))),"",INDEX('Policy Characteristics'!A:A,MATCH($C1006,'Policy Characteristics'!$C:$C,0)))</f>
        <v>Industry</v>
      </c>
      <c r="B1006" s="184" t="str">
        <f>IF(ISBLANK(INDEX('Policy Characteristics'!B:B,MATCH($C1006,'Policy Characteristics'!$C:$C,0))),"",INDEX('Policy Characteristics'!B:B,MATCH($C1006,'Policy Characteristics'!$C:$C,0)))</f>
        <v>Industry Energy Efficiency Standards</v>
      </c>
      <c r="C1006" s="176" t="str">
        <f t="shared" si="42"/>
        <v>Percentage Improvement in Eqpt Efficiency Standards above BAU</v>
      </c>
      <c r="D1006" s="47" t="s">
        <v>1964</v>
      </c>
      <c r="E1006" s="47" t="s">
        <v>1605</v>
      </c>
      <c r="F1006" t="s">
        <v>1989</v>
      </c>
      <c r="G1006" s="47" t="s">
        <v>1608</v>
      </c>
      <c r="H1006" s="44">
        <v>964</v>
      </c>
      <c r="I1006" s="198" t="s">
        <v>44</v>
      </c>
      <c r="J1006" s="177" t="str">
        <f>IF(ISBLANK(INDEX('Policy Characteristics'!D:D,MATCH($C1006,'Policy Characteristics'!$C:$C,0))),"",INDEX('Policy Characteristics'!D:D,MATCH($C1006,'Policy Characteristics'!$C:$C,0)))</f>
        <v>Industry Energy Efficiency Standards</v>
      </c>
      <c r="K1006" s="177" t="str">
        <f>IF(ISBLANK(INDEX('Policy Characteristics'!E:E,MATCH($C1006,'Policy Characteristics'!$C:$C,0))),"",INDEX('Policy Characteristics'!E:E,MATCH($C1006,'Policy Characteristics'!$C:$C,0)))</f>
        <v>indst efficiency standards</v>
      </c>
      <c r="L1006" s="177">
        <f>IF(ISBLANK(INDEX('Policy Characteristics'!F:F,MATCH($C1006,'Policy Characteristics'!$C:$C,0))),"",INDEX('Policy Characteristics'!F:F,MATCH($C1006,'Policy Characteristics'!$C:$C,0)))</f>
        <v>0</v>
      </c>
      <c r="M1006" s="177">
        <f>IF(ISBLANK(INDEX('Policy Characteristics'!G:G,MATCH($C1006,'Policy Characteristics'!$C:$C,0))),"",INDEX('Policy Characteristics'!G:G,MATCH($C1006,'Policy Characteristics'!$C:$C,0)))</f>
        <v>0.25</v>
      </c>
      <c r="N1006" s="177">
        <f>IF(ISBLANK(INDEX('Policy Characteristics'!H:H,MATCH($C1006,'Policy Characteristics'!$C:$C,0))),"",INDEX('Policy Characteristics'!H:H,MATCH($C1006,'Policy Characteristics'!$C:$C,0)))</f>
        <v>0.01</v>
      </c>
      <c r="O1006" s="177" t="str">
        <f>IF(ISBLANK(INDEX('Policy Characteristics'!I:I,MATCH($C1006,'Policy Characteristics'!$C:$C,0))),"",INDEX('Policy Characteristics'!I:I,MATCH($C1006,'Policy Characteristics'!$C:$C,0)))</f>
        <v>% reduction in energy use</v>
      </c>
      <c r="P1006" s="177" t="str">
        <f>IF(ISBLANK(INDEX('Policy Characteristics'!J:J,MATCH($C1006,'Policy Characteristics'!$C:$C,0))),"",INDEX('Policy Characteristics'!J:J,MATCH($C1006,'Policy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6" s="177" t="str">
        <f>IF(ISBLANK(INDEX('Policy Characteristics'!K:K,MATCH($C1006,'Policy Characteristics'!$C:$C,0))),"",INDEX('Policy Characteristics'!K:K,MATCH($C1006,'Policy Characteristics'!$C:$C,0)))</f>
        <v>industry-ag-main.html#eff-stds</v>
      </c>
      <c r="R1006" s="177" t="str">
        <f>IF(ISBLANK(INDEX('Policy Characteristics'!L:L,MATCH($C1006,'Policy Characteristics'!$C:$C,0))),"",INDEX('Policy Characteristics'!L:L,MATCH($C1006,'Policy Characteristics'!$C:$C,0)))</f>
        <v>industry-energy-efficiency-standards.html</v>
      </c>
    </row>
    <row r="1007" spans="1:18" s="4" customFormat="1" x14ac:dyDescent="0.35">
      <c r="A1007" s="176" t="str">
        <f>IF(ISBLANK(INDEX('Policy Characteristics'!A:A,MATCH($C1007,'Policy Characteristics'!$C:$C,0))),"",INDEX('Policy Characteristics'!A:A,MATCH($C1007,'Policy Characteristics'!$C:$C,0)))</f>
        <v>Industry</v>
      </c>
      <c r="B1007" s="184" t="str">
        <f>IF(ISBLANK(INDEX('Policy Characteristics'!B:B,MATCH($C1007,'Policy Characteristics'!$C:$C,0))),"",INDEX('Policy Characteristics'!B:B,MATCH($C1007,'Policy Characteristics'!$C:$C,0)))</f>
        <v>Industry Energy Efficiency Standards</v>
      </c>
      <c r="C1007" s="176" t="str">
        <f t="shared" si="42"/>
        <v>Percentage Improvement in Eqpt Efficiency Standards above BAU</v>
      </c>
      <c r="D1007" s="47" t="s">
        <v>1964</v>
      </c>
      <c r="E1007" s="47" t="s">
        <v>1606</v>
      </c>
      <c r="F1007" t="s">
        <v>1989</v>
      </c>
      <c r="G1007" s="47" t="s">
        <v>1610</v>
      </c>
      <c r="H1007" s="44">
        <v>965</v>
      </c>
      <c r="I1007" s="198" t="s">
        <v>43</v>
      </c>
      <c r="J1007" s="177" t="str">
        <f>IF(ISBLANK(INDEX('Policy Characteristics'!D:D,MATCH($C1007,'Policy Characteristics'!$C:$C,0))),"",INDEX('Policy Characteristics'!D:D,MATCH($C1007,'Policy Characteristics'!$C:$C,0)))</f>
        <v>Industry Energy Efficiency Standards</v>
      </c>
      <c r="K1007" s="177" t="str">
        <f>IF(ISBLANK(INDEX('Policy Characteristics'!E:E,MATCH($C1007,'Policy Characteristics'!$C:$C,0))),"",INDEX('Policy Characteristics'!E:E,MATCH($C1007,'Policy Characteristics'!$C:$C,0)))</f>
        <v>indst efficiency standards</v>
      </c>
      <c r="L1007" s="177">
        <f>IF(ISBLANK(INDEX('Policy Characteristics'!F:F,MATCH($C1007,'Policy Characteristics'!$C:$C,0))),"",INDEX('Policy Characteristics'!F:F,MATCH($C1007,'Policy Characteristics'!$C:$C,0)))</f>
        <v>0</v>
      </c>
      <c r="M1007" s="177">
        <f>IF(ISBLANK(INDEX('Policy Characteristics'!G:G,MATCH($C1007,'Policy Characteristics'!$C:$C,0))),"",INDEX('Policy Characteristics'!G:G,MATCH($C1007,'Policy Characteristics'!$C:$C,0)))</f>
        <v>0.25</v>
      </c>
      <c r="N1007" s="177">
        <f>IF(ISBLANK(INDEX('Policy Characteristics'!H:H,MATCH($C1007,'Policy Characteristics'!$C:$C,0))),"",INDEX('Policy Characteristics'!H:H,MATCH($C1007,'Policy Characteristics'!$C:$C,0)))</f>
        <v>0.01</v>
      </c>
      <c r="O1007" s="177" t="str">
        <f>IF(ISBLANK(INDEX('Policy Characteristics'!I:I,MATCH($C1007,'Policy Characteristics'!$C:$C,0))),"",INDEX('Policy Characteristics'!I:I,MATCH($C1007,'Policy Characteristics'!$C:$C,0)))</f>
        <v>% reduction in energy use</v>
      </c>
      <c r="P1007" s="177" t="str">
        <f>IF(ISBLANK(INDEX('Policy Characteristics'!J:J,MATCH($C1007,'Policy Characteristics'!$C:$C,0))),"",INDEX('Policy Characteristics'!J:J,MATCH($C1007,'Policy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7" s="177" t="str">
        <f>IF(ISBLANK(INDEX('Policy Characteristics'!K:K,MATCH($C1007,'Policy Characteristics'!$C:$C,0))),"",INDEX('Policy Characteristics'!K:K,MATCH($C1007,'Policy Characteristics'!$C:$C,0)))</f>
        <v>industry-ag-main.html#eff-stds</v>
      </c>
      <c r="R1007" s="177" t="str">
        <f>IF(ISBLANK(INDEX('Policy Characteristics'!L:L,MATCH($C1007,'Policy Characteristics'!$C:$C,0))),"",INDEX('Policy Characteristics'!L:L,MATCH($C1007,'Policy Characteristics'!$C:$C,0)))</f>
        <v>industry-energy-efficiency-standards.html</v>
      </c>
    </row>
    <row r="1008" spans="1:18" s="4" customFormat="1" x14ac:dyDescent="0.35">
      <c r="A1008" s="176" t="str">
        <f>IF(ISBLANK(INDEX('Policy Characteristics'!A:A,MATCH($C1008,'Policy Characteristics'!$C:$C,0))),"",INDEX('Policy Characteristics'!A:A,MATCH($C1008,'Policy Characteristics'!$C:$C,0)))</f>
        <v>Industry</v>
      </c>
      <c r="B1008" s="184" t="str">
        <f>IF(ISBLANK(INDEX('Policy Characteristics'!B:B,MATCH($C1008,'Policy Characteristics'!$C:$C,0))),"",INDEX('Policy Characteristics'!B:B,MATCH($C1008,'Policy Characteristics'!$C:$C,0)))</f>
        <v>Industry Energy Efficiency Standards</v>
      </c>
      <c r="C1008" s="176" t="str">
        <f t="shared" si="42"/>
        <v>Percentage Improvement in Eqpt Efficiency Standards above BAU</v>
      </c>
      <c r="D1008" s="47" t="s">
        <v>1964</v>
      </c>
      <c r="E1008" s="47" t="s">
        <v>1607</v>
      </c>
      <c r="F1008" t="s">
        <v>1989</v>
      </c>
      <c r="G1008" s="47" t="s">
        <v>1611</v>
      </c>
      <c r="H1008" s="44">
        <v>966</v>
      </c>
      <c r="I1008" s="198" t="s">
        <v>43</v>
      </c>
      <c r="J1008" s="177" t="str">
        <f>IF(ISBLANK(INDEX('Policy Characteristics'!D:D,MATCH($C1008,'Policy Characteristics'!$C:$C,0))),"",INDEX('Policy Characteristics'!D:D,MATCH($C1008,'Policy Characteristics'!$C:$C,0)))</f>
        <v>Industry Energy Efficiency Standards</v>
      </c>
      <c r="K1008" s="177" t="str">
        <f>IF(ISBLANK(INDEX('Policy Characteristics'!E:E,MATCH($C1008,'Policy Characteristics'!$C:$C,0))),"",INDEX('Policy Characteristics'!E:E,MATCH($C1008,'Policy Characteristics'!$C:$C,0)))</f>
        <v>indst efficiency standards</v>
      </c>
      <c r="L1008" s="177">
        <f>IF(ISBLANK(INDEX('Policy Characteristics'!F:F,MATCH($C1008,'Policy Characteristics'!$C:$C,0))),"",INDEX('Policy Characteristics'!F:F,MATCH($C1008,'Policy Characteristics'!$C:$C,0)))</f>
        <v>0</v>
      </c>
      <c r="M1008" s="177">
        <f>IF(ISBLANK(INDEX('Policy Characteristics'!G:G,MATCH($C1008,'Policy Characteristics'!$C:$C,0))),"",INDEX('Policy Characteristics'!G:G,MATCH($C1008,'Policy Characteristics'!$C:$C,0)))</f>
        <v>0.25</v>
      </c>
      <c r="N1008" s="177">
        <f>IF(ISBLANK(INDEX('Policy Characteristics'!H:H,MATCH($C1008,'Policy Characteristics'!$C:$C,0))),"",INDEX('Policy Characteristics'!H:H,MATCH($C1008,'Policy Characteristics'!$C:$C,0)))</f>
        <v>0.01</v>
      </c>
      <c r="O1008" s="177" t="str">
        <f>IF(ISBLANK(INDEX('Policy Characteristics'!I:I,MATCH($C1008,'Policy Characteristics'!$C:$C,0))),"",INDEX('Policy Characteristics'!I:I,MATCH($C1008,'Policy Characteristics'!$C:$C,0)))</f>
        <v>% reduction in energy use</v>
      </c>
      <c r="P1008" s="177" t="str">
        <f>IF(ISBLANK(INDEX('Policy Characteristics'!J:J,MATCH($C1008,'Policy Characteristics'!$C:$C,0))),"",INDEX('Policy Characteristics'!J:J,MATCH($C1008,'Policy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8" s="177" t="str">
        <f>IF(ISBLANK(INDEX('Policy Characteristics'!K:K,MATCH($C1008,'Policy Characteristics'!$C:$C,0))),"",INDEX('Policy Characteristics'!K:K,MATCH($C1008,'Policy Characteristics'!$C:$C,0)))</f>
        <v>industry-ag-main.html#eff-stds</v>
      </c>
      <c r="R1008" s="177" t="str">
        <f>IF(ISBLANK(INDEX('Policy Characteristics'!L:L,MATCH($C1008,'Policy Characteristics'!$C:$C,0))),"",INDEX('Policy Characteristics'!L:L,MATCH($C1008,'Policy Characteristics'!$C:$C,0)))</f>
        <v>industry-energy-efficiency-standards.html</v>
      </c>
    </row>
    <row r="1009" spans="1:18" s="4" customFormat="1" x14ac:dyDescent="0.35">
      <c r="A1009" s="176" t="str">
        <f>IF(ISBLANK(INDEX('Policy Characteristics'!A:A,MATCH($C1009,'Policy Characteristics'!$C:$C,0))),"",INDEX('Policy Characteristics'!A:A,MATCH($C1009,'Policy Characteristics'!$C:$C,0)))</f>
        <v>Industry</v>
      </c>
      <c r="B1009" s="184" t="str">
        <f>IF(ISBLANK(INDEX('Policy Characteristics'!B:B,MATCH($C1009,'Policy Characteristics'!$C:$C,0))),"",INDEX('Policy Characteristics'!B:B,MATCH($C1009,'Policy Characteristics'!$C:$C,0)))</f>
        <v>Industry Energy Efficiency Standards</v>
      </c>
      <c r="C1009" s="176" t="str">
        <f t="shared" si="42"/>
        <v>Percentage Improvement in Eqpt Efficiency Standards above BAU</v>
      </c>
      <c r="D1009" s="47" t="s">
        <v>1964</v>
      </c>
      <c r="E1009" s="47" t="s">
        <v>1604</v>
      </c>
      <c r="F1009" t="s">
        <v>1989</v>
      </c>
      <c r="G1009" s="47" t="s">
        <v>1609</v>
      </c>
      <c r="H1009" s="44">
        <v>967</v>
      </c>
      <c r="I1009" s="198" t="s">
        <v>44</v>
      </c>
      <c r="J1009" s="177" t="str">
        <f>IF(ISBLANK(INDEX('Policy Characteristics'!D:D,MATCH($C1009,'Policy Characteristics'!$C:$C,0))),"",INDEX('Policy Characteristics'!D:D,MATCH($C1009,'Policy Characteristics'!$C:$C,0)))</f>
        <v>Industry Energy Efficiency Standards</v>
      </c>
      <c r="K1009" s="177" t="str">
        <f>IF(ISBLANK(INDEX('Policy Characteristics'!E:E,MATCH($C1009,'Policy Characteristics'!$C:$C,0))),"",INDEX('Policy Characteristics'!E:E,MATCH($C1009,'Policy Characteristics'!$C:$C,0)))</f>
        <v>indst efficiency standards</v>
      </c>
      <c r="L1009" s="177">
        <f>IF(ISBLANK(INDEX('Policy Characteristics'!F:F,MATCH($C1009,'Policy Characteristics'!$C:$C,0))),"",INDEX('Policy Characteristics'!F:F,MATCH($C1009,'Policy Characteristics'!$C:$C,0)))</f>
        <v>0</v>
      </c>
      <c r="M1009" s="177">
        <f>IF(ISBLANK(INDEX('Policy Characteristics'!G:G,MATCH($C1009,'Policy Characteristics'!$C:$C,0))),"",INDEX('Policy Characteristics'!G:G,MATCH($C1009,'Policy Characteristics'!$C:$C,0)))</f>
        <v>0.25</v>
      </c>
      <c r="N1009" s="177">
        <f>IF(ISBLANK(INDEX('Policy Characteristics'!H:H,MATCH($C1009,'Policy Characteristics'!$C:$C,0))),"",INDEX('Policy Characteristics'!H:H,MATCH($C1009,'Policy Characteristics'!$C:$C,0)))</f>
        <v>0.01</v>
      </c>
      <c r="O1009" s="177" t="str">
        <f>IF(ISBLANK(INDEX('Policy Characteristics'!I:I,MATCH($C1009,'Policy Characteristics'!$C:$C,0))),"",INDEX('Policy Characteristics'!I:I,MATCH($C1009,'Policy Characteristics'!$C:$C,0)))</f>
        <v>% reduction in energy use</v>
      </c>
      <c r="P1009" s="177" t="str">
        <f>IF(ISBLANK(INDEX('Policy Characteristics'!J:J,MATCH($C1009,'Policy Characteristics'!$C:$C,0))),"",INDEX('Policy Characteristics'!J:J,MATCH($C1009,'Policy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9" s="177" t="str">
        <f>IF(ISBLANK(INDEX('Policy Characteristics'!K:K,MATCH($C1009,'Policy Characteristics'!$C:$C,0))),"",INDEX('Policy Characteristics'!K:K,MATCH($C1009,'Policy Characteristics'!$C:$C,0)))</f>
        <v>industry-ag-main.html#eff-stds</v>
      </c>
      <c r="R1009" s="177" t="str">
        <f>IF(ISBLANK(INDEX('Policy Characteristics'!L:L,MATCH($C1009,'Policy Characteristics'!$C:$C,0))),"",INDEX('Policy Characteristics'!L:L,MATCH($C1009,'Policy Characteristics'!$C:$C,0)))</f>
        <v>industry-energy-efficiency-standards.html</v>
      </c>
    </row>
    <row r="1010" spans="1:18" s="4" customFormat="1" x14ac:dyDescent="0.35">
      <c r="A1010" s="176" t="str">
        <f>IF(ISBLANK(INDEX('Policy Characteristics'!A:A,MATCH($C1010,'Policy Characteristics'!$C:$C,0))),"",INDEX('Policy Characteristics'!A:A,MATCH($C1010,'Policy Characteristics'!$C:$C,0)))</f>
        <v>Industry</v>
      </c>
      <c r="B1010" s="184" t="str">
        <f>IF(ISBLANK(INDEX('Policy Characteristics'!B:B,MATCH($C1010,'Policy Characteristics'!$C:$C,0))),"",INDEX('Policy Characteristics'!B:B,MATCH($C1010,'Policy Characteristics'!$C:$C,0)))</f>
        <v>Industry Energy Efficiency Standards</v>
      </c>
      <c r="C1010" s="176" t="str">
        <f t="shared" si="42"/>
        <v>Percentage Improvement in Eqpt Efficiency Standards above BAU</v>
      </c>
      <c r="D1010" s="6" t="s">
        <v>1965</v>
      </c>
      <c r="E1010" s="47" t="s">
        <v>1298</v>
      </c>
      <c r="F1010" t="s">
        <v>1658</v>
      </c>
      <c r="G1010" s="47" t="s">
        <v>1304</v>
      </c>
      <c r="H1010" s="44">
        <v>968</v>
      </c>
      <c r="I1010" s="198" t="s">
        <v>43</v>
      </c>
      <c r="J1010" s="177" t="str">
        <f>IF(ISBLANK(INDEX('Policy Characteristics'!D:D,MATCH($C1010,'Policy Characteristics'!$C:$C,0))),"",INDEX('Policy Characteristics'!D:D,MATCH($C1010,'Policy Characteristics'!$C:$C,0)))</f>
        <v>Industry Energy Efficiency Standards</v>
      </c>
      <c r="K1010" s="177" t="str">
        <f>IF(ISBLANK(INDEX('Policy Characteristics'!E:E,MATCH($C1010,'Policy Characteristics'!$C:$C,0))),"",INDEX('Policy Characteristics'!E:E,MATCH($C1010,'Policy Characteristics'!$C:$C,0)))</f>
        <v>indst efficiency standards</v>
      </c>
      <c r="L1010" s="177">
        <f>IF(ISBLANK(INDEX('Policy Characteristics'!F:F,MATCH($C1010,'Policy Characteristics'!$C:$C,0))),"",INDEX('Policy Characteristics'!F:F,MATCH($C1010,'Policy Characteristics'!$C:$C,0)))</f>
        <v>0</v>
      </c>
      <c r="M1010" s="177">
        <f>IF(ISBLANK(INDEX('Policy Characteristics'!G:G,MATCH($C1010,'Policy Characteristics'!$C:$C,0))),"",INDEX('Policy Characteristics'!G:G,MATCH($C1010,'Policy Characteristics'!$C:$C,0)))</f>
        <v>0.25</v>
      </c>
      <c r="N1010" s="177">
        <f>IF(ISBLANK(INDEX('Policy Characteristics'!H:H,MATCH($C1010,'Policy Characteristics'!$C:$C,0))),"",INDEX('Policy Characteristics'!H:H,MATCH($C1010,'Policy Characteristics'!$C:$C,0)))</f>
        <v>0.01</v>
      </c>
      <c r="O1010" s="177" t="str">
        <f>IF(ISBLANK(INDEX('Policy Characteristics'!I:I,MATCH($C1010,'Policy Characteristics'!$C:$C,0))),"",INDEX('Policy Characteristics'!I:I,MATCH($C1010,'Policy Characteristics'!$C:$C,0)))</f>
        <v>% reduction in energy use</v>
      </c>
      <c r="P1010" s="177" t="str">
        <f>IF(ISBLANK(INDEX('Policy Characteristics'!J:J,MATCH($C1010,'Policy Characteristics'!$C:$C,0))),"",INDEX('Policy Characteristics'!J:J,MATCH($C1010,'Policy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0" s="177" t="str">
        <f>IF(ISBLANK(INDEX('Policy Characteristics'!K:K,MATCH($C1010,'Policy Characteristics'!$C:$C,0))),"",INDEX('Policy Characteristics'!K:K,MATCH($C1010,'Policy Characteristics'!$C:$C,0)))</f>
        <v>industry-ag-main.html#eff-stds</v>
      </c>
      <c r="R1010" s="177" t="str">
        <f>IF(ISBLANK(INDEX('Policy Characteristics'!L:L,MATCH($C1010,'Policy Characteristics'!$C:$C,0))),"",INDEX('Policy Characteristics'!L:L,MATCH($C1010,'Policy Characteristics'!$C:$C,0)))</f>
        <v>industry-energy-efficiency-standards.html</v>
      </c>
    </row>
    <row r="1011" spans="1:18" s="4" customFormat="1" x14ac:dyDescent="0.35">
      <c r="A1011" s="176" t="str">
        <f>IF(ISBLANK(INDEX('Policy Characteristics'!A:A,MATCH($C1011,'Policy Characteristics'!$C:$C,0))),"",INDEX('Policy Characteristics'!A:A,MATCH($C1011,'Policy Characteristics'!$C:$C,0)))</f>
        <v>Industry</v>
      </c>
      <c r="B1011" s="184" t="str">
        <f>IF(ISBLANK(INDEX('Policy Characteristics'!B:B,MATCH($C1011,'Policy Characteristics'!$C:$C,0))),"",INDEX('Policy Characteristics'!B:B,MATCH($C1011,'Policy Characteristics'!$C:$C,0)))</f>
        <v>Industry Energy Efficiency Standards</v>
      </c>
      <c r="C1011" s="176" t="str">
        <f t="shared" si="42"/>
        <v>Percentage Improvement in Eqpt Efficiency Standards above BAU</v>
      </c>
      <c r="D1011" s="6" t="s">
        <v>1965</v>
      </c>
      <c r="E1011" s="47" t="s">
        <v>1299</v>
      </c>
      <c r="F1011" t="s">
        <v>1658</v>
      </c>
      <c r="G1011" s="47" t="s">
        <v>1307</v>
      </c>
      <c r="H1011" s="44">
        <v>969</v>
      </c>
      <c r="I1011" s="198" t="s">
        <v>43</v>
      </c>
      <c r="J1011" s="177" t="str">
        <f>IF(ISBLANK(INDEX('Policy Characteristics'!D:D,MATCH($C1011,'Policy Characteristics'!$C:$C,0))),"",INDEX('Policy Characteristics'!D:D,MATCH($C1011,'Policy Characteristics'!$C:$C,0)))</f>
        <v>Industry Energy Efficiency Standards</v>
      </c>
      <c r="K1011" s="177" t="str">
        <f>IF(ISBLANK(INDEX('Policy Characteristics'!E:E,MATCH($C1011,'Policy Characteristics'!$C:$C,0))),"",INDEX('Policy Characteristics'!E:E,MATCH($C1011,'Policy Characteristics'!$C:$C,0)))</f>
        <v>indst efficiency standards</v>
      </c>
      <c r="L1011" s="177">
        <f>IF(ISBLANK(INDEX('Policy Characteristics'!F:F,MATCH($C1011,'Policy Characteristics'!$C:$C,0))),"",INDEX('Policy Characteristics'!F:F,MATCH($C1011,'Policy Characteristics'!$C:$C,0)))</f>
        <v>0</v>
      </c>
      <c r="M1011" s="177">
        <f>IF(ISBLANK(INDEX('Policy Characteristics'!G:G,MATCH($C1011,'Policy Characteristics'!$C:$C,0))),"",INDEX('Policy Characteristics'!G:G,MATCH($C1011,'Policy Characteristics'!$C:$C,0)))</f>
        <v>0.25</v>
      </c>
      <c r="N1011" s="177">
        <f>IF(ISBLANK(INDEX('Policy Characteristics'!H:H,MATCH($C1011,'Policy Characteristics'!$C:$C,0))),"",INDEX('Policy Characteristics'!H:H,MATCH($C1011,'Policy Characteristics'!$C:$C,0)))</f>
        <v>0.01</v>
      </c>
      <c r="O1011" s="177" t="str">
        <f>IF(ISBLANK(INDEX('Policy Characteristics'!I:I,MATCH($C1011,'Policy Characteristics'!$C:$C,0))),"",INDEX('Policy Characteristics'!I:I,MATCH($C1011,'Policy Characteristics'!$C:$C,0)))</f>
        <v>% reduction in energy use</v>
      </c>
      <c r="P1011" s="177" t="str">
        <f>IF(ISBLANK(INDEX('Policy Characteristics'!J:J,MATCH($C1011,'Policy Characteristics'!$C:$C,0))),"",INDEX('Policy Characteristics'!J:J,MATCH($C1011,'Policy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1" s="177" t="str">
        <f>IF(ISBLANK(INDEX('Policy Characteristics'!K:K,MATCH($C1011,'Policy Characteristics'!$C:$C,0))),"",INDEX('Policy Characteristics'!K:K,MATCH($C1011,'Policy Characteristics'!$C:$C,0)))</f>
        <v>industry-ag-main.html#eff-stds</v>
      </c>
      <c r="R1011" s="177" t="str">
        <f>IF(ISBLANK(INDEX('Policy Characteristics'!L:L,MATCH($C1011,'Policy Characteristics'!$C:$C,0))),"",INDEX('Policy Characteristics'!L:L,MATCH($C1011,'Policy Characteristics'!$C:$C,0)))</f>
        <v>industry-energy-efficiency-standards.html</v>
      </c>
    </row>
    <row r="1012" spans="1:18" s="4" customFormat="1" x14ac:dyDescent="0.35">
      <c r="A1012" s="176" t="str">
        <f>IF(ISBLANK(INDEX('Policy Characteristics'!A:A,MATCH($C1012,'Policy Characteristics'!$C:$C,0))),"",INDEX('Policy Characteristics'!A:A,MATCH($C1012,'Policy Characteristics'!$C:$C,0)))</f>
        <v>Industry</v>
      </c>
      <c r="B1012" s="184" t="str">
        <f>IF(ISBLANK(INDEX('Policy Characteristics'!B:B,MATCH($C1012,'Policy Characteristics'!$C:$C,0))),"",INDEX('Policy Characteristics'!B:B,MATCH($C1012,'Policy Characteristics'!$C:$C,0)))</f>
        <v>Industry Energy Efficiency Standards</v>
      </c>
      <c r="C1012" s="176" t="str">
        <f t="shared" si="42"/>
        <v>Percentage Improvement in Eqpt Efficiency Standards above BAU</v>
      </c>
      <c r="D1012" s="6" t="s">
        <v>1965</v>
      </c>
      <c r="E1012" s="47" t="s">
        <v>1300</v>
      </c>
      <c r="F1012" t="s">
        <v>1658</v>
      </c>
      <c r="G1012" s="47" t="s">
        <v>1308</v>
      </c>
      <c r="H1012" s="44">
        <v>970</v>
      </c>
      <c r="I1012" s="198" t="s">
        <v>43</v>
      </c>
      <c r="J1012" s="177" t="str">
        <f>IF(ISBLANK(INDEX('Policy Characteristics'!D:D,MATCH($C1012,'Policy Characteristics'!$C:$C,0))),"",INDEX('Policy Characteristics'!D:D,MATCH($C1012,'Policy Characteristics'!$C:$C,0)))</f>
        <v>Industry Energy Efficiency Standards</v>
      </c>
      <c r="K1012" s="177" t="str">
        <f>IF(ISBLANK(INDEX('Policy Characteristics'!E:E,MATCH($C1012,'Policy Characteristics'!$C:$C,0))),"",INDEX('Policy Characteristics'!E:E,MATCH($C1012,'Policy Characteristics'!$C:$C,0)))</f>
        <v>indst efficiency standards</v>
      </c>
      <c r="L1012" s="177">
        <f>IF(ISBLANK(INDEX('Policy Characteristics'!F:F,MATCH($C1012,'Policy Characteristics'!$C:$C,0))),"",INDEX('Policy Characteristics'!F:F,MATCH($C1012,'Policy Characteristics'!$C:$C,0)))</f>
        <v>0</v>
      </c>
      <c r="M1012" s="177">
        <f>IF(ISBLANK(INDEX('Policy Characteristics'!G:G,MATCH($C1012,'Policy Characteristics'!$C:$C,0))),"",INDEX('Policy Characteristics'!G:G,MATCH($C1012,'Policy Characteristics'!$C:$C,0)))</f>
        <v>0.25</v>
      </c>
      <c r="N1012" s="177">
        <f>IF(ISBLANK(INDEX('Policy Characteristics'!H:H,MATCH($C1012,'Policy Characteristics'!$C:$C,0))),"",INDEX('Policy Characteristics'!H:H,MATCH($C1012,'Policy Characteristics'!$C:$C,0)))</f>
        <v>0.01</v>
      </c>
      <c r="O1012" s="177" t="str">
        <f>IF(ISBLANK(INDEX('Policy Characteristics'!I:I,MATCH($C1012,'Policy Characteristics'!$C:$C,0))),"",INDEX('Policy Characteristics'!I:I,MATCH($C1012,'Policy Characteristics'!$C:$C,0)))</f>
        <v>% reduction in energy use</v>
      </c>
      <c r="P1012" s="177" t="str">
        <f>IF(ISBLANK(INDEX('Policy Characteristics'!J:J,MATCH($C1012,'Policy Characteristics'!$C:$C,0))),"",INDEX('Policy Characteristics'!J:J,MATCH($C1012,'Policy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2" s="177" t="str">
        <f>IF(ISBLANK(INDEX('Policy Characteristics'!K:K,MATCH($C1012,'Policy Characteristics'!$C:$C,0))),"",INDEX('Policy Characteristics'!K:K,MATCH($C1012,'Policy Characteristics'!$C:$C,0)))</f>
        <v>industry-ag-main.html#eff-stds</v>
      </c>
      <c r="R1012" s="177" t="str">
        <f>IF(ISBLANK(INDEX('Policy Characteristics'!L:L,MATCH($C1012,'Policy Characteristics'!$C:$C,0))),"",INDEX('Policy Characteristics'!L:L,MATCH($C1012,'Policy Characteristics'!$C:$C,0)))</f>
        <v>industry-energy-efficiency-standards.html</v>
      </c>
    </row>
    <row r="1013" spans="1:18" s="4" customFormat="1" x14ac:dyDescent="0.35">
      <c r="A1013" s="176" t="str">
        <f>IF(ISBLANK(INDEX('Policy Characteristics'!A:A,MATCH($C1013,'Policy Characteristics'!$C:$C,0))),"",INDEX('Policy Characteristics'!A:A,MATCH($C1013,'Policy Characteristics'!$C:$C,0)))</f>
        <v>Industry</v>
      </c>
      <c r="B1013" s="184" t="str">
        <f>IF(ISBLANK(INDEX('Policy Characteristics'!B:B,MATCH($C1013,'Policy Characteristics'!$C:$C,0))),"",INDEX('Policy Characteristics'!B:B,MATCH($C1013,'Policy Characteristics'!$C:$C,0)))</f>
        <v>Industry Energy Efficiency Standards</v>
      </c>
      <c r="C1013" s="176" t="str">
        <f t="shared" si="42"/>
        <v>Percentage Improvement in Eqpt Efficiency Standards above BAU</v>
      </c>
      <c r="D1013" s="6" t="s">
        <v>1965</v>
      </c>
      <c r="E1013" s="47" t="s">
        <v>1301</v>
      </c>
      <c r="F1013" t="s">
        <v>1658</v>
      </c>
      <c r="G1013" s="47" t="s">
        <v>1305</v>
      </c>
      <c r="H1013" s="44">
        <v>971</v>
      </c>
      <c r="I1013" s="198" t="s">
        <v>44</v>
      </c>
      <c r="J1013" s="177" t="str">
        <f>IF(ISBLANK(INDEX('Policy Characteristics'!D:D,MATCH($C1013,'Policy Characteristics'!$C:$C,0))),"",INDEX('Policy Characteristics'!D:D,MATCH($C1013,'Policy Characteristics'!$C:$C,0)))</f>
        <v>Industry Energy Efficiency Standards</v>
      </c>
      <c r="K1013" s="177" t="str">
        <f>IF(ISBLANK(INDEX('Policy Characteristics'!E:E,MATCH($C1013,'Policy Characteristics'!$C:$C,0))),"",INDEX('Policy Characteristics'!E:E,MATCH($C1013,'Policy Characteristics'!$C:$C,0)))</f>
        <v>indst efficiency standards</v>
      </c>
      <c r="L1013" s="177">
        <f>IF(ISBLANK(INDEX('Policy Characteristics'!F:F,MATCH($C1013,'Policy Characteristics'!$C:$C,0))),"",INDEX('Policy Characteristics'!F:F,MATCH($C1013,'Policy Characteristics'!$C:$C,0)))</f>
        <v>0</v>
      </c>
      <c r="M1013" s="177">
        <f>IF(ISBLANK(INDEX('Policy Characteristics'!G:G,MATCH($C1013,'Policy Characteristics'!$C:$C,0))),"",INDEX('Policy Characteristics'!G:G,MATCH($C1013,'Policy Characteristics'!$C:$C,0)))</f>
        <v>0.25</v>
      </c>
      <c r="N1013" s="177">
        <f>IF(ISBLANK(INDEX('Policy Characteristics'!H:H,MATCH($C1013,'Policy Characteristics'!$C:$C,0))),"",INDEX('Policy Characteristics'!H:H,MATCH($C1013,'Policy Characteristics'!$C:$C,0)))</f>
        <v>0.01</v>
      </c>
      <c r="O1013" s="177" t="str">
        <f>IF(ISBLANK(INDEX('Policy Characteristics'!I:I,MATCH($C1013,'Policy Characteristics'!$C:$C,0))),"",INDEX('Policy Characteristics'!I:I,MATCH($C1013,'Policy Characteristics'!$C:$C,0)))</f>
        <v>% reduction in energy use</v>
      </c>
      <c r="P1013" s="177" t="str">
        <f>IF(ISBLANK(INDEX('Policy Characteristics'!J:J,MATCH($C1013,'Policy Characteristics'!$C:$C,0))),"",INDEX('Policy Characteristics'!J:J,MATCH($C1013,'Policy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3" s="177" t="str">
        <f>IF(ISBLANK(INDEX('Policy Characteristics'!K:K,MATCH($C1013,'Policy Characteristics'!$C:$C,0))),"",INDEX('Policy Characteristics'!K:K,MATCH($C1013,'Policy Characteristics'!$C:$C,0)))</f>
        <v>industry-ag-main.html#eff-stds</v>
      </c>
      <c r="R1013" s="177" t="str">
        <f>IF(ISBLANK(INDEX('Policy Characteristics'!L:L,MATCH($C1013,'Policy Characteristics'!$C:$C,0))),"",INDEX('Policy Characteristics'!L:L,MATCH($C1013,'Policy Characteristics'!$C:$C,0)))</f>
        <v>industry-energy-efficiency-standards.html</v>
      </c>
    </row>
    <row r="1014" spans="1:18" s="4" customFormat="1" x14ac:dyDescent="0.35">
      <c r="A1014" s="176" t="str">
        <f>IF(ISBLANK(INDEX('Policy Characteristics'!A:A,MATCH($C1014,'Policy Characteristics'!$C:$C,0))),"",INDEX('Policy Characteristics'!A:A,MATCH($C1014,'Policy Characteristics'!$C:$C,0)))</f>
        <v>Industry</v>
      </c>
      <c r="B1014" s="184" t="str">
        <f>IF(ISBLANK(INDEX('Policy Characteristics'!B:B,MATCH($C1014,'Policy Characteristics'!$C:$C,0))),"",INDEX('Policy Characteristics'!B:B,MATCH($C1014,'Policy Characteristics'!$C:$C,0)))</f>
        <v>Industry Energy Efficiency Standards</v>
      </c>
      <c r="C1014" s="176" t="str">
        <f t="shared" si="42"/>
        <v>Percentage Improvement in Eqpt Efficiency Standards above BAU</v>
      </c>
      <c r="D1014" s="6" t="s">
        <v>1965</v>
      </c>
      <c r="E1014" s="47" t="s">
        <v>1302</v>
      </c>
      <c r="F1014" t="s">
        <v>1658</v>
      </c>
      <c r="G1014" s="47" t="s">
        <v>1306</v>
      </c>
      <c r="H1014" s="44">
        <v>972</v>
      </c>
      <c r="I1014" s="198" t="s">
        <v>43</v>
      </c>
      <c r="J1014" s="177" t="str">
        <f>IF(ISBLANK(INDEX('Policy Characteristics'!D:D,MATCH($C1014,'Policy Characteristics'!$C:$C,0))),"",INDEX('Policy Characteristics'!D:D,MATCH($C1014,'Policy Characteristics'!$C:$C,0)))</f>
        <v>Industry Energy Efficiency Standards</v>
      </c>
      <c r="K1014" s="177" t="str">
        <f>IF(ISBLANK(INDEX('Policy Characteristics'!E:E,MATCH($C1014,'Policy Characteristics'!$C:$C,0))),"",INDEX('Policy Characteristics'!E:E,MATCH($C1014,'Policy Characteristics'!$C:$C,0)))</f>
        <v>indst efficiency standards</v>
      </c>
      <c r="L1014" s="177">
        <f>IF(ISBLANK(INDEX('Policy Characteristics'!F:F,MATCH($C1014,'Policy Characteristics'!$C:$C,0))),"",INDEX('Policy Characteristics'!F:F,MATCH($C1014,'Policy Characteristics'!$C:$C,0)))</f>
        <v>0</v>
      </c>
      <c r="M1014" s="177">
        <f>IF(ISBLANK(INDEX('Policy Characteristics'!G:G,MATCH($C1014,'Policy Characteristics'!$C:$C,0))),"",INDEX('Policy Characteristics'!G:G,MATCH($C1014,'Policy Characteristics'!$C:$C,0)))</f>
        <v>0.25</v>
      </c>
      <c r="N1014" s="177">
        <f>IF(ISBLANK(INDEX('Policy Characteristics'!H:H,MATCH($C1014,'Policy Characteristics'!$C:$C,0))),"",INDEX('Policy Characteristics'!H:H,MATCH($C1014,'Policy Characteristics'!$C:$C,0)))</f>
        <v>0.01</v>
      </c>
      <c r="O1014" s="177" t="str">
        <f>IF(ISBLANK(INDEX('Policy Characteristics'!I:I,MATCH($C1014,'Policy Characteristics'!$C:$C,0))),"",INDEX('Policy Characteristics'!I:I,MATCH($C1014,'Policy Characteristics'!$C:$C,0)))</f>
        <v>% reduction in energy use</v>
      </c>
      <c r="P1014" s="177" t="str">
        <f>IF(ISBLANK(INDEX('Policy Characteristics'!J:J,MATCH($C1014,'Policy Characteristics'!$C:$C,0))),"",INDEX('Policy Characteristics'!J:J,MATCH($C1014,'Policy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4" s="177" t="str">
        <f>IF(ISBLANK(INDEX('Policy Characteristics'!K:K,MATCH($C1014,'Policy Characteristics'!$C:$C,0))),"",INDEX('Policy Characteristics'!K:K,MATCH($C1014,'Policy Characteristics'!$C:$C,0)))</f>
        <v>industry-ag-main.html#eff-stds</v>
      </c>
      <c r="R1014" s="177" t="str">
        <f>IF(ISBLANK(INDEX('Policy Characteristics'!L:L,MATCH($C1014,'Policy Characteristics'!$C:$C,0))),"",INDEX('Policy Characteristics'!L:L,MATCH($C1014,'Policy Characteristics'!$C:$C,0)))</f>
        <v>industry-energy-efficiency-standards.html</v>
      </c>
    </row>
    <row r="1015" spans="1:18" s="4" customFormat="1" x14ac:dyDescent="0.35">
      <c r="A1015" s="176" t="str">
        <f>IF(ISBLANK(INDEX('Policy Characteristics'!A:A,MATCH($C1015,'Policy Characteristics'!$C:$C,0))),"",INDEX('Policy Characteristics'!A:A,MATCH($C1015,'Policy Characteristics'!$C:$C,0)))</f>
        <v>Industry</v>
      </c>
      <c r="B1015" s="184" t="str">
        <f>IF(ISBLANK(INDEX('Policy Characteristics'!B:B,MATCH($C1015,'Policy Characteristics'!$C:$C,0))),"",INDEX('Policy Characteristics'!B:B,MATCH($C1015,'Policy Characteristics'!$C:$C,0)))</f>
        <v>Industry Energy Efficiency Standards</v>
      </c>
      <c r="C1015" s="176" t="str">
        <f t="shared" si="42"/>
        <v>Percentage Improvement in Eqpt Efficiency Standards above BAU</v>
      </c>
      <c r="D1015" s="6" t="s">
        <v>1965</v>
      </c>
      <c r="E1015" s="47" t="s">
        <v>1303</v>
      </c>
      <c r="F1015" t="s">
        <v>1658</v>
      </c>
      <c r="G1015" s="47" t="s">
        <v>1309</v>
      </c>
      <c r="H1015" s="44">
        <v>973</v>
      </c>
      <c r="I1015" s="198" t="s">
        <v>44</v>
      </c>
      <c r="J1015" s="177" t="str">
        <f>IF(ISBLANK(INDEX('Policy Characteristics'!D:D,MATCH($C1015,'Policy Characteristics'!$C:$C,0))),"",INDEX('Policy Characteristics'!D:D,MATCH($C1015,'Policy Characteristics'!$C:$C,0)))</f>
        <v>Industry Energy Efficiency Standards</v>
      </c>
      <c r="K1015" s="177" t="str">
        <f>IF(ISBLANK(INDEX('Policy Characteristics'!E:E,MATCH($C1015,'Policy Characteristics'!$C:$C,0))),"",INDEX('Policy Characteristics'!E:E,MATCH($C1015,'Policy Characteristics'!$C:$C,0)))</f>
        <v>indst efficiency standards</v>
      </c>
      <c r="L1015" s="177">
        <f>IF(ISBLANK(INDEX('Policy Characteristics'!F:F,MATCH($C1015,'Policy Characteristics'!$C:$C,0))),"",INDEX('Policy Characteristics'!F:F,MATCH($C1015,'Policy Characteristics'!$C:$C,0)))</f>
        <v>0</v>
      </c>
      <c r="M1015" s="177">
        <f>IF(ISBLANK(INDEX('Policy Characteristics'!G:G,MATCH($C1015,'Policy Characteristics'!$C:$C,0))),"",INDEX('Policy Characteristics'!G:G,MATCH($C1015,'Policy Characteristics'!$C:$C,0)))</f>
        <v>0.25</v>
      </c>
      <c r="N1015" s="177">
        <f>IF(ISBLANK(INDEX('Policy Characteristics'!H:H,MATCH($C1015,'Policy Characteristics'!$C:$C,0))),"",INDEX('Policy Characteristics'!H:H,MATCH($C1015,'Policy Characteristics'!$C:$C,0)))</f>
        <v>0.01</v>
      </c>
      <c r="O1015" s="177" t="str">
        <f>IF(ISBLANK(INDEX('Policy Characteristics'!I:I,MATCH($C1015,'Policy Characteristics'!$C:$C,0))),"",INDEX('Policy Characteristics'!I:I,MATCH($C1015,'Policy Characteristics'!$C:$C,0)))</f>
        <v>% reduction in energy use</v>
      </c>
      <c r="P1015" s="177" t="str">
        <f>IF(ISBLANK(INDEX('Policy Characteristics'!J:J,MATCH($C1015,'Policy Characteristics'!$C:$C,0))),"",INDEX('Policy Characteristics'!J:J,MATCH($C1015,'Policy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5" s="177" t="str">
        <f>IF(ISBLANK(INDEX('Policy Characteristics'!K:K,MATCH($C1015,'Policy Characteristics'!$C:$C,0))),"",INDEX('Policy Characteristics'!K:K,MATCH($C1015,'Policy Characteristics'!$C:$C,0)))</f>
        <v>industry-ag-main.html#eff-stds</v>
      </c>
      <c r="R1015" s="177" t="str">
        <f>IF(ISBLANK(INDEX('Policy Characteristics'!L:L,MATCH($C1015,'Policy Characteristics'!$C:$C,0))),"",INDEX('Policy Characteristics'!L:L,MATCH($C1015,'Policy Characteristics'!$C:$C,0)))</f>
        <v>industry-energy-efficiency-standards.html</v>
      </c>
    </row>
    <row r="1016" spans="1:18" s="4" customFormat="1" x14ac:dyDescent="0.35">
      <c r="A1016" s="176" t="str">
        <f>IF(ISBLANK(INDEX('Policy Characteristics'!A:A,MATCH($C1016,'Policy Characteristics'!$C:$C,0))),"",INDEX('Policy Characteristics'!A:A,MATCH($C1016,'Policy Characteristics'!$C:$C,0)))</f>
        <v>Industry</v>
      </c>
      <c r="B1016" s="184" t="str">
        <f>IF(ISBLANK(INDEX('Policy Characteristics'!B:B,MATCH($C1016,'Policy Characteristics'!$C:$C,0))),"",INDEX('Policy Characteristics'!B:B,MATCH($C1016,'Policy Characteristics'!$C:$C,0)))</f>
        <v>Industry Energy Efficiency Standards</v>
      </c>
      <c r="C1016" s="176" t="str">
        <f t="shared" si="42"/>
        <v>Percentage Improvement in Eqpt Efficiency Standards above BAU</v>
      </c>
      <c r="D1016" s="6" t="s">
        <v>1965</v>
      </c>
      <c r="E1016" s="47" t="s">
        <v>1605</v>
      </c>
      <c r="F1016" t="s">
        <v>1658</v>
      </c>
      <c r="G1016" s="47" t="s">
        <v>1608</v>
      </c>
      <c r="H1016" s="44">
        <v>974</v>
      </c>
      <c r="I1016" s="198" t="s">
        <v>44</v>
      </c>
      <c r="J1016" s="177" t="str">
        <f>IF(ISBLANK(INDEX('Policy Characteristics'!D:D,MATCH($C1016,'Policy Characteristics'!$C:$C,0))),"",INDEX('Policy Characteristics'!D:D,MATCH($C1016,'Policy Characteristics'!$C:$C,0)))</f>
        <v>Industry Energy Efficiency Standards</v>
      </c>
      <c r="K1016" s="177" t="str">
        <f>IF(ISBLANK(INDEX('Policy Characteristics'!E:E,MATCH($C1016,'Policy Characteristics'!$C:$C,0))),"",INDEX('Policy Characteristics'!E:E,MATCH($C1016,'Policy Characteristics'!$C:$C,0)))</f>
        <v>indst efficiency standards</v>
      </c>
      <c r="L1016" s="177">
        <f>IF(ISBLANK(INDEX('Policy Characteristics'!F:F,MATCH($C1016,'Policy Characteristics'!$C:$C,0))),"",INDEX('Policy Characteristics'!F:F,MATCH($C1016,'Policy Characteristics'!$C:$C,0)))</f>
        <v>0</v>
      </c>
      <c r="M1016" s="177">
        <f>IF(ISBLANK(INDEX('Policy Characteristics'!G:G,MATCH($C1016,'Policy Characteristics'!$C:$C,0))),"",INDEX('Policy Characteristics'!G:G,MATCH($C1016,'Policy Characteristics'!$C:$C,0)))</f>
        <v>0.25</v>
      </c>
      <c r="N1016" s="177">
        <f>IF(ISBLANK(INDEX('Policy Characteristics'!H:H,MATCH($C1016,'Policy Characteristics'!$C:$C,0))),"",INDEX('Policy Characteristics'!H:H,MATCH($C1016,'Policy Characteristics'!$C:$C,0)))</f>
        <v>0.01</v>
      </c>
      <c r="O1016" s="177" t="str">
        <f>IF(ISBLANK(INDEX('Policy Characteristics'!I:I,MATCH($C1016,'Policy Characteristics'!$C:$C,0))),"",INDEX('Policy Characteristics'!I:I,MATCH($C1016,'Policy Characteristics'!$C:$C,0)))</f>
        <v>% reduction in energy use</v>
      </c>
      <c r="P1016" s="177" t="str">
        <f>IF(ISBLANK(INDEX('Policy Characteristics'!J:J,MATCH($C1016,'Policy Characteristics'!$C:$C,0))),"",INDEX('Policy Characteristics'!J:J,MATCH($C1016,'Policy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6" s="177" t="str">
        <f>IF(ISBLANK(INDEX('Policy Characteristics'!K:K,MATCH($C1016,'Policy Characteristics'!$C:$C,0))),"",INDEX('Policy Characteristics'!K:K,MATCH($C1016,'Policy Characteristics'!$C:$C,0)))</f>
        <v>industry-ag-main.html#eff-stds</v>
      </c>
      <c r="R1016" s="177" t="str">
        <f>IF(ISBLANK(INDEX('Policy Characteristics'!L:L,MATCH($C1016,'Policy Characteristics'!$C:$C,0))),"",INDEX('Policy Characteristics'!L:L,MATCH($C1016,'Policy Characteristics'!$C:$C,0)))</f>
        <v>industry-energy-efficiency-standards.html</v>
      </c>
    </row>
    <row r="1017" spans="1:18" s="4" customFormat="1" x14ac:dyDescent="0.35">
      <c r="A1017" s="176" t="str">
        <f>IF(ISBLANK(INDEX('Policy Characteristics'!A:A,MATCH($C1017,'Policy Characteristics'!$C:$C,0))),"",INDEX('Policy Characteristics'!A:A,MATCH($C1017,'Policy Characteristics'!$C:$C,0)))</f>
        <v>Industry</v>
      </c>
      <c r="B1017" s="184" t="str">
        <f>IF(ISBLANK(INDEX('Policy Characteristics'!B:B,MATCH($C1017,'Policy Characteristics'!$C:$C,0))),"",INDEX('Policy Characteristics'!B:B,MATCH($C1017,'Policy Characteristics'!$C:$C,0)))</f>
        <v>Industry Energy Efficiency Standards</v>
      </c>
      <c r="C1017" s="176" t="str">
        <f t="shared" si="42"/>
        <v>Percentage Improvement in Eqpt Efficiency Standards above BAU</v>
      </c>
      <c r="D1017" s="6" t="s">
        <v>1965</v>
      </c>
      <c r="E1017" s="47" t="s">
        <v>1606</v>
      </c>
      <c r="F1017" t="s">
        <v>1658</v>
      </c>
      <c r="G1017" s="47" t="s">
        <v>1610</v>
      </c>
      <c r="H1017" s="44">
        <v>975</v>
      </c>
      <c r="I1017" s="198" t="s">
        <v>43</v>
      </c>
      <c r="J1017" s="177" t="str">
        <f>IF(ISBLANK(INDEX('Policy Characteristics'!D:D,MATCH($C1017,'Policy Characteristics'!$C:$C,0))),"",INDEX('Policy Characteristics'!D:D,MATCH($C1017,'Policy Characteristics'!$C:$C,0)))</f>
        <v>Industry Energy Efficiency Standards</v>
      </c>
      <c r="K1017" s="177" t="str">
        <f>IF(ISBLANK(INDEX('Policy Characteristics'!E:E,MATCH($C1017,'Policy Characteristics'!$C:$C,0))),"",INDEX('Policy Characteristics'!E:E,MATCH($C1017,'Policy Characteristics'!$C:$C,0)))</f>
        <v>indst efficiency standards</v>
      </c>
      <c r="L1017" s="177">
        <f>IF(ISBLANK(INDEX('Policy Characteristics'!F:F,MATCH($C1017,'Policy Characteristics'!$C:$C,0))),"",INDEX('Policy Characteristics'!F:F,MATCH($C1017,'Policy Characteristics'!$C:$C,0)))</f>
        <v>0</v>
      </c>
      <c r="M1017" s="177">
        <f>IF(ISBLANK(INDEX('Policy Characteristics'!G:G,MATCH($C1017,'Policy Characteristics'!$C:$C,0))),"",INDEX('Policy Characteristics'!G:G,MATCH($C1017,'Policy Characteristics'!$C:$C,0)))</f>
        <v>0.25</v>
      </c>
      <c r="N1017" s="177">
        <f>IF(ISBLANK(INDEX('Policy Characteristics'!H:H,MATCH($C1017,'Policy Characteristics'!$C:$C,0))),"",INDEX('Policy Characteristics'!H:H,MATCH($C1017,'Policy Characteristics'!$C:$C,0)))</f>
        <v>0.01</v>
      </c>
      <c r="O1017" s="177" t="str">
        <f>IF(ISBLANK(INDEX('Policy Characteristics'!I:I,MATCH($C1017,'Policy Characteristics'!$C:$C,0))),"",INDEX('Policy Characteristics'!I:I,MATCH($C1017,'Policy Characteristics'!$C:$C,0)))</f>
        <v>% reduction in energy use</v>
      </c>
      <c r="P1017" s="177" t="str">
        <f>IF(ISBLANK(INDEX('Policy Characteristics'!J:J,MATCH($C1017,'Policy Characteristics'!$C:$C,0))),"",INDEX('Policy Characteristics'!J:J,MATCH($C1017,'Policy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7" s="177" t="str">
        <f>IF(ISBLANK(INDEX('Policy Characteristics'!K:K,MATCH($C1017,'Policy Characteristics'!$C:$C,0))),"",INDEX('Policy Characteristics'!K:K,MATCH($C1017,'Policy Characteristics'!$C:$C,0)))</f>
        <v>industry-ag-main.html#eff-stds</v>
      </c>
      <c r="R1017" s="177" t="str">
        <f>IF(ISBLANK(INDEX('Policy Characteristics'!L:L,MATCH($C1017,'Policy Characteristics'!$C:$C,0))),"",INDEX('Policy Characteristics'!L:L,MATCH($C1017,'Policy Characteristics'!$C:$C,0)))</f>
        <v>industry-energy-efficiency-standards.html</v>
      </c>
    </row>
    <row r="1018" spans="1:18" s="4" customFormat="1" x14ac:dyDescent="0.35">
      <c r="A1018" s="176" t="str">
        <f>IF(ISBLANK(INDEX('Policy Characteristics'!A:A,MATCH($C1018,'Policy Characteristics'!$C:$C,0))),"",INDEX('Policy Characteristics'!A:A,MATCH($C1018,'Policy Characteristics'!$C:$C,0)))</f>
        <v>Industry</v>
      </c>
      <c r="B1018" s="184" t="str">
        <f>IF(ISBLANK(INDEX('Policy Characteristics'!B:B,MATCH($C1018,'Policy Characteristics'!$C:$C,0))),"",INDEX('Policy Characteristics'!B:B,MATCH($C1018,'Policy Characteristics'!$C:$C,0)))</f>
        <v>Industry Energy Efficiency Standards</v>
      </c>
      <c r="C1018" s="176" t="str">
        <f t="shared" si="42"/>
        <v>Percentage Improvement in Eqpt Efficiency Standards above BAU</v>
      </c>
      <c r="D1018" s="6" t="s">
        <v>1965</v>
      </c>
      <c r="E1018" s="47" t="s">
        <v>1607</v>
      </c>
      <c r="F1018" t="s">
        <v>1658</v>
      </c>
      <c r="G1018" s="47" t="s">
        <v>1611</v>
      </c>
      <c r="H1018" s="44">
        <v>976</v>
      </c>
      <c r="I1018" s="198" t="s">
        <v>44</v>
      </c>
      <c r="J1018" s="177" t="str">
        <f>IF(ISBLANK(INDEX('Policy Characteristics'!D:D,MATCH($C1018,'Policy Characteristics'!$C:$C,0))),"",INDEX('Policy Characteristics'!D:D,MATCH($C1018,'Policy Characteristics'!$C:$C,0)))</f>
        <v>Industry Energy Efficiency Standards</v>
      </c>
      <c r="K1018" s="177" t="str">
        <f>IF(ISBLANK(INDEX('Policy Characteristics'!E:E,MATCH($C1018,'Policy Characteristics'!$C:$C,0))),"",INDEX('Policy Characteristics'!E:E,MATCH($C1018,'Policy Characteristics'!$C:$C,0)))</f>
        <v>indst efficiency standards</v>
      </c>
      <c r="L1018" s="177">
        <f>IF(ISBLANK(INDEX('Policy Characteristics'!F:F,MATCH($C1018,'Policy Characteristics'!$C:$C,0))),"",INDEX('Policy Characteristics'!F:F,MATCH($C1018,'Policy Characteristics'!$C:$C,0)))</f>
        <v>0</v>
      </c>
      <c r="M1018" s="177">
        <f>IF(ISBLANK(INDEX('Policy Characteristics'!G:G,MATCH($C1018,'Policy Characteristics'!$C:$C,0))),"",INDEX('Policy Characteristics'!G:G,MATCH($C1018,'Policy Characteristics'!$C:$C,0)))</f>
        <v>0.25</v>
      </c>
      <c r="N1018" s="177">
        <f>IF(ISBLANK(INDEX('Policy Characteristics'!H:H,MATCH($C1018,'Policy Characteristics'!$C:$C,0))),"",INDEX('Policy Characteristics'!H:H,MATCH($C1018,'Policy Characteristics'!$C:$C,0)))</f>
        <v>0.01</v>
      </c>
      <c r="O1018" s="177" t="str">
        <f>IF(ISBLANK(INDEX('Policy Characteristics'!I:I,MATCH($C1018,'Policy Characteristics'!$C:$C,0))),"",INDEX('Policy Characteristics'!I:I,MATCH($C1018,'Policy Characteristics'!$C:$C,0)))</f>
        <v>% reduction in energy use</v>
      </c>
      <c r="P1018" s="177" t="str">
        <f>IF(ISBLANK(INDEX('Policy Characteristics'!J:J,MATCH($C1018,'Policy Characteristics'!$C:$C,0))),"",INDEX('Policy Characteristics'!J:J,MATCH($C1018,'Policy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8" s="177" t="str">
        <f>IF(ISBLANK(INDEX('Policy Characteristics'!K:K,MATCH($C1018,'Policy Characteristics'!$C:$C,0))),"",INDEX('Policy Characteristics'!K:K,MATCH($C1018,'Policy Characteristics'!$C:$C,0)))</f>
        <v>industry-ag-main.html#eff-stds</v>
      </c>
      <c r="R1018" s="177" t="str">
        <f>IF(ISBLANK(INDEX('Policy Characteristics'!L:L,MATCH($C1018,'Policy Characteristics'!$C:$C,0))),"",INDEX('Policy Characteristics'!L:L,MATCH($C1018,'Policy Characteristics'!$C:$C,0)))</f>
        <v>industry-energy-efficiency-standards.html</v>
      </c>
    </row>
    <row r="1019" spans="1:18" s="4" customFormat="1" x14ac:dyDescent="0.35">
      <c r="A1019" s="176" t="str">
        <f>IF(ISBLANK(INDEX('Policy Characteristics'!A:A,MATCH($C1019,'Policy Characteristics'!$C:$C,0))),"",INDEX('Policy Characteristics'!A:A,MATCH($C1019,'Policy Characteristics'!$C:$C,0)))</f>
        <v>Industry</v>
      </c>
      <c r="B1019" s="184" t="str">
        <f>IF(ISBLANK(INDEX('Policy Characteristics'!B:B,MATCH($C1019,'Policy Characteristics'!$C:$C,0))),"",INDEX('Policy Characteristics'!B:B,MATCH($C1019,'Policy Characteristics'!$C:$C,0)))</f>
        <v>Industry Energy Efficiency Standards</v>
      </c>
      <c r="C1019" s="176" t="str">
        <f t="shared" si="42"/>
        <v>Percentage Improvement in Eqpt Efficiency Standards above BAU</v>
      </c>
      <c r="D1019" s="6" t="s">
        <v>1965</v>
      </c>
      <c r="E1019" s="47" t="s">
        <v>1604</v>
      </c>
      <c r="F1019" t="s">
        <v>1658</v>
      </c>
      <c r="G1019" s="47" t="s">
        <v>1609</v>
      </c>
      <c r="H1019" s="44">
        <v>977</v>
      </c>
      <c r="I1019" s="198" t="s">
        <v>44</v>
      </c>
      <c r="J1019" s="177" t="str">
        <f>IF(ISBLANK(INDEX('Policy Characteristics'!D:D,MATCH($C1019,'Policy Characteristics'!$C:$C,0))),"",INDEX('Policy Characteristics'!D:D,MATCH($C1019,'Policy Characteristics'!$C:$C,0)))</f>
        <v>Industry Energy Efficiency Standards</v>
      </c>
      <c r="K1019" s="177" t="str">
        <f>IF(ISBLANK(INDEX('Policy Characteristics'!E:E,MATCH($C1019,'Policy Characteristics'!$C:$C,0))),"",INDEX('Policy Characteristics'!E:E,MATCH($C1019,'Policy Characteristics'!$C:$C,0)))</f>
        <v>indst efficiency standards</v>
      </c>
      <c r="L1019" s="177">
        <f>IF(ISBLANK(INDEX('Policy Characteristics'!F:F,MATCH($C1019,'Policy Characteristics'!$C:$C,0))),"",INDEX('Policy Characteristics'!F:F,MATCH($C1019,'Policy Characteristics'!$C:$C,0)))</f>
        <v>0</v>
      </c>
      <c r="M1019" s="177">
        <f>IF(ISBLANK(INDEX('Policy Characteristics'!G:G,MATCH($C1019,'Policy Characteristics'!$C:$C,0))),"",INDEX('Policy Characteristics'!G:G,MATCH($C1019,'Policy Characteristics'!$C:$C,0)))</f>
        <v>0.25</v>
      </c>
      <c r="N1019" s="177">
        <f>IF(ISBLANK(INDEX('Policy Characteristics'!H:H,MATCH($C1019,'Policy Characteristics'!$C:$C,0))),"",INDEX('Policy Characteristics'!H:H,MATCH($C1019,'Policy Characteristics'!$C:$C,0)))</f>
        <v>0.01</v>
      </c>
      <c r="O1019" s="177" t="str">
        <f>IF(ISBLANK(INDEX('Policy Characteristics'!I:I,MATCH($C1019,'Policy Characteristics'!$C:$C,0))),"",INDEX('Policy Characteristics'!I:I,MATCH($C1019,'Policy Characteristics'!$C:$C,0)))</f>
        <v>% reduction in energy use</v>
      </c>
      <c r="P1019" s="177" t="str">
        <f>IF(ISBLANK(INDEX('Policy Characteristics'!J:J,MATCH($C1019,'Policy Characteristics'!$C:$C,0))),"",INDEX('Policy Characteristics'!J:J,MATCH($C1019,'Policy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9" s="177" t="str">
        <f>IF(ISBLANK(INDEX('Policy Characteristics'!K:K,MATCH($C1019,'Policy Characteristics'!$C:$C,0))),"",INDEX('Policy Characteristics'!K:K,MATCH($C1019,'Policy Characteristics'!$C:$C,0)))</f>
        <v>industry-ag-main.html#eff-stds</v>
      </c>
      <c r="R1019" s="177" t="str">
        <f>IF(ISBLANK(INDEX('Policy Characteristics'!L:L,MATCH($C1019,'Policy Characteristics'!$C:$C,0))),"",INDEX('Policy Characteristics'!L:L,MATCH($C1019,'Policy Characteristics'!$C:$C,0)))</f>
        <v>industry-energy-efficiency-standards.html</v>
      </c>
    </row>
    <row r="1020" spans="1:18" s="4" customFormat="1" x14ac:dyDescent="0.35">
      <c r="A1020" s="176" t="str">
        <f>IF(ISBLANK(INDEX('Policy Characteristics'!A:A,MATCH($C1020,'Policy Characteristics'!$C:$C,0))),"",INDEX('Policy Characteristics'!A:A,MATCH($C1020,'Policy Characteristics'!$C:$C,0)))</f>
        <v>Industry</v>
      </c>
      <c r="B1020" s="184" t="str">
        <f>IF(ISBLANK(INDEX('Policy Characteristics'!B:B,MATCH($C1020,'Policy Characteristics'!$C:$C,0))),"",INDEX('Policy Characteristics'!B:B,MATCH($C1020,'Policy Characteristics'!$C:$C,0)))</f>
        <v>Industry Energy Efficiency Standards</v>
      </c>
      <c r="C1020" s="176" t="str">
        <f t="shared" si="42"/>
        <v>Percentage Improvement in Eqpt Efficiency Standards above BAU</v>
      </c>
      <c r="D1020" s="6" t="s">
        <v>1966</v>
      </c>
      <c r="E1020" s="47" t="s">
        <v>1298</v>
      </c>
      <c r="F1020" t="s">
        <v>1930</v>
      </c>
      <c r="G1020" s="47" t="s">
        <v>1304</v>
      </c>
      <c r="H1020" s="44">
        <v>978</v>
      </c>
      <c r="I1020" s="198" t="s">
        <v>43</v>
      </c>
      <c r="J1020" s="177" t="str">
        <f>IF(ISBLANK(INDEX('Policy Characteristics'!D:D,MATCH($C1020,'Policy Characteristics'!$C:$C,0))),"",INDEX('Policy Characteristics'!D:D,MATCH($C1020,'Policy Characteristics'!$C:$C,0)))</f>
        <v>Industry Energy Efficiency Standards</v>
      </c>
      <c r="K1020" s="177" t="str">
        <f>IF(ISBLANK(INDEX('Policy Characteristics'!E:E,MATCH($C1020,'Policy Characteristics'!$C:$C,0))),"",INDEX('Policy Characteristics'!E:E,MATCH($C1020,'Policy Characteristics'!$C:$C,0)))</f>
        <v>indst efficiency standards</v>
      </c>
      <c r="L1020" s="177">
        <f>IF(ISBLANK(INDEX('Policy Characteristics'!F:F,MATCH($C1020,'Policy Characteristics'!$C:$C,0))),"",INDEX('Policy Characteristics'!F:F,MATCH($C1020,'Policy Characteristics'!$C:$C,0)))</f>
        <v>0</v>
      </c>
      <c r="M1020" s="177">
        <f>IF(ISBLANK(INDEX('Policy Characteristics'!G:G,MATCH($C1020,'Policy Characteristics'!$C:$C,0))),"",INDEX('Policy Characteristics'!G:G,MATCH($C1020,'Policy Characteristics'!$C:$C,0)))</f>
        <v>0.25</v>
      </c>
      <c r="N1020" s="177">
        <f>IF(ISBLANK(INDEX('Policy Characteristics'!H:H,MATCH($C1020,'Policy Characteristics'!$C:$C,0))),"",INDEX('Policy Characteristics'!H:H,MATCH($C1020,'Policy Characteristics'!$C:$C,0)))</f>
        <v>0.01</v>
      </c>
      <c r="O1020" s="177" t="str">
        <f>IF(ISBLANK(INDEX('Policy Characteristics'!I:I,MATCH($C1020,'Policy Characteristics'!$C:$C,0))),"",INDEX('Policy Characteristics'!I:I,MATCH($C1020,'Policy Characteristics'!$C:$C,0)))</f>
        <v>% reduction in energy use</v>
      </c>
      <c r="P1020" s="177" t="str">
        <f>IF(ISBLANK(INDEX('Policy Characteristics'!J:J,MATCH($C1020,'Policy Characteristics'!$C:$C,0))),"",INDEX('Policy Characteristics'!J:J,MATCH($C1020,'Policy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0" s="177" t="str">
        <f>IF(ISBLANK(INDEX('Policy Characteristics'!K:K,MATCH($C1020,'Policy Characteristics'!$C:$C,0))),"",INDEX('Policy Characteristics'!K:K,MATCH($C1020,'Policy Characteristics'!$C:$C,0)))</f>
        <v>industry-ag-main.html#eff-stds</v>
      </c>
      <c r="R1020" s="177" t="str">
        <f>IF(ISBLANK(INDEX('Policy Characteristics'!L:L,MATCH($C1020,'Policy Characteristics'!$C:$C,0))),"",INDEX('Policy Characteristics'!L:L,MATCH($C1020,'Policy Characteristics'!$C:$C,0)))</f>
        <v>industry-energy-efficiency-standards.html</v>
      </c>
    </row>
    <row r="1021" spans="1:18" s="4" customFormat="1" x14ac:dyDescent="0.35">
      <c r="A1021" s="176" t="str">
        <f>IF(ISBLANK(INDEX('Policy Characteristics'!A:A,MATCH($C1021,'Policy Characteristics'!$C:$C,0))),"",INDEX('Policy Characteristics'!A:A,MATCH($C1021,'Policy Characteristics'!$C:$C,0)))</f>
        <v>Industry</v>
      </c>
      <c r="B1021" s="184" t="str">
        <f>IF(ISBLANK(INDEX('Policy Characteristics'!B:B,MATCH($C1021,'Policy Characteristics'!$C:$C,0))),"",INDEX('Policy Characteristics'!B:B,MATCH($C1021,'Policy Characteristics'!$C:$C,0)))</f>
        <v>Industry Energy Efficiency Standards</v>
      </c>
      <c r="C1021" s="176" t="str">
        <f t="shared" si="42"/>
        <v>Percentage Improvement in Eqpt Efficiency Standards above BAU</v>
      </c>
      <c r="D1021" s="6" t="s">
        <v>1966</v>
      </c>
      <c r="E1021" s="47" t="s">
        <v>1299</v>
      </c>
      <c r="F1021" t="s">
        <v>1930</v>
      </c>
      <c r="G1021" s="47" t="s">
        <v>1307</v>
      </c>
      <c r="H1021" s="44">
        <v>979</v>
      </c>
      <c r="I1021" s="198" t="s">
        <v>44</v>
      </c>
      <c r="J1021" s="177" t="str">
        <f>IF(ISBLANK(INDEX('Policy Characteristics'!D:D,MATCH($C1021,'Policy Characteristics'!$C:$C,0))),"",INDEX('Policy Characteristics'!D:D,MATCH($C1021,'Policy Characteristics'!$C:$C,0)))</f>
        <v>Industry Energy Efficiency Standards</v>
      </c>
      <c r="K1021" s="177" t="str">
        <f>IF(ISBLANK(INDEX('Policy Characteristics'!E:E,MATCH($C1021,'Policy Characteristics'!$C:$C,0))),"",INDEX('Policy Characteristics'!E:E,MATCH($C1021,'Policy Characteristics'!$C:$C,0)))</f>
        <v>indst efficiency standards</v>
      </c>
      <c r="L1021" s="177">
        <f>IF(ISBLANK(INDEX('Policy Characteristics'!F:F,MATCH($C1021,'Policy Characteristics'!$C:$C,0))),"",INDEX('Policy Characteristics'!F:F,MATCH($C1021,'Policy Characteristics'!$C:$C,0)))</f>
        <v>0</v>
      </c>
      <c r="M1021" s="177">
        <f>IF(ISBLANK(INDEX('Policy Characteristics'!G:G,MATCH($C1021,'Policy Characteristics'!$C:$C,0))),"",INDEX('Policy Characteristics'!G:G,MATCH($C1021,'Policy Characteristics'!$C:$C,0)))</f>
        <v>0.25</v>
      </c>
      <c r="N1021" s="177">
        <f>IF(ISBLANK(INDEX('Policy Characteristics'!H:H,MATCH($C1021,'Policy Characteristics'!$C:$C,0))),"",INDEX('Policy Characteristics'!H:H,MATCH($C1021,'Policy Characteristics'!$C:$C,0)))</f>
        <v>0.01</v>
      </c>
      <c r="O1021" s="177" t="str">
        <f>IF(ISBLANK(INDEX('Policy Characteristics'!I:I,MATCH($C1021,'Policy Characteristics'!$C:$C,0))),"",INDEX('Policy Characteristics'!I:I,MATCH($C1021,'Policy Characteristics'!$C:$C,0)))</f>
        <v>% reduction in energy use</v>
      </c>
      <c r="P1021" s="177" t="str">
        <f>IF(ISBLANK(INDEX('Policy Characteristics'!J:J,MATCH($C1021,'Policy Characteristics'!$C:$C,0))),"",INDEX('Policy Characteristics'!J:J,MATCH($C1021,'Policy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1" s="177" t="str">
        <f>IF(ISBLANK(INDEX('Policy Characteristics'!K:K,MATCH($C1021,'Policy Characteristics'!$C:$C,0))),"",INDEX('Policy Characteristics'!K:K,MATCH($C1021,'Policy Characteristics'!$C:$C,0)))</f>
        <v>industry-ag-main.html#eff-stds</v>
      </c>
      <c r="R1021" s="177" t="str">
        <f>IF(ISBLANK(INDEX('Policy Characteristics'!L:L,MATCH($C1021,'Policy Characteristics'!$C:$C,0))),"",INDEX('Policy Characteristics'!L:L,MATCH($C1021,'Policy Characteristics'!$C:$C,0)))</f>
        <v>industry-energy-efficiency-standards.html</v>
      </c>
    </row>
    <row r="1022" spans="1:18" s="4" customFormat="1" x14ac:dyDescent="0.35">
      <c r="A1022" s="176" t="str">
        <f>IF(ISBLANK(INDEX('Policy Characteristics'!A:A,MATCH($C1022,'Policy Characteristics'!$C:$C,0))),"",INDEX('Policy Characteristics'!A:A,MATCH($C1022,'Policy Characteristics'!$C:$C,0)))</f>
        <v>Industry</v>
      </c>
      <c r="B1022" s="184" t="str">
        <f>IF(ISBLANK(INDEX('Policy Characteristics'!B:B,MATCH($C1022,'Policy Characteristics'!$C:$C,0))),"",INDEX('Policy Characteristics'!B:B,MATCH($C1022,'Policy Characteristics'!$C:$C,0)))</f>
        <v>Industry Energy Efficiency Standards</v>
      </c>
      <c r="C1022" s="176" t="str">
        <f t="shared" si="42"/>
        <v>Percentage Improvement in Eqpt Efficiency Standards above BAU</v>
      </c>
      <c r="D1022" s="6" t="s">
        <v>1966</v>
      </c>
      <c r="E1022" s="47" t="s">
        <v>1300</v>
      </c>
      <c r="F1022" t="s">
        <v>1930</v>
      </c>
      <c r="G1022" s="47" t="s">
        <v>1308</v>
      </c>
      <c r="H1022" s="44">
        <v>980</v>
      </c>
      <c r="I1022" s="198" t="s">
        <v>43</v>
      </c>
      <c r="J1022" s="177" t="str">
        <f>IF(ISBLANK(INDEX('Policy Characteristics'!D:D,MATCH($C1022,'Policy Characteristics'!$C:$C,0))),"",INDEX('Policy Characteristics'!D:D,MATCH($C1022,'Policy Characteristics'!$C:$C,0)))</f>
        <v>Industry Energy Efficiency Standards</v>
      </c>
      <c r="K1022" s="177" t="str">
        <f>IF(ISBLANK(INDEX('Policy Characteristics'!E:E,MATCH($C1022,'Policy Characteristics'!$C:$C,0))),"",INDEX('Policy Characteristics'!E:E,MATCH($C1022,'Policy Characteristics'!$C:$C,0)))</f>
        <v>indst efficiency standards</v>
      </c>
      <c r="L1022" s="177">
        <f>IF(ISBLANK(INDEX('Policy Characteristics'!F:F,MATCH($C1022,'Policy Characteristics'!$C:$C,0))),"",INDEX('Policy Characteristics'!F:F,MATCH($C1022,'Policy Characteristics'!$C:$C,0)))</f>
        <v>0</v>
      </c>
      <c r="M1022" s="177">
        <f>IF(ISBLANK(INDEX('Policy Characteristics'!G:G,MATCH($C1022,'Policy Characteristics'!$C:$C,0))),"",INDEX('Policy Characteristics'!G:G,MATCH($C1022,'Policy Characteristics'!$C:$C,0)))</f>
        <v>0.25</v>
      </c>
      <c r="N1022" s="177">
        <f>IF(ISBLANK(INDEX('Policy Characteristics'!H:H,MATCH($C1022,'Policy Characteristics'!$C:$C,0))),"",INDEX('Policy Characteristics'!H:H,MATCH($C1022,'Policy Characteristics'!$C:$C,0)))</f>
        <v>0.01</v>
      </c>
      <c r="O1022" s="177" t="str">
        <f>IF(ISBLANK(INDEX('Policy Characteristics'!I:I,MATCH($C1022,'Policy Characteristics'!$C:$C,0))),"",INDEX('Policy Characteristics'!I:I,MATCH($C1022,'Policy Characteristics'!$C:$C,0)))</f>
        <v>% reduction in energy use</v>
      </c>
      <c r="P1022" s="177" t="str">
        <f>IF(ISBLANK(INDEX('Policy Characteristics'!J:J,MATCH($C1022,'Policy Characteristics'!$C:$C,0))),"",INDEX('Policy Characteristics'!J:J,MATCH($C1022,'Policy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2" s="177" t="str">
        <f>IF(ISBLANK(INDEX('Policy Characteristics'!K:K,MATCH($C1022,'Policy Characteristics'!$C:$C,0))),"",INDEX('Policy Characteristics'!K:K,MATCH($C1022,'Policy Characteristics'!$C:$C,0)))</f>
        <v>industry-ag-main.html#eff-stds</v>
      </c>
      <c r="R1022" s="177" t="str">
        <f>IF(ISBLANK(INDEX('Policy Characteristics'!L:L,MATCH($C1022,'Policy Characteristics'!$C:$C,0))),"",INDEX('Policy Characteristics'!L:L,MATCH($C1022,'Policy Characteristics'!$C:$C,0)))</f>
        <v>industry-energy-efficiency-standards.html</v>
      </c>
    </row>
    <row r="1023" spans="1:18" s="4" customFormat="1" x14ac:dyDescent="0.35">
      <c r="A1023" s="176" t="str">
        <f>IF(ISBLANK(INDEX('Policy Characteristics'!A:A,MATCH($C1023,'Policy Characteristics'!$C:$C,0))),"",INDEX('Policy Characteristics'!A:A,MATCH($C1023,'Policy Characteristics'!$C:$C,0)))</f>
        <v>Industry</v>
      </c>
      <c r="B1023" s="184" t="str">
        <f>IF(ISBLANK(INDEX('Policy Characteristics'!B:B,MATCH($C1023,'Policy Characteristics'!$C:$C,0))),"",INDEX('Policy Characteristics'!B:B,MATCH($C1023,'Policy Characteristics'!$C:$C,0)))</f>
        <v>Industry Energy Efficiency Standards</v>
      </c>
      <c r="C1023" s="176" t="str">
        <f t="shared" si="42"/>
        <v>Percentage Improvement in Eqpt Efficiency Standards above BAU</v>
      </c>
      <c r="D1023" s="6" t="s">
        <v>1966</v>
      </c>
      <c r="E1023" s="47" t="s">
        <v>1301</v>
      </c>
      <c r="F1023" t="s">
        <v>1930</v>
      </c>
      <c r="G1023" s="47" t="s">
        <v>1305</v>
      </c>
      <c r="H1023" s="44">
        <v>981</v>
      </c>
      <c r="I1023" s="198" t="s">
        <v>44</v>
      </c>
      <c r="J1023" s="177" t="str">
        <f>IF(ISBLANK(INDEX('Policy Characteristics'!D:D,MATCH($C1023,'Policy Characteristics'!$C:$C,0))),"",INDEX('Policy Characteristics'!D:D,MATCH($C1023,'Policy Characteristics'!$C:$C,0)))</f>
        <v>Industry Energy Efficiency Standards</v>
      </c>
      <c r="K1023" s="177" t="str">
        <f>IF(ISBLANK(INDEX('Policy Characteristics'!E:E,MATCH($C1023,'Policy Characteristics'!$C:$C,0))),"",INDEX('Policy Characteristics'!E:E,MATCH($C1023,'Policy Characteristics'!$C:$C,0)))</f>
        <v>indst efficiency standards</v>
      </c>
      <c r="L1023" s="177">
        <f>IF(ISBLANK(INDEX('Policy Characteristics'!F:F,MATCH($C1023,'Policy Characteristics'!$C:$C,0))),"",INDEX('Policy Characteristics'!F:F,MATCH($C1023,'Policy Characteristics'!$C:$C,0)))</f>
        <v>0</v>
      </c>
      <c r="M1023" s="177">
        <f>IF(ISBLANK(INDEX('Policy Characteristics'!G:G,MATCH($C1023,'Policy Characteristics'!$C:$C,0))),"",INDEX('Policy Characteristics'!G:G,MATCH($C1023,'Policy Characteristics'!$C:$C,0)))</f>
        <v>0.25</v>
      </c>
      <c r="N1023" s="177">
        <f>IF(ISBLANK(INDEX('Policy Characteristics'!H:H,MATCH($C1023,'Policy Characteristics'!$C:$C,0))),"",INDEX('Policy Characteristics'!H:H,MATCH($C1023,'Policy Characteristics'!$C:$C,0)))</f>
        <v>0.01</v>
      </c>
      <c r="O1023" s="177" t="str">
        <f>IF(ISBLANK(INDEX('Policy Characteristics'!I:I,MATCH($C1023,'Policy Characteristics'!$C:$C,0))),"",INDEX('Policy Characteristics'!I:I,MATCH($C1023,'Policy Characteristics'!$C:$C,0)))</f>
        <v>% reduction in energy use</v>
      </c>
      <c r="P1023" s="177" t="str">
        <f>IF(ISBLANK(INDEX('Policy Characteristics'!J:J,MATCH($C1023,'Policy Characteristics'!$C:$C,0))),"",INDEX('Policy Characteristics'!J:J,MATCH($C1023,'Policy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3" s="177" t="str">
        <f>IF(ISBLANK(INDEX('Policy Characteristics'!K:K,MATCH($C1023,'Policy Characteristics'!$C:$C,0))),"",INDEX('Policy Characteristics'!K:K,MATCH($C1023,'Policy Characteristics'!$C:$C,0)))</f>
        <v>industry-ag-main.html#eff-stds</v>
      </c>
      <c r="R1023" s="177" t="str">
        <f>IF(ISBLANK(INDEX('Policy Characteristics'!L:L,MATCH($C1023,'Policy Characteristics'!$C:$C,0))),"",INDEX('Policy Characteristics'!L:L,MATCH($C1023,'Policy Characteristics'!$C:$C,0)))</f>
        <v>industry-energy-efficiency-standards.html</v>
      </c>
    </row>
    <row r="1024" spans="1:18" s="4" customFormat="1" x14ac:dyDescent="0.35">
      <c r="A1024" s="176" t="str">
        <f>IF(ISBLANK(INDEX('Policy Characteristics'!A:A,MATCH($C1024,'Policy Characteristics'!$C:$C,0))),"",INDEX('Policy Characteristics'!A:A,MATCH($C1024,'Policy Characteristics'!$C:$C,0)))</f>
        <v>Industry</v>
      </c>
      <c r="B1024" s="184" t="str">
        <f>IF(ISBLANK(INDEX('Policy Characteristics'!B:B,MATCH($C1024,'Policy Characteristics'!$C:$C,0))),"",INDEX('Policy Characteristics'!B:B,MATCH($C1024,'Policy Characteristics'!$C:$C,0)))</f>
        <v>Industry Energy Efficiency Standards</v>
      </c>
      <c r="C1024" s="176" t="str">
        <f t="shared" si="42"/>
        <v>Percentage Improvement in Eqpt Efficiency Standards above BAU</v>
      </c>
      <c r="D1024" s="6" t="s">
        <v>1966</v>
      </c>
      <c r="E1024" s="47" t="s">
        <v>1302</v>
      </c>
      <c r="F1024" t="s">
        <v>1930</v>
      </c>
      <c r="G1024" s="47" t="s">
        <v>1306</v>
      </c>
      <c r="H1024" s="44">
        <v>982</v>
      </c>
      <c r="I1024" s="198" t="s">
        <v>43</v>
      </c>
      <c r="J1024" s="177" t="str">
        <f>IF(ISBLANK(INDEX('Policy Characteristics'!D:D,MATCH($C1024,'Policy Characteristics'!$C:$C,0))),"",INDEX('Policy Characteristics'!D:D,MATCH($C1024,'Policy Characteristics'!$C:$C,0)))</f>
        <v>Industry Energy Efficiency Standards</v>
      </c>
      <c r="K1024" s="177" t="str">
        <f>IF(ISBLANK(INDEX('Policy Characteristics'!E:E,MATCH($C1024,'Policy Characteristics'!$C:$C,0))),"",INDEX('Policy Characteristics'!E:E,MATCH($C1024,'Policy Characteristics'!$C:$C,0)))</f>
        <v>indst efficiency standards</v>
      </c>
      <c r="L1024" s="177">
        <f>IF(ISBLANK(INDEX('Policy Characteristics'!F:F,MATCH($C1024,'Policy Characteristics'!$C:$C,0))),"",INDEX('Policy Characteristics'!F:F,MATCH($C1024,'Policy Characteristics'!$C:$C,0)))</f>
        <v>0</v>
      </c>
      <c r="M1024" s="177">
        <f>IF(ISBLANK(INDEX('Policy Characteristics'!G:G,MATCH($C1024,'Policy Characteristics'!$C:$C,0))),"",INDEX('Policy Characteristics'!G:G,MATCH($C1024,'Policy Characteristics'!$C:$C,0)))</f>
        <v>0.25</v>
      </c>
      <c r="N1024" s="177">
        <f>IF(ISBLANK(INDEX('Policy Characteristics'!H:H,MATCH($C1024,'Policy Characteristics'!$C:$C,0))),"",INDEX('Policy Characteristics'!H:H,MATCH($C1024,'Policy Characteristics'!$C:$C,0)))</f>
        <v>0.01</v>
      </c>
      <c r="O1024" s="177" t="str">
        <f>IF(ISBLANK(INDEX('Policy Characteristics'!I:I,MATCH($C1024,'Policy Characteristics'!$C:$C,0))),"",INDEX('Policy Characteristics'!I:I,MATCH($C1024,'Policy Characteristics'!$C:$C,0)))</f>
        <v>% reduction in energy use</v>
      </c>
      <c r="P1024" s="177" t="str">
        <f>IF(ISBLANK(INDEX('Policy Characteristics'!J:J,MATCH($C1024,'Policy Characteristics'!$C:$C,0))),"",INDEX('Policy Characteristics'!J:J,MATCH($C1024,'Policy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4" s="177" t="str">
        <f>IF(ISBLANK(INDEX('Policy Characteristics'!K:K,MATCH($C1024,'Policy Characteristics'!$C:$C,0))),"",INDEX('Policy Characteristics'!K:K,MATCH($C1024,'Policy Characteristics'!$C:$C,0)))</f>
        <v>industry-ag-main.html#eff-stds</v>
      </c>
      <c r="R1024" s="177" t="str">
        <f>IF(ISBLANK(INDEX('Policy Characteristics'!L:L,MATCH($C1024,'Policy Characteristics'!$C:$C,0))),"",INDEX('Policy Characteristics'!L:L,MATCH($C1024,'Policy Characteristics'!$C:$C,0)))</f>
        <v>industry-energy-efficiency-standards.html</v>
      </c>
    </row>
    <row r="1025" spans="1:18" s="4" customFormat="1" x14ac:dyDescent="0.35">
      <c r="A1025" s="176" t="str">
        <f>IF(ISBLANK(INDEX('Policy Characteristics'!A:A,MATCH($C1025,'Policy Characteristics'!$C:$C,0))),"",INDEX('Policy Characteristics'!A:A,MATCH($C1025,'Policy Characteristics'!$C:$C,0)))</f>
        <v>Industry</v>
      </c>
      <c r="B1025" s="184" t="str">
        <f>IF(ISBLANK(INDEX('Policy Characteristics'!B:B,MATCH($C1025,'Policy Characteristics'!$C:$C,0))),"",INDEX('Policy Characteristics'!B:B,MATCH($C1025,'Policy Characteristics'!$C:$C,0)))</f>
        <v>Industry Energy Efficiency Standards</v>
      </c>
      <c r="C1025" s="176" t="str">
        <f t="shared" si="42"/>
        <v>Percentage Improvement in Eqpt Efficiency Standards above BAU</v>
      </c>
      <c r="D1025" s="6" t="s">
        <v>1966</v>
      </c>
      <c r="E1025" s="47" t="s">
        <v>1303</v>
      </c>
      <c r="F1025" t="s">
        <v>1930</v>
      </c>
      <c r="G1025" s="47" t="s">
        <v>1309</v>
      </c>
      <c r="H1025" s="44">
        <v>983</v>
      </c>
      <c r="I1025" s="198" t="s">
        <v>44</v>
      </c>
      <c r="J1025" s="177" t="str">
        <f>IF(ISBLANK(INDEX('Policy Characteristics'!D:D,MATCH($C1025,'Policy Characteristics'!$C:$C,0))),"",INDEX('Policy Characteristics'!D:D,MATCH($C1025,'Policy Characteristics'!$C:$C,0)))</f>
        <v>Industry Energy Efficiency Standards</v>
      </c>
      <c r="K1025" s="177" t="str">
        <f>IF(ISBLANK(INDEX('Policy Characteristics'!E:E,MATCH($C1025,'Policy Characteristics'!$C:$C,0))),"",INDEX('Policy Characteristics'!E:E,MATCH($C1025,'Policy Characteristics'!$C:$C,0)))</f>
        <v>indst efficiency standards</v>
      </c>
      <c r="L1025" s="177">
        <f>IF(ISBLANK(INDEX('Policy Characteristics'!F:F,MATCH($C1025,'Policy Characteristics'!$C:$C,0))),"",INDEX('Policy Characteristics'!F:F,MATCH($C1025,'Policy Characteristics'!$C:$C,0)))</f>
        <v>0</v>
      </c>
      <c r="M1025" s="177">
        <f>IF(ISBLANK(INDEX('Policy Characteristics'!G:G,MATCH($C1025,'Policy Characteristics'!$C:$C,0))),"",INDEX('Policy Characteristics'!G:G,MATCH($C1025,'Policy Characteristics'!$C:$C,0)))</f>
        <v>0.25</v>
      </c>
      <c r="N1025" s="177">
        <f>IF(ISBLANK(INDEX('Policy Characteristics'!H:H,MATCH($C1025,'Policy Characteristics'!$C:$C,0))),"",INDEX('Policy Characteristics'!H:H,MATCH($C1025,'Policy Characteristics'!$C:$C,0)))</f>
        <v>0.01</v>
      </c>
      <c r="O1025" s="177" t="str">
        <f>IF(ISBLANK(INDEX('Policy Characteristics'!I:I,MATCH($C1025,'Policy Characteristics'!$C:$C,0))),"",INDEX('Policy Characteristics'!I:I,MATCH($C1025,'Policy Characteristics'!$C:$C,0)))</f>
        <v>% reduction in energy use</v>
      </c>
      <c r="P1025" s="177" t="str">
        <f>IF(ISBLANK(INDEX('Policy Characteristics'!J:J,MATCH($C1025,'Policy Characteristics'!$C:$C,0))),"",INDEX('Policy Characteristics'!J:J,MATCH($C1025,'Policy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5" s="177" t="str">
        <f>IF(ISBLANK(INDEX('Policy Characteristics'!K:K,MATCH($C1025,'Policy Characteristics'!$C:$C,0))),"",INDEX('Policy Characteristics'!K:K,MATCH($C1025,'Policy Characteristics'!$C:$C,0)))</f>
        <v>industry-ag-main.html#eff-stds</v>
      </c>
      <c r="R1025" s="177" t="str">
        <f>IF(ISBLANK(INDEX('Policy Characteristics'!L:L,MATCH($C1025,'Policy Characteristics'!$C:$C,0))),"",INDEX('Policy Characteristics'!L:L,MATCH($C1025,'Policy Characteristics'!$C:$C,0)))</f>
        <v>industry-energy-efficiency-standards.html</v>
      </c>
    </row>
    <row r="1026" spans="1:18" s="4" customFormat="1" x14ac:dyDescent="0.35">
      <c r="A1026" s="176" t="str">
        <f>IF(ISBLANK(INDEX('Policy Characteristics'!A:A,MATCH($C1026,'Policy Characteristics'!$C:$C,0))),"",INDEX('Policy Characteristics'!A:A,MATCH($C1026,'Policy Characteristics'!$C:$C,0)))</f>
        <v>Industry</v>
      </c>
      <c r="B1026" s="184" t="str">
        <f>IF(ISBLANK(INDEX('Policy Characteristics'!B:B,MATCH($C1026,'Policy Characteristics'!$C:$C,0))),"",INDEX('Policy Characteristics'!B:B,MATCH($C1026,'Policy Characteristics'!$C:$C,0)))</f>
        <v>Industry Energy Efficiency Standards</v>
      </c>
      <c r="C1026" s="176" t="str">
        <f t="shared" si="42"/>
        <v>Percentage Improvement in Eqpt Efficiency Standards above BAU</v>
      </c>
      <c r="D1026" s="6" t="s">
        <v>1966</v>
      </c>
      <c r="E1026" s="47" t="s">
        <v>1605</v>
      </c>
      <c r="F1026" t="s">
        <v>1930</v>
      </c>
      <c r="G1026" s="47" t="s">
        <v>1608</v>
      </c>
      <c r="H1026" s="44">
        <v>984</v>
      </c>
      <c r="I1026" s="198" t="s">
        <v>44</v>
      </c>
      <c r="J1026" s="177" t="str">
        <f>IF(ISBLANK(INDEX('Policy Characteristics'!D:D,MATCH($C1026,'Policy Characteristics'!$C:$C,0))),"",INDEX('Policy Characteristics'!D:D,MATCH($C1026,'Policy Characteristics'!$C:$C,0)))</f>
        <v>Industry Energy Efficiency Standards</v>
      </c>
      <c r="K1026" s="177" t="str">
        <f>IF(ISBLANK(INDEX('Policy Characteristics'!E:E,MATCH($C1026,'Policy Characteristics'!$C:$C,0))),"",INDEX('Policy Characteristics'!E:E,MATCH($C1026,'Policy Characteristics'!$C:$C,0)))</f>
        <v>indst efficiency standards</v>
      </c>
      <c r="L1026" s="177">
        <f>IF(ISBLANK(INDEX('Policy Characteristics'!F:F,MATCH($C1026,'Policy Characteristics'!$C:$C,0))),"",INDEX('Policy Characteristics'!F:F,MATCH($C1026,'Policy Characteristics'!$C:$C,0)))</f>
        <v>0</v>
      </c>
      <c r="M1026" s="177">
        <f>IF(ISBLANK(INDEX('Policy Characteristics'!G:G,MATCH($C1026,'Policy Characteristics'!$C:$C,0))),"",INDEX('Policy Characteristics'!G:G,MATCH($C1026,'Policy Characteristics'!$C:$C,0)))</f>
        <v>0.25</v>
      </c>
      <c r="N1026" s="177">
        <f>IF(ISBLANK(INDEX('Policy Characteristics'!H:H,MATCH($C1026,'Policy Characteristics'!$C:$C,0))),"",INDEX('Policy Characteristics'!H:H,MATCH($C1026,'Policy Characteristics'!$C:$C,0)))</f>
        <v>0.01</v>
      </c>
      <c r="O1026" s="177" t="str">
        <f>IF(ISBLANK(INDEX('Policy Characteristics'!I:I,MATCH($C1026,'Policy Characteristics'!$C:$C,0))),"",INDEX('Policy Characteristics'!I:I,MATCH($C1026,'Policy Characteristics'!$C:$C,0)))</f>
        <v>% reduction in energy use</v>
      </c>
      <c r="P1026" s="177" t="str">
        <f>IF(ISBLANK(INDEX('Policy Characteristics'!J:J,MATCH($C1026,'Policy Characteristics'!$C:$C,0))),"",INDEX('Policy Characteristics'!J:J,MATCH($C1026,'Policy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6" s="177" t="str">
        <f>IF(ISBLANK(INDEX('Policy Characteristics'!K:K,MATCH($C1026,'Policy Characteristics'!$C:$C,0))),"",INDEX('Policy Characteristics'!K:K,MATCH($C1026,'Policy Characteristics'!$C:$C,0)))</f>
        <v>industry-ag-main.html#eff-stds</v>
      </c>
      <c r="R1026" s="177" t="str">
        <f>IF(ISBLANK(INDEX('Policy Characteristics'!L:L,MATCH($C1026,'Policy Characteristics'!$C:$C,0))),"",INDEX('Policy Characteristics'!L:L,MATCH($C1026,'Policy Characteristics'!$C:$C,0)))</f>
        <v>industry-energy-efficiency-standards.html</v>
      </c>
    </row>
    <row r="1027" spans="1:18" s="4" customFormat="1" x14ac:dyDescent="0.35">
      <c r="A1027" s="176" t="str">
        <f>IF(ISBLANK(INDEX('Policy Characteristics'!A:A,MATCH($C1027,'Policy Characteristics'!$C:$C,0))),"",INDEX('Policy Characteristics'!A:A,MATCH($C1027,'Policy Characteristics'!$C:$C,0)))</f>
        <v>Industry</v>
      </c>
      <c r="B1027" s="184" t="str">
        <f>IF(ISBLANK(INDEX('Policy Characteristics'!B:B,MATCH($C1027,'Policy Characteristics'!$C:$C,0))),"",INDEX('Policy Characteristics'!B:B,MATCH($C1027,'Policy Characteristics'!$C:$C,0)))</f>
        <v>Industry Energy Efficiency Standards</v>
      </c>
      <c r="C1027" s="176" t="str">
        <f t="shared" si="42"/>
        <v>Percentage Improvement in Eqpt Efficiency Standards above BAU</v>
      </c>
      <c r="D1027" s="6" t="s">
        <v>1966</v>
      </c>
      <c r="E1027" s="47" t="s">
        <v>1606</v>
      </c>
      <c r="F1027" t="s">
        <v>1930</v>
      </c>
      <c r="G1027" s="47" t="s">
        <v>1610</v>
      </c>
      <c r="H1027" s="44">
        <v>985</v>
      </c>
      <c r="I1027" s="198" t="s">
        <v>43</v>
      </c>
      <c r="J1027" s="177" t="str">
        <f>IF(ISBLANK(INDEX('Policy Characteristics'!D:D,MATCH($C1027,'Policy Characteristics'!$C:$C,0))),"",INDEX('Policy Characteristics'!D:D,MATCH($C1027,'Policy Characteristics'!$C:$C,0)))</f>
        <v>Industry Energy Efficiency Standards</v>
      </c>
      <c r="K1027" s="177" t="str">
        <f>IF(ISBLANK(INDEX('Policy Characteristics'!E:E,MATCH($C1027,'Policy Characteristics'!$C:$C,0))),"",INDEX('Policy Characteristics'!E:E,MATCH($C1027,'Policy Characteristics'!$C:$C,0)))</f>
        <v>indst efficiency standards</v>
      </c>
      <c r="L1027" s="177">
        <f>IF(ISBLANK(INDEX('Policy Characteristics'!F:F,MATCH($C1027,'Policy Characteristics'!$C:$C,0))),"",INDEX('Policy Characteristics'!F:F,MATCH($C1027,'Policy Characteristics'!$C:$C,0)))</f>
        <v>0</v>
      </c>
      <c r="M1027" s="177">
        <f>IF(ISBLANK(INDEX('Policy Characteristics'!G:G,MATCH($C1027,'Policy Characteristics'!$C:$C,0))),"",INDEX('Policy Characteristics'!G:G,MATCH($C1027,'Policy Characteristics'!$C:$C,0)))</f>
        <v>0.25</v>
      </c>
      <c r="N1027" s="177">
        <f>IF(ISBLANK(INDEX('Policy Characteristics'!H:H,MATCH($C1027,'Policy Characteristics'!$C:$C,0))),"",INDEX('Policy Characteristics'!H:H,MATCH($C1027,'Policy Characteristics'!$C:$C,0)))</f>
        <v>0.01</v>
      </c>
      <c r="O1027" s="177" t="str">
        <f>IF(ISBLANK(INDEX('Policy Characteristics'!I:I,MATCH($C1027,'Policy Characteristics'!$C:$C,0))),"",INDEX('Policy Characteristics'!I:I,MATCH($C1027,'Policy Characteristics'!$C:$C,0)))</f>
        <v>% reduction in energy use</v>
      </c>
      <c r="P1027" s="177" t="str">
        <f>IF(ISBLANK(INDEX('Policy Characteristics'!J:J,MATCH($C1027,'Policy Characteristics'!$C:$C,0))),"",INDEX('Policy Characteristics'!J:J,MATCH($C1027,'Policy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7" s="177" t="str">
        <f>IF(ISBLANK(INDEX('Policy Characteristics'!K:K,MATCH($C1027,'Policy Characteristics'!$C:$C,0))),"",INDEX('Policy Characteristics'!K:K,MATCH($C1027,'Policy Characteristics'!$C:$C,0)))</f>
        <v>industry-ag-main.html#eff-stds</v>
      </c>
      <c r="R1027" s="177" t="str">
        <f>IF(ISBLANK(INDEX('Policy Characteristics'!L:L,MATCH($C1027,'Policy Characteristics'!$C:$C,0))),"",INDEX('Policy Characteristics'!L:L,MATCH($C1027,'Policy Characteristics'!$C:$C,0)))</f>
        <v>industry-energy-efficiency-standards.html</v>
      </c>
    </row>
    <row r="1028" spans="1:18" s="4" customFormat="1" x14ac:dyDescent="0.35">
      <c r="A1028" s="176" t="str">
        <f>IF(ISBLANK(INDEX('Policy Characteristics'!A:A,MATCH($C1028,'Policy Characteristics'!$C:$C,0))),"",INDEX('Policy Characteristics'!A:A,MATCH($C1028,'Policy Characteristics'!$C:$C,0)))</f>
        <v>Industry</v>
      </c>
      <c r="B1028" s="184" t="str">
        <f>IF(ISBLANK(INDEX('Policy Characteristics'!B:B,MATCH($C1028,'Policy Characteristics'!$C:$C,0))),"",INDEX('Policy Characteristics'!B:B,MATCH($C1028,'Policy Characteristics'!$C:$C,0)))</f>
        <v>Industry Energy Efficiency Standards</v>
      </c>
      <c r="C1028" s="176" t="str">
        <f t="shared" si="42"/>
        <v>Percentage Improvement in Eqpt Efficiency Standards above BAU</v>
      </c>
      <c r="D1028" s="6" t="s">
        <v>1966</v>
      </c>
      <c r="E1028" s="47" t="s">
        <v>1607</v>
      </c>
      <c r="F1028" t="s">
        <v>1930</v>
      </c>
      <c r="G1028" s="47" t="s">
        <v>1611</v>
      </c>
      <c r="H1028" s="44">
        <v>986</v>
      </c>
      <c r="I1028" s="198" t="s">
        <v>44</v>
      </c>
      <c r="J1028" s="177" t="str">
        <f>IF(ISBLANK(INDEX('Policy Characteristics'!D:D,MATCH($C1028,'Policy Characteristics'!$C:$C,0))),"",INDEX('Policy Characteristics'!D:D,MATCH($C1028,'Policy Characteristics'!$C:$C,0)))</f>
        <v>Industry Energy Efficiency Standards</v>
      </c>
      <c r="K1028" s="177" t="str">
        <f>IF(ISBLANK(INDEX('Policy Characteristics'!E:E,MATCH($C1028,'Policy Characteristics'!$C:$C,0))),"",INDEX('Policy Characteristics'!E:E,MATCH($C1028,'Policy Characteristics'!$C:$C,0)))</f>
        <v>indst efficiency standards</v>
      </c>
      <c r="L1028" s="177">
        <f>IF(ISBLANK(INDEX('Policy Characteristics'!F:F,MATCH($C1028,'Policy Characteristics'!$C:$C,0))),"",INDEX('Policy Characteristics'!F:F,MATCH($C1028,'Policy Characteristics'!$C:$C,0)))</f>
        <v>0</v>
      </c>
      <c r="M1028" s="177">
        <f>IF(ISBLANK(INDEX('Policy Characteristics'!G:G,MATCH($C1028,'Policy Characteristics'!$C:$C,0))),"",INDEX('Policy Characteristics'!G:G,MATCH($C1028,'Policy Characteristics'!$C:$C,0)))</f>
        <v>0.25</v>
      </c>
      <c r="N1028" s="177">
        <f>IF(ISBLANK(INDEX('Policy Characteristics'!H:H,MATCH($C1028,'Policy Characteristics'!$C:$C,0))),"",INDEX('Policy Characteristics'!H:H,MATCH($C1028,'Policy Characteristics'!$C:$C,0)))</f>
        <v>0.01</v>
      </c>
      <c r="O1028" s="177" t="str">
        <f>IF(ISBLANK(INDEX('Policy Characteristics'!I:I,MATCH($C1028,'Policy Characteristics'!$C:$C,0))),"",INDEX('Policy Characteristics'!I:I,MATCH($C1028,'Policy Characteristics'!$C:$C,0)))</f>
        <v>% reduction in energy use</v>
      </c>
      <c r="P1028" s="177" t="str">
        <f>IF(ISBLANK(INDEX('Policy Characteristics'!J:J,MATCH($C1028,'Policy Characteristics'!$C:$C,0))),"",INDEX('Policy Characteristics'!J:J,MATCH($C1028,'Policy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8" s="177" t="str">
        <f>IF(ISBLANK(INDEX('Policy Characteristics'!K:K,MATCH($C1028,'Policy Characteristics'!$C:$C,0))),"",INDEX('Policy Characteristics'!K:K,MATCH($C1028,'Policy Characteristics'!$C:$C,0)))</f>
        <v>industry-ag-main.html#eff-stds</v>
      </c>
      <c r="R1028" s="177" t="str">
        <f>IF(ISBLANK(INDEX('Policy Characteristics'!L:L,MATCH($C1028,'Policy Characteristics'!$C:$C,0))),"",INDEX('Policy Characteristics'!L:L,MATCH($C1028,'Policy Characteristics'!$C:$C,0)))</f>
        <v>industry-energy-efficiency-standards.html</v>
      </c>
    </row>
    <row r="1029" spans="1:18" s="4" customFormat="1" x14ac:dyDescent="0.35">
      <c r="A1029" s="176" t="str">
        <f>IF(ISBLANK(INDEX('Policy Characteristics'!A:A,MATCH($C1029,'Policy Characteristics'!$C:$C,0))),"",INDEX('Policy Characteristics'!A:A,MATCH($C1029,'Policy Characteristics'!$C:$C,0)))</f>
        <v>Industry</v>
      </c>
      <c r="B1029" s="184" t="str">
        <f>IF(ISBLANK(INDEX('Policy Characteristics'!B:B,MATCH($C1029,'Policy Characteristics'!$C:$C,0))),"",INDEX('Policy Characteristics'!B:B,MATCH($C1029,'Policy Characteristics'!$C:$C,0)))</f>
        <v>Industry Energy Efficiency Standards</v>
      </c>
      <c r="C1029" s="176" t="str">
        <f t="shared" si="42"/>
        <v>Percentage Improvement in Eqpt Efficiency Standards above BAU</v>
      </c>
      <c r="D1029" s="6" t="s">
        <v>1966</v>
      </c>
      <c r="E1029" s="47" t="s">
        <v>1604</v>
      </c>
      <c r="F1029" t="s">
        <v>1930</v>
      </c>
      <c r="G1029" s="47" t="s">
        <v>1609</v>
      </c>
      <c r="H1029" s="44">
        <v>987</v>
      </c>
      <c r="I1029" s="198" t="s">
        <v>44</v>
      </c>
      <c r="J1029" s="177" t="str">
        <f>IF(ISBLANK(INDEX('Policy Characteristics'!D:D,MATCH($C1029,'Policy Characteristics'!$C:$C,0))),"",INDEX('Policy Characteristics'!D:D,MATCH($C1029,'Policy Characteristics'!$C:$C,0)))</f>
        <v>Industry Energy Efficiency Standards</v>
      </c>
      <c r="K1029" s="177" t="str">
        <f>IF(ISBLANK(INDEX('Policy Characteristics'!E:E,MATCH($C1029,'Policy Characteristics'!$C:$C,0))),"",INDEX('Policy Characteristics'!E:E,MATCH($C1029,'Policy Characteristics'!$C:$C,0)))</f>
        <v>indst efficiency standards</v>
      </c>
      <c r="L1029" s="177">
        <f>IF(ISBLANK(INDEX('Policy Characteristics'!F:F,MATCH($C1029,'Policy Characteristics'!$C:$C,0))),"",INDEX('Policy Characteristics'!F:F,MATCH($C1029,'Policy Characteristics'!$C:$C,0)))</f>
        <v>0</v>
      </c>
      <c r="M1029" s="177">
        <f>IF(ISBLANK(INDEX('Policy Characteristics'!G:G,MATCH($C1029,'Policy Characteristics'!$C:$C,0))),"",INDEX('Policy Characteristics'!G:G,MATCH($C1029,'Policy Characteristics'!$C:$C,0)))</f>
        <v>0.25</v>
      </c>
      <c r="N1029" s="177">
        <f>IF(ISBLANK(INDEX('Policy Characteristics'!H:H,MATCH($C1029,'Policy Characteristics'!$C:$C,0))),"",INDEX('Policy Characteristics'!H:H,MATCH($C1029,'Policy Characteristics'!$C:$C,0)))</f>
        <v>0.01</v>
      </c>
      <c r="O1029" s="177" t="str">
        <f>IF(ISBLANK(INDEX('Policy Characteristics'!I:I,MATCH($C1029,'Policy Characteristics'!$C:$C,0))),"",INDEX('Policy Characteristics'!I:I,MATCH($C1029,'Policy Characteristics'!$C:$C,0)))</f>
        <v>% reduction in energy use</v>
      </c>
      <c r="P1029" s="177" t="str">
        <f>IF(ISBLANK(INDEX('Policy Characteristics'!J:J,MATCH($C1029,'Policy Characteristics'!$C:$C,0))),"",INDEX('Policy Characteristics'!J:J,MATCH($C1029,'Policy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9" s="177" t="str">
        <f>IF(ISBLANK(INDEX('Policy Characteristics'!K:K,MATCH($C1029,'Policy Characteristics'!$C:$C,0))),"",INDEX('Policy Characteristics'!K:K,MATCH($C1029,'Policy Characteristics'!$C:$C,0)))</f>
        <v>industry-ag-main.html#eff-stds</v>
      </c>
      <c r="R1029" s="177" t="str">
        <f>IF(ISBLANK(INDEX('Policy Characteristics'!L:L,MATCH($C1029,'Policy Characteristics'!$C:$C,0))),"",INDEX('Policy Characteristics'!L:L,MATCH($C1029,'Policy Characteristics'!$C:$C,0)))</f>
        <v>industry-energy-efficiency-standards.html</v>
      </c>
    </row>
    <row r="1030" spans="1:18" s="4" customFormat="1" x14ac:dyDescent="0.35">
      <c r="A1030" s="176" t="str">
        <f>IF(ISBLANK(INDEX('Policy Characteristics'!A:A,MATCH($C1030,'Policy Characteristics'!$C:$C,0))),"",INDEX('Policy Characteristics'!A:A,MATCH($C1030,'Policy Characteristics'!$C:$C,0)))</f>
        <v>Industry</v>
      </c>
      <c r="B1030" s="184" t="str">
        <f>IF(ISBLANK(INDEX('Policy Characteristics'!B:B,MATCH($C1030,'Policy Characteristics'!$C:$C,0))),"",INDEX('Policy Characteristics'!B:B,MATCH($C1030,'Policy Characteristics'!$C:$C,0)))</f>
        <v>Industry Energy Efficiency Standards</v>
      </c>
      <c r="C1030" s="176" t="str">
        <f t="shared" si="42"/>
        <v>Percentage Improvement in Eqpt Efficiency Standards above BAU</v>
      </c>
      <c r="D1030" s="6" t="s">
        <v>1967</v>
      </c>
      <c r="E1030" s="47" t="s">
        <v>1298</v>
      </c>
      <c r="F1030" t="s">
        <v>1931</v>
      </c>
      <c r="G1030" s="47" t="s">
        <v>1304</v>
      </c>
      <c r="H1030" s="44">
        <v>988</v>
      </c>
      <c r="I1030" s="198" t="s">
        <v>43</v>
      </c>
      <c r="J1030" s="177" t="str">
        <f>IF(ISBLANK(INDEX('Policy Characteristics'!D:D,MATCH($C1030,'Policy Characteristics'!$C:$C,0))),"",INDEX('Policy Characteristics'!D:D,MATCH($C1030,'Policy Characteristics'!$C:$C,0)))</f>
        <v>Industry Energy Efficiency Standards</v>
      </c>
      <c r="K1030" s="177" t="str">
        <f>IF(ISBLANK(INDEX('Policy Characteristics'!E:E,MATCH($C1030,'Policy Characteristics'!$C:$C,0))),"",INDEX('Policy Characteristics'!E:E,MATCH($C1030,'Policy Characteristics'!$C:$C,0)))</f>
        <v>indst efficiency standards</v>
      </c>
      <c r="L1030" s="177">
        <f>IF(ISBLANK(INDEX('Policy Characteristics'!F:F,MATCH($C1030,'Policy Characteristics'!$C:$C,0))),"",INDEX('Policy Characteristics'!F:F,MATCH($C1030,'Policy Characteristics'!$C:$C,0)))</f>
        <v>0</v>
      </c>
      <c r="M1030" s="177">
        <f>IF(ISBLANK(INDEX('Policy Characteristics'!G:G,MATCH($C1030,'Policy Characteristics'!$C:$C,0))),"",INDEX('Policy Characteristics'!G:G,MATCH($C1030,'Policy Characteristics'!$C:$C,0)))</f>
        <v>0.25</v>
      </c>
      <c r="N1030" s="177">
        <f>IF(ISBLANK(INDEX('Policy Characteristics'!H:H,MATCH($C1030,'Policy Characteristics'!$C:$C,0))),"",INDEX('Policy Characteristics'!H:H,MATCH($C1030,'Policy Characteristics'!$C:$C,0)))</f>
        <v>0.01</v>
      </c>
      <c r="O1030" s="177" t="str">
        <f>IF(ISBLANK(INDEX('Policy Characteristics'!I:I,MATCH($C1030,'Policy Characteristics'!$C:$C,0))),"",INDEX('Policy Characteristics'!I:I,MATCH($C1030,'Policy Characteristics'!$C:$C,0)))</f>
        <v>% reduction in energy use</v>
      </c>
      <c r="P1030" s="177" t="str">
        <f>IF(ISBLANK(INDEX('Policy Characteristics'!J:J,MATCH($C1030,'Policy Characteristics'!$C:$C,0))),"",INDEX('Policy Characteristics'!J:J,MATCH($C1030,'Policy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0" s="177" t="str">
        <f>IF(ISBLANK(INDEX('Policy Characteristics'!K:K,MATCH($C1030,'Policy Characteristics'!$C:$C,0))),"",INDEX('Policy Characteristics'!K:K,MATCH($C1030,'Policy Characteristics'!$C:$C,0)))</f>
        <v>industry-ag-main.html#eff-stds</v>
      </c>
      <c r="R1030" s="177" t="str">
        <f>IF(ISBLANK(INDEX('Policy Characteristics'!L:L,MATCH($C1030,'Policy Characteristics'!$C:$C,0))),"",INDEX('Policy Characteristics'!L:L,MATCH($C1030,'Policy Characteristics'!$C:$C,0)))</f>
        <v>industry-energy-efficiency-standards.html</v>
      </c>
    </row>
    <row r="1031" spans="1:18" s="4" customFormat="1" x14ac:dyDescent="0.35">
      <c r="A1031" s="176" t="str">
        <f>IF(ISBLANK(INDEX('Policy Characteristics'!A:A,MATCH($C1031,'Policy Characteristics'!$C:$C,0))),"",INDEX('Policy Characteristics'!A:A,MATCH($C1031,'Policy Characteristics'!$C:$C,0)))</f>
        <v>Industry</v>
      </c>
      <c r="B1031" s="184" t="str">
        <f>IF(ISBLANK(INDEX('Policy Characteristics'!B:B,MATCH($C1031,'Policy Characteristics'!$C:$C,0))),"",INDEX('Policy Characteristics'!B:B,MATCH($C1031,'Policy Characteristics'!$C:$C,0)))</f>
        <v>Industry Energy Efficiency Standards</v>
      </c>
      <c r="C1031" s="176" t="str">
        <f t="shared" si="42"/>
        <v>Percentage Improvement in Eqpt Efficiency Standards above BAU</v>
      </c>
      <c r="D1031" s="6" t="s">
        <v>1967</v>
      </c>
      <c r="E1031" s="47" t="s">
        <v>1299</v>
      </c>
      <c r="F1031" t="s">
        <v>1931</v>
      </c>
      <c r="G1031" s="47" t="s">
        <v>1307</v>
      </c>
      <c r="H1031" s="44">
        <v>989</v>
      </c>
      <c r="I1031" s="198" t="s">
        <v>44</v>
      </c>
      <c r="J1031" s="177" t="str">
        <f>IF(ISBLANK(INDEX('Policy Characteristics'!D:D,MATCH($C1031,'Policy Characteristics'!$C:$C,0))),"",INDEX('Policy Characteristics'!D:D,MATCH($C1031,'Policy Characteristics'!$C:$C,0)))</f>
        <v>Industry Energy Efficiency Standards</v>
      </c>
      <c r="K1031" s="177" t="str">
        <f>IF(ISBLANK(INDEX('Policy Characteristics'!E:E,MATCH($C1031,'Policy Characteristics'!$C:$C,0))),"",INDEX('Policy Characteristics'!E:E,MATCH($C1031,'Policy Characteristics'!$C:$C,0)))</f>
        <v>indst efficiency standards</v>
      </c>
      <c r="L1031" s="177">
        <f>IF(ISBLANK(INDEX('Policy Characteristics'!F:F,MATCH($C1031,'Policy Characteristics'!$C:$C,0))),"",INDEX('Policy Characteristics'!F:F,MATCH($C1031,'Policy Characteristics'!$C:$C,0)))</f>
        <v>0</v>
      </c>
      <c r="M1031" s="177">
        <f>IF(ISBLANK(INDEX('Policy Characteristics'!G:G,MATCH($C1031,'Policy Characteristics'!$C:$C,0))),"",INDEX('Policy Characteristics'!G:G,MATCH($C1031,'Policy Characteristics'!$C:$C,0)))</f>
        <v>0.25</v>
      </c>
      <c r="N1031" s="177">
        <f>IF(ISBLANK(INDEX('Policy Characteristics'!H:H,MATCH($C1031,'Policy Characteristics'!$C:$C,0))),"",INDEX('Policy Characteristics'!H:H,MATCH($C1031,'Policy Characteristics'!$C:$C,0)))</f>
        <v>0.01</v>
      </c>
      <c r="O1031" s="177" t="str">
        <f>IF(ISBLANK(INDEX('Policy Characteristics'!I:I,MATCH($C1031,'Policy Characteristics'!$C:$C,0))),"",INDEX('Policy Characteristics'!I:I,MATCH($C1031,'Policy Characteristics'!$C:$C,0)))</f>
        <v>% reduction in energy use</v>
      </c>
      <c r="P1031" s="177" t="str">
        <f>IF(ISBLANK(INDEX('Policy Characteristics'!J:J,MATCH($C1031,'Policy Characteristics'!$C:$C,0))),"",INDEX('Policy Characteristics'!J:J,MATCH($C1031,'Policy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1" s="177" t="str">
        <f>IF(ISBLANK(INDEX('Policy Characteristics'!K:K,MATCH($C1031,'Policy Characteristics'!$C:$C,0))),"",INDEX('Policy Characteristics'!K:K,MATCH($C1031,'Policy Characteristics'!$C:$C,0)))</f>
        <v>industry-ag-main.html#eff-stds</v>
      </c>
      <c r="R1031" s="177" t="str">
        <f>IF(ISBLANK(INDEX('Policy Characteristics'!L:L,MATCH($C1031,'Policy Characteristics'!$C:$C,0))),"",INDEX('Policy Characteristics'!L:L,MATCH($C1031,'Policy Characteristics'!$C:$C,0)))</f>
        <v>industry-energy-efficiency-standards.html</v>
      </c>
    </row>
    <row r="1032" spans="1:18" s="4" customFormat="1" x14ac:dyDescent="0.35">
      <c r="A1032" s="176" t="str">
        <f>IF(ISBLANK(INDEX('Policy Characteristics'!A:A,MATCH($C1032,'Policy Characteristics'!$C:$C,0))),"",INDEX('Policy Characteristics'!A:A,MATCH($C1032,'Policy Characteristics'!$C:$C,0)))</f>
        <v>Industry</v>
      </c>
      <c r="B1032" s="184" t="str">
        <f>IF(ISBLANK(INDEX('Policy Characteristics'!B:B,MATCH($C1032,'Policy Characteristics'!$C:$C,0))),"",INDEX('Policy Characteristics'!B:B,MATCH($C1032,'Policy Characteristics'!$C:$C,0)))</f>
        <v>Industry Energy Efficiency Standards</v>
      </c>
      <c r="C1032" s="176" t="str">
        <f t="shared" si="42"/>
        <v>Percentage Improvement in Eqpt Efficiency Standards above BAU</v>
      </c>
      <c r="D1032" s="6" t="s">
        <v>1967</v>
      </c>
      <c r="E1032" s="47" t="s">
        <v>1300</v>
      </c>
      <c r="F1032" t="s">
        <v>1931</v>
      </c>
      <c r="G1032" s="47" t="s">
        <v>1308</v>
      </c>
      <c r="H1032" s="44">
        <v>990</v>
      </c>
      <c r="I1032" s="198" t="s">
        <v>43</v>
      </c>
      <c r="J1032" s="177" t="str">
        <f>IF(ISBLANK(INDEX('Policy Characteristics'!D:D,MATCH($C1032,'Policy Characteristics'!$C:$C,0))),"",INDEX('Policy Characteristics'!D:D,MATCH($C1032,'Policy Characteristics'!$C:$C,0)))</f>
        <v>Industry Energy Efficiency Standards</v>
      </c>
      <c r="K1032" s="177" t="str">
        <f>IF(ISBLANK(INDEX('Policy Characteristics'!E:E,MATCH($C1032,'Policy Characteristics'!$C:$C,0))),"",INDEX('Policy Characteristics'!E:E,MATCH($C1032,'Policy Characteristics'!$C:$C,0)))</f>
        <v>indst efficiency standards</v>
      </c>
      <c r="L1032" s="177">
        <f>IF(ISBLANK(INDEX('Policy Characteristics'!F:F,MATCH($C1032,'Policy Characteristics'!$C:$C,0))),"",INDEX('Policy Characteristics'!F:F,MATCH($C1032,'Policy Characteristics'!$C:$C,0)))</f>
        <v>0</v>
      </c>
      <c r="M1032" s="177">
        <f>IF(ISBLANK(INDEX('Policy Characteristics'!G:G,MATCH($C1032,'Policy Characteristics'!$C:$C,0))),"",INDEX('Policy Characteristics'!G:G,MATCH($C1032,'Policy Characteristics'!$C:$C,0)))</f>
        <v>0.25</v>
      </c>
      <c r="N1032" s="177">
        <f>IF(ISBLANK(INDEX('Policy Characteristics'!H:H,MATCH($C1032,'Policy Characteristics'!$C:$C,0))),"",INDEX('Policy Characteristics'!H:H,MATCH($C1032,'Policy Characteristics'!$C:$C,0)))</f>
        <v>0.01</v>
      </c>
      <c r="O1032" s="177" t="str">
        <f>IF(ISBLANK(INDEX('Policy Characteristics'!I:I,MATCH($C1032,'Policy Characteristics'!$C:$C,0))),"",INDEX('Policy Characteristics'!I:I,MATCH($C1032,'Policy Characteristics'!$C:$C,0)))</f>
        <v>% reduction in energy use</v>
      </c>
      <c r="P1032" s="177" t="str">
        <f>IF(ISBLANK(INDEX('Policy Characteristics'!J:J,MATCH($C1032,'Policy Characteristics'!$C:$C,0))),"",INDEX('Policy Characteristics'!J:J,MATCH($C1032,'Policy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2" s="177" t="str">
        <f>IF(ISBLANK(INDEX('Policy Characteristics'!K:K,MATCH($C1032,'Policy Characteristics'!$C:$C,0))),"",INDEX('Policy Characteristics'!K:K,MATCH($C1032,'Policy Characteristics'!$C:$C,0)))</f>
        <v>industry-ag-main.html#eff-stds</v>
      </c>
      <c r="R1032" s="177" t="str">
        <f>IF(ISBLANK(INDEX('Policy Characteristics'!L:L,MATCH($C1032,'Policy Characteristics'!$C:$C,0))),"",INDEX('Policy Characteristics'!L:L,MATCH($C1032,'Policy Characteristics'!$C:$C,0)))</f>
        <v>industry-energy-efficiency-standards.html</v>
      </c>
    </row>
    <row r="1033" spans="1:18" s="4" customFormat="1" x14ac:dyDescent="0.35">
      <c r="A1033" s="176" t="str">
        <f>IF(ISBLANK(INDEX('Policy Characteristics'!A:A,MATCH($C1033,'Policy Characteristics'!$C:$C,0))),"",INDEX('Policy Characteristics'!A:A,MATCH($C1033,'Policy Characteristics'!$C:$C,0)))</f>
        <v>Industry</v>
      </c>
      <c r="B1033" s="184" t="str">
        <f>IF(ISBLANK(INDEX('Policy Characteristics'!B:B,MATCH($C1033,'Policy Characteristics'!$C:$C,0))),"",INDEX('Policy Characteristics'!B:B,MATCH($C1033,'Policy Characteristics'!$C:$C,0)))</f>
        <v>Industry Energy Efficiency Standards</v>
      </c>
      <c r="C1033" s="176" t="str">
        <f t="shared" si="42"/>
        <v>Percentage Improvement in Eqpt Efficiency Standards above BAU</v>
      </c>
      <c r="D1033" s="6" t="s">
        <v>1967</v>
      </c>
      <c r="E1033" s="47" t="s">
        <v>1301</v>
      </c>
      <c r="F1033" t="s">
        <v>1931</v>
      </c>
      <c r="G1033" s="47" t="s">
        <v>1305</v>
      </c>
      <c r="H1033" s="44">
        <v>991</v>
      </c>
      <c r="I1033" s="198" t="s">
        <v>44</v>
      </c>
      <c r="J1033" s="177" t="str">
        <f>IF(ISBLANK(INDEX('Policy Characteristics'!D:D,MATCH($C1033,'Policy Characteristics'!$C:$C,0))),"",INDEX('Policy Characteristics'!D:D,MATCH($C1033,'Policy Characteristics'!$C:$C,0)))</f>
        <v>Industry Energy Efficiency Standards</v>
      </c>
      <c r="K1033" s="177" t="str">
        <f>IF(ISBLANK(INDEX('Policy Characteristics'!E:E,MATCH($C1033,'Policy Characteristics'!$C:$C,0))),"",INDEX('Policy Characteristics'!E:E,MATCH($C1033,'Policy Characteristics'!$C:$C,0)))</f>
        <v>indst efficiency standards</v>
      </c>
      <c r="L1033" s="177">
        <f>IF(ISBLANK(INDEX('Policy Characteristics'!F:F,MATCH($C1033,'Policy Characteristics'!$C:$C,0))),"",INDEX('Policy Characteristics'!F:F,MATCH($C1033,'Policy Characteristics'!$C:$C,0)))</f>
        <v>0</v>
      </c>
      <c r="M1033" s="177">
        <f>IF(ISBLANK(INDEX('Policy Characteristics'!G:G,MATCH($C1033,'Policy Characteristics'!$C:$C,0))),"",INDEX('Policy Characteristics'!G:G,MATCH($C1033,'Policy Characteristics'!$C:$C,0)))</f>
        <v>0.25</v>
      </c>
      <c r="N1033" s="177">
        <f>IF(ISBLANK(INDEX('Policy Characteristics'!H:H,MATCH($C1033,'Policy Characteristics'!$C:$C,0))),"",INDEX('Policy Characteristics'!H:H,MATCH($C1033,'Policy Characteristics'!$C:$C,0)))</f>
        <v>0.01</v>
      </c>
      <c r="O1033" s="177" t="str">
        <f>IF(ISBLANK(INDEX('Policy Characteristics'!I:I,MATCH($C1033,'Policy Characteristics'!$C:$C,0))),"",INDEX('Policy Characteristics'!I:I,MATCH($C1033,'Policy Characteristics'!$C:$C,0)))</f>
        <v>% reduction in energy use</v>
      </c>
      <c r="P1033" s="177" t="str">
        <f>IF(ISBLANK(INDEX('Policy Characteristics'!J:J,MATCH($C1033,'Policy Characteristics'!$C:$C,0))),"",INDEX('Policy Characteristics'!J:J,MATCH($C1033,'Policy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3" s="177" t="str">
        <f>IF(ISBLANK(INDEX('Policy Characteristics'!K:K,MATCH($C1033,'Policy Characteristics'!$C:$C,0))),"",INDEX('Policy Characteristics'!K:K,MATCH($C1033,'Policy Characteristics'!$C:$C,0)))</f>
        <v>industry-ag-main.html#eff-stds</v>
      </c>
      <c r="R1033" s="177" t="str">
        <f>IF(ISBLANK(INDEX('Policy Characteristics'!L:L,MATCH($C1033,'Policy Characteristics'!$C:$C,0))),"",INDEX('Policy Characteristics'!L:L,MATCH($C1033,'Policy Characteristics'!$C:$C,0)))</f>
        <v>industry-energy-efficiency-standards.html</v>
      </c>
    </row>
    <row r="1034" spans="1:18" s="4" customFormat="1" x14ac:dyDescent="0.35">
      <c r="A1034" s="176" t="str">
        <f>IF(ISBLANK(INDEX('Policy Characteristics'!A:A,MATCH($C1034,'Policy Characteristics'!$C:$C,0))),"",INDEX('Policy Characteristics'!A:A,MATCH($C1034,'Policy Characteristics'!$C:$C,0)))</f>
        <v>Industry</v>
      </c>
      <c r="B1034" s="184" t="str">
        <f>IF(ISBLANK(INDEX('Policy Characteristics'!B:B,MATCH($C1034,'Policy Characteristics'!$C:$C,0))),"",INDEX('Policy Characteristics'!B:B,MATCH($C1034,'Policy Characteristics'!$C:$C,0)))</f>
        <v>Industry Energy Efficiency Standards</v>
      </c>
      <c r="C1034" s="176" t="str">
        <f t="shared" si="42"/>
        <v>Percentage Improvement in Eqpt Efficiency Standards above BAU</v>
      </c>
      <c r="D1034" s="6" t="s">
        <v>1967</v>
      </c>
      <c r="E1034" s="47" t="s">
        <v>1302</v>
      </c>
      <c r="F1034" t="s">
        <v>1931</v>
      </c>
      <c r="G1034" s="47" t="s">
        <v>1306</v>
      </c>
      <c r="H1034" s="44">
        <v>992</v>
      </c>
      <c r="I1034" s="198" t="s">
        <v>43</v>
      </c>
      <c r="J1034" s="177" t="str">
        <f>IF(ISBLANK(INDEX('Policy Characteristics'!D:D,MATCH($C1034,'Policy Characteristics'!$C:$C,0))),"",INDEX('Policy Characteristics'!D:D,MATCH($C1034,'Policy Characteristics'!$C:$C,0)))</f>
        <v>Industry Energy Efficiency Standards</v>
      </c>
      <c r="K1034" s="177" t="str">
        <f>IF(ISBLANK(INDEX('Policy Characteristics'!E:E,MATCH($C1034,'Policy Characteristics'!$C:$C,0))),"",INDEX('Policy Characteristics'!E:E,MATCH($C1034,'Policy Characteristics'!$C:$C,0)))</f>
        <v>indst efficiency standards</v>
      </c>
      <c r="L1034" s="177">
        <f>IF(ISBLANK(INDEX('Policy Characteristics'!F:F,MATCH($C1034,'Policy Characteristics'!$C:$C,0))),"",INDEX('Policy Characteristics'!F:F,MATCH($C1034,'Policy Characteristics'!$C:$C,0)))</f>
        <v>0</v>
      </c>
      <c r="M1034" s="177">
        <f>IF(ISBLANK(INDEX('Policy Characteristics'!G:G,MATCH($C1034,'Policy Characteristics'!$C:$C,0))),"",INDEX('Policy Characteristics'!G:G,MATCH($C1034,'Policy Characteristics'!$C:$C,0)))</f>
        <v>0.25</v>
      </c>
      <c r="N1034" s="177">
        <f>IF(ISBLANK(INDEX('Policy Characteristics'!H:H,MATCH($C1034,'Policy Characteristics'!$C:$C,0))),"",INDEX('Policy Characteristics'!H:H,MATCH($C1034,'Policy Characteristics'!$C:$C,0)))</f>
        <v>0.01</v>
      </c>
      <c r="O1034" s="177" t="str">
        <f>IF(ISBLANK(INDEX('Policy Characteristics'!I:I,MATCH($C1034,'Policy Characteristics'!$C:$C,0))),"",INDEX('Policy Characteristics'!I:I,MATCH($C1034,'Policy Characteristics'!$C:$C,0)))</f>
        <v>% reduction in energy use</v>
      </c>
      <c r="P1034" s="177" t="str">
        <f>IF(ISBLANK(INDEX('Policy Characteristics'!J:J,MATCH($C1034,'Policy Characteristics'!$C:$C,0))),"",INDEX('Policy Characteristics'!J:J,MATCH($C1034,'Policy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4" s="177" t="str">
        <f>IF(ISBLANK(INDEX('Policy Characteristics'!K:K,MATCH($C1034,'Policy Characteristics'!$C:$C,0))),"",INDEX('Policy Characteristics'!K:K,MATCH($C1034,'Policy Characteristics'!$C:$C,0)))</f>
        <v>industry-ag-main.html#eff-stds</v>
      </c>
      <c r="R1034" s="177" t="str">
        <f>IF(ISBLANK(INDEX('Policy Characteristics'!L:L,MATCH($C1034,'Policy Characteristics'!$C:$C,0))),"",INDEX('Policy Characteristics'!L:L,MATCH($C1034,'Policy Characteristics'!$C:$C,0)))</f>
        <v>industry-energy-efficiency-standards.html</v>
      </c>
    </row>
    <row r="1035" spans="1:18" s="4" customFormat="1" x14ac:dyDescent="0.35">
      <c r="A1035" s="176" t="str">
        <f>IF(ISBLANK(INDEX('Policy Characteristics'!A:A,MATCH($C1035,'Policy Characteristics'!$C:$C,0))),"",INDEX('Policy Characteristics'!A:A,MATCH($C1035,'Policy Characteristics'!$C:$C,0)))</f>
        <v>Industry</v>
      </c>
      <c r="B1035" s="184" t="str">
        <f>IF(ISBLANK(INDEX('Policy Characteristics'!B:B,MATCH($C1035,'Policy Characteristics'!$C:$C,0))),"",INDEX('Policy Characteristics'!B:B,MATCH($C1035,'Policy Characteristics'!$C:$C,0)))</f>
        <v>Industry Energy Efficiency Standards</v>
      </c>
      <c r="C1035" s="176" t="str">
        <f t="shared" si="42"/>
        <v>Percentage Improvement in Eqpt Efficiency Standards above BAU</v>
      </c>
      <c r="D1035" s="6" t="s">
        <v>1967</v>
      </c>
      <c r="E1035" s="47" t="s">
        <v>1303</v>
      </c>
      <c r="F1035" t="s">
        <v>1931</v>
      </c>
      <c r="G1035" s="47" t="s">
        <v>1309</v>
      </c>
      <c r="H1035" s="44">
        <v>993</v>
      </c>
      <c r="I1035" s="198" t="s">
        <v>44</v>
      </c>
      <c r="J1035" s="177" t="str">
        <f>IF(ISBLANK(INDEX('Policy Characteristics'!D:D,MATCH($C1035,'Policy Characteristics'!$C:$C,0))),"",INDEX('Policy Characteristics'!D:D,MATCH($C1035,'Policy Characteristics'!$C:$C,0)))</f>
        <v>Industry Energy Efficiency Standards</v>
      </c>
      <c r="K1035" s="177" t="str">
        <f>IF(ISBLANK(INDEX('Policy Characteristics'!E:E,MATCH($C1035,'Policy Characteristics'!$C:$C,0))),"",INDEX('Policy Characteristics'!E:E,MATCH($C1035,'Policy Characteristics'!$C:$C,0)))</f>
        <v>indst efficiency standards</v>
      </c>
      <c r="L1035" s="177">
        <f>IF(ISBLANK(INDEX('Policy Characteristics'!F:F,MATCH($C1035,'Policy Characteristics'!$C:$C,0))),"",INDEX('Policy Characteristics'!F:F,MATCH($C1035,'Policy Characteristics'!$C:$C,0)))</f>
        <v>0</v>
      </c>
      <c r="M1035" s="177">
        <f>IF(ISBLANK(INDEX('Policy Characteristics'!G:G,MATCH($C1035,'Policy Characteristics'!$C:$C,0))),"",INDEX('Policy Characteristics'!G:G,MATCH($C1035,'Policy Characteristics'!$C:$C,0)))</f>
        <v>0.25</v>
      </c>
      <c r="N1035" s="177">
        <f>IF(ISBLANK(INDEX('Policy Characteristics'!H:H,MATCH($C1035,'Policy Characteristics'!$C:$C,0))),"",INDEX('Policy Characteristics'!H:H,MATCH($C1035,'Policy Characteristics'!$C:$C,0)))</f>
        <v>0.01</v>
      </c>
      <c r="O1035" s="177" t="str">
        <f>IF(ISBLANK(INDEX('Policy Characteristics'!I:I,MATCH($C1035,'Policy Characteristics'!$C:$C,0))),"",INDEX('Policy Characteristics'!I:I,MATCH($C1035,'Policy Characteristics'!$C:$C,0)))</f>
        <v>% reduction in energy use</v>
      </c>
      <c r="P1035" s="177" t="str">
        <f>IF(ISBLANK(INDEX('Policy Characteristics'!J:J,MATCH($C1035,'Policy Characteristics'!$C:$C,0))),"",INDEX('Policy Characteristics'!J:J,MATCH($C1035,'Policy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5" s="177" t="str">
        <f>IF(ISBLANK(INDEX('Policy Characteristics'!K:K,MATCH($C1035,'Policy Characteristics'!$C:$C,0))),"",INDEX('Policy Characteristics'!K:K,MATCH($C1035,'Policy Characteristics'!$C:$C,0)))</f>
        <v>industry-ag-main.html#eff-stds</v>
      </c>
      <c r="R1035" s="177" t="str">
        <f>IF(ISBLANK(INDEX('Policy Characteristics'!L:L,MATCH($C1035,'Policy Characteristics'!$C:$C,0))),"",INDEX('Policy Characteristics'!L:L,MATCH($C1035,'Policy Characteristics'!$C:$C,0)))</f>
        <v>industry-energy-efficiency-standards.html</v>
      </c>
    </row>
    <row r="1036" spans="1:18" s="4" customFormat="1" x14ac:dyDescent="0.35">
      <c r="A1036" s="176" t="str">
        <f>IF(ISBLANK(INDEX('Policy Characteristics'!A:A,MATCH($C1036,'Policy Characteristics'!$C:$C,0))),"",INDEX('Policy Characteristics'!A:A,MATCH($C1036,'Policy Characteristics'!$C:$C,0)))</f>
        <v>Industry</v>
      </c>
      <c r="B1036" s="184" t="str">
        <f>IF(ISBLANK(INDEX('Policy Characteristics'!B:B,MATCH($C1036,'Policy Characteristics'!$C:$C,0))),"",INDEX('Policy Characteristics'!B:B,MATCH($C1036,'Policy Characteristics'!$C:$C,0)))</f>
        <v>Industry Energy Efficiency Standards</v>
      </c>
      <c r="C1036" s="176" t="str">
        <f t="shared" si="42"/>
        <v>Percentage Improvement in Eqpt Efficiency Standards above BAU</v>
      </c>
      <c r="D1036" s="6" t="s">
        <v>1967</v>
      </c>
      <c r="E1036" s="47" t="s">
        <v>1605</v>
      </c>
      <c r="F1036" t="s">
        <v>1931</v>
      </c>
      <c r="G1036" s="47" t="s">
        <v>1608</v>
      </c>
      <c r="H1036" s="44">
        <v>994</v>
      </c>
      <c r="I1036" s="198" t="s">
        <v>44</v>
      </c>
      <c r="J1036" s="177" t="str">
        <f>IF(ISBLANK(INDEX('Policy Characteristics'!D:D,MATCH($C1036,'Policy Characteristics'!$C:$C,0))),"",INDEX('Policy Characteristics'!D:D,MATCH($C1036,'Policy Characteristics'!$C:$C,0)))</f>
        <v>Industry Energy Efficiency Standards</v>
      </c>
      <c r="K1036" s="177" t="str">
        <f>IF(ISBLANK(INDEX('Policy Characteristics'!E:E,MATCH($C1036,'Policy Characteristics'!$C:$C,0))),"",INDEX('Policy Characteristics'!E:E,MATCH($C1036,'Policy Characteristics'!$C:$C,0)))</f>
        <v>indst efficiency standards</v>
      </c>
      <c r="L1036" s="177">
        <f>IF(ISBLANK(INDEX('Policy Characteristics'!F:F,MATCH($C1036,'Policy Characteristics'!$C:$C,0))),"",INDEX('Policy Characteristics'!F:F,MATCH($C1036,'Policy Characteristics'!$C:$C,0)))</f>
        <v>0</v>
      </c>
      <c r="M1036" s="177">
        <f>IF(ISBLANK(INDEX('Policy Characteristics'!G:G,MATCH($C1036,'Policy Characteristics'!$C:$C,0))),"",INDEX('Policy Characteristics'!G:G,MATCH($C1036,'Policy Characteristics'!$C:$C,0)))</f>
        <v>0.25</v>
      </c>
      <c r="N1036" s="177">
        <f>IF(ISBLANK(INDEX('Policy Characteristics'!H:H,MATCH($C1036,'Policy Characteristics'!$C:$C,0))),"",INDEX('Policy Characteristics'!H:H,MATCH($C1036,'Policy Characteristics'!$C:$C,0)))</f>
        <v>0.01</v>
      </c>
      <c r="O1036" s="177" t="str">
        <f>IF(ISBLANK(INDEX('Policy Characteristics'!I:I,MATCH($C1036,'Policy Characteristics'!$C:$C,0))),"",INDEX('Policy Characteristics'!I:I,MATCH($C1036,'Policy Characteristics'!$C:$C,0)))</f>
        <v>% reduction in energy use</v>
      </c>
      <c r="P1036" s="177" t="str">
        <f>IF(ISBLANK(INDEX('Policy Characteristics'!J:J,MATCH($C1036,'Policy Characteristics'!$C:$C,0))),"",INDEX('Policy Characteristics'!J:J,MATCH($C1036,'Policy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6" s="177" t="str">
        <f>IF(ISBLANK(INDEX('Policy Characteristics'!K:K,MATCH($C1036,'Policy Characteristics'!$C:$C,0))),"",INDEX('Policy Characteristics'!K:K,MATCH($C1036,'Policy Characteristics'!$C:$C,0)))</f>
        <v>industry-ag-main.html#eff-stds</v>
      </c>
      <c r="R1036" s="177" t="str">
        <f>IF(ISBLANK(INDEX('Policy Characteristics'!L:L,MATCH($C1036,'Policy Characteristics'!$C:$C,0))),"",INDEX('Policy Characteristics'!L:L,MATCH($C1036,'Policy Characteristics'!$C:$C,0)))</f>
        <v>industry-energy-efficiency-standards.html</v>
      </c>
    </row>
    <row r="1037" spans="1:18" s="4" customFormat="1" x14ac:dyDescent="0.35">
      <c r="A1037" s="176" t="str">
        <f>IF(ISBLANK(INDEX('Policy Characteristics'!A:A,MATCH($C1037,'Policy Characteristics'!$C:$C,0))),"",INDEX('Policy Characteristics'!A:A,MATCH($C1037,'Policy Characteristics'!$C:$C,0)))</f>
        <v>Industry</v>
      </c>
      <c r="B1037" s="184" t="str">
        <f>IF(ISBLANK(INDEX('Policy Characteristics'!B:B,MATCH($C1037,'Policy Characteristics'!$C:$C,0))),"",INDEX('Policy Characteristics'!B:B,MATCH($C1037,'Policy Characteristics'!$C:$C,0)))</f>
        <v>Industry Energy Efficiency Standards</v>
      </c>
      <c r="C1037" s="176" t="str">
        <f t="shared" si="42"/>
        <v>Percentage Improvement in Eqpt Efficiency Standards above BAU</v>
      </c>
      <c r="D1037" s="6" t="s">
        <v>1967</v>
      </c>
      <c r="E1037" s="47" t="s">
        <v>1606</v>
      </c>
      <c r="F1037" t="s">
        <v>1931</v>
      </c>
      <c r="G1037" s="47" t="s">
        <v>1610</v>
      </c>
      <c r="H1037" s="44">
        <v>995</v>
      </c>
      <c r="I1037" s="198" t="s">
        <v>43</v>
      </c>
      <c r="J1037" s="177" t="str">
        <f>IF(ISBLANK(INDEX('Policy Characteristics'!D:D,MATCH($C1037,'Policy Characteristics'!$C:$C,0))),"",INDEX('Policy Characteristics'!D:D,MATCH($C1037,'Policy Characteristics'!$C:$C,0)))</f>
        <v>Industry Energy Efficiency Standards</v>
      </c>
      <c r="K1037" s="177" t="str">
        <f>IF(ISBLANK(INDEX('Policy Characteristics'!E:E,MATCH($C1037,'Policy Characteristics'!$C:$C,0))),"",INDEX('Policy Characteristics'!E:E,MATCH($C1037,'Policy Characteristics'!$C:$C,0)))</f>
        <v>indst efficiency standards</v>
      </c>
      <c r="L1037" s="177">
        <f>IF(ISBLANK(INDEX('Policy Characteristics'!F:F,MATCH($C1037,'Policy Characteristics'!$C:$C,0))),"",INDEX('Policy Characteristics'!F:F,MATCH($C1037,'Policy Characteristics'!$C:$C,0)))</f>
        <v>0</v>
      </c>
      <c r="M1037" s="177">
        <f>IF(ISBLANK(INDEX('Policy Characteristics'!G:G,MATCH($C1037,'Policy Characteristics'!$C:$C,0))),"",INDEX('Policy Characteristics'!G:G,MATCH($C1037,'Policy Characteristics'!$C:$C,0)))</f>
        <v>0.25</v>
      </c>
      <c r="N1037" s="177">
        <f>IF(ISBLANK(INDEX('Policy Characteristics'!H:H,MATCH($C1037,'Policy Characteristics'!$C:$C,0))),"",INDEX('Policy Characteristics'!H:H,MATCH($C1037,'Policy Characteristics'!$C:$C,0)))</f>
        <v>0.01</v>
      </c>
      <c r="O1037" s="177" t="str">
        <f>IF(ISBLANK(INDEX('Policy Characteristics'!I:I,MATCH($C1037,'Policy Characteristics'!$C:$C,0))),"",INDEX('Policy Characteristics'!I:I,MATCH($C1037,'Policy Characteristics'!$C:$C,0)))</f>
        <v>% reduction in energy use</v>
      </c>
      <c r="P1037" s="177" t="str">
        <f>IF(ISBLANK(INDEX('Policy Characteristics'!J:J,MATCH($C1037,'Policy Characteristics'!$C:$C,0))),"",INDEX('Policy Characteristics'!J:J,MATCH($C1037,'Policy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7" s="177" t="str">
        <f>IF(ISBLANK(INDEX('Policy Characteristics'!K:K,MATCH($C1037,'Policy Characteristics'!$C:$C,0))),"",INDEX('Policy Characteristics'!K:K,MATCH($C1037,'Policy Characteristics'!$C:$C,0)))</f>
        <v>industry-ag-main.html#eff-stds</v>
      </c>
      <c r="R1037" s="177" t="str">
        <f>IF(ISBLANK(INDEX('Policy Characteristics'!L:L,MATCH($C1037,'Policy Characteristics'!$C:$C,0))),"",INDEX('Policy Characteristics'!L:L,MATCH($C1037,'Policy Characteristics'!$C:$C,0)))</f>
        <v>industry-energy-efficiency-standards.html</v>
      </c>
    </row>
    <row r="1038" spans="1:18" s="4" customFormat="1" x14ac:dyDescent="0.35">
      <c r="A1038" s="176" t="str">
        <f>IF(ISBLANK(INDEX('Policy Characteristics'!A:A,MATCH($C1038,'Policy Characteristics'!$C:$C,0))),"",INDEX('Policy Characteristics'!A:A,MATCH($C1038,'Policy Characteristics'!$C:$C,0)))</f>
        <v>Industry</v>
      </c>
      <c r="B1038" s="184" t="str">
        <f>IF(ISBLANK(INDEX('Policy Characteristics'!B:B,MATCH($C1038,'Policy Characteristics'!$C:$C,0))),"",INDEX('Policy Characteristics'!B:B,MATCH($C1038,'Policy Characteristics'!$C:$C,0)))</f>
        <v>Industry Energy Efficiency Standards</v>
      </c>
      <c r="C1038" s="176" t="str">
        <f t="shared" si="42"/>
        <v>Percentage Improvement in Eqpt Efficiency Standards above BAU</v>
      </c>
      <c r="D1038" s="6" t="s">
        <v>1967</v>
      </c>
      <c r="E1038" s="47" t="s">
        <v>1607</v>
      </c>
      <c r="F1038" t="s">
        <v>1931</v>
      </c>
      <c r="G1038" s="47" t="s">
        <v>1611</v>
      </c>
      <c r="H1038" s="44">
        <v>996</v>
      </c>
      <c r="I1038" s="198" t="s">
        <v>44</v>
      </c>
      <c r="J1038" s="177" t="str">
        <f>IF(ISBLANK(INDEX('Policy Characteristics'!D:D,MATCH($C1038,'Policy Characteristics'!$C:$C,0))),"",INDEX('Policy Characteristics'!D:D,MATCH($C1038,'Policy Characteristics'!$C:$C,0)))</f>
        <v>Industry Energy Efficiency Standards</v>
      </c>
      <c r="K1038" s="177" t="str">
        <f>IF(ISBLANK(INDEX('Policy Characteristics'!E:E,MATCH($C1038,'Policy Characteristics'!$C:$C,0))),"",INDEX('Policy Characteristics'!E:E,MATCH($C1038,'Policy Characteristics'!$C:$C,0)))</f>
        <v>indst efficiency standards</v>
      </c>
      <c r="L1038" s="177">
        <f>IF(ISBLANK(INDEX('Policy Characteristics'!F:F,MATCH($C1038,'Policy Characteristics'!$C:$C,0))),"",INDEX('Policy Characteristics'!F:F,MATCH($C1038,'Policy Characteristics'!$C:$C,0)))</f>
        <v>0</v>
      </c>
      <c r="M1038" s="177">
        <f>IF(ISBLANK(INDEX('Policy Characteristics'!G:G,MATCH($C1038,'Policy Characteristics'!$C:$C,0))),"",INDEX('Policy Characteristics'!G:G,MATCH($C1038,'Policy Characteristics'!$C:$C,0)))</f>
        <v>0.25</v>
      </c>
      <c r="N1038" s="177">
        <f>IF(ISBLANK(INDEX('Policy Characteristics'!H:H,MATCH($C1038,'Policy Characteristics'!$C:$C,0))),"",INDEX('Policy Characteristics'!H:H,MATCH($C1038,'Policy Characteristics'!$C:$C,0)))</f>
        <v>0.01</v>
      </c>
      <c r="O1038" s="177" t="str">
        <f>IF(ISBLANK(INDEX('Policy Characteristics'!I:I,MATCH($C1038,'Policy Characteristics'!$C:$C,0))),"",INDEX('Policy Characteristics'!I:I,MATCH($C1038,'Policy Characteristics'!$C:$C,0)))</f>
        <v>% reduction in energy use</v>
      </c>
      <c r="P1038" s="177" t="str">
        <f>IF(ISBLANK(INDEX('Policy Characteristics'!J:J,MATCH($C1038,'Policy Characteristics'!$C:$C,0))),"",INDEX('Policy Characteristics'!J:J,MATCH($C1038,'Policy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8" s="177" t="str">
        <f>IF(ISBLANK(INDEX('Policy Characteristics'!K:K,MATCH($C1038,'Policy Characteristics'!$C:$C,0))),"",INDEX('Policy Characteristics'!K:K,MATCH($C1038,'Policy Characteristics'!$C:$C,0)))</f>
        <v>industry-ag-main.html#eff-stds</v>
      </c>
      <c r="R1038" s="177" t="str">
        <f>IF(ISBLANK(INDEX('Policy Characteristics'!L:L,MATCH($C1038,'Policy Characteristics'!$C:$C,0))),"",INDEX('Policy Characteristics'!L:L,MATCH($C1038,'Policy Characteristics'!$C:$C,0)))</f>
        <v>industry-energy-efficiency-standards.html</v>
      </c>
    </row>
    <row r="1039" spans="1:18" s="4" customFormat="1" x14ac:dyDescent="0.35">
      <c r="A1039" s="176" t="str">
        <f>IF(ISBLANK(INDEX('Policy Characteristics'!A:A,MATCH($C1039,'Policy Characteristics'!$C:$C,0))),"",INDEX('Policy Characteristics'!A:A,MATCH($C1039,'Policy Characteristics'!$C:$C,0)))</f>
        <v>Industry</v>
      </c>
      <c r="B1039" s="184" t="str">
        <f>IF(ISBLANK(INDEX('Policy Characteristics'!B:B,MATCH($C1039,'Policy Characteristics'!$C:$C,0))),"",INDEX('Policy Characteristics'!B:B,MATCH($C1039,'Policy Characteristics'!$C:$C,0)))</f>
        <v>Industry Energy Efficiency Standards</v>
      </c>
      <c r="C1039" s="176" t="str">
        <f t="shared" si="42"/>
        <v>Percentage Improvement in Eqpt Efficiency Standards above BAU</v>
      </c>
      <c r="D1039" s="6" t="s">
        <v>1967</v>
      </c>
      <c r="E1039" s="47" t="s">
        <v>1604</v>
      </c>
      <c r="F1039" t="s">
        <v>1931</v>
      </c>
      <c r="G1039" s="47" t="s">
        <v>1609</v>
      </c>
      <c r="H1039" s="44">
        <v>997</v>
      </c>
      <c r="I1039" s="198" t="s">
        <v>44</v>
      </c>
      <c r="J1039" s="177" t="str">
        <f>IF(ISBLANK(INDEX('Policy Characteristics'!D:D,MATCH($C1039,'Policy Characteristics'!$C:$C,0))),"",INDEX('Policy Characteristics'!D:D,MATCH($C1039,'Policy Characteristics'!$C:$C,0)))</f>
        <v>Industry Energy Efficiency Standards</v>
      </c>
      <c r="K1039" s="177" t="str">
        <f>IF(ISBLANK(INDEX('Policy Characteristics'!E:E,MATCH($C1039,'Policy Characteristics'!$C:$C,0))),"",INDEX('Policy Characteristics'!E:E,MATCH($C1039,'Policy Characteristics'!$C:$C,0)))</f>
        <v>indst efficiency standards</v>
      </c>
      <c r="L1039" s="177">
        <f>IF(ISBLANK(INDEX('Policy Characteristics'!F:F,MATCH($C1039,'Policy Characteristics'!$C:$C,0))),"",INDEX('Policy Characteristics'!F:F,MATCH($C1039,'Policy Characteristics'!$C:$C,0)))</f>
        <v>0</v>
      </c>
      <c r="M1039" s="177">
        <f>IF(ISBLANK(INDEX('Policy Characteristics'!G:G,MATCH($C1039,'Policy Characteristics'!$C:$C,0))),"",INDEX('Policy Characteristics'!G:G,MATCH($C1039,'Policy Characteristics'!$C:$C,0)))</f>
        <v>0.25</v>
      </c>
      <c r="N1039" s="177">
        <f>IF(ISBLANK(INDEX('Policy Characteristics'!H:H,MATCH($C1039,'Policy Characteristics'!$C:$C,0))),"",INDEX('Policy Characteristics'!H:H,MATCH($C1039,'Policy Characteristics'!$C:$C,0)))</f>
        <v>0.01</v>
      </c>
      <c r="O1039" s="177" t="str">
        <f>IF(ISBLANK(INDEX('Policy Characteristics'!I:I,MATCH($C1039,'Policy Characteristics'!$C:$C,0))),"",INDEX('Policy Characteristics'!I:I,MATCH($C1039,'Policy Characteristics'!$C:$C,0)))</f>
        <v>% reduction in energy use</v>
      </c>
      <c r="P1039" s="177" t="str">
        <f>IF(ISBLANK(INDEX('Policy Characteristics'!J:J,MATCH($C1039,'Policy Characteristics'!$C:$C,0))),"",INDEX('Policy Characteristics'!J:J,MATCH($C1039,'Policy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9" s="177" t="str">
        <f>IF(ISBLANK(INDEX('Policy Characteristics'!K:K,MATCH($C1039,'Policy Characteristics'!$C:$C,0))),"",INDEX('Policy Characteristics'!K:K,MATCH($C1039,'Policy Characteristics'!$C:$C,0)))</f>
        <v>industry-ag-main.html#eff-stds</v>
      </c>
      <c r="R1039" s="177" t="str">
        <f>IF(ISBLANK(INDEX('Policy Characteristics'!L:L,MATCH($C1039,'Policy Characteristics'!$C:$C,0))),"",INDEX('Policy Characteristics'!L:L,MATCH($C1039,'Policy Characteristics'!$C:$C,0)))</f>
        <v>industry-energy-efficiency-standards.html</v>
      </c>
    </row>
    <row r="1040" spans="1:18" s="4" customFormat="1" x14ac:dyDescent="0.35">
      <c r="A1040" s="176" t="str">
        <f>IF(ISBLANK(INDEX('Policy Characteristics'!A:A,MATCH($C1040,'Policy Characteristics'!$C:$C,0))),"",INDEX('Policy Characteristics'!A:A,MATCH($C1040,'Policy Characteristics'!$C:$C,0)))</f>
        <v>Industry</v>
      </c>
      <c r="B1040" s="184" t="str">
        <f>IF(ISBLANK(INDEX('Policy Characteristics'!B:B,MATCH($C1040,'Policy Characteristics'!$C:$C,0))),"",INDEX('Policy Characteristics'!B:B,MATCH($C1040,'Policy Characteristics'!$C:$C,0)))</f>
        <v>Industry Energy Efficiency Standards</v>
      </c>
      <c r="C1040" s="176" t="str">
        <f t="shared" si="42"/>
        <v>Percentage Improvement in Eqpt Efficiency Standards above BAU</v>
      </c>
      <c r="D1040" s="6" t="s">
        <v>1968</v>
      </c>
      <c r="E1040" s="47" t="s">
        <v>1298</v>
      </c>
      <c r="F1040" t="s">
        <v>1932</v>
      </c>
      <c r="G1040" s="47" t="s">
        <v>1304</v>
      </c>
      <c r="H1040" s="44">
        <v>998</v>
      </c>
      <c r="I1040" s="198" t="s">
        <v>43</v>
      </c>
      <c r="J1040" s="177" t="str">
        <f>IF(ISBLANK(INDEX('Policy Characteristics'!D:D,MATCH($C1040,'Policy Characteristics'!$C:$C,0))),"",INDEX('Policy Characteristics'!D:D,MATCH($C1040,'Policy Characteristics'!$C:$C,0)))</f>
        <v>Industry Energy Efficiency Standards</v>
      </c>
      <c r="K1040" s="177" t="str">
        <f>IF(ISBLANK(INDEX('Policy Characteristics'!E:E,MATCH($C1040,'Policy Characteristics'!$C:$C,0))),"",INDEX('Policy Characteristics'!E:E,MATCH($C1040,'Policy Characteristics'!$C:$C,0)))</f>
        <v>indst efficiency standards</v>
      </c>
      <c r="L1040" s="177">
        <f>IF(ISBLANK(INDEX('Policy Characteristics'!F:F,MATCH($C1040,'Policy Characteristics'!$C:$C,0))),"",INDEX('Policy Characteristics'!F:F,MATCH($C1040,'Policy Characteristics'!$C:$C,0)))</f>
        <v>0</v>
      </c>
      <c r="M1040" s="177">
        <f>IF(ISBLANK(INDEX('Policy Characteristics'!G:G,MATCH($C1040,'Policy Characteristics'!$C:$C,0))),"",INDEX('Policy Characteristics'!G:G,MATCH($C1040,'Policy Characteristics'!$C:$C,0)))</f>
        <v>0.25</v>
      </c>
      <c r="N1040" s="177">
        <f>IF(ISBLANK(INDEX('Policy Characteristics'!H:H,MATCH($C1040,'Policy Characteristics'!$C:$C,0))),"",INDEX('Policy Characteristics'!H:H,MATCH($C1040,'Policy Characteristics'!$C:$C,0)))</f>
        <v>0.01</v>
      </c>
      <c r="O1040" s="177" t="str">
        <f>IF(ISBLANK(INDEX('Policy Characteristics'!I:I,MATCH($C1040,'Policy Characteristics'!$C:$C,0))),"",INDEX('Policy Characteristics'!I:I,MATCH($C1040,'Policy Characteristics'!$C:$C,0)))</f>
        <v>% reduction in energy use</v>
      </c>
      <c r="P1040" s="177" t="str">
        <f>IF(ISBLANK(INDEX('Policy Characteristics'!J:J,MATCH($C1040,'Policy Characteristics'!$C:$C,0))),"",INDEX('Policy Characteristics'!J:J,MATCH($C1040,'Policy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0" s="177" t="str">
        <f>IF(ISBLANK(INDEX('Policy Characteristics'!K:K,MATCH($C1040,'Policy Characteristics'!$C:$C,0))),"",INDEX('Policy Characteristics'!K:K,MATCH($C1040,'Policy Characteristics'!$C:$C,0)))</f>
        <v>industry-ag-main.html#eff-stds</v>
      </c>
      <c r="R1040" s="177" t="str">
        <f>IF(ISBLANK(INDEX('Policy Characteristics'!L:L,MATCH($C1040,'Policy Characteristics'!$C:$C,0))),"",INDEX('Policy Characteristics'!L:L,MATCH($C1040,'Policy Characteristics'!$C:$C,0)))</f>
        <v>industry-energy-efficiency-standards.html</v>
      </c>
    </row>
    <row r="1041" spans="1:18" s="4" customFormat="1" x14ac:dyDescent="0.35">
      <c r="A1041" s="176" t="str">
        <f>IF(ISBLANK(INDEX('Policy Characteristics'!A:A,MATCH($C1041,'Policy Characteristics'!$C:$C,0))),"",INDEX('Policy Characteristics'!A:A,MATCH($C1041,'Policy Characteristics'!$C:$C,0)))</f>
        <v>Industry</v>
      </c>
      <c r="B1041" s="184" t="str">
        <f>IF(ISBLANK(INDEX('Policy Characteristics'!B:B,MATCH($C1041,'Policy Characteristics'!$C:$C,0))),"",INDEX('Policy Characteristics'!B:B,MATCH($C1041,'Policy Characteristics'!$C:$C,0)))</f>
        <v>Industry Energy Efficiency Standards</v>
      </c>
      <c r="C1041" s="176" t="str">
        <f t="shared" si="42"/>
        <v>Percentage Improvement in Eqpt Efficiency Standards above BAU</v>
      </c>
      <c r="D1041" s="6" t="s">
        <v>1968</v>
      </c>
      <c r="E1041" s="47" t="s">
        <v>1299</v>
      </c>
      <c r="F1041" t="s">
        <v>1932</v>
      </c>
      <c r="G1041" s="47" t="s">
        <v>1307</v>
      </c>
      <c r="H1041" s="44">
        <v>999</v>
      </c>
      <c r="I1041" s="198" t="s">
        <v>43</v>
      </c>
      <c r="J1041" s="177" t="str">
        <f>IF(ISBLANK(INDEX('Policy Characteristics'!D:D,MATCH($C1041,'Policy Characteristics'!$C:$C,0))),"",INDEX('Policy Characteristics'!D:D,MATCH($C1041,'Policy Characteristics'!$C:$C,0)))</f>
        <v>Industry Energy Efficiency Standards</v>
      </c>
      <c r="K1041" s="177" t="str">
        <f>IF(ISBLANK(INDEX('Policy Characteristics'!E:E,MATCH($C1041,'Policy Characteristics'!$C:$C,0))),"",INDEX('Policy Characteristics'!E:E,MATCH($C1041,'Policy Characteristics'!$C:$C,0)))</f>
        <v>indst efficiency standards</v>
      </c>
      <c r="L1041" s="177">
        <f>IF(ISBLANK(INDEX('Policy Characteristics'!F:F,MATCH($C1041,'Policy Characteristics'!$C:$C,0))),"",INDEX('Policy Characteristics'!F:F,MATCH($C1041,'Policy Characteristics'!$C:$C,0)))</f>
        <v>0</v>
      </c>
      <c r="M1041" s="177">
        <f>IF(ISBLANK(INDEX('Policy Characteristics'!G:G,MATCH($C1041,'Policy Characteristics'!$C:$C,0))),"",INDEX('Policy Characteristics'!G:G,MATCH($C1041,'Policy Characteristics'!$C:$C,0)))</f>
        <v>0.25</v>
      </c>
      <c r="N1041" s="177">
        <f>IF(ISBLANK(INDEX('Policy Characteristics'!H:H,MATCH($C1041,'Policy Characteristics'!$C:$C,0))),"",INDEX('Policy Characteristics'!H:H,MATCH($C1041,'Policy Characteristics'!$C:$C,0)))</f>
        <v>0.01</v>
      </c>
      <c r="O1041" s="177" t="str">
        <f>IF(ISBLANK(INDEX('Policy Characteristics'!I:I,MATCH($C1041,'Policy Characteristics'!$C:$C,0))),"",INDEX('Policy Characteristics'!I:I,MATCH($C1041,'Policy Characteristics'!$C:$C,0)))</f>
        <v>% reduction in energy use</v>
      </c>
      <c r="P1041" s="177" t="str">
        <f>IF(ISBLANK(INDEX('Policy Characteristics'!J:J,MATCH($C1041,'Policy Characteristics'!$C:$C,0))),"",INDEX('Policy Characteristics'!J:J,MATCH($C1041,'Policy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1" s="177" t="str">
        <f>IF(ISBLANK(INDEX('Policy Characteristics'!K:K,MATCH($C1041,'Policy Characteristics'!$C:$C,0))),"",INDEX('Policy Characteristics'!K:K,MATCH($C1041,'Policy Characteristics'!$C:$C,0)))</f>
        <v>industry-ag-main.html#eff-stds</v>
      </c>
      <c r="R1041" s="177" t="str">
        <f>IF(ISBLANK(INDEX('Policy Characteristics'!L:L,MATCH($C1041,'Policy Characteristics'!$C:$C,0))),"",INDEX('Policy Characteristics'!L:L,MATCH($C1041,'Policy Characteristics'!$C:$C,0)))</f>
        <v>industry-energy-efficiency-standards.html</v>
      </c>
    </row>
    <row r="1042" spans="1:18" s="4" customFormat="1" x14ac:dyDescent="0.35">
      <c r="A1042" s="176" t="str">
        <f>IF(ISBLANK(INDEX('Policy Characteristics'!A:A,MATCH($C1042,'Policy Characteristics'!$C:$C,0))),"",INDEX('Policy Characteristics'!A:A,MATCH($C1042,'Policy Characteristics'!$C:$C,0)))</f>
        <v>Industry</v>
      </c>
      <c r="B1042" s="184" t="str">
        <f>IF(ISBLANK(INDEX('Policy Characteristics'!B:B,MATCH($C1042,'Policy Characteristics'!$C:$C,0))),"",INDEX('Policy Characteristics'!B:B,MATCH($C1042,'Policy Characteristics'!$C:$C,0)))</f>
        <v>Industry Energy Efficiency Standards</v>
      </c>
      <c r="C1042" s="176" t="str">
        <f t="shared" si="42"/>
        <v>Percentage Improvement in Eqpt Efficiency Standards above BAU</v>
      </c>
      <c r="D1042" s="6" t="s">
        <v>1968</v>
      </c>
      <c r="E1042" s="47" t="s">
        <v>1300</v>
      </c>
      <c r="F1042" t="s">
        <v>1932</v>
      </c>
      <c r="G1042" s="47" t="s">
        <v>1308</v>
      </c>
      <c r="H1042" s="44">
        <v>1000</v>
      </c>
      <c r="I1042" s="198" t="s">
        <v>43</v>
      </c>
      <c r="J1042" s="177" t="str">
        <f>IF(ISBLANK(INDEX('Policy Characteristics'!D:D,MATCH($C1042,'Policy Characteristics'!$C:$C,0))),"",INDEX('Policy Characteristics'!D:D,MATCH($C1042,'Policy Characteristics'!$C:$C,0)))</f>
        <v>Industry Energy Efficiency Standards</v>
      </c>
      <c r="K1042" s="177" t="str">
        <f>IF(ISBLANK(INDEX('Policy Characteristics'!E:E,MATCH($C1042,'Policy Characteristics'!$C:$C,0))),"",INDEX('Policy Characteristics'!E:E,MATCH($C1042,'Policy Characteristics'!$C:$C,0)))</f>
        <v>indst efficiency standards</v>
      </c>
      <c r="L1042" s="177">
        <f>IF(ISBLANK(INDEX('Policy Characteristics'!F:F,MATCH($C1042,'Policy Characteristics'!$C:$C,0))),"",INDEX('Policy Characteristics'!F:F,MATCH($C1042,'Policy Characteristics'!$C:$C,0)))</f>
        <v>0</v>
      </c>
      <c r="M1042" s="177">
        <f>IF(ISBLANK(INDEX('Policy Characteristics'!G:G,MATCH($C1042,'Policy Characteristics'!$C:$C,0))),"",INDEX('Policy Characteristics'!G:G,MATCH($C1042,'Policy Characteristics'!$C:$C,0)))</f>
        <v>0.25</v>
      </c>
      <c r="N1042" s="177">
        <f>IF(ISBLANK(INDEX('Policy Characteristics'!H:H,MATCH($C1042,'Policy Characteristics'!$C:$C,0))),"",INDEX('Policy Characteristics'!H:H,MATCH($C1042,'Policy Characteristics'!$C:$C,0)))</f>
        <v>0.01</v>
      </c>
      <c r="O1042" s="177" t="str">
        <f>IF(ISBLANK(INDEX('Policy Characteristics'!I:I,MATCH($C1042,'Policy Characteristics'!$C:$C,0))),"",INDEX('Policy Characteristics'!I:I,MATCH($C1042,'Policy Characteristics'!$C:$C,0)))</f>
        <v>% reduction in energy use</v>
      </c>
      <c r="P1042" s="177" t="str">
        <f>IF(ISBLANK(INDEX('Policy Characteristics'!J:J,MATCH($C1042,'Policy Characteristics'!$C:$C,0))),"",INDEX('Policy Characteristics'!J:J,MATCH($C1042,'Policy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2" s="177" t="str">
        <f>IF(ISBLANK(INDEX('Policy Characteristics'!K:K,MATCH($C1042,'Policy Characteristics'!$C:$C,0))),"",INDEX('Policy Characteristics'!K:K,MATCH($C1042,'Policy Characteristics'!$C:$C,0)))</f>
        <v>industry-ag-main.html#eff-stds</v>
      </c>
      <c r="R1042" s="177" t="str">
        <f>IF(ISBLANK(INDEX('Policy Characteristics'!L:L,MATCH($C1042,'Policy Characteristics'!$C:$C,0))),"",INDEX('Policy Characteristics'!L:L,MATCH($C1042,'Policy Characteristics'!$C:$C,0)))</f>
        <v>industry-energy-efficiency-standards.html</v>
      </c>
    </row>
    <row r="1043" spans="1:18" s="4" customFormat="1" x14ac:dyDescent="0.35">
      <c r="A1043" s="176" t="str">
        <f>IF(ISBLANK(INDEX('Policy Characteristics'!A:A,MATCH($C1043,'Policy Characteristics'!$C:$C,0))),"",INDEX('Policy Characteristics'!A:A,MATCH($C1043,'Policy Characteristics'!$C:$C,0)))</f>
        <v>Industry</v>
      </c>
      <c r="B1043" s="184" t="str">
        <f>IF(ISBLANK(INDEX('Policy Characteristics'!B:B,MATCH($C1043,'Policy Characteristics'!$C:$C,0))),"",INDEX('Policy Characteristics'!B:B,MATCH($C1043,'Policy Characteristics'!$C:$C,0)))</f>
        <v>Industry Energy Efficiency Standards</v>
      </c>
      <c r="C1043" s="176" t="str">
        <f t="shared" si="42"/>
        <v>Percentage Improvement in Eqpt Efficiency Standards above BAU</v>
      </c>
      <c r="D1043" s="6" t="s">
        <v>1968</v>
      </c>
      <c r="E1043" s="47" t="s">
        <v>1301</v>
      </c>
      <c r="F1043" t="s">
        <v>1932</v>
      </c>
      <c r="G1043" s="47" t="s">
        <v>1305</v>
      </c>
      <c r="H1043" s="44">
        <v>1001</v>
      </c>
      <c r="I1043" s="198" t="s">
        <v>44</v>
      </c>
      <c r="J1043" s="177" t="str">
        <f>IF(ISBLANK(INDEX('Policy Characteristics'!D:D,MATCH($C1043,'Policy Characteristics'!$C:$C,0))),"",INDEX('Policy Characteristics'!D:D,MATCH($C1043,'Policy Characteristics'!$C:$C,0)))</f>
        <v>Industry Energy Efficiency Standards</v>
      </c>
      <c r="K1043" s="177" t="str">
        <f>IF(ISBLANK(INDEX('Policy Characteristics'!E:E,MATCH($C1043,'Policy Characteristics'!$C:$C,0))),"",INDEX('Policy Characteristics'!E:E,MATCH($C1043,'Policy Characteristics'!$C:$C,0)))</f>
        <v>indst efficiency standards</v>
      </c>
      <c r="L1043" s="177">
        <f>IF(ISBLANK(INDEX('Policy Characteristics'!F:F,MATCH($C1043,'Policy Characteristics'!$C:$C,0))),"",INDEX('Policy Characteristics'!F:F,MATCH($C1043,'Policy Characteristics'!$C:$C,0)))</f>
        <v>0</v>
      </c>
      <c r="M1043" s="177">
        <f>IF(ISBLANK(INDEX('Policy Characteristics'!G:G,MATCH($C1043,'Policy Characteristics'!$C:$C,0))),"",INDEX('Policy Characteristics'!G:G,MATCH($C1043,'Policy Characteristics'!$C:$C,0)))</f>
        <v>0.25</v>
      </c>
      <c r="N1043" s="177">
        <f>IF(ISBLANK(INDEX('Policy Characteristics'!H:H,MATCH($C1043,'Policy Characteristics'!$C:$C,0))),"",INDEX('Policy Characteristics'!H:H,MATCH($C1043,'Policy Characteristics'!$C:$C,0)))</f>
        <v>0.01</v>
      </c>
      <c r="O1043" s="177" t="str">
        <f>IF(ISBLANK(INDEX('Policy Characteristics'!I:I,MATCH($C1043,'Policy Characteristics'!$C:$C,0))),"",INDEX('Policy Characteristics'!I:I,MATCH($C1043,'Policy Characteristics'!$C:$C,0)))</f>
        <v>% reduction in energy use</v>
      </c>
      <c r="P1043" s="177" t="str">
        <f>IF(ISBLANK(INDEX('Policy Characteristics'!J:J,MATCH($C1043,'Policy Characteristics'!$C:$C,0))),"",INDEX('Policy Characteristics'!J:J,MATCH($C1043,'Policy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3" s="177" t="str">
        <f>IF(ISBLANK(INDEX('Policy Characteristics'!K:K,MATCH($C1043,'Policy Characteristics'!$C:$C,0))),"",INDEX('Policy Characteristics'!K:K,MATCH($C1043,'Policy Characteristics'!$C:$C,0)))</f>
        <v>industry-ag-main.html#eff-stds</v>
      </c>
      <c r="R1043" s="177" t="str">
        <f>IF(ISBLANK(INDEX('Policy Characteristics'!L:L,MATCH($C1043,'Policy Characteristics'!$C:$C,0))),"",INDEX('Policy Characteristics'!L:L,MATCH($C1043,'Policy Characteristics'!$C:$C,0)))</f>
        <v>industry-energy-efficiency-standards.html</v>
      </c>
    </row>
    <row r="1044" spans="1:18" s="4" customFormat="1" x14ac:dyDescent="0.35">
      <c r="A1044" s="176" t="str">
        <f>IF(ISBLANK(INDEX('Policy Characteristics'!A:A,MATCH($C1044,'Policy Characteristics'!$C:$C,0))),"",INDEX('Policy Characteristics'!A:A,MATCH($C1044,'Policy Characteristics'!$C:$C,0)))</f>
        <v>Industry</v>
      </c>
      <c r="B1044" s="184" t="str">
        <f>IF(ISBLANK(INDEX('Policy Characteristics'!B:B,MATCH($C1044,'Policy Characteristics'!$C:$C,0))),"",INDEX('Policy Characteristics'!B:B,MATCH($C1044,'Policy Characteristics'!$C:$C,0)))</f>
        <v>Industry Energy Efficiency Standards</v>
      </c>
      <c r="C1044" s="176" t="str">
        <f t="shared" si="42"/>
        <v>Percentage Improvement in Eqpt Efficiency Standards above BAU</v>
      </c>
      <c r="D1044" s="6" t="s">
        <v>1968</v>
      </c>
      <c r="E1044" s="47" t="s">
        <v>1302</v>
      </c>
      <c r="F1044" t="s">
        <v>1932</v>
      </c>
      <c r="G1044" s="47" t="s">
        <v>1306</v>
      </c>
      <c r="H1044" s="44">
        <v>1002</v>
      </c>
      <c r="I1044" s="198" t="s">
        <v>43</v>
      </c>
      <c r="J1044" s="177" t="str">
        <f>IF(ISBLANK(INDEX('Policy Characteristics'!D:D,MATCH($C1044,'Policy Characteristics'!$C:$C,0))),"",INDEX('Policy Characteristics'!D:D,MATCH($C1044,'Policy Characteristics'!$C:$C,0)))</f>
        <v>Industry Energy Efficiency Standards</v>
      </c>
      <c r="K1044" s="177" t="str">
        <f>IF(ISBLANK(INDEX('Policy Characteristics'!E:E,MATCH($C1044,'Policy Characteristics'!$C:$C,0))),"",INDEX('Policy Characteristics'!E:E,MATCH($C1044,'Policy Characteristics'!$C:$C,0)))</f>
        <v>indst efficiency standards</v>
      </c>
      <c r="L1044" s="177">
        <f>IF(ISBLANK(INDEX('Policy Characteristics'!F:F,MATCH($C1044,'Policy Characteristics'!$C:$C,0))),"",INDEX('Policy Characteristics'!F:F,MATCH($C1044,'Policy Characteristics'!$C:$C,0)))</f>
        <v>0</v>
      </c>
      <c r="M1044" s="177">
        <f>IF(ISBLANK(INDEX('Policy Characteristics'!G:G,MATCH($C1044,'Policy Characteristics'!$C:$C,0))),"",INDEX('Policy Characteristics'!G:G,MATCH($C1044,'Policy Characteristics'!$C:$C,0)))</f>
        <v>0.25</v>
      </c>
      <c r="N1044" s="177">
        <f>IF(ISBLANK(INDEX('Policy Characteristics'!H:H,MATCH($C1044,'Policy Characteristics'!$C:$C,0))),"",INDEX('Policy Characteristics'!H:H,MATCH($C1044,'Policy Characteristics'!$C:$C,0)))</f>
        <v>0.01</v>
      </c>
      <c r="O1044" s="177" t="str">
        <f>IF(ISBLANK(INDEX('Policy Characteristics'!I:I,MATCH($C1044,'Policy Characteristics'!$C:$C,0))),"",INDEX('Policy Characteristics'!I:I,MATCH($C1044,'Policy Characteristics'!$C:$C,0)))</f>
        <v>% reduction in energy use</v>
      </c>
      <c r="P1044" s="177" t="str">
        <f>IF(ISBLANK(INDEX('Policy Characteristics'!J:J,MATCH($C1044,'Policy Characteristics'!$C:$C,0))),"",INDEX('Policy Characteristics'!J:J,MATCH($C1044,'Policy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4" s="177" t="str">
        <f>IF(ISBLANK(INDEX('Policy Characteristics'!K:K,MATCH($C1044,'Policy Characteristics'!$C:$C,0))),"",INDEX('Policy Characteristics'!K:K,MATCH($C1044,'Policy Characteristics'!$C:$C,0)))</f>
        <v>industry-ag-main.html#eff-stds</v>
      </c>
      <c r="R1044" s="177" t="str">
        <f>IF(ISBLANK(INDEX('Policy Characteristics'!L:L,MATCH($C1044,'Policy Characteristics'!$C:$C,0))),"",INDEX('Policy Characteristics'!L:L,MATCH($C1044,'Policy Characteristics'!$C:$C,0)))</f>
        <v>industry-energy-efficiency-standards.html</v>
      </c>
    </row>
    <row r="1045" spans="1:18" s="4" customFormat="1" x14ac:dyDescent="0.35">
      <c r="A1045" s="176" t="str">
        <f>IF(ISBLANK(INDEX('Policy Characteristics'!A:A,MATCH($C1045,'Policy Characteristics'!$C:$C,0))),"",INDEX('Policy Characteristics'!A:A,MATCH($C1045,'Policy Characteristics'!$C:$C,0)))</f>
        <v>Industry</v>
      </c>
      <c r="B1045" s="184" t="str">
        <f>IF(ISBLANK(INDEX('Policy Characteristics'!B:B,MATCH($C1045,'Policy Characteristics'!$C:$C,0))),"",INDEX('Policy Characteristics'!B:B,MATCH($C1045,'Policy Characteristics'!$C:$C,0)))</f>
        <v>Industry Energy Efficiency Standards</v>
      </c>
      <c r="C1045" s="176" t="str">
        <f t="shared" si="42"/>
        <v>Percentage Improvement in Eqpt Efficiency Standards above BAU</v>
      </c>
      <c r="D1045" s="6" t="s">
        <v>1968</v>
      </c>
      <c r="E1045" s="47" t="s">
        <v>1303</v>
      </c>
      <c r="F1045" t="s">
        <v>1932</v>
      </c>
      <c r="G1045" s="47" t="s">
        <v>1309</v>
      </c>
      <c r="H1045" s="44">
        <v>1003</v>
      </c>
      <c r="I1045" s="198" t="s">
        <v>44</v>
      </c>
      <c r="J1045" s="177" t="str">
        <f>IF(ISBLANK(INDEX('Policy Characteristics'!D:D,MATCH($C1045,'Policy Characteristics'!$C:$C,0))),"",INDEX('Policy Characteristics'!D:D,MATCH($C1045,'Policy Characteristics'!$C:$C,0)))</f>
        <v>Industry Energy Efficiency Standards</v>
      </c>
      <c r="K1045" s="177" t="str">
        <f>IF(ISBLANK(INDEX('Policy Characteristics'!E:E,MATCH($C1045,'Policy Characteristics'!$C:$C,0))),"",INDEX('Policy Characteristics'!E:E,MATCH($C1045,'Policy Characteristics'!$C:$C,0)))</f>
        <v>indst efficiency standards</v>
      </c>
      <c r="L1045" s="177">
        <f>IF(ISBLANK(INDEX('Policy Characteristics'!F:F,MATCH($C1045,'Policy Characteristics'!$C:$C,0))),"",INDEX('Policy Characteristics'!F:F,MATCH($C1045,'Policy Characteristics'!$C:$C,0)))</f>
        <v>0</v>
      </c>
      <c r="M1045" s="177">
        <f>IF(ISBLANK(INDEX('Policy Characteristics'!G:G,MATCH($C1045,'Policy Characteristics'!$C:$C,0))),"",INDEX('Policy Characteristics'!G:G,MATCH($C1045,'Policy Characteristics'!$C:$C,0)))</f>
        <v>0.25</v>
      </c>
      <c r="N1045" s="177">
        <f>IF(ISBLANK(INDEX('Policy Characteristics'!H:H,MATCH($C1045,'Policy Characteristics'!$C:$C,0))),"",INDEX('Policy Characteristics'!H:H,MATCH($C1045,'Policy Characteristics'!$C:$C,0)))</f>
        <v>0.01</v>
      </c>
      <c r="O1045" s="177" t="str">
        <f>IF(ISBLANK(INDEX('Policy Characteristics'!I:I,MATCH($C1045,'Policy Characteristics'!$C:$C,0))),"",INDEX('Policy Characteristics'!I:I,MATCH($C1045,'Policy Characteristics'!$C:$C,0)))</f>
        <v>% reduction in energy use</v>
      </c>
      <c r="P1045" s="177" t="str">
        <f>IF(ISBLANK(INDEX('Policy Characteristics'!J:J,MATCH($C1045,'Policy Characteristics'!$C:$C,0))),"",INDEX('Policy Characteristics'!J:J,MATCH($C1045,'Policy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5" s="177" t="str">
        <f>IF(ISBLANK(INDEX('Policy Characteristics'!K:K,MATCH($C1045,'Policy Characteristics'!$C:$C,0))),"",INDEX('Policy Characteristics'!K:K,MATCH($C1045,'Policy Characteristics'!$C:$C,0)))</f>
        <v>industry-ag-main.html#eff-stds</v>
      </c>
      <c r="R1045" s="177" t="str">
        <f>IF(ISBLANK(INDEX('Policy Characteristics'!L:L,MATCH($C1045,'Policy Characteristics'!$C:$C,0))),"",INDEX('Policy Characteristics'!L:L,MATCH($C1045,'Policy Characteristics'!$C:$C,0)))</f>
        <v>industry-energy-efficiency-standards.html</v>
      </c>
    </row>
    <row r="1046" spans="1:18" s="4" customFormat="1" x14ac:dyDescent="0.35">
      <c r="A1046" s="176" t="str">
        <f>IF(ISBLANK(INDEX('Policy Characteristics'!A:A,MATCH($C1046,'Policy Characteristics'!$C:$C,0))),"",INDEX('Policy Characteristics'!A:A,MATCH($C1046,'Policy Characteristics'!$C:$C,0)))</f>
        <v>Industry</v>
      </c>
      <c r="B1046" s="184" t="str">
        <f>IF(ISBLANK(INDEX('Policy Characteristics'!B:B,MATCH($C1046,'Policy Characteristics'!$C:$C,0))),"",INDEX('Policy Characteristics'!B:B,MATCH($C1046,'Policy Characteristics'!$C:$C,0)))</f>
        <v>Industry Energy Efficiency Standards</v>
      </c>
      <c r="C1046" s="176" t="str">
        <f t="shared" si="42"/>
        <v>Percentage Improvement in Eqpt Efficiency Standards above BAU</v>
      </c>
      <c r="D1046" s="6" t="s">
        <v>1968</v>
      </c>
      <c r="E1046" s="47" t="s">
        <v>1605</v>
      </c>
      <c r="F1046" t="s">
        <v>1932</v>
      </c>
      <c r="G1046" s="47" t="s">
        <v>1608</v>
      </c>
      <c r="H1046" s="44">
        <v>1004</v>
      </c>
      <c r="I1046" s="198" t="s">
        <v>44</v>
      </c>
      <c r="J1046" s="177" t="str">
        <f>IF(ISBLANK(INDEX('Policy Characteristics'!D:D,MATCH($C1046,'Policy Characteristics'!$C:$C,0))),"",INDEX('Policy Characteristics'!D:D,MATCH($C1046,'Policy Characteristics'!$C:$C,0)))</f>
        <v>Industry Energy Efficiency Standards</v>
      </c>
      <c r="K1046" s="177" t="str">
        <f>IF(ISBLANK(INDEX('Policy Characteristics'!E:E,MATCH($C1046,'Policy Characteristics'!$C:$C,0))),"",INDEX('Policy Characteristics'!E:E,MATCH($C1046,'Policy Characteristics'!$C:$C,0)))</f>
        <v>indst efficiency standards</v>
      </c>
      <c r="L1046" s="177">
        <f>IF(ISBLANK(INDEX('Policy Characteristics'!F:F,MATCH($C1046,'Policy Characteristics'!$C:$C,0))),"",INDEX('Policy Characteristics'!F:F,MATCH($C1046,'Policy Characteristics'!$C:$C,0)))</f>
        <v>0</v>
      </c>
      <c r="M1046" s="177">
        <f>IF(ISBLANK(INDEX('Policy Characteristics'!G:G,MATCH($C1046,'Policy Characteristics'!$C:$C,0))),"",INDEX('Policy Characteristics'!G:G,MATCH($C1046,'Policy Characteristics'!$C:$C,0)))</f>
        <v>0.25</v>
      </c>
      <c r="N1046" s="177">
        <f>IF(ISBLANK(INDEX('Policy Characteristics'!H:H,MATCH($C1046,'Policy Characteristics'!$C:$C,0))),"",INDEX('Policy Characteristics'!H:H,MATCH($C1046,'Policy Characteristics'!$C:$C,0)))</f>
        <v>0.01</v>
      </c>
      <c r="O1046" s="177" t="str">
        <f>IF(ISBLANK(INDEX('Policy Characteristics'!I:I,MATCH($C1046,'Policy Characteristics'!$C:$C,0))),"",INDEX('Policy Characteristics'!I:I,MATCH($C1046,'Policy Characteristics'!$C:$C,0)))</f>
        <v>% reduction in energy use</v>
      </c>
      <c r="P1046" s="177" t="str">
        <f>IF(ISBLANK(INDEX('Policy Characteristics'!J:J,MATCH($C1046,'Policy Characteristics'!$C:$C,0))),"",INDEX('Policy Characteristics'!J:J,MATCH($C1046,'Policy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6" s="177" t="str">
        <f>IF(ISBLANK(INDEX('Policy Characteristics'!K:K,MATCH($C1046,'Policy Characteristics'!$C:$C,0))),"",INDEX('Policy Characteristics'!K:K,MATCH($C1046,'Policy Characteristics'!$C:$C,0)))</f>
        <v>industry-ag-main.html#eff-stds</v>
      </c>
      <c r="R1046" s="177" t="str">
        <f>IF(ISBLANK(INDEX('Policy Characteristics'!L:L,MATCH($C1046,'Policy Characteristics'!$C:$C,0))),"",INDEX('Policy Characteristics'!L:L,MATCH($C1046,'Policy Characteristics'!$C:$C,0)))</f>
        <v>industry-energy-efficiency-standards.html</v>
      </c>
    </row>
    <row r="1047" spans="1:18" s="4" customFormat="1" x14ac:dyDescent="0.35">
      <c r="A1047" s="176" t="str">
        <f>IF(ISBLANK(INDEX('Policy Characteristics'!A:A,MATCH($C1047,'Policy Characteristics'!$C:$C,0))),"",INDEX('Policy Characteristics'!A:A,MATCH($C1047,'Policy Characteristics'!$C:$C,0)))</f>
        <v>Industry</v>
      </c>
      <c r="B1047" s="184" t="str">
        <f>IF(ISBLANK(INDEX('Policy Characteristics'!B:B,MATCH($C1047,'Policy Characteristics'!$C:$C,0))),"",INDEX('Policy Characteristics'!B:B,MATCH($C1047,'Policy Characteristics'!$C:$C,0)))</f>
        <v>Industry Energy Efficiency Standards</v>
      </c>
      <c r="C1047" s="176" t="str">
        <f t="shared" si="42"/>
        <v>Percentage Improvement in Eqpt Efficiency Standards above BAU</v>
      </c>
      <c r="D1047" s="6" t="s">
        <v>1968</v>
      </c>
      <c r="E1047" s="47" t="s">
        <v>1606</v>
      </c>
      <c r="F1047" t="s">
        <v>1932</v>
      </c>
      <c r="G1047" s="47" t="s">
        <v>1610</v>
      </c>
      <c r="H1047" s="44">
        <v>1005</v>
      </c>
      <c r="I1047" s="198" t="s">
        <v>43</v>
      </c>
      <c r="J1047" s="177" t="str">
        <f>IF(ISBLANK(INDEX('Policy Characteristics'!D:D,MATCH($C1047,'Policy Characteristics'!$C:$C,0))),"",INDEX('Policy Characteristics'!D:D,MATCH($C1047,'Policy Characteristics'!$C:$C,0)))</f>
        <v>Industry Energy Efficiency Standards</v>
      </c>
      <c r="K1047" s="177" t="str">
        <f>IF(ISBLANK(INDEX('Policy Characteristics'!E:E,MATCH($C1047,'Policy Characteristics'!$C:$C,0))),"",INDEX('Policy Characteristics'!E:E,MATCH($C1047,'Policy Characteristics'!$C:$C,0)))</f>
        <v>indst efficiency standards</v>
      </c>
      <c r="L1047" s="177">
        <f>IF(ISBLANK(INDEX('Policy Characteristics'!F:F,MATCH($C1047,'Policy Characteristics'!$C:$C,0))),"",INDEX('Policy Characteristics'!F:F,MATCH($C1047,'Policy Characteristics'!$C:$C,0)))</f>
        <v>0</v>
      </c>
      <c r="M1047" s="177">
        <f>IF(ISBLANK(INDEX('Policy Characteristics'!G:G,MATCH($C1047,'Policy Characteristics'!$C:$C,0))),"",INDEX('Policy Characteristics'!G:G,MATCH($C1047,'Policy Characteristics'!$C:$C,0)))</f>
        <v>0.25</v>
      </c>
      <c r="N1047" s="177">
        <f>IF(ISBLANK(INDEX('Policy Characteristics'!H:H,MATCH($C1047,'Policy Characteristics'!$C:$C,0))),"",INDEX('Policy Characteristics'!H:H,MATCH($C1047,'Policy Characteristics'!$C:$C,0)))</f>
        <v>0.01</v>
      </c>
      <c r="O1047" s="177" t="str">
        <f>IF(ISBLANK(INDEX('Policy Characteristics'!I:I,MATCH($C1047,'Policy Characteristics'!$C:$C,0))),"",INDEX('Policy Characteristics'!I:I,MATCH($C1047,'Policy Characteristics'!$C:$C,0)))</f>
        <v>% reduction in energy use</v>
      </c>
      <c r="P1047" s="177" t="str">
        <f>IF(ISBLANK(INDEX('Policy Characteristics'!J:J,MATCH($C1047,'Policy Characteristics'!$C:$C,0))),"",INDEX('Policy Characteristics'!J:J,MATCH($C1047,'Policy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7" s="177" t="str">
        <f>IF(ISBLANK(INDEX('Policy Characteristics'!K:K,MATCH($C1047,'Policy Characteristics'!$C:$C,0))),"",INDEX('Policy Characteristics'!K:K,MATCH($C1047,'Policy Characteristics'!$C:$C,0)))</f>
        <v>industry-ag-main.html#eff-stds</v>
      </c>
      <c r="R1047" s="177" t="str">
        <f>IF(ISBLANK(INDEX('Policy Characteristics'!L:L,MATCH($C1047,'Policy Characteristics'!$C:$C,0))),"",INDEX('Policy Characteristics'!L:L,MATCH($C1047,'Policy Characteristics'!$C:$C,0)))</f>
        <v>industry-energy-efficiency-standards.html</v>
      </c>
    </row>
    <row r="1048" spans="1:18" s="4" customFormat="1" x14ac:dyDescent="0.35">
      <c r="A1048" s="176" t="str">
        <f>IF(ISBLANK(INDEX('Policy Characteristics'!A:A,MATCH($C1048,'Policy Characteristics'!$C:$C,0))),"",INDEX('Policy Characteristics'!A:A,MATCH($C1048,'Policy Characteristics'!$C:$C,0)))</f>
        <v>Industry</v>
      </c>
      <c r="B1048" s="184" t="str">
        <f>IF(ISBLANK(INDEX('Policy Characteristics'!B:B,MATCH($C1048,'Policy Characteristics'!$C:$C,0))),"",INDEX('Policy Characteristics'!B:B,MATCH($C1048,'Policy Characteristics'!$C:$C,0)))</f>
        <v>Industry Energy Efficiency Standards</v>
      </c>
      <c r="C1048" s="176" t="str">
        <f t="shared" si="42"/>
        <v>Percentage Improvement in Eqpt Efficiency Standards above BAU</v>
      </c>
      <c r="D1048" s="6" t="s">
        <v>1968</v>
      </c>
      <c r="E1048" s="47" t="s">
        <v>1607</v>
      </c>
      <c r="F1048" t="s">
        <v>1932</v>
      </c>
      <c r="G1048" s="47" t="s">
        <v>1611</v>
      </c>
      <c r="H1048" s="44">
        <v>1006</v>
      </c>
      <c r="I1048" s="198" t="s">
        <v>43</v>
      </c>
      <c r="J1048" s="177" t="str">
        <f>IF(ISBLANK(INDEX('Policy Characteristics'!D:D,MATCH($C1048,'Policy Characteristics'!$C:$C,0))),"",INDEX('Policy Characteristics'!D:D,MATCH($C1048,'Policy Characteristics'!$C:$C,0)))</f>
        <v>Industry Energy Efficiency Standards</v>
      </c>
      <c r="K1048" s="177" t="str">
        <f>IF(ISBLANK(INDEX('Policy Characteristics'!E:E,MATCH($C1048,'Policy Characteristics'!$C:$C,0))),"",INDEX('Policy Characteristics'!E:E,MATCH($C1048,'Policy Characteristics'!$C:$C,0)))</f>
        <v>indst efficiency standards</v>
      </c>
      <c r="L1048" s="177">
        <f>IF(ISBLANK(INDEX('Policy Characteristics'!F:F,MATCH($C1048,'Policy Characteristics'!$C:$C,0))),"",INDEX('Policy Characteristics'!F:F,MATCH($C1048,'Policy Characteristics'!$C:$C,0)))</f>
        <v>0</v>
      </c>
      <c r="M1048" s="177">
        <f>IF(ISBLANK(INDEX('Policy Characteristics'!G:G,MATCH($C1048,'Policy Characteristics'!$C:$C,0))),"",INDEX('Policy Characteristics'!G:G,MATCH($C1048,'Policy Characteristics'!$C:$C,0)))</f>
        <v>0.25</v>
      </c>
      <c r="N1048" s="177">
        <f>IF(ISBLANK(INDEX('Policy Characteristics'!H:H,MATCH($C1048,'Policy Characteristics'!$C:$C,0))),"",INDEX('Policy Characteristics'!H:H,MATCH($C1048,'Policy Characteristics'!$C:$C,0)))</f>
        <v>0.01</v>
      </c>
      <c r="O1048" s="177" t="str">
        <f>IF(ISBLANK(INDEX('Policy Characteristics'!I:I,MATCH($C1048,'Policy Characteristics'!$C:$C,0))),"",INDEX('Policy Characteristics'!I:I,MATCH($C1048,'Policy Characteristics'!$C:$C,0)))</f>
        <v>% reduction in energy use</v>
      </c>
      <c r="P1048" s="177" t="str">
        <f>IF(ISBLANK(INDEX('Policy Characteristics'!J:J,MATCH($C1048,'Policy Characteristics'!$C:$C,0))),"",INDEX('Policy Characteristics'!J:J,MATCH($C1048,'Policy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8" s="177" t="str">
        <f>IF(ISBLANK(INDEX('Policy Characteristics'!K:K,MATCH($C1048,'Policy Characteristics'!$C:$C,0))),"",INDEX('Policy Characteristics'!K:K,MATCH($C1048,'Policy Characteristics'!$C:$C,0)))</f>
        <v>industry-ag-main.html#eff-stds</v>
      </c>
      <c r="R1048" s="177" t="str">
        <f>IF(ISBLANK(INDEX('Policy Characteristics'!L:L,MATCH($C1048,'Policy Characteristics'!$C:$C,0))),"",INDEX('Policy Characteristics'!L:L,MATCH($C1048,'Policy Characteristics'!$C:$C,0)))</f>
        <v>industry-energy-efficiency-standards.html</v>
      </c>
    </row>
    <row r="1049" spans="1:18" s="4" customFormat="1" x14ac:dyDescent="0.35">
      <c r="A1049" s="176" t="str">
        <f>IF(ISBLANK(INDEX('Policy Characteristics'!A:A,MATCH($C1049,'Policy Characteristics'!$C:$C,0))),"",INDEX('Policy Characteristics'!A:A,MATCH($C1049,'Policy Characteristics'!$C:$C,0)))</f>
        <v>Industry</v>
      </c>
      <c r="B1049" s="184" t="str">
        <f>IF(ISBLANK(INDEX('Policy Characteristics'!B:B,MATCH($C1049,'Policy Characteristics'!$C:$C,0))),"",INDEX('Policy Characteristics'!B:B,MATCH($C1049,'Policy Characteristics'!$C:$C,0)))</f>
        <v>Industry Energy Efficiency Standards</v>
      </c>
      <c r="C1049" s="176" t="str">
        <f t="shared" si="42"/>
        <v>Percentage Improvement in Eqpt Efficiency Standards above BAU</v>
      </c>
      <c r="D1049" s="6" t="s">
        <v>1968</v>
      </c>
      <c r="E1049" s="47" t="s">
        <v>1604</v>
      </c>
      <c r="F1049" t="s">
        <v>1932</v>
      </c>
      <c r="G1049" s="47" t="s">
        <v>1609</v>
      </c>
      <c r="H1049" s="44">
        <v>1007</v>
      </c>
      <c r="I1049" s="198" t="s">
        <v>44</v>
      </c>
      <c r="J1049" s="177" t="str">
        <f>IF(ISBLANK(INDEX('Policy Characteristics'!D:D,MATCH($C1049,'Policy Characteristics'!$C:$C,0))),"",INDEX('Policy Characteristics'!D:D,MATCH($C1049,'Policy Characteristics'!$C:$C,0)))</f>
        <v>Industry Energy Efficiency Standards</v>
      </c>
      <c r="K1049" s="177" t="str">
        <f>IF(ISBLANK(INDEX('Policy Characteristics'!E:E,MATCH($C1049,'Policy Characteristics'!$C:$C,0))),"",INDEX('Policy Characteristics'!E:E,MATCH($C1049,'Policy Characteristics'!$C:$C,0)))</f>
        <v>indst efficiency standards</v>
      </c>
      <c r="L1049" s="177">
        <f>IF(ISBLANK(INDEX('Policy Characteristics'!F:F,MATCH($C1049,'Policy Characteristics'!$C:$C,0))),"",INDEX('Policy Characteristics'!F:F,MATCH($C1049,'Policy Characteristics'!$C:$C,0)))</f>
        <v>0</v>
      </c>
      <c r="M1049" s="177">
        <f>IF(ISBLANK(INDEX('Policy Characteristics'!G:G,MATCH($C1049,'Policy Characteristics'!$C:$C,0))),"",INDEX('Policy Characteristics'!G:G,MATCH($C1049,'Policy Characteristics'!$C:$C,0)))</f>
        <v>0.25</v>
      </c>
      <c r="N1049" s="177">
        <f>IF(ISBLANK(INDEX('Policy Characteristics'!H:H,MATCH($C1049,'Policy Characteristics'!$C:$C,0))),"",INDEX('Policy Characteristics'!H:H,MATCH($C1049,'Policy Characteristics'!$C:$C,0)))</f>
        <v>0.01</v>
      </c>
      <c r="O1049" s="177" t="str">
        <f>IF(ISBLANK(INDEX('Policy Characteristics'!I:I,MATCH($C1049,'Policy Characteristics'!$C:$C,0))),"",INDEX('Policy Characteristics'!I:I,MATCH($C1049,'Policy Characteristics'!$C:$C,0)))</f>
        <v>% reduction in energy use</v>
      </c>
      <c r="P1049" s="177" t="str">
        <f>IF(ISBLANK(INDEX('Policy Characteristics'!J:J,MATCH($C1049,'Policy Characteristics'!$C:$C,0))),"",INDEX('Policy Characteristics'!J:J,MATCH($C1049,'Policy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9" s="177" t="str">
        <f>IF(ISBLANK(INDEX('Policy Characteristics'!K:K,MATCH($C1049,'Policy Characteristics'!$C:$C,0))),"",INDEX('Policy Characteristics'!K:K,MATCH($C1049,'Policy Characteristics'!$C:$C,0)))</f>
        <v>industry-ag-main.html#eff-stds</v>
      </c>
      <c r="R1049" s="177" t="str">
        <f>IF(ISBLANK(INDEX('Policy Characteristics'!L:L,MATCH($C1049,'Policy Characteristics'!$C:$C,0))),"",INDEX('Policy Characteristics'!L:L,MATCH($C1049,'Policy Characteristics'!$C:$C,0)))</f>
        <v>industry-energy-efficiency-standards.html</v>
      </c>
    </row>
    <row r="1050" spans="1:18" s="4" customFormat="1" x14ac:dyDescent="0.35">
      <c r="A1050" s="176" t="str">
        <f>IF(ISBLANK(INDEX('Policy Characteristics'!A:A,MATCH($C1050,'Policy Characteristics'!$C:$C,0))),"",INDEX('Policy Characteristics'!A:A,MATCH($C1050,'Policy Characteristics'!$C:$C,0)))</f>
        <v>Industry</v>
      </c>
      <c r="B1050" s="184" t="str">
        <f>IF(ISBLANK(INDEX('Policy Characteristics'!B:B,MATCH($C1050,'Policy Characteristics'!$C:$C,0))),"",INDEX('Policy Characteristics'!B:B,MATCH($C1050,'Policy Characteristics'!$C:$C,0)))</f>
        <v>Industry Energy Efficiency Standards</v>
      </c>
      <c r="C1050" s="176" t="str">
        <f t="shared" si="42"/>
        <v>Percentage Improvement in Eqpt Efficiency Standards above BAU</v>
      </c>
      <c r="D1050" s="6" t="s">
        <v>1969</v>
      </c>
      <c r="E1050" s="47" t="s">
        <v>1298</v>
      </c>
      <c r="F1050" t="s">
        <v>1933</v>
      </c>
      <c r="G1050" s="47" t="s">
        <v>1304</v>
      </c>
      <c r="H1050" s="44">
        <v>1008</v>
      </c>
      <c r="I1050" s="198" t="s">
        <v>43</v>
      </c>
      <c r="J1050" s="177" t="str">
        <f>IF(ISBLANK(INDEX('Policy Characteristics'!D:D,MATCH($C1050,'Policy Characteristics'!$C:$C,0))),"",INDEX('Policy Characteristics'!D:D,MATCH($C1050,'Policy Characteristics'!$C:$C,0)))</f>
        <v>Industry Energy Efficiency Standards</v>
      </c>
      <c r="K1050" s="177" t="str">
        <f>IF(ISBLANK(INDEX('Policy Characteristics'!E:E,MATCH($C1050,'Policy Characteristics'!$C:$C,0))),"",INDEX('Policy Characteristics'!E:E,MATCH($C1050,'Policy Characteristics'!$C:$C,0)))</f>
        <v>indst efficiency standards</v>
      </c>
      <c r="L1050" s="177">
        <f>IF(ISBLANK(INDEX('Policy Characteristics'!F:F,MATCH($C1050,'Policy Characteristics'!$C:$C,0))),"",INDEX('Policy Characteristics'!F:F,MATCH($C1050,'Policy Characteristics'!$C:$C,0)))</f>
        <v>0</v>
      </c>
      <c r="M1050" s="177">
        <f>IF(ISBLANK(INDEX('Policy Characteristics'!G:G,MATCH($C1050,'Policy Characteristics'!$C:$C,0))),"",INDEX('Policy Characteristics'!G:G,MATCH($C1050,'Policy Characteristics'!$C:$C,0)))</f>
        <v>0.25</v>
      </c>
      <c r="N1050" s="177">
        <f>IF(ISBLANK(INDEX('Policy Characteristics'!H:H,MATCH($C1050,'Policy Characteristics'!$C:$C,0))),"",INDEX('Policy Characteristics'!H:H,MATCH($C1050,'Policy Characteristics'!$C:$C,0)))</f>
        <v>0.01</v>
      </c>
      <c r="O1050" s="177" t="str">
        <f>IF(ISBLANK(INDEX('Policy Characteristics'!I:I,MATCH($C1050,'Policy Characteristics'!$C:$C,0))),"",INDEX('Policy Characteristics'!I:I,MATCH($C1050,'Policy Characteristics'!$C:$C,0)))</f>
        <v>% reduction in energy use</v>
      </c>
      <c r="P1050" s="177" t="str">
        <f>IF(ISBLANK(INDEX('Policy Characteristics'!J:J,MATCH($C1050,'Policy Characteristics'!$C:$C,0))),"",INDEX('Policy Characteristics'!J:J,MATCH($C1050,'Policy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0" s="177" t="str">
        <f>IF(ISBLANK(INDEX('Policy Characteristics'!K:K,MATCH($C1050,'Policy Characteristics'!$C:$C,0))),"",INDEX('Policy Characteristics'!K:K,MATCH($C1050,'Policy Characteristics'!$C:$C,0)))</f>
        <v>industry-ag-main.html#eff-stds</v>
      </c>
      <c r="R1050" s="177" t="str">
        <f>IF(ISBLANK(INDEX('Policy Characteristics'!L:L,MATCH($C1050,'Policy Characteristics'!$C:$C,0))),"",INDEX('Policy Characteristics'!L:L,MATCH($C1050,'Policy Characteristics'!$C:$C,0)))</f>
        <v>industry-energy-efficiency-standards.html</v>
      </c>
    </row>
    <row r="1051" spans="1:18" s="4" customFormat="1" x14ac:dyDescent="0.35">
      <c r="A1051" s="176" t="str">
        <f>IF(ISBLANK(INDEX('Policy Characteristics'!A:A,MATCH($C1051,'Policy Characteristics'!$C:$C,0))),"",INDEX('Policy Characteristics'!A:A,MATCH($C1051,'Policy Characteristics'!$C:$C,0)))</f>
        <v>Industry</v>
      </c>
      <c r="B1051" s="184" t="str">
        <f>IF(ISBLANK(INDEX('Policy Characteristics'!B:B,MATCH($C1051,'Policy Characteristics'!$C:$C,0))),"",INDEX('Policy Characteristics'!B:B,MATCH($C1051,'Policy Characteristics'!$C:$C,0)))</f>
        <v>Industry Energy Efficiency Standards</v>
      </c>
      <c r="C1051" s="176" t="str">
        <f t="shared" si="42"/>
        <v>Percentage Improvement in Eqpt Efficiency Standards above BAU</v>
      </c>
      <c r="D1051" s="6" t="s">
        <v>1969</v>
      </c>
      <c r="E1051" s="47" t="s">
        <v>1299</v>
      </c>
      <c r="F1051" t="s">
        <v>1933</v>
      </c>
      <c r="G1051" s="47" t="s">
        <v>1307</v>
      </c>
      <c r="H1051" s="44">
        <v>1009</v>
      </c>
      <c r="I1051" s="198" t="s">
        <v>43</v>
      </c>
      <c r="J1051" s="177" t="str">
        <f>IF(ISBLANK(INDEX('Policy Characteristics'!D:D,MATCH($C1051,'Policy Characteristics'!$C:$C,0))),"",INDEX('Policy Characteristics'!D:D,MATCH($C1051,'Policy Characteristics'!$C:$C,0)))</f>
        <v>Industry Energy Efficiency Standards</v>
      </c>
      <c r="K1051" s="177" t="str">
        <f>IF(ISBLANK(INDEX('Policy Characteristics'!E:E,MATCH($C1051,'Policy Characteristics'!$C:$C,0))),"",INDEX('Policy Characteristics'!E:E,MATCH($C1051,'Policy Characteristics'!$C:$C,0)))</f>
        <v>indst efficiency standards</v>
      </c>
      <c r="L1051" s="177">
        <f>IF(ISBLANK(INDEX('Policy Characteristics'!F:F,MATCH($C1051,'Policy Characteristics'!$C:$C,0))),"",INDEX('Policy Characteristics'!F:F,MATCH($C1051,'Policy Characteristics'!$C:$C,0)))</f>
        <v>0</v>
      </c>
      <c r="M1051" s="177">
        <f>IF(ISBLANK(INDEX('Policy Characteristics'!G:G,MATCH($C1051,'Policy Characteristics'!$C:$C,0))),"",INDEX('Policy Characteristics'!G:G,MATCH($C1051,'Policy Characteristics'!$C:$C,0)))</f>
        <v>0.25</v>
      </c>
      <c r="N1051" s="177">
        <f>IF(ISBLANK(INDEX('Policy Characteristics'!H:H,MATCH($C1051,'Policy Characteristics'!$C:$C,0))),"",INDEX('Policy Characteristics'!H:H,MATCH($C1051,'Policy Characteristics'!$C:$C,0)))</f>
        <v>0.01</v>
      </c>
      <c r="O1051" s="177" t="str">
        <f>IF(ISBLANK(INDEX('Policy Characteristics'!I:I,MATCH($C1051,'Policy Characteristics'!$C:$C,0))),"",INDEX('Policy Characteristics'!I:I,MATCH($C1051,'Policy Characteristics'!$C:$C,0)))</f>
        <v>% reduction in energy use</v>
      </c>
      <c r="P1051" s="177" t="str">
        <f>IF(ISBLANK(INDEX('Policy Characteristics'!J:J,MATCH($C1051,'Policy Characteristics'!$C:$C,0))),"",INDEX('Policy Characteristics'!J:J,MATCH($C1051,'Policy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1" s="177" t="str">
        <f>IF(ISBLANK(INDEX('Policy Characteristics'!K:K,MATCH($C1051,'Policy Characteristics'!$C:$C,0))),"",INDEX('Policy Characteristics'!K:K,MATCH($C1051,'Policy Characteristics'!$C:$C,0)))</f>
        <v>industry-ag-main.html#eff-stds</v>
      </c>
      <c r="R1051" s="177" t="str">
        <f>IF(ISBLANK(INDEX('Policy Characteristics'!L:L,MATCH($C1051,'Policy Characteristics'!$C:$C,0))),"",INDEX('Policy Characteristics'!L:L,MATCH($C1051,'Policy Characteristics'!$C:$C,0)))</f>
        <v>industry-energy-efficiency-standards.html</v>
      </c>
    </row>
    <row r="1052" spans="1:18" s="4" customFormat="1" x14ac:dyDescent="0.35">
      <c r="A1052" s="176" t="str">
        <f>IF(ISBLANK(INDEX('Policy Characteristics'!A:A,MATCH($C1052,'Policy Characteristics'!$C:$C,0))),"",INDEX('Policy Characteristics'!A:A,MATCH($C1052,'Policy Characteristics'!$C:$C,0)))</f>
        <v>Industry</v>
      </c>
      <c r="B1052" s="184" t="str">
        <f>IF(ISBLANK(INDEX('Policy Characteristics'!B:B,MATCH($C1052,'Policy Characteristics'!$C:$C,0))),"",INDEX('Policy Characteristics'!B:B,MATCH($C1052,'Policy Characteristics'!$C:$C,0)))</f>
        <v>Industry Energy Efficiency Standards</v>
      </c>
      <c r="C1052" s="176" t="str">
        <f t="shared" si="42"/>
        <v>Percentage Improvement in Eqpt Efficiency Standards above BAU</v>
      </c>
      <c r="D1052" s="6" t="s">
        <v>1969</v>
      </c>
      <c r="E1052" s="47" t="s">
        <v>1300</v>
      </c>
      <c r="F1052" t="s">
        <v>1933</v>
      </c>
      <c r="G1052" s="47" t="s">
        <v>1308</v>
      </c>
      <c r="H1052" s="44">
        <v>1010</v>
      </c>
      <c r="I1052" s="198" t="s">
        <v>43</v>
      </c>
      <c r="J1052" s="177" t="str">
        <f>IF(ISBLANK(INDEX('Policy Characteristics'!D:D,MATCH($C1052,'Policy Characteristics'!$C:$C,0))),"",INDEX('Policy Characteristics'!D:D,MATCH($C1052,'Policy Characteristics'!$C:$C,0)))</f>
        <v>Industry Energy Efficiency Standards</v>
      </c>
      <c r="K1052" s="177" t="str">
        <f>IF(ISBLANK(INDEX('Policy Characteristics'!E:E,MATCH($C1052,'Policy Characteristics'!$C:$C,0))),"",INDEX('Policy Characteristics'!E:E,MATCH($C1052,'Policy Characteristics'!$C:$C,0)))</f>
        <v>indst efficiency standards</v>
      </c>
      <c r="L1052" s="177">
        <f>IF(ISBLANK(INDEX('Policy Characteristics'!F:F,MATCH($C1052,'Policy Characteristics'!$C:$C,0))),"",INDEX('Policy Characteristics'!F:F,MATCH($C1052,'Policy Characteristics'!$C:$C,0)))</f>
        <v>0</v>
      </c>
      <c r="M1052" s="177">
        <f>IF(ISBLANK(INDEX('Policy Characteristics'!G:G,MATCH($C1052,'Policy Characteristics'!$C:$C,0))),"",INDEX('Policy Characteristics'!G:G,MATCH($C1052,'Policy Characteristics'!$C:$C,0)))</f>
        <v>0.25</v>
      </c>
      <c r="N1052" s="177">
        <f>IF(ISBLANK(INDEX('Policy Characteristics'!H:H,MATCH($C1052,'Policy Characteristics'!$C:$C,0))),"",INDEX('Policy Characteristics'!H:H,MATCH($C1052,'Policy Characteristics'!$C:$C,0)))</f>
        <v>0.01</v>
      </c>
      <c r="O1052" s="177" t="str">
        <f>IF(ISBLANK(INDEX('Policy Characteristics'!I:I,MATCH($C1052,'Policy Characteristics'!$C:$C,0))),"",INDEX('Policy Characteristics'!I:I,MATCH($C1052,'Policy Characteristics'!$C:$C,0)))</f>
        <v>% reduction in energy use</v>
      </c>
      <c r="P1052" s="177" t="str">
        <f>IF(ISBLANK(INDEX('Policy Characteristics'!J:J,MATCH($C1052,'Policy Characteristics'!$C:$C,0))),"",INDEX('Policy Characteristics'!J:J,MATCH($C1052,'Policy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2" s="177" t="str">
        <f>IF(ISBLANK(INDEX('Policy Characteristics'!K:K,MATCH($C1052,'Policy Characteristics'!$C:$C,0))),"",INDEX('Policy Characteristics'!K:K,MATCH($C1052,'Policy Characteristics'!$C:$C,0)))</f>
        <v>industry-ag-main.html#eff-stds</v>
      </c>
      <c r="R1052" s="177" t="str">
        <f>IF(ISBLANK(INDEX('Policy Characteristics'!L:L,MATCH($C1052,'Policy Characteristics'!$C:$C,0))),"",INDEX('Policy Characteristics'!L:L,MATCH($C1052,'Policy Characteristics'!$C:$C,0)))</f>
        <v>industry-energy-efficiency-standards.html</v>
      </c>
    </row>
    <row r="1053" spans="1:18" s="4" customFormat="1" x14ac:dyDescent="0.35">
      <c r="A1053" s="176" t="str">
        <f>IF(ISBLANK(INDEX('Policy Characteristics'!A:A,MATCH($C1053,'Policy Characteristics'!$C:$C,0))),"",INDEX('Policy Characteristics'!A:A,MATCH($C1053,'Policy Characteristics'!$C:$C,0)))</f>
        <v>Industry</v>
      </c>
      <c r="B1053" s="184" t="str">
        <f>IF(ISBLANK(INDEX('Policy Characteristics'!B:B,MATCH($C1053,'Policy Characteristics'!$C:$C,0))),"",INDEX('Policy Characteristics'!B:B,MATCH($C1053,'Policy Characteristics'!$C:$C,0)))</f>
        <v>Industry Energy Efficiency Standards</v>
      </c>
      <c r="C1053" s="176" t="str">
        <f t="shared" si="42"/>
        <v>Percentage Improvement in Eqpt Efficiency Standards above BAU</v>
      </c>
      <c r="D1053" s="6" t="s">
        <v>1969</v>
      </c>
      <c r="E1053" s="47" t="s">
        <v>1301</v>
      </c>
      <c r="F1053" t="s">
        <v>1933</v>
      </c>
      <c r="G1053" s="47" t="s">
        <v>1305</v>
      </c>
      <c r="H1053" s="44">
        <v>1011</v>
      </c>
      <c r="I1053" s="198" t="s">
        <v>44</v>
      </c>
      <c r="J1053" s="177" t="str">
        <f>IF(ISBLANK(INDEX('Policy Characteristics'!D:D,MATCH($C1053,'Policy Characteristics'!$C:$C,0))),"",INDEX('Policy Characteristics'!D:D,MATCH($C1053,'Policy Characteristics'!$C:$C,0)))</f>
        <v>Industry Energy Efficiency Standards</v>
      </c>
      <c r="K1053" s="177" t="str">
        <f>IF(ISBLANK(INDEX('Policy Characteristics'!E:E,MATCH($C1053,'Policy Characteristics'!$C:$C,0))),"",INDEX('Policy Characteristics'!E:E,MATCH($C1053,'Policy Characteristics'!$C:$C,0)))</f>
        <v>indst efficiency standards</v>
      </c>
      <c r="L1053" s="177">
        <f>IF(ISBLANK(INDEX('Policy Characteristics'!F:F,MATCH($C1053,'Policy Characteristics'!$C:$C,0))),"",INDEX('Policy Characteristics'!F:F,MATCH($C1053,'Policy Characteristics'!$C:$C,0)))</f>
        <v>0</v>
      </c>
      <c r="M1053" s="177">
        <f>IF(ISBLANK(INDEX('Policy Characteristics'!G:G,MATCH($C1053,'Policy Characteristics'!$C:$C,0))),"",INDEX('Policy Characteristics'!G:G,MATCH($C1053,'Policy Characteristics'!$C:$C,0)))</f>
        <v>0.25</v>
      </c>
      <c r="N1053" s="177">
        <f>IF(ISBLANK(INDEX('Policy Characteristics'!H:H,MATCH($C1053,'Policy Characteristics'!$C:$C,0))),"",INDEX('Policy Characteristics'!H:H,MATCH($C1053,'Policy Characteristics'!$C:$C,0)))</f>
        <v>0.01</v>
      </c>
      <c r="O1053" s="177" t="str">
        <f>IF(ISBLANK(INDEX('Policy Characteristics'!I:I,MATCH($C1053,'Policy Characteristics'!$C:$C,0))),"",INDEX('Policy Characteristics'!I:I,MATCH($C1053,'Policy Characteristics'!$C:$C,0)))</f>
        <v>% reduction in energy use</v>
      </c>
      <c r="P1053" s="177" t="str">
        <f>IF(ISBLANK(INDEX('Policy Characteristics'!J:J,MATCH($C1053,'Policy Characteristics'!$C:$C,0))),"",INDEX('Policy Characteristics'!J:J,MATCH($C1053,'Policy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3" s="177" t="str">
        <f>IF(ISBLANK(INDEX('Policy Characteristics'!K:K,MATCH($C1053,'Policy Characteristics'!$C:$C,0))),"",INDEX('Policy Characteristics'!K:K,MATCH($C1053,'Policy Characteristics'!$C:$C,0)))</f>
        <v>industry-ag-main.html#eff-stds</v>
      </c>
      <c r="R1053" s="177" t="str">
        <f>IF(ISBLANK(INDEX('Policy Characteristics'!L:L,MATCH($C1053,'Policy Characteristics'!$C:$C,0))),"",INDEX('Policy Characteristics'!L:L,MATCH($C1053,'Policy Characteristics'!$C:$C,0)))</f>
        <v>industry-energy-efficiency-standards.html</v>
      </c>
    </row>
    <row r="1054" spans="1:18" s="4" customFormat="1" x14ac:dyDescent="0.35">
      <c r="A1054" s="176" t="str">
        <f>IF(ISBLANK(INDEX('Policy Characteristics'!A:A,MATCH($C1054,'Policy Characteristics'!$C:$C,0))),"",INDEX('Policy Characteristics'!A:A,MATCH($C1054,'Policy Characteristics'!$C:$C,0)))</f>
        <v>Industry</v>
      </c>
      <c r="B1054" s="184" t="str">
        <f>IF(ISBLANK(INDEX('Policy Characteristics'!B:B,MATCH($C1054,'Policy Characteristics'!$C:$C,0))),"",INDEX('Policy Characteristics'!B:B,MATCH($C1054,'Policy Characteristics'!$C:$C,0)))</f>
        <v>Industry Energy Efficiency Standards</v>
      </c>
      <c r="C1054" s="176" t="str">
        <f t="shared" si="42"/>
        <v>Percentage Improvement in Eqpt Efficiency Standards above BAU</v>
      </c>
      <c r="D1054" s="6" t="s">
        <v>1969</v>
      </c>
      <c r="E1054" s="47" t="s">
        <v>1302</v>
      </c>
      <c r="F1054" t="s">
        <v>1933</v>
      </c>
      <c r="G1054" s="47" t="s">
        <v>1306</v>
      </c>
      <c r="H1054" s="44">
        <v>1012</v>
      </c>
      <c r="I1054" s="198" t="s">
        <v>43</v>
      </c>
      <c r="J1054" s="177" t="str">
        <f>IF(ISBLANK(INDEX('Policy Characteristics'!D:D,MATCH($C1054,'Policy Characteristics'!$C:$C,0))),"",INDEX('Policy Characteristics'!D:D,MATCH($C1054,'Policy Characteristics'!$C:$C,0)))</f>
        <v>Industry Energy Efficiency Standards</v>
      </c>
      <c r="K1054" s="177" t="str">
        <f>IF(ISBLANK(INDEX('Policy Characteristics'!E:E,MATCH($C1054,'Policy Characteristics'!$C:$C,0))),"",INDEX('Policy Characteristics'!E:E,MATCH($C1054,'Policy Characteristics'!$C:$C,0)))</f>
        <v>indst efficiency standards</v>
      </c>
      <c r="L1054" s="177">
        <f>IF(ISBLANK(INDEX('Policy Characteristics'!F:F,MATCH($C1054,'Policy Characteristics'!$C:$C,0))),"",INDEX('Policy Characteristics'!F:F,MATCH($C1054,'Policy Characteristics'!$C:$C,0)))</f>
        <v>0</v>
      </c>
      <c r="M1054" s="177">
        <f>IF(ISBLANK(INDEX('Policy Characteristics'!G:G,MATCH($C1054,'Policy Characteristics'!$C:$C,0))),"",INDEX('Policy Characteristics'!G:G,MATCH($C1054,'Policy Characteristics'!$C:$C,0)))</f>
        <v>0.25</v>
      </c>
      <c r="N1054" s="177">
        <f>IF(ISBLANK(INDEX('Policy Characteristics'!H:H,MATCH($C1054,'Policy Characteristics'!$C:$C,0))),"",INDEX('Policy Characteristics'!H:H,MATCH($C1054,'Policy Characteristics'!$C:$C,0)))</f>
        <v>0.01</v>
      </c>
      <c r="O1054" s="177" t="str">
        <f>IF(ISBLANK(INDEX('Policy Characteristics'!I:I,MATCH($C1054,'Policy Characteristics'!$C:$C,0))),"",INDEX('Policy Characteristics'!I:I,MATCH($C1054,'Policy Characteristics'!$C:$C,0)))</f>
        <v>% reduction in energy use</v>
      </c>
      <c r="P1054" s="177" t="str">
        <f>IF(ISBLANK(INDEX('Policy Characteristics'!J:J,MATCH($C1054,'Policy Characteristics'!$C:$C,0))),"",INDEX('Policy Characteristics'!J:J,MATCH($C1054,'Policy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4" s="177" t="str">
        <f>IF(ISBLANK(INDEX('Policy Characteristics'!K:K,MATCH($C1054,'Policy Characteristics'!$C:$C,0))),"",INDEX('Policy Characteristics'!K:K,MATCH($C1054,'Policy Characteristics'!$C:$C,0)))</f>
        <v>industry-ag-main.html#eff-stds</v>
      </c>
      <c r="R1054" s="177" t="str">
        <f>IF(ISBLANK(INDEX('Policy Characteristics'!L:L,MATCH($C1054,'Policy Characteristics'!$C:$C,0))),"",INDEX('Policy Characteristics'!L:L,MATCH($C1054,'Policy Characteristics'!$C:$C,0)))</f>
        <v>industry-energy-efficiency-standards.html</v>
      </c>
    </row>
    <row r="1055" spans="1:18" s="4" customFormat="1" x14ac:dyDescent="0.35">
      <c r="A1055" s="176" t="str">
        <f>IF(ISBLANK(INDEX('Policy Characteristics'!A:A,MATCH($C1055,'Policy Characteristics'!$C:$C,0))),"",INDEX('Policy Characteristics'!A:A,MATCH($C1055,'Policy Characteristics'!$C:$C,0)))</f>
        <v>Industry</v>
      </c>
      <c r="B1055" s="184" t="str">
        <f>IF(ISBLANK(INDEX('Policy Characteristics'!B:B,MATCH($C1055,'Policy Characteristics'!$C:$C,0))),"",INDEX('Policy Characteristics'!B:B,MATCH($C1055,'Policy Characteristics'!$C:$C,0)))</f>
        <v>Industry Energy Efficiency Standards</v>
      </c>
      <c r="C1055" s="176" t="str">
        <f t="shared" si="42"/>
        <v>Percentage Improvement in Eqpt Efficiency Standards above BAU</v>
      </c>
      <c r="D1055" s="6" t="s">
        <v>1969</v>
      </c>
      <c r="E1055" s="47" t="s">
        <v>1303</v>
      </c>
      <c r="F1055" t="s">
        <v>1933</v>
      </c>
      <c r="G1055" s="47" t="s">
        <v>1309</v>
      </c>
      <c r="H1055" s="44">
        <v>1013</v>
      </c>
      <c r="I1055" s="198" t="s">
        <v>44</v>
      </c>
      <c r="J1055" s="177" t="str">
        <f>IF(ISBLANK(INDEX('Policy Characteristics'!D:D,MATCH($C1055,'Policy Characteristics'!$C:$C,0))),"",INDEX('Policy Characteristics'!D:D,MATCH($C1055,'Policy Characteristics'!$C:$C,0)))</f>
        <v>Industry Energy Efficiency Standards</v>
      </c>
      <c r="K1055" s="177" t="str">
        <f>IF(ISBLANK(INDEX('Policy Characteristics'!E:E,MATCH($C1055,'Policy Characteristics'!$C:$C,0))),"",INDEX('Policy Characteristics'!E:E,MATCH($C1055,'Policy Characteristics'!$C:$C,0)))</f>
        <v>indst efficiency standards</v>
      </c>
      <c r="L1055" s="177">
        <f>IF(ISBLANK(INDEX('Policy Characteristics'!F:F,MATCH($C1055,'Policy Characteristics'!$C:$C,0))),"",INDEX('Policy Characteristics'!F:F,MATCH($C1055,'Policy Characteristics'!$C:$C,0)))</f>
        <v>0</v>
      </c>
      <c r="M1055" s="177">
        <f>IF(ISBLANK(INDEX('Policy Characteristics'!G:G,MATCH($C1055,'Policy Characteristics'!$C:$C,0))),"",INDEX('Policy Characteristics'!G:G,MATCH($C1055,'Policy Characteristics'!$C:$C,0)))</f>
        <v>0.25</v>
      </c>
      <c r="N1055" s="177">
        <f>IF(ISBLANK(INDEX('Policy Characteristics'!H:H,MATCH($C1055,'Policy Characteristics'!$C:$C,0))),"",INDEX('Policy Characteristics'!H:H,MATCH($C1055,'Policy Characteristics'!$C:$C,0)))</f>
        <v>0.01</v>
      </c>
      <c r="O1055" s="177" t="str">
        <f>IF(ISBLANK(INDEX('Policy Characteristics'!I:I,MATCH($C1055,'Policy Characteristics'!$C:$C,0))),"",INDEX('Policy Characteristics'!I:I,MATCH($C1055,'Policy Characteristics'!$C:$C,0)))</f>
        <v>% reduction in energy use</v>
      </c>
      <c r="P1055" s="177" t="str">
        <f>IF(ISBLANK(INDEX('Policy Characteristics'!J:J,MATCH($C1055,'Policy Characteristics'!$C:$C,0))),"",INDEX('Policy Characteristics'!J:J,MATCH($C1055,'Policy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5" s="177" t="str">
        <f>IF(ISBLANK(INDEX('Policy Characteristics'!K:K,MATCH($C1055,'Policy Characteristics'!$C:$C,0))),"",INDEX('Policy Characteristics'!K:K,MATCH($C1055,'Policy Characteristics'!$C:$C,0)))</f>
        <v>industry-ag-main.html#eff-stds</v>
      </c>
      <c r="R1055" s="177" t="str">
        <f>IF(ISBLANK(INDEX('Policy Characteristics'!L:L,MATCH($C1055,'Policy Characteristics'!$C:$C,0))),"",INDEX('Policy Characteristics'!L:L,MATCH($C1055,'Policy Characteristics'!$C:$C,0)))</f>
        <v>industry-energy-efficiency-standards.html</v>
      </c>
    </row>
    <row r="1056" spans="1:18" s="4" customFormat="1" x14ac:dyDescent="0.35">
      <c r="A1056" s="176" t="str">
        <f>IF(ISBLANK(INDEX('Policy Characteristics'!A:A,MATCH($C1056,'Policy Characteristics'!$C:$C,0))),"",INDEX('Policy Characteristics'!A:A,MATCH($C1056,'Policy Characteristics'!$C:$C,0)))</f>
        <v>Industry</v>
      </c>
      <c r="B1056" s="184" t="str">
        <f>IF(ISBLANK(INDEX('Policy Characteristics'!B:B,MATCH($C1056,'Policy Characteristics'!$C:$C,0))),"",INDEX('Policy Characteristics'!B:B,MATCH($C1056,'Policy Characteristics'!$C:$C,0)))</f>
        <v>Industry Energy Efficiency Standards</v>
      </c>
      <c r="C1056" s="176" t="str">
        <f t="shared" si="42"/>
        <v>Percentage Improvement in Eqpt Efficiency Standards above BAU</v>
      </c>
      <c r="D1056" s="6" t="s">
        <v>1969</v>
      </c>
      <c r="E1056" s="47" t="s">
        <v>1605</v>
      </c>
      <c r="F1056" t="s">
        <v>1933</v>
      </c>
      <c r="G1056" s="47" t="s">
        <v>1608</v>
      </c>
      <c r="H1056" s="44">
        <v>1014</v>
      </c>
      <c r="I1056" s="198" t="s">
        <v>44</v>
      </c>
      <c r="J1056" s="177" t="str">
        <f>IF(ISBLANK(INDEX('Policy Characteristics'!D:D,MATCH($C1056,'Policy Characteristics'!$C:$C,0))),"",INDEX('Policy Characteristics'!D:D,MATCH($C1056,'Policy Characteristics'!$C:$C,0)))</f>
        <v>Industry Energy Efficiency Standards</v>
      </c>
      <c r="K1056" s="177" t="str">
        <f>IF(ISBLANK(INDEX('Policy Characteristics'!E:E,MATCH($C1056,'Policy Characteristics'!$C:$C,0))),"",INDEX('Policy Characteristics'!E:E,MATCH($C1056,'Policy Characteristics'!$C:$C,0)))</f>
        <v>indst efficiency standards</v>
      </c>
      <c r="L1056" s="177">
        <f>IF(ISBLANK(INDEX('Policy Characteristics'!F:F,MATCH($C1056,'Policy Characteristics'!$C:$C,0))),"",INDEX('Policy Characteristics'!F:F,MATCH($C1056,'Policy Characteristics'!$C:$C,0)))</f>
        <v>0</v>
      </c>
      <c r="M1056" s="177">
        <f>IF(ISBLANK(INDEX('Policy Characteristics'!G:G,MATCH($C1056,'Policy Characteristics'!$C:$C,0))),"",INDEX('Policy Characteristics'!G:G,MATCH($C1056,'Policy Characteristics'!$C:$C,0)))</f>
        <v>0.25</v>
      </c>
      <c r="N1056" s="177">
        <f>IF(ISBLANK(INDEX('Policy Characteristics'!H:H,MATCH($C1056,'Policy Characteristics'!$C:$C,0))),"",INDEX('Policy Characteristics'!H:H,MATCH($C1056,'Policy Characteristics'!$C:$C,0)))</f>
        <v>0.01</v>
      </c>
      <c r="O1056" s="177" t="str">
        <f>IF(ISBLANK(INDEX('Policy Characteristics'!I:I,MATCH($C1056,'Policy Characteristics'!$C:$C,0))),"",INDEX('Policy Characteristics'!I:I,MATCH($C1056,'Policy Characteristics'!$C:$C,0)))</f>
        <v>% reduction in energy use</v>
      </c>
      <c r="P1056" s="177" t="str">
        <f>IF(ISBLANK(INDEX('Policy Characteristics'!J:J,MATCH($C1056,'Policy Characteristics'!$C:$C,0))),"",INDEX('Policy Characteristics'!J:J,MATCH($C1056,'Policy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6" s="177" t="str">
        <f>IF(ISBLANK(INDEX('Policy Characteristics'!K:K,MATCH($C1056,'Policy Characteristics'!$C:$C,0))),"",INDEX('Policy Characteristics'!K:K,MATCH($C1056,'Policy Characteristics'!$C:$C,0)))</f>
        <v>industry-ag-main.html#eff-stds</v>
      </c>
      <c r="R1056" s="177" t="str">
        <f>IF(ISBLANK(INDEX('Policy Characteristics'!L:L,MATCH($C1056,'Policy Characteristics'!$C:$C,0))),"",INDEX('Policy Characteristics'!L:L,MATCH($C1056,'Policy Characteristics'!$C:$C,0)))</f>
        <v>industry-energy-efficiency-standards.html</v>
      </c>
    </row>
    <row r="1057" spans="1:18" s="4" customFormat="1" x14ac:dyDescent="0.35">
      <c r="A1057" s="176" t="str">
        <f>IF(ISBLANK(INDEX('Policy Characteristics'!A:A,MATCH($C1057,'Policy Characteristics'!$C:$C,0))),"",INDEX('Policy Characteristics'!A:A,MATCH($C1057,'Policy Characteristics'!$C:$C,0)))</f>
        <v>Industry</v>
      </c>
      <c r="B1057" s="184" t="str">
        <f>IF(ISBLANK(INDEX('Policy Characteristics'!B:B,MATCH($C1057,'Policy Characteristics'!$C:$C,0))),"",INDEX('Policy Characteristics'!B:B,MATCH($C1057,'Policy Characteristics'!$C:$C,0)))</f>
        <v>Industry Energy Efficiency Standards</v>
      </c>
      <c r="C1057" s="176" t="str">
        <f t="shared" si="42"/>
        <v>Percentage Improvement in Eqpt Efficiency Standards above BAU</v>
      </c>
      <c r="D1057" s="6" t="s">
        <v>1969</v>
      </c>
      <c r="E1057" s="47" t="s">
        <v>1606</v>
      </c>
      <c r="F1057" t="s">
        <v>1933</v>
      </c>
      <c r="G1057" s="47" t="s">
        <v>1610</v>
      </c>
      <c r="H1057" s="44">
        <v>1015</v>
      </c>
      <c r="I1057" s="198" t="s">
        <v>43</v>
      </c>
      <c r="J1057" s="177" t="str">
        <f>IF(ISBLANK(INDEX('Policy Characteristics'!D:D,MATCH($C1057,'Policy Characteristics'!$C:$C,0))),"",INDEX('Policy Characteristics'!D:D,MATCH($C1057,'Policy Characteristics'!$C:$C,0)))</f>
        <v>Industry Energy Efficiency Standards</v>
      </c>
      <c r="K1057" s="177" t="str">
        <f>IF(ISBLANK(INDEX('Policy Characteristics'!E:E,MATCH($C1057,'Policy Characteristics'!$C:$C,0))),"",INDEX('Policy Characteristics'!E:E,MATCH($C1057,'Policy Characteristics'!$C:$C,0)))</f>
        <v>indst efficiency standards</v>
      </c>
      <c r="L1057" s="177">
        <f>IF(ISBLANK(INDEX('Policy Characteristics'!F:F,MATCH($C1057,'Policy Characteristics'!$C:$C,0))),"",INDEX('Policy Characteristics'!F:F,MATCH($C1057,'Policy Characteristics'!$C:$C,0)))</f>
        <v>0</v>
      </c>
      <c r="M1057" s="177">
        <f>IF(ISBLANK(INDEX('Policy Characteristics'!G:G,MATCH($C1057,'Policy Characteristics'!$C:$C,0))),"",INDEX('Policy Characteristics'!G:G,MATCH($C1057,'Policy Characteristics'!$C:$C,0)))</f>
        <v>0.25</v>
      </c>
      <c r="N1057" s="177">
        <f>IF(ISBLANK(INDEX('Policy Characteristics'!H:H,MATCH($C1057,'Policy Characteristics'!$C:$C,0))),"",INDEX('Policy Characteristics'!H:H,MATCH($C1057,'Policy Characteristics'!$C:$C,0)))</f>
        <v>0.01</v>
      </c>
      <c r="O1057" s="177" t="str">
        <f>IF(ISBLANK(INDEX('Policy Characteristics'!I:I,MATCH($C1057,'Policy Characteristics'!$C:$C,0))),"",INDEX('Policy Characteristics'!I:I,MATCH($C1057,'Policy Characteristics'!$C:$C,0)))</f>
        <v>% reduction in energy use</v>
      </c>
      <c r="P1057" s="177" t="str">
        <f>IF(ISBLANK(INDEX('Policy Characteristics'!J:J,MATCH($C1057,'Policy Characteristics'!$C:$C,0))),"",INDEX('Policy Characteristics'!J:J,MATCH($C1057,'Policy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7" s="177" t="str">
        <f>IF(ISBLANK(INDEX('Policy Characteristics'!K:K,MATCH($C1057,'Policy Characteristics'!$C:$C,0))),"",INDEX('Policy Characteristics'!K:K,MATCH($C1057,'Policy Characteristics'!$C:$C,0)))</f>
        <v>industry-ag-main.html#eff-stds</v>
      </c>
      <c r="R1057" s="177" t="str">
        <f>IF(ISBLANK(INDEX('Policy Characteristics'!L:L,MATCH($C1057,'Policy Characteristics'!$C:$C,0))),"",INDEX('Policy Characteristics'!L:L,MATCH($C1057,'Policy Characteristics'!$C:$C,0)))</f>
        <v>industry-energy-efficiency-standards.html</v>
      </c>
    </row>
    <row r="1058" spans="1:18" s="4" customFormat="1" x14ac:dyDescent="0.35">
      <c r="A1058" s="176" t="str">
        <f>IF(ISBLANK(INDEX('Policy Characteristics'!A:A,MATCH($C1058,'Policy Characteristics'!$C:$C,0))),"",INDEX('Policy Characteristics'!A:A,MATCH($C1058,'Policy Characteristics'!$C:$C,0)))</f>
        <v>Industry</v>
      </c>
      <c r="B1058" s="184" t="str">
        <f>IF(ISBLANK(INDEX('Policy Characteristics'!B:B,MATCH($C1058,'Policy Characteristics'!$C:$C,0))),"",INDEX('Policy Characteristics'!B:B,MATCH($C1058,'Policy Characteristics'!$C:$C,0)))</f>
        <v>Industry Energy Efficiency Standards</v>
      </c>
      <c r="C1058" s="176" t="str">
        <f t="shared" si="42"/>
        <v>Percentage Improvement in Eqpt Efficiency Standards above BAU</v>
      </c>
      <c r="D1058" s="6" t="s">
        <v>1969</v>
      </c>
      <c r="E1058" s="47" t="s">
        <v>1607</v>
      </c>
      <c r="F1058" t="s">
        <v>1933</v>
      </c>
      <c r="G1058" s="47" t="s">
        <v>1611</v>
      </c>
      <c r="H1058" s="44">
        <v>1016</v>
      </c>
      <c r="I1058" s="198" t="s">
        <v>43</v>
      </c>
      <c r="J1058" s="177" t="str">
        <f>IF(ISBLANK(INDEX('Policy Characteristics'!D:D,MATCH($C1058,'Policy Characteristics'!$C:$C,0))),"",INDEX('Policy Characteristics'!D:D,MATCH($C1058,'Policy Characteristics'!$C:$C,0)))</f>
        <v>Industry Energy Efficiency Standards</v>
      </c>
      <c r="K1058" s="177" t="str">
        <f>IF(ISBLANK(INDEX('Policy Characteristics'!E:E,MATCH($C1058,'Policy Characteristics'!$C:$C,0))),"",INDEX('Policy Characteristics'!E:E,MATCH($C1058,'Policy Characteristics'!$C:$C,0)))</f>
        <v>indst efficiency standards</v>
      </c>
      <c r="L1058" s="177">
        <f>IF(ISBLANK(INDEX('Policy Characteristics'!F:F,MATCH($C1058,'Policy Characteristics'!$C:$C,0))),"",INDEX('Policy Characteristics'!F:F,MATCH($C1058,'Policy Characteristics'!$C:$C,0)))</f>
        <v>0</v>
      </c>
      <c r="M1058" s="177">
        <f>IF(ISBLANK(INDEX('Policy Characteristics'!G:G,MATCH($C1058,'Policy Characteristics'!$C:$C,0))),"",INDEX('Policy Characteristics'!G:G,MATCH($C1058,'Policy Characteristics'!$C:$C,0)))</f>
        <v>0.25</v>
      </c>
      <c r="N1058" s="177">
        <f>IF(ISBLANK(INDEX('Policy Characteristics'!H:H,MATCH($C1058,'Policy Characteristics'!$C:$C,0))),"",INDEX('Policy Characteristics'!H:H,MATCH($C1058,'Policy Characteristics'!$C:$C,0)))</f>
        <v>0.01</v>
      </c>
      <c r="O1058" s="177" t="str">
        <f>IF(ISBLANK(INDEX('Policy Characteristics'!I:I,MATCH($C1058,'Policy Characteristics'!$C:$C,0))),"",INDEX('Policy Characteristics'!I:I,MATCH($C1058,'Policy Characteristics'!$C:$C,0)))</f>
        <v>% reduction in energy use</v>
      </c>
      <c r="P1058" s="177" t="str">
        <f>IF(ISBLANK(INDEX('Policy Characteristics'!J:J,MATCH($C1058,'Policy Characteristics'!$C:$C,0))),"",INDEX('Policy Characteristics'!J:J,MATCH($C1058,'Policy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8" s="177" t="str">
        <f>IF(ISBLANK(INDEX('Policy Characteristics'!K:K,MATCH($C1058,'Policy Characteristics'!$C:$C,0))),"",INDEX('Policy Characteristics'!K:K,MATCH($C1058,'Policy Characteristics'!$C:$C,0)))</f>
        <v>industry-ag-main.html#eff-stds</v>
      </c>
      <c r="R1058" s="177" t="str">
        <f>IF(ISBLANK(INDEX('Policy Characteristics'!L:L,MATCH($C1058,'Policy Characteristics'!$C:$C,0))),"",INDEX('Policy Characteristics'!L:L,MATCH($C1058,'Policy Characteristics'!$C:$C,0)))</f>
        <v>industry-energy-efficiency-standards.html</v>
      </c>
    </row>
    <row r="1059" spans="1:18" s="4" customFormat="1" x14ac:dyDescent="0.35">
      <c r="A1059" s="176" t="str">
        <f>IF(ISBLANK(INDEX('Policy Characteristics'!A:A,MATCH($C1059,'Policy Characteristics'!$C:$C,0))),"",INDEX('Policy Characteristics'!A:A,MATCH($C1059,'Policy Characteristics'!$C:$C,0)))</f>
        <v>Industry</v>
      </c>
      <c r="B1059" s="184" t="str">
        <f>IF(ISBLANK(INDEX('Policy Characteristics'!B:B,MATCH($C1059,'Policy Characteristics'!$C:$C,0))),"",INDEX('Policy Characteristics'!B:B,MATCH($C1059,'Policy Characteristics'!$C:$C,0)))</f>
        <v>Industry Energy Efficiency Standards</v>
      </c>
      <c r="C1059" s="176" t="str">
        <f t="shared" si="42"/>
        <v>Percentage Improvement in Eqpt Efficiency Standards above BAU</v>
      </c>
      <c r="D1059" s="6" t="s">
        <v>1969</v>
      </c>
      <c r="E1059" s="47" t="s">
        <v>1604</v>
      </c>
      <c r="F1059" t="s">
        <v>1933</v>
      </c>
      <c r="G1059" s="47" t="s">
        <v>1609</v>
      </c>
      <c r="H1059" s="44">
        <v>1017</v>
      </c>
      <c r="I1059" s="198" t="s">
        <v>44</v>
      </c>
      <c r="J1059" s="177" t="str">
        <f>IF(ISBLANK(INDEX('Policy Characteristics'!D:D,MATCH($C1059,'Policy Characteristics'!$C:$C,0))),"",INDEX('Policy Characteristics'!D:D,MATCH($C1059,'Policy Characteristics'!$C:$C,0)))</f>
        <v>Industry Energy Efficiency Standards</v>
      </c>
      <c r="K1059" s="177" t="str">
        <f>IF(ISBLANK(INDEX('Policy Characteristics'!E:E,MATCH($C1059,'Policy Characteristics'!$C:$C,0))),"",INDEX('Policy Characteristics'!E:E,MATCH($C1059,'Policy Characteristics'!$C:$C,0)))</f>
        <v>indst efficiency standards</v>
      </c>
      <c r="L1059" s="177">
        <f>IF(ISBLANK(INDEX('Policy Characteristics'!F:F,MATCH($C1059,'Policy Characteristics'!$C:$C,0))),"",INDEX('Policy Characteristics'!F:F,MATCH($C1059,'Policy Characteristics'!$C:$C,0)))</f>
        <v>0</v>
      </c>
      <c r="M1059" s="177">
        <f>IF(ISBLANK(INDEX('Policy Characteristics'!G:G,MATCH($C1059,'Policy Characteristics'!$C:$C,0))),"",INDEX('Policy Characteristics'!G:G,MATCH($C1059,'Policy Characteristics'!$C:$C,0)))</f>
        <v>0.25</v>
      </c>
      <c r="N1059" s="177">
        <f>IF(ISBLANK(INDEX('Policy Characteristics'!H:H,MATCH($C1059,'Policy Characteristics'!$C:$C,0))),"",INDEX('Policy Characteristics'!H:H,MATCH($C1059,'Policy Characteristics'!$C:$C,0)))</f>
        <v>0.01</v>
      </c>
      <c r="O1059" s="177" t="str">
        <f>IF(ISBLANK(INDEX('Policy Characteristics'!I:I,MATCH($C1059,'Policy Characteristics'!$C:$C,0))),"",INDEX('Policy Characteristics'!I:I,MATCH($C1059,'Policy Characteristics'!$C:$C,0)))</f>
        <v>% reduction in energy use</v>
      </c>
      <c r="P1059" s="177" t="str">
        <f>IF(ISBLANK(INDEX('Policy Characteristics'!J:J,MATCH($C1059,'Policy Characteristics'!$C:$C,0))),"",INDEX('Policy Characteristics'!J:J,MATCH($C1059,'Policy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9" s="177" t="str">
        <f>IF(ISBLANK(INDEX('Policy Characteristics'!K:K,MATCH($C1059,'Policy Characteristics'!$C:$C,0))),"",INDEX('Policy Characteristics'!K:K,MATCH($C1059,'Policy Characteristics'!$C:$C,0)))</f>
        <v>industry-ag-main.html#eff-stds</v>
      </c>
      <c r="R1059" s="177" t="str">
        <f>IF(ISBLANK(INDEX('Policy Characteristics'!L:L,MATCH($C1059,'Policy Characteristics'!$C:$C,0))),"",INDEX('Policy Characteristics'!L:L,MATCH($C1059,'Policy Characteristics'!$C:$C,0)))</f>
        <v>industry-energy-efficiency-standards.html</v>
      </c>
    </row>
    <row r="1060" spans="1:18" s="4" customFormat="1" x14ac:dyDescent="0.35">
      <c r="A1060" s="176" t="str">
        <f>IF(ISBLANK(INDEX('Policy Characteristics'!A:A,MATCH($C1060,'Policy Characteristics'!$C:$C,0))),"",INDEX('Policy Characteristics'!A:A,MATCH($C1060,'Policy Characteristics'!$C:$C,0)))</f>
        <v>Industry</v>
      </c>
      <c r="B1060" s="184" t="str">
        <f>IF(ISBLANK(INDEX('Policy Characteristics'!B:B,MATCH($C1060,'Policy Characteristics'!$C:$C,0))),"",INDEX('Policy Characteristics'!B:B,MATCH($C1060,'Policy Characteristics'!$C:$C,0)))</f>
        <v>Industry Energy Efficiency Standards</v>
      </c>
      <c r="C1060" s="176" t="str">
        <f t="shared" si="42"/>
        <v>Percentage Improvement in Eqpt Efficiency Standards above BAU</v>
      </c>
      <c r="D1060" s="6" t="s">
        <v>1970</v>
      </c>
      <c r="E1060" s="47" t="s">
        <v>1298</v>
      </c>
      <c r="F1060" t="s">
        <v>1934</v>
      </c>
      <c r="G1060" s="47" t="s">
        <v>1304</v>
      </c>
      <c r="H1060" s="44">
        <v>1018</v>
      </c>
      <c r="I1060" s="198" t="s">
        <v>43</v>
      </c>
      <c r="J1060" s="177" t="str">
        <f>IF(ISBLANK(INDEX('Policy Characteristics'!D:D,MATCH($C1060,'Policy Characteristics'!$C:$C,0))),"",INDEX('Policy Characteristics'!D:D,MATCH($C1060,'Policy Characteristics'!$C:$C,0)))</f>
        <v>Industry Energy Efficiency Standards</v>
      </c>
      <c r="K1060" s="177" t="str">
        <f>IF(ISBLANK(INDEX('Policy Characteristics'!E:E,MATCH($C1060,'Policy Characteristics'!$C:$C,0))),"",INDEX('Policy Characteristics'!E:E,MATCH($C1060,'Policy Characteristics'!$C:$C,0)))</f>
        <v>indst efficiency standards</v>
      </c>
      <c r="L1060" s="177">
        <f>IF(ISBLANK(INDEX('Policy Characteristics'!F:F,MATCH($C1060,'Policy Characteristics'!$C:$C,0))),"",INDEX('Policy Characteristics'!F:F,MATCH($C1060,'Policy Characteristics'!$C:$C,0)))</f>
        <v>0</v>
      </c>
      <c r="M1060" s="177">
        <f>IF(ISBLANK(INDEX('Policy Characteristics'!G:G,MATCH($C1060,'Policy Characteristics'!$C:$C,0))),"",INDEX('Policy Characteristics'!G:G,MATCH($C1060,'Policy Characteristics'!$C:$C,0)))</f>
        <v>0.25</v>
      </c>
      <c r="N1060" s="177">
        <f>IF(ISBLANK(INDEX('Policy Characteristics'!H:H,MATCH($C1060,'Policy Characteristics'!$C:$C,0))),"",INDEX('Policy Characteristics'!H:H,MATCH($C1060,'Policy Characteristics'!$C:$C,0)))</f>
        <v>0.01</v>
      </c>
      <c r="O1060" s="177" t="str">
        <f>IF(ISBLANK(INDEX('Policy Characteristics'!I:I,MATCH($C1060,'Policy Characteristics'!$C:$C,0))),"",INDEX('Policy Characteristics'!I:I,MATCH($C1060,'Policy Characteristics'!$C:$C,0)))</f>
        <v>% reduction in energy use</v>
      </c>
      <c r="P1060" s="177" t="str">
        <f>IF(ISBLANK(INDEX('Policy Characteristics'!J:J,MATCH($C1060,'Policy Characteristics'!$C:$C,0))),"",INDEX('Policy Characteristics'!J:J,MATCH($C1060,'Policy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0" s="177" t="str">
        <f>IF(ISBLANK(INDEX('Policy Characteristics'!K:K,MATCH($C1060,'Policy Characteristics'!$C:$C,0))),"",INDEX('Policy Characteristics'!K:K,MATCH($C1060,'Policy Characteristics'!$C:$C,0)))</f>
        <v>industry-ag-main.html#eff-stds</v>
      </c>
      <c r="R1060" s="177" t="str">
        <f>IF(ISBLANK(INDEX('Policy Characteristics'!L:L,MATCH($C1060,'Policy Characteristics'!$C:$C,0))),"",INDEX('Policy Characteristics'!L:L,MATCH($C1060,'Policy Characteristics'!$C:$C,0)))</f>
        <v>industry-energy-efficiency-standards.html</v>
      </c>
    </row>
    <row r="1061" spans="1:18" s="4" customFormat="1" x14ac:dyDescent="0.35">
      <c r="A1061" s="176" t="str">
        <f>IF(ISBLANK(INDEX('Policy Characteristics'!A:A,MATCH($C1061,'Policy Characteristics'!$C:$C,0))),"",INDEX('Policy Characteristics'!A:A,MATCH($C1061,'Policy Characteristics'!$C:$C,0)))</f>
        <v>Industry</v>
      </c>
      <c r="B1061" s="184" t="str">
        <f>IF(ISBLANK(INDEX('Policy Characteristics'!B:B,MATCH($C1061,'Policy Characteristics'!$C:$C,0))),"",INDEX('Policy Characteristics'!B:B,MATCH($C1061,'Policy Characteristics'!$C:$C,0)))</f>
        <v>Industry Energy Efficiency Standards</v>
      </c>
      <c r="C1061" s="176" t="str">
        <f t="shared" si="42"/>
        <v>Percentage Improvement in Eqpt Efficiency Standards above BAU</v>
      </c>
      <c r="D1061" s="6" t="s">
        <v>1970</v>
      </c>
      <c r="E1061" s="47" t="s">
        <v>1299</v>
      </c>
      <c r="F1061" t="s">
        <v>1934</v>
      </c>
      <c r="G1061" s="47" t="s">
        <v>1307</v>
      </c>
      <c r="H1061" s="44">
        <v>1019</v>
      </c>
      <c r="I1061" s="198" t="s">
        <v>43</v>
      </c>
      <c r="J1061" s="177" t="str">
        <f>IF(ISBLANK(INDEX('Policy Characteristics'!D:D,MATCH($C1061,'Policy Characteristics'!$C:$C,0))),"",INDEX('Policy Characteristics'!D:D,MATCH($C1061,'Policy Characteristics'!$C:$C,0)))</f>
        <v>Industry Energy Efficiency Standards</v>
      </c>
      <c r="K1061" s="177" t="str">
        <f>IF(ISBLANK(INDEX('Policy Characteristics'!E:E,MATCH($C1061,'Policy Characteristics'!$C:$C,0))),"",INDEX('Policy Characteristics'!E:E,MATCH($C1061,'Policy Characteristics'!$C:$C,0)))</f>
        <v>indst efficiency standards</v>
      </c>
      <c r="L1061" s="177">
        <f>IF(ISBLANK(INDEX('Policy Characteristics'!F:F,MATCH($C1061,'Policy Characteristics'!$C:$C,0))),"",INDEX('Policy Characteristics'!F:F,MATCH($C1061,'Policy Characteristics'!$C:$C,0)))</f>
        <v>0</v>
      </c>
      <c r="M1061" s="177">
        <f>IF(ISBLANK(INDEX('Policy Characteristics'!G:G,MATCH($C1061,'Policy Characteristics'!$C:$C,0))),"",INDEX('Policy Characteristics'!G:G,MATCH($C1061,'Policy Characteristics'!$C:$C,0)))</f>
        <v>0.25</v>
      </c>
      <c r="N1061" s="177">
        <f>IF(ISBLANK(INDEX('Policy Characteristics'!H:H,MATCH($C1061,'Policy Characteristics'!$C:$C,0))),"",INDEX('Policy Characteristics'!H:H,MATCH($C1061,'Policy Characteristics'!$C:$C,0)))</f>
        <v>0.01</v>
      </c>
      <c r="O1061" s="177" t="str">
        <f>IF(ISBLANK(INDEX('Policy Characteristics'!I:I,MATCH($C1061,'Policy Characteristics'!$C:$C,0))),"",INDEX('Policy Characteristics'!I:I,MATCH($C1061,'Policy Characteristics'!$C:$C,0)))</f>
        <v>% reduction in energy use</v>
      </c>
      <c r="P1061" s="177" t="str">
        <f>IF(ISBLANK(INDEX('Policy Characteristics'!J:J,MATCH($C1061,'Policy Characteristics'!$C:$C,0))),"",INDEX('Policy Characteristics'!J:J,MATCH($C1061,'Policy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1" s="177" t="str">
        <f>IF(ISBLANK(INDEX('Policy Characteristics'!K:K,MATCH($C1061,'Policy Characteristics'!$C:$C,0))),"",INDEX('Policy Characteristics'!K:K,MATCH($C1061,'Policy Characteristics'!$C:$C,0)))</f>
        <v>industry-ag-main.html#eff-stds</v>
      </c>
      <c r="R1061" s="177" t="str">
        <f>IF(ISBLANK(INDEX('Policy Characteristics'!L:L,MATCH($C1061,'Policy Characteristics'!$C:$C,0))),"",INDEX('Policy Characteristics'!L:L,MATCH($C1061,'Policy Characteristics'!$C:$C,0)))</f>
        <v>industry-energy-efficiency-standards.html</v>
      </c>
    </row>
    <row r="1062" spans="1:18" s="4" customFormat="1" x14ac:dyDescent="0.35">
      <c r="A1062" s="176" t="str">
        <f>IF(ISBLANK(INDEX('Policy Characteristics'!A:A,MATCH($C1062,'Policy Characteristics'!$C:$C,0))),"",INDEX('Policy Characteristics'!A:A,MATCH($C1062,'Policy Characteristics'!$C:$C,0)))</f>
        <v>Industry</v>
      </c>
      <c r="B1062" s="184" t="str">
        <f>IF(ISBLANK(INDEX('Policy Characteristics'!B:B,MATCH($C1062,'Policy Characteristics'!$C:$C,0))),"",INDEX('Policy Characteristics'!B:B,MATCH($C1062,'Policy Characteristics'!$C:$C,0)))</f>
        <v>Industry Energy Efficiency Standards</v>
      </c>
      <c r="C1062" s="176" t="str">
        <f t="shared" si="42"/>
        <v>Percentage Improvement in Eqpt Efficiency Standards above BAU</v>
      </c>
      <c r="D1062" s="6" t="s">
        <v>1970</v>
      </c>
      <c r="E1062" s="47" t="s">
        <v>1300</v>
      </c>
      <c r="F1062" t="s">
        <v>1934</v>
      </c>
      <c r="G1062" s="47" t="s">
        <v>1308</v>
      </c>
      <c r="H1062" s="44">
        <v>1020</v>
      </c>
      <c r="I1062" s="198" t="s">
        <v>43</v>
      </c>
      <c r="J1062" s="177" t="str">
        <f>IF(ISBLANK(INDEX('Policy Characteristics'!D:D,MATCH($C1062,'Policy Characteristics'!$C:$C,0))),"",INDEX('Policy Characteristics'!D:D,MATCH($C1062,'Policy Characteristics'!$C:$C,0)))</f>
        <v>Industry Energy Efficiency Standards</v>
      </c>
      <c r="K1062" s="177" t="str">
        <f>IF(ISBLANK(INDEX('Policy Characteristics'!E:E,MATCH($C1062,'Policy Characteristics'!$C:$C,0))),"",INDEX('Policy Characteristics'!E:E,MATCH($C1062,'Policy Characteristics'!$C:$C,0)))</f>
        <v>indst efficiency standards</v>
      </c>
      <c r="L1062" s="177">
        <f>IF(ISBLANK(INDEX('Policy Characteristics'!F:F,MATCH($C1062,'Policy Characteristics'!$C:$C,0))),"",INDEX('Policy Characteristics'!F:F,MATCH($C1062,'Policy Characteristics'!$C:$C,0)))</f>
        <v>0</v>
      </c>
      <c r="M1062" s="177">
        <f>IF(ISBLANK(INDEX('Policy Characteristics'!G:G,MATCH($C1062,'Policy Characteristics'!$C:$C,0))),"",INDEX('Policy Characteristics'!G:G,MATCH($C1062,'Policy Characteristics'!$C:$C,0)))</f>
        <v>0.25</v>
      </c>
      <c r="N1062" s="177">
        <f>IF(ISBLANK(INDEX('Policy Characteristics'!H:H,MATCH($C1062,'Policy Characteristics'!$C:$C,0))),"",INDEX('Policy Characteristics'!H:H,MATCH($C1062,'Policy Characteristics'!$C:$C,0)))</f>
        <v>0.01</v>
      </c>
      <c r="O1062" s="177" t="str">
        <f>IF(ISBLANK(INDEX('Policy Characteristics'!I:I,MATCH($C1062,'Policy Characteristics'!$C:$C,0))),"",INDEX('Policy Characteristics'!I:I,MATCH($C1062,'Policy Characteristics'!$C:$C,0)))</f>
        <v>% reduction in energy use</v>
      </c>
      <c r="P1062" s="177" t="str">
        <f>IF(ISBLANK(INDEX('Policy Characteristics'!J:J,MATCH($C1062,'Policy Characteristics'!$C:$C,0))),"",INDEX('Policy Characteristics'!J:J,MATCH($C1062,'Policy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2" s="177" t="str">
        <f>IF(ISBLANK(INDEX('Policy Characteristics'!K:K,MATCH($C1062,'Policy Characteristics'!$C:$C,0))),"",INDEX('Policy Characteristics'!K:K,MATCH($C1062,'Policy Characteristics'!$C:$C,0)))</f>
        <v>industry-ag-main.html#eff-stds</v>
      </c>
      <c r="R1062" s="177" t="str">
        <f>IF(ISBLANK(INDEX('Policy Characteristics'!L:L,MATCH($C1062,'Policy Characteristics'!$C:$C,0))),"",INDEX('Policy Characteristics'!L:L,MATCH($C1062,'Policy Characteristics'!$C:$C,0)))</f>
        <v>industry-energy-efficiency-standards.html</v>
      </c>
    </row>
    <row r="1063" spans="1:18" s="4" customFormat="1" x14ac:dyDescent="0.35">
      <c r="A1063" s="176" t="str">
        <f>IF(ISBLANK(INDEX('Policy Characteristics'!A:A,MATCH($C1063,'Policy Characteristics'!$C:$C,0))),"",INDEX('Policy Characteristics'!A:A,MATCH($C1063,'Policy Characteristics'!$C:$C,0)))</f>
        <v>Industry</v>
      </c>
      <c r="B1063" s="184" t="str">
        <f>IF(ISBLANK(INDEX('Policy Characteristics'!B:B,MATCH($C1063,'Policy Characteristics'!$C:$C,0))),"",INDEX('Policy Characteristics'!B:B,MATCH($C1063,'Policy Characteristics'!$C:$C,0)))</f>
        <v>Industry Energy Efficiency Standards</v>
      </c>
      <c r="C1063" s="176" t="str">
        <f t="shared" si="42"/>
        <v>Percentage Improvement in Eqpt Efficiency Standards above BAU</v>
      </c>
      <c r="D1063" s="6" t="s">
        <v>1970</v>
      </c>
      <c r="E1063" s="47" t="s">
        <v>1301</v>
      </c>
      <c r="F1063" t="s">
        <v>1934</v>
      </c>
      <c r="G1063" s="47" t="s">
        <v>1305</v>
      </c>
      <c r="H1063" s="44">
        <v>1021</v>
      </c>
      <c r="I1063" s="198" t="s">
        <v>44</v>
      </c>
      <c r="J1063" s="177" t="str">
        <f>IF(ISBLANK(INDEX('Policy Characteristics'!D:D,MATCH($C1063,'Policy Characteristics'!$C:$C,0))),"",INDEX('Policy Characteristics'!D:D,MATCH($C1063,'Policy Characteristics'!$C:$C,0)))</f>
        <v>Industry Energy Efficiency Standards</v>
      </c>
      <c r="K1063" s="177" t="str">
        <f>IF(ISBLANK(INDEX('Policy Characteristics'!E:E,MATCH($C1063,'Policy Characteristics'!$C:$C,0))),"",INDEX('Policy Characteristics'!E:E,MATCH($C1063,'Policy Characteristics'!$C:$C,0)))</f>
        <v>indst efficiency standards</v>
      </c>
      <c r="L1063" s="177">
        <f>IF(ISBLANK(INDEX('Policy Characteristics'!F:F,MATCH($C1063,'Policy Characteristics'!$C:$C,0))),"",INDEX('Policy Characteristics'!F:F,MATCH($C1063,'Policy Characteristics'!$C:$C,0)))</f>
        <v>0</v>
      </c>
      <c r="M1063" s="177">
        <f>IF(ISBLANK(INDEX('Policy Characteristics'!G:G,MATCH($C1063,'Policy Characteristics'!$C:$C,0))),"",INDEX('Policy Characteristics'!G:G,MATCH($C1063,'Policy Characteristics'!$C:$C,0)))</f>
        <v>0.25</v>
      </c>
      <c r="N1063" s="177">
        <f>IF(ISBLANK(INDEX('Policy Characteristics'!H:H,MATCH($C1063,'Policy Characteristics'!$C:$C,0))),"",INDEX('Policy Characteristics'!H:H,MATCH($C1063,'Policy Characteristics'!$C:$C,0)))</f>
        <v>0.01</v>
      </c>
      <c r="O1063" s="177" t="str">
        <f>IF(ISBLANK(INDEX('Policy Characteristics'!I:I,MATCH($C1063,'Policy Characteristics'!$C:$C,0))),"",INDEX('Policy Characteristics'!I:I,MATCH($C1063,'Policy Characteristics'!$C:$C,0)))</f>
        <v>% reduction in energy use</v>
      </c>
      <c r="P1063" s="177" t="str">
        <f>IF(ISBLANK(INDEX('Policy Characteristics'!J:J,MATCH($C1063,'Policy Characteristics'!$C:$C,0))),"",INDEX('Policy Characteristics'!J:J,MATCH($C1063,'Policy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3" s="177" t="str">
        <f>IF(ISBLANK(INDEX('Policy Characteristics'!K:K,MATCH($C1063,'Policy Characteristics'!$C:$C,0))),"",INDEX('Policy Characteristics'!K:K,MATCH($C1063,'Policy Characteristics'!$C:$C,0)))</f>
        <v>industry-ag-main.html#eff-stds</v>
      </c>
      <c r="R1063" s="177" t="str">
        <f>IF(ISBLANK(INDEX('Policy Characteristics'!L:L,MATCH($C1063,'Policy Characteristics'!$C:$C,0))),"",INDEX('Policy Characteristics'!L:L,MATCH($C1063,'Policy Characteristics'!$C:$C,0)))</f>
        <v>industry-energy-efficiency-standards.html</v>
      </c>
    </row>
    <row r="1064" spans="1:18" s="4" customFormat="1" x14ac:dyDescent="0.35">
      <c r="A1064" s="176" t="str">
        <f>IF(ISBLANK(INDEX('Policy Characteristics'!A:A,MATCH($C1064,'Policy Characteristics'!$C:$C,0))),"",INDEX('Policy Characteristics'!A:A,MATCH($C1064,'Policy Characteristics'!$C:$C,0)))</f>
        <v>Industry</v>
      </c>
      <c r="B1064" s="184" t="str">
        <f>IF(ISBLANK(INDEX('Policy Characteristics'!B:B,MATCH($C1064,'Policy Characteristics'!$C:$C,0))),"",INDEX('Policy Characteristics'!B:B,MATCH($C1064,'Policy Characteristics'!$C:$C,0)))</f>
        <v>Industry Energy Efficiency Standards</v>
      </c>
      <c r="C1064" s="176" t="str">
        <f t="shared" si="42"/>
        <v>Percentage Improvement in Eqpt Efficiency Standards above BAU</v>
      </c>
      <c r="D1064" s="6" t="s">
        <v>1970</v>
      </c>
      <c r="E1064" s="47" t="s">
        <v>1302</v>
      </c>
      <c r="F1064" t="s">
        <v>1934</v>
      </c>
      <c r="G1064" s="47" t="s">
        <v>1306</v>
      </c>
      <c r="H1064" s="44">
        <v>1022</v>
      </c>
      <c r="I1064" s="198" t="s">
        <v>43</v>
      </c>
      <c r="J1064" s="177" t="str">
        <f>IF(ISBLANK(INDEX('Policy Characteristics'!D:D,MATCH($C1064,'Policy Characteristics'!$C:$C,0))),"",INDEX('Policy Characteristics'!D:D,MATCH($C1064,'Policy Characteristics'!$C:$C,0)))</f>
        <v>Industry Energy Efficiency Standards</v>
      </c>
      <c r="K1064" s="177" t="str">
        <f>IF(ISBLANK(INDEX('Policy Characteristics'!E:E,MATCH($C1064,'Policy Characteristics'!$C:$C,0))),"",INDEX('Policy Characteristics'!E:E,MATCH($C1064,'Policy Characteristics'!$C:$C,0)))</f>
        <v>indst efficiency standards</v>
      </c>
      <c r="L1064" s="177">
        <f>IF(ISBLANK(INDEX('Policy Characteristics'!F:F,MATCH($C1064,'Policy Characteristics'!$C:$C,0))),"",INDEX('Policy Characteristics'!F:F,MATCH($C1064,'Policy Characteristics'!$C:$C,0)))</f>
        <v>0</v>
      </c>
      <c r="M1064" s="177">
        <f>IF(ISBLANK(INDEX('Policy Characteristics'!G:G,MATCH($C1064,'Policy Characteristics'!$C:$C,0))),"",INDEX('Policy Characteristics'!G:G,MATCH($C1064,'Policy Characteristics'!$C:$C,0)))</f>
        <v>0.25</v>
      </c>
      <c r="N1064" s="177">
        <f>IF(ISBLANK(INDEX('Policy Characteristics'!H:H,MATCH($C1064,'Policy Characteristics'!$C:$C,0))),"",INDEX('Policy Characteristics'!H:H,MATCH($C1064,'Policy Characteristics'!$C:$C,0)))</f>
        <v>0.01</v>
      </c>
      <c r="O1064" s="177" t="str">
        <f>IF(ISBLANK(INDEX('Policy Characteristics'!I:I,MATCH($C1064,'Policy Characteristics'!$C:$C,0))),"",INDEX('Policy Characteristics'!I:I,MATCH($C1064,'Policy Characteristics'!$C:$C,0)))</f>
        <v>% reduction in energy use</v>
      </c>
      <c r="P1064" s="177" t="str">
        <f>IF(ISBLANK(INDEX('Policy Characteristics'!J:J,MATCH($C1064,'Policy Characteristics'!$C:$C,0))),"",INDEX('Policy Characteristics'!J:J,MATCH($C1064,'Policy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4" s="177" t="str">
        <f>IF(ISBLANK(INDEX('Policy Characteristics'!K:K,MATCH($C1064,'Policy Characteristics'!$C:$C,0))),"",INDEX('Policy Characteristics'!K:K,MATCH($C1064,'Policy Characteristics'!$C:$C,0)))</f>
        <v>industry-ag-main.html#eff-stds</v>
      </c>
      <c r="R1064" s="177" t="str">
        <f>IF(ISBLANK(INDEX('Policy Characteristics'!L:L,MATCH($C1064,'Policy Characteristics'!$C:$C,0))),"",INDEX('Policy Characteristics'!L:L,MATCH($C1064,'Policy Characteristics'!$C:$C,0)))</f>
        <v>industry-energy-efficiency-standards.html</v>
      </c>
    </row>
    <row r="1065" spans="1:18" s="4" customFormat="1" x14ac:dyDescent="0.35">
      <c r="A1065" s="176" t="str">
        <f>IF(ISBLANK(INDEX('Policy Characteristics'!A:A,MATCH($C1065,'Policy Characteristics'!$C:$C,0))),"",INDEX('Policy Characteristics'!A:A,MATCH($C1065,'Policy Characteristics'!$C:$C,0)))</f>
        <v>Industry</v>
      </c>
      <c r="B1065" s="184" t="str">
        <f>IF(ISBLANK(INDEX('Policy Characteristics'!B:B,MATCH($C1065,'Policy Characteristics'!$C:$C,0))),"",INDEX('Policy Characteristics'!B:B,MATCH($C1065,'Policy Characteristics'!$C:$C,0)))</f>
        <v>Industry Energy Efficiency Standards</v>
      </c>
      <c r="C1065" s="176" t="str">
        <f t="shared" ref="C1065:C1128" si="43">C$1000</f>
        <v>Percentage Improvement in Eqpt Efficiency Standards above BAU</v>
      </c>
      <c r="D1065" s="6" t="s">
        <v>1970</v>
      </c>
      <c r="E1065" s="47" t="s">
        <v>1303</v>
      </c>
      <c r="F1065" t="s">
        <v>1934</v>
      </c>
      <c r="G1065" s="47" t="s">
        <v>1309</v>
      </c>
      <c r="H1065" s="44">
        <v>1023</v>
      </c>
      <c r="I1065" s="198" t="s">
        <v>44</v>
      </c>
      <c r="J1065" s="177" t="str">
        <f>IF(ISBLANK(INDEX('Policy Characteristics'!D:D,MATCH($C1065,'Policy Characteristics'!$C:$C,0))),"",INDEX('Policy Characteristics'!D:D,MATCH($C1065,'Policy Characteristics'!$C:$C,0)))</f>
        <v>Industry Energy Efficiency Standards</v>
      </c>
      <c r="K1065" s="177" t="str">
        <f>IF(ISBLANK(INDEX('Policy Characteristics'!E:E,MATCH($C1065,'Policy Characteristics'!$C:$C,0))),"",INDEX('Policy Characteristics'!E:E,MATCH($C1065,'Policy Characteristics'!$C:$C,0)))</f>
        <v>indst efficiency standards</v>
      </c>
      <c r="L1065" s="177">
        <f>IF(ISBLANK(INDEX('Policy Characteristics'!F:F,MATCH($C1065,'Policy Characteristics'!$C:$C,0))),"",INDEX('Policy Characteristics'!F:F,MATCH($C1065,'Policy Characteristics'!$C:$C,0)))</f>
        <v>0</v>
      </c>
      <c r="M1065" s="177">
        <f>IF(ISBLANK(INDEX('Policy Characteristics'!G:G,MATCH($C1065,'Policy Characteristics'!$C:$C,0))),"",INDEX('Policy Characteristics'!G:G,MATCH($C1065,'Policy Characteristics'!$C:$C,0)))</f>
        <v>0.25</v>
      </c>
      <c r="N1065" s="177">
        <f>IF(ISBLANK(INDEX('Policy Characteristics'!H:H,MATCH($C1065,'Policy Characteristics'!$C:$C,0))),"",INDEX('Policy Characteristics'!H:H,MATCH($C1065,'Policy Characteristics'!$C:$C,0)))</f>
        <v>0.01</v>
      </c>
      <c r="O1065" s="177" t="str">
        <f>IF(ISBLANK(INDEX('Policy Characteristics'!I:I,MATCH($C1065,'Policy Characteristics'!$C:$C,0))),"",INDEX('Policy Characteristics'!I:I,MATCH($C1065,'Policy Characteristics'!$C:$C,0)))</f>
        <v>% reduction in energy use</v>
      </c>
      <c r="P1065" s="177" t="str">
        <f>IF(ISBLANK(INDEX('Policy Characteristics'!J:J,MATCH($C1065,'Policy Characteristics'!$C:$C,0))),"",INDEX('Policy Characteristics'!J:J,MATCH($C1065,'Policy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5" s="177" t="str">
        <f>IF(ISBLANK(INDEX('Policy Characteristics'!K:K,MATCH($C1065,'Policy Characteristics'!$C:$C,0))),"",INDEX('Policy Characteristics'!K:K,MATCH($C1065,'Policy Characteristics'!$C:$C,0)))</f>
        <v>industry-ag-main.html#eff-stds</v>
      </c>
      <c r="R1065" s="177" t="str">
        <f>IF(ISBLANK(INDEX('Policy Characteristics'!L:L,MATCH($C1065,'Policy Characteristics'!$C:$C,0))),"",INDEX('Policy Characteristics'!L:L,MATCH($C1065,'Policy Characteristics'!$C:$C,0)))</f>
        <v>industry-energy-efficiency-standards.html</v>
      </c>
    </row>
    <row r="1066" spans="1:18" s="4" customFormat="1" x14ac:dyDescent="0.35">
      <c r="A1066" s="176" t="str">
        <f>IF(ISBLANK(INDEX('Policy Characteristics'!A:A,MATCH($C1066,'Policy Characteristics'!$C:$C,0))),"",INDEX('Policy Characteristics'!A:A,MATCH($C1066,'Policy Characteristics'!$C:$C,0)))</f>
        <v>Industry</v>
      </c>
      <c r="B1066" s="184" t="str">
        <f>IF(ISBLANK(INDEX('Policy Characteristics'!B:B,MATCH($C1066,'Policy Characteristics'!$C:$C,0))),"",INDEX('Policy Characteristics'!B:B,MATCH($C1066,'Policy Characteristics'!$C:$C,0)))</f>
        <v>Industry Energy Efficiency Standards</v>
      </c>
      <c r="C1066" s="176" t="str">
        <f t="shared" si="43"/>
        <v>Percentage Improvement in Eqpt Efficiency Standards above BAU</v>
      </c>
      <c r="D1066" s="6" t="s">
        <v>1970</v>
      </c>
      <c r="E1066" s="47" t="s">
        <v>1605</v>
      </c>
      <c r="F1066" t="s">
        <v>1934</v>
      </c>
      <c r="G1066" s="47" t="s">
        <v>1608</v>
      </c>
      <c r="H1066" s="44">
        <v>1024</v>
      </c>
      <c r="I1066" s="198" t="s">
        <v>44</v>
      </c>
      <c r="J1066" s="177" t="str">
        <f>IF(ISBLANK(INDEX('Policy Characteristics'!D:D,MATCH($C1066,'Policy Characteristics'!$C:$C,0))),"",INDEX('Policy Characteristics'!D:D,MATCH($C1066,'Policy Characteristics'!$C:$C,0)))</f>
        <v>Industry Energy Efficiency Standards</v>
      </c>
      <c r="K1066" s="177" t="str">
        <f>IF(ISBLANK(INDEX('Policy Characteristics'!E:E,MATCH($C1066,'Policy Characteristics'!$C:$C,0))),"",INDEX('Policy Characteristics'!E:E,MATCH($C1066,'Policy Characteristics'!$C:$C,0)))</f>
        <v>indst efficiency standards</v>
      </c>
      <c r="L1066" s="177">
        <f>IF(ISBLANK(INDEX('Policy Characteristics'!F:F,MATCH($C1066,'Policy Characteristics'!$C:$C,0))),"",INDEX('Policy Characteristics'!F:F,MATCH($C1066,'Policy Characteristics'!$C:$C,0)))</f>
        <v>0</v>
      </c>
      <c r="M1066" s="177">
        <f>IF(ISBLANK(INDEX('Policy Characteristics'!G:G,MATCH($C1066,'Policy Characteristics'!$C:$C,0))),"",INDEX('Policy Characteristics'!G:G,MATCH($C1066,'Policy Characteristics'!$C:$C,0)))</f>
        <v>0.25</v>
      </c>
      <c r="N1066" s="177">
        <f>IF(ISBLANK(INDEX('Policy Characteristics'!H:H,MATCH($C1066,'Policy Characteristics'!$C:$C,0))),"",INDEX('Policy Characteristics'!H:H,MATCH($C1066,'Policy Characteristics'!$C:$C,0)))</f>
        <v>0.01</v>
      </c>
      <c r="O1066" s="177" t="str">
        <f>IF(ISBLANK(INDEX('Policy Characteristics'!I:I,MATCH($C1066,'Policy Characteristics'!$C:$C,0))),"",INDEX('Policy Characteristics'!I:I,MATCH($C1066,'Policy Characteristics'!$C:$C,0)))</f>
        <v>% reduction in energy use</v>
      </c>
      <c r="P1066" s="177" t="str">
        <f>IF(ISBLANK(INDEX('Policy Characteristics'!J:J,MATCH($C1066,'Policy Characteristics'!$C:$C,0))),"",INDEX('Policy Characteristics'!J:J,MATCH($C1066,'Policy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6" s="177" t="str">
        <f>IF(ISBLANK(INDEX('Policy Characteristics'!K:K,MATCH($C1066,'Policy Characteristics'!$C:$C,0))),"",INDEX('Policy Characteristics'!K:K,MATCH($C1066,'Policy Characteristics'!$C:$C,0)))</f>
        <v>industry-ag-main.html#eff-stds</v>
      </c>
      <c r="R1066" s="177" t="str">
        <f>IF(ISBLANK(INDEX('Policy Characteristics'!L:L,MATCH($C1066,'Policy Characteristics'!$C:$C,0))),"",INDEX('Policy Characteristics'!L:L,MATCH($C1066,'Policy Characteristics'!$C:$C,0)))</f>
        <v>industry-energy-efficiency-standards.html</v>
      </c>
    </row>
    <row r="1067" spans="1:18" s="4" customFormat="1" x14ac:dyDescent="0.35">
      <c r="A1067" s="176" t="str">
        <f>IF(ISBLANK(INDEX('Policy Characteristics'!A:A,MATCH($C1067,'Policy Characteristics'!$C:$C,0))),"",INDEX('Policy Characteristics'!A:A,MATCH($C1067,'Policy Characteristics'!$C:$C,0)))</f>
        <v>Industry</v>
      </c>
      <c r="B1067" s="184" t="str">
        <f>IF(ISBLANK(INDEX('Policy Characteristics'!B:B,MATCH($C1067,'Policy Characteristics'!$C:$C,0))),"",INDEX('Policy Characteristics'!B:B,MATCH($C1067,'Policy Characteristics'!$C:$C,0)))</f>
        <v>Industry Energy Efficiency Standards</v>
      </c>
      <c r="C1067" s="176" t="str">
        <f t="shared" si="43"/>
        <v>Percentage Improvement in Eqpt Efficiency Standards above BAU</v>
      </c>
      <c r="D1067" s="6" t="s">
        <v>1970</v>
      </c>
      <c r="E1067" s="47" t="s">
        <v>1606</v>
      </c>
      <c r="F1067" t="s">
        <v>1934</v>
      </c>
      <c r="G1067" s="47" t="s">
        <v>1610</v>
      </c>
      <c r="H1067" s="44">
        <v>1025</v>
      </c>
      <c r="I1067" s="198" t="s">
        <v>43</v>
      </c>
      <c r="J1067" s="177" t="str">
        <f>IF(ISBLANK(INDEX('Policy Characteristics'!D:D,MATCH($C1067,'Policy Characteristics'!$C:$C,0))),"",INDEX('Policy Characteristics'!D:D,MATCH($C1067,'Policy Characteristics'!$C:$C,0)))</f>
        <v>Industry Energy Efficiency Standards</v>
      </c>
      <c r="K1067" s="177" t="str">
        <f>IF(ISBLANK(INDEX('Policy Characteristics'!E:E,MATCH($C1067,'Policy Characteristics'!$C:$C,0))),"",INDEX('Policy Characteristics'!E:E,MATCH($C1067,'Policy Characteristics'!$C:$C,0)))</f>
        <v>indst efficiency standards</v>
      </c>
      <c r="L1067" s="177">
        <f>IF(ISBLANK(INDEX('Policy Characteristics'!F:F,MATCH($C1067,'Policy Characteristics'!$C:$C,0))),"",INDEX('Policy Characteristics'!F:F,MATCH($C1067,'Policy Characteristics'!$C:$C,0)))</f>
        <v>0</v>
      </c>
      <c r="M1067" s="177">
        <f>IF(ISBLANK(INDEX('Policy Characteristics'!G:G,MATCH($C1067,'Policy Characteristics'!$C:$C,0))),"",INDEX('Policy Characteristics'!G:G,MATCH($C1067,'Policy Characteristics'!$C:$C,0)))</f>
        <v>0.25</v>
      </c>
      <c r="N1067" s="177">
        <f>IF(ISBLANK(INDEX('Policy Characteristics'!H:H,MATCH($C1067,'Policy Characteristics'!$C:$C,0))),"",INDEX('Policy Characteristics'!H:H,MATCH($C1067,'Policy Characteristics'!$C:$C,0)))</f>
        <v>0.01</v>
      </c>
      <c r="O1067" s="177" t="str">
        <f>IF(ISBLANK(INDEX('Policy Characteristics'!I:I,MATCH($C1067,'Policy Characteristics'!$C:$C,0))),"",INDEX('Policy Characteristics'!I:I,MATCH($C1067,'Policy Characteristics'!$C:$C,0)))</f>
        <v>% reduction in energy use</v>
      </c>
      <c r="P1067" s="177" t="str">
        <f>IF(ISBLANK(INDEX('Policy Characteristics'!J:J,MATCH($C1067,'Policy Characteristics'!$C:$C,0))),"",INDEX('Policy Characteristics'!J:J,MATCH($C1067,'Policy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7" s="177" t="str">
        <f>IF(ISBLANK(INDEX('Policy Characteristics'!K:K,MATCH($C1067,'Policy Characteristics'!$C:$C,0))),"",INDEX('Policy Characteristics'!K:K,MATCH($C1067,'Policy Characteristics'!$C:$C,0)))</f>
        <v>industry-ag-main.html#eff-stds</v>
      </c>
      <c r="R1067" s="177" t="str">
        <f>IF(ISBLANK(INDEX('Policy Characteristics'!L:L,MATCH($C1067,'Policy Characteristics'!$C:$C,0))),"",INDEX('Policy Characteristics'!L:L,MATCH($C1067,'Policy Characteristics'!$C:$C,0)))</f>
        <v>industry-energy-efficiency-standards.html</v>
      </c>
    </row>
    <row r="1068" spans="1:18" s="4" customFormat="1" x14ac:dyDescent="0.35">
      <c r="A1068" s="176" t="str">
        <f>IF(ISBLANK(INDEX('Policy Characteristics'!A:A,MATCH($C1068,'Policy Characteristics'!$C:$C,0))),"",INDEX('Policy Characteristics'!A:A,MATCH($C1068,'Policy Characteristics'!$C:$C,0)))</f>
        <v>Industry</v>
      </c>
      <c r="B1068" s="184" t="str">
        <f>IF(ISBLANK(INDEX('Policy Characteristics'!B:B,MATCH($C1068,'Policy Characteristics'!$C:$C,0))),"",INDEX('Policy Characteristics'!B:B,MATCH($C1068,'Policy Characteristics'!$C:$C,0)))</f>
        <v>Industry Energy Efficiency Standards</v>
      </c>
      <c r="C1068" s="176" t="str">
        <f t="shared" si="43"/>
        <v>Percentage Improvement in Eqpt Efficiency Standards above BAU</v>
      </c>
      <c r="D1068" s="6" t="s">
        <v>1970</v>
      </c>
      <c r="E1068" s="47" t="s">
        <v>1607</v>
      </c>
      <c r="F1068" t="s">
        <v>1934</v>
      </c>
      <c r="G1068" s="47" t="s">
        <v>1611</v>
      </c>
      <c r="H1068" s="44">
        <v>1026</v>
      </c>
      <c r="I1068" s="198" t="s">
        <v>43</v>
      </c>
      <c r="J1068" s="177" t="str">
        <f>IF(ISBLANK(INDEX('Policy Characteristics'!D:D,MATCH($C1068,'Policy Characteristics'!$C:$C,0))),"",INDEX('Policy Characteristics'!D:D,MATCH($C1068,'Policy Characteristics'!$C:$C,0)))</f>
        <v>Industry Energy Efficiency Standards</v>
      </c>
      <c r="K1068" s="177" t="str">
        <f>IF(ISBLANK(INDEX('Policy Characteristics'!E:E,MATCH($C1068,'Policy Characteristics'!$C:$C,0))),"",INDEX('Policy Characteristics'!E:E,MATCH($C1068,'Policy Characteristics'!$C:$C,0)))</f>
        <v>indst efficiency standards</v>
      </c>
      <c r="L1068" s="177">
        <f>IF(ISBLANK(INDEX('Policy Characteristics'!F:F,MATCH($C1068,'Policy Characteristics'!$C:$C,0))),"",INDEX('Policy Characteristics'!F:F,MATCH($C1068,'Policy Characteristics'!$C:$C,0)))</f>
        <v>0</v>
      </c>
      <c r="M1068" s="177">
        <f>IF(ISBLANK(INDEX('Policy Characteristics'!G:G,MATCH($C1068,'Policy Characteristics'!$C:$C,0))),"",INDEX('Policy Characteristics'!G:G,MATCH($C1068,'Policy Characteristics'!$C:$C,0)))</f>
        <v>0.25</v>
      </c>
      <c r="N1068" s="177">
        <f>IF(ISBLANK(INDEX('Policy Characteristics'!H:H,MATCH($C1068,'Policy Characteristics'!$C:$C,0))),"",INDEX('Policy Characteristics'!H:H,MATCH($C1068,'Policy Characteristics'!$C:$C,0)))</f>
        <v>0.01</v>
      </c>
      <c r="O1068" s="177" t="str">
        <f>IF(ISBLANK(INDEX('Policy Characteristics'!I:I,MATCH($C1068,'Policy Characteristics'!$C:$C,0))),"",INDEX('Policy Characteristics'!I:I,MATCH($C1068,'Policy Characteristics'!$C:$C,0)))</f>
        <v>% reduction in energy use</v>
      </c>
      <c r="P1068" s="177" t="str">
        <f>IF(ISBLANK(INDEX('Policy Characteristics'!J:J,MATCH($C1068,'Policy Characteristics'!$C:$C,0))),"",INDEX('Policy Characteristics'!J:J,MATCH($C1068,'Policy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8" s="177" t="str">
        <f>IF(ISBLANK(INDEX('Policy Characteristics'!K:K,MATCH($C1068,'Policy Characteristics'!$C:$C,0))),"",INDEX('Policy Characteristics'!K:K,MATCH($C1068,'Policy Characteristics'!$C:$C,0)))</f>
        <v>industry-ag-main.html#eff-stds</v>
      </c>
      <c r="R1068" s="177" t="str">
        <f>IF(ISBLANK(INDEX('Policy Characteristics'!L:L,MATCH($C1068,'Policy Characteristics'!$C:$C,0))),"",INDEX('Policy Characteristics'!L:L,MATCH($C1068,'Policy Characteristics'!$C:$C,0)))</f>
        <v>industry-energy-efficiency-standards.html</v>
      </c>
    </row>
    <row r="1069" spans="1:18" s="4" customFormat="1" x14ac:dyDescent="0.35">
      <c r="A1069" s="176" t="str">
        <f>IF(ISBLANK(INDEX('Policy Characteristics'!A:A,MATCH($C1069,'Policy Characteristics'!$C:$C,0))),"",INDEX('Policy Characteristics'!A:A,MATCH($C1069,'Policy Characteristics'!$C:$C,0)))</f>
        <v>Industry</v>
      </c>
      <c r="B1069" s="184" t="str">
        <f>IF(ISBLANK(INDEX('Policy Characteristics'!B:B,MATCH($C1069,'Policy Characteristics'!$C:$C,0))),"",INDEX('Policy Characteristics'!B:B,MATCH($C1069,'Policy Characteristics'!$C:$C,0)))</f>
        <v>Industry Energy Efficiency Standards</v>
      </c>
      <c r="C1069" s="176" t="str">
        <f t="shared" si="43"/>
        <v>Percentage Improvement in Eqpt Efficiency Standards above BAU</v>
      </c>
      <c r="D1069" s="6" t="s">
        <v>1970</v>
      </c>
      <c r="E1069" s="47" t="s">
        <v>1604</v>
      </c>
      <c r="F1069" t="s">
        <v>1934</v>
      </c>
      <c r="G1069" s="47" t="s">
        <v>1609</v>
      </c>
      <c r="H1069" s="44">
        <v>1027</v>
      </c>
      <c r="I1069" s="198" t="s">
        <v>44</v>
      </c>
      <c r="J1069" s="177" t="str">
        <f>IF(ISBLANK(INDEX('Policy Characteristics'!D:D,MATCH($C1069,'Policy Characteristics'!$C:$C,0))),"",INDEX('Policy Characteristics'!D:D,MATCH($C1069,'Policy Characteristics'!$C:$C,0)))</f>
        <v>Industry Energy Efficiency Standards</v>
      </c>
      <c r="K1069" s="177" t="str">
        <f>IF(ISBLANK(INDEX('Policy Characteristics'!E:E,MATCH($C1069,'Policy Characteristics'!$C:$C,0))),"",INDEX('Policy Characteristics'!E:E,MATCH($C1069,'Policy Characteristics'!$C:$C,0)))</f>
        <v>indst efficiency standards</v>
      </c>
      <c r="L1069" s="177">
        <f>IF(ISBLANK(INDEX('Policy Characteristics'!F:F,MATCH($C1069,'Policy Characteristics'!$C:$C,0))),"",INDEX('Policy Characteristics'!F:F,MATCH($C1069,'Policy Characteristics'!$C:$C,0)))</f>
        <v>0</v>
      </c>
      <c r="M1069" s="177">
        <f>IF(ISBLANK(INDEX('Policy Characteristics'!G:G,MATCH($C1069,'Policy Characteristics'!$C:$C,0))),"",INDEX('Policy Characteristics'!G:G,MATCH($C1069,'Policy Characteristics'!$C:$C,0)))</f>
        <v>0.25</v>
      </c>
      <c r="N1069" s="177">
        <f>IF(ISBLANK(INDEX('Policy Characteristics'!H:H,MATCH($C1069,'Policy Characteristics'!$C:$C,0))),"",INDEX('Policy Characteristics'!H:H,MATCH($C1069,'Policy Characteristics'!$C:$C,0)))</f>
        <v>0.01</v>
      </c>
      <c r="O1069" s="177" t="str">
        <f>IF(ISBLANK(INDEX('Policy Characteristics'!I:I,MATCH($C1069,'Policy Characteristics'!$C:$C,0))),"",INDEX('Policy Characteristics'!I:I,MATCH($C1069,'Policy Characteristics'!$C:$C,0)))</f>
        <v>% reduction in energy use</v>
      </c>
      <c r="P1069" s="177" t="str">
        <f>IF(ISBLANK(INDEX('Policy Characteristics'!J:J,MATCH($C1069,'Policy Characteristics'!$C:$C,0))),"",INDEX('Policy Characteristics'!J:J,MATCH($C1069,'Policy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9" s="177" t="str">
        <f>IF(ISBLANK(INDEX('Policy Characteristics'!K:K,MATCH($C1069,'Policy Characteristics'!$C:$C,0))),"",INDEX('Policy Characteristics'!K:K,MATCH($C1069,'Policy Characteristics'!$C:$C,0)))</f>
        <v>industry-ag-main.html#eff-stds</v>
      </c>
      <c r="R1069" s="177" t="str">
        <f>IF(ISBLANK(INDEX('Policy Characteristics'!L:L,MATCH($C1069,'Policy Characteristics'!$C:$C,0))),"",INDEX('Policy Characteristics'!L:L,MATCH($C1069,'Policy Characteristics'!$C:$C,0)))</f>
        <v>industry-energy-efficiency-standards.html</v>
      </c>
    </row>
    <row r="1070" spans="1:18" s="4" customFormat="1" x14ac:dyDescent="0.35">
      <c r="A1070" s="176" t="str">
        <f>IF(ISBLANK(INDEX('Policy Characteristics'!A:A,MATCH($C1070,'Policy Characteristics'!$C:$C,0))),"",INDEX('Policy Characteristics'!A:A,MATCH($C1070,'Policy Characteristics'!$C:$C,0)))</f>
        <v>Industry</v>
      </c>
      <c r="B1070" s="184" t="str">
        <f>IF(ISBLANK(INDEX('Policy Characteristics'!B:B,MATCH($C1070,'Policy Characteristics'!$C:$C,0))),"",INDEX('Policy Characteristics'!B:B,MATCH($C1070,'Policy Characteristics'!$C:$C,0)))</f>
        <v>Industry Energy Efficiency Standards</v>
      </c>
      <c r="C1070" s="176" t="str">
        <f t="shared" si="43"/>
        <v>Percentage Improvement in Eqpt Efficiency Standards above BAU</v>
      </c>
      <c r="D1070" s="6" t="s">
        <v>1971</v>
      </c>
      <c r="E1070" s="47" t="s">
        <v>1298</v>
      </c>
      <c r="F1070" t="s">
        <v>1935</v>
      </c>
      <c r="G1070" s="47" t="s">
        <v>1304</v>
      </c>
      <c r="H1070" s="44">
        <v>1028</v>
      </c>
      <c r="I1070" s="198" t="s">
        <v>43</v>
      </c>
      <c r="J1070" s="177" t="str">
        <f>IF(ISBLANK(INDEX('Policy Characteristics'!D:D,MATCH($C1070,'Policy Characteristics'!$C:$C,0))),"",INDEX('Policy Characteristics'!D:D,MATCH($C1070,'Policy Characteristics'!$C:$C,0)))</f>
        <v>Industry Energy Efficiency Standards</v>
      </c>
      <c r="K1070" s="177" t="str">
        <f>IF(ISBLANK(INDEX('Policy Characteristics'!E:E,MATCH($C1070,'Policy Characteristics'!$C:$C,0))),"",INDEX('Policy Characteristics'!E:E,MATCH($C1070,'Policy Characteristics'!$C:$C,0)))</f>
        <v>indst efficiency standards</v>
      </c>
      <c r="L1070" s="177">
        <f>IF(ISBLANK(INDEX('Policy Characteristics'!F:F,MATCH($C1070,'Policy Characteristics'!$C:$C,0))),"",INDEX('Policy Characteristics'!F:F,MATCH($C1070,'Policy Characteristics'!$C:$C,0)))</f>
        <v>0</v>
      </c>
      <c r="M1070" s="177">
        <f>IF(ISBLANK(INDEX('Policy Characteristics'!G:G,MATCH($C1070,'Policy Characteristics'!$C:$C,0))),"",INDEX('Policy Characteristics'!G:G,MATCH($C1070,'Policy Characteristics'!$C:$C,0)))</f>
        <v>0.25</v>
      </c>
      <c r="N1070" s="177">
        <f>IF(ISBLANK(INDEX('Policy Characteristics'!H:H,MATCH($C1070,'Policy Characteristics'!$C:$C,0))),"",INDEX('Policy Characteristics'!H:H,MATCH($C1070,'Policy Characteristics'!$C:$C,0)))</f>
        <v>0.01</v>
      </c>
      <c r="O1070" s="177" t="str">
        <f>IF(ISBLANK(INDEX('Policy Characteristics'!I:I,MATCH($C1070,'Policy Characteristics'!$C:$C,0))),"",INDEX('Policy Characteristics'!I:I,MATCH($C1070,'Policy Characteristics'!$C:$C,0)))</f>
        <v>% reduction in energy use</v>
      </c>
      <c r="P1070" s="177" t="str">
        <f>IF(ISBLANK(INDEX('Policy Characteristics'!J:J,MATCH($C1070,'Policy Characteristics'!$C:$C,0))),"",INDEX('Policy Characteristics'!J:J,MATCH($C1070,'Policy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0" s="177" t="str">
        <f>IF(ISBLANK(INDEX('Policy Characteristics'!K:K,MATCH($C1070,'Policy Characteristics'!$C:$C,0))),"",INDEX('Policy Characteristics'!K:K,MATCH($C1070,'Policy Characteristics'!$C:$C,0)))</f>
        <v>industry-ag-main.html#eff-stds</v>
      </c>
      <c r="R1070" s="177" t="str">
        <f>IF(ISBLANK(INDEX('Policy Characteristics'!L:L,MATCH($C1070,'Policy Characteristics'!$C:$C,0))),"",INDEX('Policy Characteristics'!L:L,MATCH($C1070,'Policy Characteristics'!$C:$C,0)))</f>
        <v>industry-energy-efficiency-standards.html</v>
      </c>
    </row>
    <row r="1071" spans="1:18" s="4" customFormat="1" x14ac:dyDescent="0.35">
      <c r="A1071" s="176" t="str">
        <f>IF(ISBLANK(INDEX('Policy Characteristics'!A:A,MATCH($C1071,'Policy Characteristics'!$C:$C,0))),"",INDEX('Policy Characteristics'!A:A,MATCH($C1071,'Policy Characteristics'!$C:$C,0)))</f>
        <v>Industry</v>
      </c>
      <c r="B1071" s="184" t="str">
        <f>IF(ISBLANK(INDEX('Policy Characteristics'!B:B,MATCH($C1071,'Policy Characteristics'!$C:$C,0))),"",INDEX('Policy Characteristics'!B:B,MATCH($C1071,'Policy Characteristics'!$C:$C,0)))</f>
        <v>Industry Energy Efficiency Standards</v>
      </c>
      <c r="C1071" s="176" t="str">
        <f t="shared" si="43"/>
        <v>Percentage Improvement in Eqpt Efficiency Standards above BAU</v>
      </c>
      <c r="D1071" s="6" t="s">
        <v>1971</v>
      </c>
      <c r="E1071" s="47" t="s">
        <v>1299</v>
      </c>
      <c r="F1071" t="s">
        <v>1935</v>
      </c>
      <c r="G1071" s="47" t="s">
        <v>1307</v>
      </c>
      <c r="H1071" s="44">
        <v>1029</v>
      </c>
      <c r="I1071" s="198" t="s">
        <v>43</v>
      </c>
      <c r="J1071" s="177" t="str">
        <f>IF(ISBLANK(INDEX('Policy Characteristics'!D:D,MATCH($C1071,'Policy Characteristics'!$C:$C,0))),"",INDEX('Policy Characteristics'!D:D,MATCH($C1071,'Policy Characteristics'!$C:$C,0)))</f>
        <v>Industry Energy Efficiency Standards</v>
      </c>
      <c r="K1071" s="177" t="str">
        <f>IF(ISBLANK(INDEX('Policy Characteristics'!E:E,MATCH($C1071,'Policy Characteristics'!$C:$C,0))),"",INDEX('Policy Characteristics'!E:E,MATCH($C1071,'Policy Characteristics'!$C:$C,0)))</f>
        <v>indst efficiency standards</v>
      </c>
      <c r="L1071" s="177">
        <f>IF(ISBLANK(INDEX('Policy Characteristics'!F:F,MATCH($C1071,'Policy Characteristics'!$C:$C,0))),"",INDEX('Policy Characteristics'!F:F,MATCH($C1071,'Policy Characteristics'!$C:$C,0)))</f>
        <v>0</v>
      </c>
      <c r="M1071" s="177">
        <f>IF(ISBLANK(INDEX('Policy Characteristics'!G:G,MATCH($C1071,'Policy Characteristics'!$C:$C,0))),"",INDEX('Policy Characteristics'!G:G,MATCH($C1071,'Policy Characteristics'!$C:$C,0)))</f>
        <v>0.25</v>
      </c>
      <c r="N1071" s="177">
        <f>IF(ISBLANK(INDEX('Policy Characteristics'!H:H,MATCH($C1071,'Policy Characteristics'!$C:$C,0))),"",INDEX('Policy Characteristics'!H:H,MATCH($C1071,'Policy Characteristics'!$C:$C,0)))</f>
        <v>0.01</v>
      </c>
      <c r="O1071" s="177" t="str">
        <f>IF(ISBLANK(INDEX('Policy Characteristics'!I:I,MATCH($C1071,'Policy Characteristics'!$C:$C,0))),"",INDEX('Policy Characteristics'!I:I,MATCH($C1071,'Policy Characteristics'!$C:$C,0)))</f>
        <v>% reduction in energy use</v>
      </c>
      <c r="P1071" s="177" t="str">
        <f>IF(ISBLANK(INDEX('Policy Characteristics'!J:J,MATCH($C1071,'Policy Characteristics'!$C:$C,0))),"",INDEX('Policy Characteristics'!J:J,MATCH($C1071,'Policy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1" s="177" t="str">
        <f>IF(ISBLANK(INDEX('Policy Characteristics'!K:K,MATCH($C1071,'Policy Characteristics'!$C:$C,0))),"",INDEX('Policy Characteristics'!K:K,MATCH($C1071,'Policy Characteristics'!$C:$C,0)))</f>
        <v>industry-ag-main.html#eff-stds</v>
      </c>
      <c r="R1071" s="177" t="str">
        <f>IF(ISBLANK(INDEX('Policy Characteristics'!L:L,MATCH($C1071,'Policy Characteristics'!$C:$C,0))),"",INDEX('Policy Characteristics'!L:L,MATCH($C1071,'Policy Characteristics'!$C:$C,0)))</f>
        <v>industry-energy-efficiency-standards.html</v>
      </c>
    </row>
    <row r="1072" spans="1:18" s="4" customFormat="1" x14ac:dyDescent="0.35">
      <c r="A1072" s="176" t="str">
        <f>IF(ISBLANK(INDEX('Policy Characteristics'!A:A,MATCH($C1072,'Policy Characteristics'!$C:$C,0))),"",INDEX('Policy Characteristics'!A:A,MATCH($C1072,'Policy Characteristics'!$C:$C,0)))</f>
        <v>Industry</v>
      </c>
      <c r="B1072" s="184" t="str">
        <f>IF(ISBLANK(INDEX('Policy Characteristics'!B:B,MATCH($C1072,'Policy Characteristics'!$C:$C,0))),"",INDEX('Policy Characteristics'!B:B,MATCH($C1072,'Policy Characteristics'!$C:$C,0)))</f>
        <v>Industry Energy Efficiency Standards</v>
      </c>
      <c r="C1072" s="176" t="str">
        <f t="shared" si="43"/>
        <v>Percentage Improvement in Eqpt Efficiency Standards above BAU</v>
      </c>
      <c r="D1072" s="6" t="s">
        <v>1971</v>
      </c>
      <c r="E1072" s="47" t="s">
        <v>1300</v>
      </c>
      <c r="F1072" t="s">
        <v>1935</v>
      </c>
      <c r="G1072" s="47" t="s">
        <v>1308</v>
      </c>
      <c r="H1072" s="44">
        <v>1030</v>
      </c>
      <c r="I1072" s="198" t="s">
        <v>43</v>
      </c>
      <c r="J1072" s="177" t="str">
        <f>IF(ISBLANK(INDEX('Policy Characteristics'!D:D,MATCH($C1072,'Policy Characteristics'!$C:$C,0))),"",INDEX('Policy Characteristics'!D:D,MATCH($C1072,'Policy Characteristics'!$C:$C,0)))</f>
        <v>Industry Energy Efficiency Standards</v>
      </c>
      <c r="K1072" s="177" t="str">
        <f>IF(ISBLANK(INDEX('Policy Characteristics'!E:E,MATCH($C1072,'Policy Characteristics'!$C:$C,0))),"",INDEX('Policy Characteristics'!E:E,MATCH($C1072,'Policy Characteristics'!$C:$C,0)))</f>
        <v>indst efficiency standards</v>
      </c>
      <c r="L1072" s="177">
        <f>IF(ISBLANK(INDEX('Policy Characteristics'!F:F,MATCH($C1072,'Policy Characteristics'!$C:$C,0))),"",INDEX('Policy Characteristics'!F:F,MATCH($C1072,'Policy Characteristics'!$C:$C,0)))</f>
        <v>0</v>
      </c>
      <c r="M1072" s="177">
        <f>IF(ISBLANK(INDEX('Policy Characteristics'!G:G,MATCH($C1072,'Policy Characteristics'!$C:$C,0))),"",INDEX('Policy Characteristics'!G:G,MATCH($C1072,'Policy Characteristics'!$C:$C,0)))</f>
        <v>0.25</v>
      </c>
      <c r="N1072" s="177">
        <f>IF(ISBLANK(INDEX('Policy Characteristics'!H:H,MATCH($C1072,'Policy Characteristics'!$C:$C,0))),"",INDEX('Policy Characteristics'!H:H,MATCH($C1072,'Policy Characteristics'!$C:$C,0)))</f>
        <v>0.01</v>
      </c>
      <c r="O1072" s="177" t="str">
        <f>IF(ISBLANK(INDEX('Policy Characteristics'!I:I,MATCH($C1072,'Policy Characteristics'!$C:$C,0))),"",INDEX('Policy Characteristics'!I:I,MATCH($C1072,'Policy Characteristics'!$C:$C,0)))</f>
        <v>% reduction in energy use</v>
      </c>
      <c r="P1072" s="177" t="str">
        <f>IF(ISBLANK(INDEX('Policy Characteristics'!J:J,MATCH($C1072,'Policy Characteristics'!$C:$C,0))),"",INDEX('Policy Characteristics'!J:J,MATCH($C1072,'Policy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2" s="177" t="str">
        <f>IF(ISBLANK(INDEX('Policy Characteristics'!K:K,MATCH($C1072,'Policy Characteristics'!$C:$C,0))),"",INDEX('Policy Characteristics'!K:K,MATCH($C1072,'Policy Characteristics'!$C:$C,0)))</f>
        <v>industry-ag-main.html#eff-stds</v>
      </c>
      <c r="R1072" s="177" t="str">
        <f>IF(ISBLANK(INDEX('Policy Characteristics'!L:L,MATCH($C1072,'Policy Characteristics'!$C:$C,0))),"",INDEX('Policy Characteristics'!L:L,MATCH($C1072,'Policy Characteristics'!$C:$C,0)))</f>
        <v>industry-energy-efficiency-standards.html</v>
      </c>
    </row>
    <row r="1073" spans="1:18" s="4" customFormat="1" x14ac:dyDescent="0.35">
      <c r="A1073" s="176" t="str">
        <f>IF(ISBLANK(INDEX('Policy Characteristics'!A:A,MATCH($C1073,'Policy Characteristics'!$C:$C,0))),"",INDEX('Policy Characteristics'!A:A,MATCH($C1073,'Policy Characteristics'!$C:$C,0)))</f>
        <v>Industry</v>
      </c>
      <c r="B1073" s="184" t="str">
        <f>IF(ISBLANK(INDEX('Policy Characteristics'!B:B,MATCH($C1073,'Policy Characteristics'!$C:$C,0))),"",INDEX('Policy Characteristics'!B:B,MATCH($C1073,'Policy Characteristics'!$C:$C,0)))</f>
        <v>Industry Energy Efficiency Standards</v>
      </c>
      <c r="C1073" s="176" t="str">
        <f t="shared" si="43"/>
        <v>Percentage Improvement in Eqpt Efficiency Standards above BAU</v>
      </c>
      <c r="D1073" s="6" t="s">
        <v>1971</v>
      </c>
      <c r="E1073" s="47" t="s">
        <v>1301</v>
      </c>
      <c r="F1073" t="s">
        <v>1935</v>
      </c>
      <c r="G1073" s="47" t="s">
        <v>1305</v>
      </c>
      <c r="H1073" s="44">
        <v>1031</v>
      </c>
      <c r="I1073" s="198" t="s">
        <v>43</v>
      </c>
      <c r="J1073" s="177" t="str">
        <f>IF(ISBLANK(INDEX('Policy Characteristics'!D:D,MATCH($C1073,'Policy Characteristics'!$C:$C,0))),"",INDEX('Policy Characteristics'!D:D,MATCH($C1073,'Policy Characteristics'!$C:$C,0)))</f>
        <v>Industry Energy Efficiency Standards</v>
      </c>
      <c r="K1073" s="177" t="str">
        <f>IF(ISBLANK(INDEX('Policy Characteristics'!E:E,MATCH($C1073,'Policy Characteristics'!$C:$C,0))),"",INDEX('Policy Characteristics'!E:E,MATCH($C1073,'Policy Characteristics'!$C:$C,0)))</f>
        <v>indst efficiency standards</v>
      </c>
      <c r="L1073" s="177">
        <f>IF(ISBLANK(INDEX('Policy Characteristics'!F:F,MATCH($C1073,'Policy Characteristics'!$C:$C,0))),"",INDEX('Policy Characteristics'!F:F,MATCH($C1073,'Policy Characteristics'!$C:$C,0)))</f>
        <v>0</v>
      </c>
      <c r="M1073" s="177">
        <f>IF(ISBLANK(INDEX('Policy Characteristics'!G:G,MATCH($C1073,'Policy Characteristics'!$C:$C,0))),"",INDEX('Policy Characteristics'!G:G,MATCH($C1073,'Policy Characteristics'!$C:$C,0)))</f>
        <v>0.25</v>
      </c>
      <c r="N1073" s="177">
        <f>IF(ISBLANK(INDEX('Policy Characteristics'!H:H,MATCH($C1073,'Policy Characteristics'!$C:$C,0))),"",INDEX('Policy Characteristics'!H:H,MATCH($C1073,'Policy Characteristics'!$C:$C,0)))</f>
        <v>0.01</v>
      </c>
      <c r="O1073" s="177" t="str">
        <f>IF(ISBLANK(INDEX('Policy Characteristics'!I:I,MATCH($C1073,'Policy Characteristics'!$C:$C,0))),"",INDEX('Policy Characteristics'!I:I,MATCH($C1073,'Policy Characteristics'!$C:$C,0)))</f>
        <v>% reduction in energy use</v>
      </c>
      <c r="P1073" s="177" t="str">
        <f>IF(ISBLANK(INDEX('Policy Characteristics'!J:J,MATCH($C1073,'Policy Characteristics'!$C:$C,0))),"",INDEX('Policy Characteristics'!J:J,MATCH($C1073,'Policy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3" s="177" t="str">
        <f>IF(ISBLANK(INDEX('Policy Characteristics'!K:K,MATCH($C1073,'Policy Characteristics'!$C:$C,0))),"",INDEX('Policy Characteristics'!K:K,MATCH($C1073,'Policy Characteristics'!$C:$C,0)))</f>
        <v>industry-ag-main.html#eff-stds</v>
      </c>
      <c r="R1073" s="177" t="str">
        <f>IF(ISBLANK(INDEX('Policy Characteristics'!L:L,MATCH($C1073,'Policy Characteristics'!$C:$C,0))),"",INDEX('Policy Characteristics'!L:L,MATCH($C1073,'Policy Characteristics'!$C:$C,0)))</f>
        <v>industry-energy-efficiency-standards.html</v>
      </c>
    </row>
    <row r="1074" spans="1:18" s="4" customFormat="1" x14ac:dyDescent="0.35">
      <c r="A1074" s="176" t="str">
        <f>IF(ISBLANK(INDEX('Policy Characteristics'!A:A,MATCH($C1074,'Policy Characteristics'!$C:$C,0))),"",INDEX('Policy Characteristics'!A:A,MATCH($C1074,'Policy Characteristics'!$C:$C,0)))</f>
        <v>Industry</v>
      </c>
      <c r="B1074" s="184" t="str">
        <f>IF(ISBLANK(INDEX('Policy Characteristics'!B:B,MATCH($C1074,'Policy Characteristics'!$C:$C,0))),"",INDEX('Policy Characteristics'!B:B,MATCH($C1074,'Policy Characteristics'!$C:$C,0)))</f>
        <v>Industry Energy Efficiency Standards</v>
      </c>
      <c r="C1074" s="176" t="str">
        <f t="shared" si="43"/>
        <v>Percentage Improvement in Eqpt Efficiency Standards above BAU</v>
      </c>
      <c r="D1074" s="6" t="s">
        <v>1971</v>
      </c>
      <c r="E1074" s="47" t="s">
        <v>1302</v>
      </c>
      <c r="F1074" t="s">
        <v>1935</v>
      </c>
      <c r="G1074" s="47" t="s">
        <v>1306</v>
      </c>
      <c r="H1074" s="44">
        <v>1032</v>
      </c>
      <c r="I1074" s="198" t="s">
        <v>43</v>
      </c>
      <c r="J1074" s="177" t="str">
        <f>IF(ISBLANK(INDEX('Policy Characteristics'!D:D,MATCH($C1074,'Policy Characteristics'!$C:$C,0))),"",INDEX('Policy Characteristics'!D:D,MATCH($C1074,'Policy Characteristics'!$C:$C,0)))</f>
        <v>Industry Energy Efficiency Standards</v>
      </c>
      <c r="K1074" s="177" t="str">
        <f>IF(ISBLANK(INDEX('Policy Characteristics'!E:E,MATCH($C1074,'Policy Characteristics'!$C:$C,0))),"",INDEX('Policy Characteristics'!E:E,MATCH($C1074,'Policy Characteristics'!$C:$C,0)))</f>
        <v>indst efficiency standards</v>
      </c>
      <c r="L1074" s="177">
        <f>IF(ISBLANK(INDEX('Policy Characteristics'!F:F,MATCH($C1074,'Policy Characteristics'!$C:$C,0))),"",INDEX('Policy Characteristics'!F:F,MATCH($C1074,'Policy Characteristics'!$C:$C,0)))</f>
        <v>0</v>
      </c>
      <c r="M1074" s="177">
        <f>IF(ISBLANK(INDEX('Policy Characteristics'!G:G,MATCH($C1074,'Policy Characteristics'!$C:$C,0))),"",INDEX('Policy Characteristics'!G:G,MATCH($C1074,'Policy Characteristics'!$C:$C,0)))</f>
        <v>0.25</v>
      </c>
      <c r="N1074" s="177">
        <f>IF(ISBLANK(INDEX('Policy Characteristics'!H:H,MATCH($C1074,'Policy Characteristics'!$C:$C,0))),"",INDEX('Policy Characteristics'!H:H,MATCH($C1074,'Policy Characteristics'!$C:$C,0)))</f>
        <v>0.01</v>
      </c>
      <c r="O1074" s="177" t="str">
        <f>IF(ISBLANK(INDEX('Policy Characteristics'!I:I,MATCH($C1074,'Policy Characteristics'!$C:$C,0))),"",INDEX('Policy Characteristics'!I:I,MATCH($C1074,'Policy Characteristics'!$C:$C,0)))</f>
        <v>% reduction in energy use</v>
      </c>
      <c r="P1074" s="177" t="str">
        <f>IF(ISBLANK(INDEX('Policy Characteristics'!J:J,MATCH($C1074,'Policy Characteristics'!$C:$C,0))),"",INDEX('Policy Characteristics'!J:J,MATCH($C1074,'Policy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4" s="177" t="str">
        <f>IF(ISBLANK(INDEX('Policy Characteristics'!K:K,MATCH($C1074,'Policy Characteristics'!$C:$C,0))),"",INDEX('Policy Characteristics'!K:K,MATCH($C1074,'Policy Characteristics'!$C:$C,0)))</f>
        <v>industry-ag-main.html#eff-stds</v>
      </c>
      <c r="R1074" s="177" t="str">
        <f>IF(ISBLANK(INDEX('Policy Characteristics'!L:L,MATCH($C1074,'Policy Characteristics'!$C:$C,0))),"",INDEX('Policy Characteristics'!L:L,MATCH($C1074,'Policy Characteristics'!$C:$C,0)))</f>
        <v>industry-energy-efficiency-standards.html</v>
      </c>
    </row>
    <row r="1075" spans="1:18" s="4" customFormat="1" x14ac:dyDescent="0.35">
      <c r="A1075" s="176" t="str">
        <f>IF(ISBLANK(INDEX('Policy Characteristics'!A:A,MATCH($C1075,'Policy Characteristics'!$C:$C,0))),"",INDEX('Policy Characteristics'!A:A,MATCH($C1075,'Policy Characteristics'!$C:$C,0)))</f>
        <v>Industry</v>
      </c>
      <c r="B1075" s="184" t="str">
        <f>IF(ISBLANK(INDEX('Policy Characteristics'!B:B,MATCH($C1075,'Policy Characteristics'!$C:$C,0))),"",INDEX('Policy Characteristics'!B:B,MATCH($C1075,'Policy Characteristics'!$C:$C,0)))</f>
        <v>Industry Energy Efficiency Standards</v>
      </c>
      <c r="C1075" s="176" t="str">
        <f t="shared" si="43"/>
        <v>Percentage Improvement in Eqpt Efficiency Standards above BAU</v>
      </c>
      <c r="D1075" s="6" t="s">
        <v>1971</v>
      </c>
      <c r="E1075" s="47" t="s">
        <v>1303</v>
      </c>
      <c r="F1075" t="s">
        <v>1935</v>
      </c>
      <c r="G1075" s="47" t="s">
        <v>1309</v>
      </c>
      <c r="H1075" s="44">
        <v>1033</v>
      </c>
      <c r="I1075" s="198" t="s">
        <v>44</v>
      </c>
      <c r="J1075" s="177" t="str">
        <f>IF(ISBLANK(INDEX('Policy Characteristics'!D:D,MATCH($C1075,'Policy Characteristics'!$C:$C,0))),"",INDEX('Policy Characteristics'!D:D,MATCH($C1075,'Policy Characteristics'!$C:$C,0)))</f>
        <v>Industry Energy Efficiency Standards</v>
      </c>
      <c r="K1075" s="177" t="str">
        <f>IF(ISBLANK(INDEX('Policy Characteristics'!E:E,MATCH($C1075,'Policy Characteristics'!$C:$C,0))),"",INDEX('Policy Characteristics'!E:E,MATCH($C1075,'Policy Characteristics'!$C:$C,0)))</f>
        <v>indst efficiency standards</v>
      </c>
      <c r="L1075" s="177">
        <f>IF(ISBLANK(INDEX('Policy Characteristics'!F:F,MATCH($C1075,'Policy Characteristics'!$C:$C,0))),"",INDEX('Policy Characteristics'!F:F,MATCH($C1075,'Policy Characteristics'!$C:$C,0)))</f>
        <v>0</v>
      </c>
      <c r="M1075" s="177">
        <f>IF(ISBLANK(INDEX('Policy Characteristics'!G:G,MATCH($C1075,'Policy Characteristics'!$C:$C,0))),"",INDEX('Policy Characteristics'!G:G,MATCH($C1075,'Policy Characteristics'!$C:$C,0)))</f>
        <v>0.25</v>
      </c>
      <c r="N1075" s="177">
        <f>IF(ISBLANK(INDEX('Policy Characteristics'!H:H,MATCH($C1075,'Policy Characteristics'!$C:$C,0))),"",INDEX('Policy Characteristics'!H:H,MATCH($C1075,'Policy Characteristics'!$C:$C,0)))</f>
        <v>0.01</v>
      </c>
      <c r="O1075" s="177" t="str">
        <f>IF(ISBLANK(INDEX('Policy Characteristics'!I:I,MATCH($C1075,'Policy Characteristics'!$C:$C,0))),"",INDEX('Policy Characteristics'!I:I,MATCH($C1075,'Policy Characteristics'!$C:$C,0)))</f>
        <v>% reduction in energy use</v>
      </c>
      <c r="P1075" s="177" t="str">
        <f>IF(ISBLANK(INDEX('Policy Characteristics'!J:J,MATCH($C1075,'Policy Characteristics'!$C:$C,0))),"",INDEX('Policy Characteristics'!J:J,MATCH($C1075,'Policy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5" s="177" t="str">
        <f>IF(ISBLANK(INDEX('Policy Characteristics'!K:K,MATCH($C1075,'Policy Characteristics'!$C:$C,0))),"",INDEX('Policy Characteristics'!K:K,MATCH($C1075,'Policy Characteristics'!$C:$C,0)))</f>
        <v>industry-ag-main.html#eff-stds</v>
      </c>
      <c r="R1075" s="177" t="str">
        <f>IF(ISBLANK(INDEX('Policy Characteristics'!L:L,MATCH($C1075,'Policy Characteristics'!$C:$C,0))),"",INDEX('Policy Characteristics'!L:L,MATCH($C1075,'Policy Characteristics'!$C:$C,0)))</f>
        <v>industry-energy-efficiency-standards.html</v>
      </c>
    </row>
    <row r="1076" spans="1:18" s="4" customFormat="1" x14ac:dyDescent="0.35">
      <c r="A1076" s="176" t="str">
        <f>IF(ISBLANK(INDEX('Policy Characteristics'!A:A,MATCH($C1076,'Policy Characteristics'!$C:$C,0))),"",INDEX('Policy Characteristics'!A:A,MATCH($C1076,'Policy Characteristics'!$C:$C,0)))</f>
        <v>Industry</v>
      </c>
      <c r="B1076" s="184" t="str">
        <f>IF(ISBLANK(INDEX('Policy Characteristics'!B:B,MATCH($C1076,'Policy Characteristics'!$C:$C,0))),"",INDEX('Policy Characteristics'!B:B,MATCH($C1076,'Policy Characteristics'!$C:$C,0)))</f>
        <v>Industry Energy Efficiency Standards</v>
      </c>
      <c r="C1076" s="176" t="str">
        <f t="shared" si="43"/>
        <v>Percentage Improvement in Eqpt Efficiency Standards above BAU</v>
      </c>
      <c r="D1076" s="6" t="s">
        <v>1971</v>
      </c>
      <c r="E1076" s="47" t="s">
        <v>1605</v>
      </c>
      <c r="F1076" t="s">
        <v>1935</v>
      </c>
      <c r="G1076" s="47" t="s">
        <v>1608</v>
      </c>
      <c r="H1076" s="44">
        <v>1034</v>
      </c>
      <c r="I1076" s="198" t="s">
        <v>44</v>
      </c>
      <c r="J1076" s="177" t="str">
        <f>IF(ISBLANK(INDEX('Policy Characteristics'!D:D,MATCH($C1076,'Policy Characteristics'!$C:$C,0))),"",INDEX('Policy Characteristics'!D:D,MATCH($C1076,'Policy Characteristics'!$C:$C,0)))</f>
        <v>Industry Energy Efficiency Standards</v>
      </c>
      <c r="K1076" s="177" t="str">
        <f>IF(ISBLANK(INDEX('Policy Characteristics'!E:E,MATCH($C1076,'Policy Characteristics'!$C:$C,0))),"",INDEX('Policy Characteristics'!E:E,MATCH($C1076,'Policy Characteristics'!$C:$C,0)))</f>
        <v>indst efficiency standards</v>
      </c>
      <c r="L1076" s="177">
        <f>IF(ISBLANK(INDEX('Policy Characteristics'!F:F,MATCH($C1076,'Policy Characteristics'!$C:$C,0))),"",INDEX('Policy Characteristics'!F:F,MATCH($C1076,'Policy Characteristics'!$C:$C,0)))</f>
        <v>0</v>
      </c>
      <c r="M1076" s="177">
        <f>IF(ISBLANK(INDEX('Policy Characteristics'!G:G,MATCH($C1076,'Policy Characteristics'!$C:$C,0))),"",INDEX('Policy Characteristics'!G:G,MATCH($C1076,'Policy Characteristics'!$C:$C,0)))</f>
        <v>0.25</v>
      </c>
      <c r="N1076" s="177">
        <f>IF(ISBLANK(INDEX('Policy Characteristics'!H:H,MATCH($C1076,'Policy Characteristics'!$C:$C,0))),"",INDEX('Policy Characteristics'!H:H,MATCH($C1076,'Policy Characteristics'!$C:$C,0)))</f>
        <v>0.01</v>
      </c>
      <c r="O1076" s="177" t="str">
        <f>IF(ISBLANK(INDEX('Policy Characteristics'!I:I,MATCH($C1076,'Policy Characteristics'!$C:$C,0))),"",INDEX('Policy Characteristics'!I:I,MATCH($C1076,'Policy Characteristics'!$C:$C,0)))</f>
        <v>% reduction in energy use</v>
      </c>
      <c r="P1076" s="177" t="str">
        <f>IF(ISBLANK(INDEX('Policy Characteristics'!J:J,MATCH($C1076,'Policy Characteristics'!$C:$C,0))),"",INDEX('Policy Characteristics'!J:J,MATCH($C1076,'Policy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6" s="177" t="str">
        <f>IF(ISBLANK(INDEX('Policy Characteristics'!K:K,MATCH($C1076,'Policy Characteristics'!$C:$C,0))),"",INDEX('Policy Characteristics'!K:K,MATCH($C1076,'Policy Characteristics'!$C:$C,0)))</f>
        <v>industry-ag-main.html#eff-stds</v>
      </c>
      <c r="R1076" s="177" t="str">
        <f>IF(ISBLANK(INDEX('Policy Characteristics'!L:L,MATCH($C1076,'Policy Characteristics'!$C:$C,0))),"",INDEX('Policy Characteristics'!L:L,MATCH($C1076,'Policy Characteristics'!$C:$C,0)))</f>
        <v>industry-energy-efficiency-standards.html</v>
      </c>
    </row>
    <row r="1077" spans="1:18" s="4" customFormat="1" x14ac:dyDescent="0.35">
      <c r="A1077" s="176" t="str">
        <f>IF(ISBLANK(INDEX('Policy Characteristics'!A:A,MATCH($C1077,'Policy Characteristics'!$C:$C,0))),"",INDEX('Policy Characteristics'!A:A,MATCH($C1077,'Policy Characteristics'!$C:$C,0)))</f>
        <v>Industry</v>
      </c>
      <c r="B1077" s="184" t="str">
        <f>IF(ISBLANK(INDEX('Policy Characteristics'!B:B,MATCH($C1077,'Policy Characteristics'!$C:$C,0))),"",INDEX('Policy Characteristics'!B:B,MATCH($C1077,'Policy Characteristics'!$C:$C,0)))</f>
        <v>Industry Energy Efficiency Standards</v>
      </c>
      <c r="C1077" s="176" t="str">
        <f t="shared" si="43"/>
        <v>Percentage Improvement in Eqpt Efficiency Standards above BAU</v>
      </c>
      <c r="D1077" s="6" t="s">
        <v>1971</v>
      </c>
      <c r="E1077" s="47" t="s">
        <v>1606</v>
      </c>
      <c r="F1077" t="s">
        <v>1935</v>
      </c>
      <c r="G1077" s="47" t="s">
        <v>1610</v>
      </c>
      <c r="H1077" s="44">
        <v>1035</v>
      </c>
      <c r="I1077" s="198" t="s">
        <v>43</v>
      </c>
      <c r="J1077" s="177" t="str">
        <f>IF(ISBLANK(INDEX('Policy Characteristics'!D:D,MATCH($C1077,'Policy Characteristics'!$C:$C,0))),"",INDEX('Policy Characteristics'!D:D,MATCH($C1077,'Policy Characteristics'!$C:$C,0)))</f>
        <v>Industry Energy Efficiency Standards</v>
      </c>
      <c r="K1077" s="177" t="str">
        <f>IF(ISBLANK(INDEX('Policy Characteristics'!E:E,MATCH($C1077,'Policy Characteristics'!$C:$C,0))),"",INDEX('Policy Characteristics'!E:E,MATCH($C1077,'Policy Characteristics'!$C:$C,0)))</f>
        <v>indst efficiency standards</v>
      </c>
      <c r="L1077" s="177">
        <f>IF(ISBLANK(INDEX('Policy Characteristics'!F:F,MATCH($C1077,'Policy Characteristics'!$C:$C,0))),"",INDEX('Policy Characteristics'!F:F,MATCH($C1077,'Policy Characteristics'!$C:$C,0)))</f>
        <v>0</v>
      </c>
      <c r="M1077" s="177">
        <f>IF(ISBLANK(INDEX('Policy Characteristics'!G:G,MATCH($C1077,'Policy Characteristics'!$C:$C,0))),"",INDEX('Policy Characteristics'!G:G,MATCH($C1077,'Policy Characteristics'!$C:$C,0)))</f>
        <v>0.25</v>
      </c>
      <c r="N1077" s="177">
        <f>IF(ISBLANK(INDEX('Policy Characteristics'!H:H,MATCH($C1077,'Policy Characteristics'!$C:$C,0))),"",INDEX('Policy Characteristics'!H:H,MATCH($C1077,'Policy Characteristics'!$C:$C,0)))</f>
        <v>0.01</v>
      </c>
      <c r="O1077" s="177" t="str">
        <f>IF(ISBLANK(INDEX('Policy Characteristics'!I:I,MATCH($C1077,'Policy Characteristics'!$C:$C,0))),"",INDEX('Policy Characteristics'!I:I,MATCH($C1077,'Policy Characteristics'!$C:$C,0)))</f>
        <v>% reduction in energy use</v>
      </c>
      <c r="P1077" s="177" t="str">
        <f>IF(ISBLANK(INDEX('Policy Characteristics'!J:J,MATCH($C1077,'Policy Characteristics'!$C:$C,0))),"",INDEX('Policy Characteristics'!J:J,MATCH($C1077,'Policy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7" s="177" t="str">
        <f>IF(ISBLANK(INDEX('Policy Characteristics'!K:K,MATCH($C1077,'Policy Characteristics'!$C:$C,0))),"",INDEX('Policy Characteristics'!K:K,MATCH($C1077,'Policy Characteristics'!$C:$C,0)))</f>
        <v>industry-ag-main.html#eff-stds</v>
      </c>
      <c r="R1077" s="177" t="str">
        <f>IF(ISBLANK(INDEX('Policy Characteristics'!L:L,MATCH($C1077,'Policy Characteristics'!$C:$C,0))),"",INDEX('Policy Characteristics'!L:L,MATCH($C1077,'Policy Characteristics'!$C:$C,0)))</f>
        <v>industry-energy-efficiency-standards.html</v>
      </c>
    </row>
    <row r="1078" spans="1:18" s="4" customFormat="1" x14ac:dyDescent="0.35">
      <c r="A1078" s="176" t="str">
        <f>IF(ISBLANK(INDEX('Policy Characteristics'!A:A,MATCH($C1078,'Policy Characteristics'!$C:$C,0))),"",INDEX('Policy Characteristics'!A:A,MATCH($C1078,'Policy Characteristics'!$C:$C,0)))</f>
        <v>Industry</v>
      </c>
      <c r="B1078" s="184" t="str">
        <f>IF(ISBLANK(INDEX('Policy Characteristics'!B:B,MATCH($C1078,'Policy Characteristics'!$C:$C,0))),"",INDEX('Policy Characteristics'!B:B,MATCH($C1078,'Policy Characteristics'!$C:$C,0)))</f>
        <v>Industry Energy Efficiency Standards</v>
      </c>
      <c r="C1078" s="176" t="str">
        <f t="shared" si="43"/>
        <v>Percentage Improvement in Eqpt Efficiency Standards above BAU</v>
      </c>
      <c r="D1078" s="6" t="s">
        <v>1971</v>
      </c>
      <c r="E1078" s="47" t="s">
        <v>1607</v>
      </c>
      <c r="F1078" t="s">
        <v>1935</v>
      </c>
      <c r="G1078" s="47" t="s">
        <v>1611</v>
      </c>
      <c r="H1078" s="44">
        <v>1036</v>
      </c>
      <c r="I1078" s="198" t="s">
        <v>43</v>
      </c>
      <c r="J1078" s="177" t="str">
        <f>IF(ISBLANK(INDEX('Policy Characteristics'!D:D,MATCH($C1078,'Policy Characteristics'!$C:$C,0))),"",INDEX('Policy Characteristics'!D:D,MATCH($C1078,'Policy Characteristics'!$C:$C,0)))</f>
        <v>Industry Energy Efficiency Standards</v>
      </c>
      <c r="K1078" s="177" t="str">
        <f>IF(ISBLANK(INDEX('Policy Characteristics'!E:E,MATCH($C1078,'Policy Characteristics'!$C:$C,0))),"",INDEX('Policy Characteristics'!E:E,MATCH($C1078,'Policy Characteristics'!$C:$C,0)))</f>
        <v>indst efficiency standards</v>
      </c>
      <c r="L1078" s="177">
        <f>IF(ISBLANK(INDEX('Policy Characteristics'!F:F,MATCH($C1078,'Policy Characteristics'!$C:$C,0))),"",INDEX('Policy Characteristics'!F:F,MATCH($C1078,'Policy Characteristics'!$C:$C,0)))</f>
        <v>0</v>
      </c>
      <c r="M1078" s="177">
        <f>IF(ISBLANK(INDEX('Policy Characteristics'!G:G,MATCH($C1078,'Policy Characteristics'!$C:$C,0))),"",INDEX('Policy Characteristics'!G:G,MATCH($C1078,'Policy Characteristics'!$C:$C,0)))</f>
        <v>0.25</v>
      </c>
      <c r="N1078" s="177">
        <f>IF(ISBLANK(INDEX('Policy Characteristics'!H:H,MATCH($C1078,'Policy Characteristics'!$C:$C,0))),"",INDEX('Policy Characteristics'!H:H,MATCH($C1078,'Policy Characteristics'!$C:$C,0)))</f>
        <v>0.01</v>
      </c>
      <c r="O1078" s="177" t="str">
        <f>IF(ISBLANK(INDEX('Policy Characteristics'!I:I,MATCH($C1078,'Policy Characteristics'!$C:$C,0))),"",INDEX('Policy Characteristics'!I:I,MATCH($C1078,'Policy Characteristics'!$C:$C,0)))</f>
        <v>% reduction in energy use</v>
      </c>
      <c r="P1078" s="177" t="str">
        <f>IF(ISBLANK(INDEX('Policy Characteristics'!J:J,MATCH($C1078,'Policy Characteristics'!$C:$C,0))),"",INDEX('Policy Characteristics'!J:J,MATCH($C1078,'Policy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8" s="177" t="str">
        <f>IF(ISBLANK(INDEX('Policy Characteristics'!K:K,MATCH($C1078,'Policy Characteristics'!$C:$C,0))),"",INDEX('Policy Characteristics'!K:K,MATCH($C1078,'Policy Characteristics'!$C:$C,0)))</f>
        <v>industry-ag-main.html#eff-stds</v>
      </c>
      <c r="R1078" s="177" t="str">
        <f>IF(ISBLANK(INDEX('Policy Characteristics'!L:L,MATCH($C1078,'Policy Characteristics'!$C:$C,0))),"",INDEX('Policy Characteristics'!L:L,MATCH($C1078,'Policy Characteristics'!$C:$C,0)))</f>
        <v>industry-energy-efficiency-standards.html</v>
      </c>
    </row>
    <row r="1079" spans="1:18" s="4" customFormat="1" x14ac:dyDescent="0.35">
      <c r="A1079" s="176" t="str">
        <f>IF(ISBLANK(INDEX('Policy Characteristics'!A:A,MATCH($C1079,'Policy Characteristics'!$C:$C,0))),"",INDEX('Policy Characteristics'!A:A,MATCH($C1079,'Policy Characteristics'!$C:$C,0)))</f>
        <v>Industry</v>
      </c>
      <c r="B1079" s="184" t="str">
        <f>IF(ISBLANK(INDEX('Policy Characteristics'!B:B,MATCH($C1079,'Policy Characteristics'!$C:$C,0))),"",INDEX('Policy Characteristics'!B:B,MATCH($C1079,'Policy Characteristics'!$C:$C,0)))</f>
        <v>Industry Energy Efficiency Standards</v>
      </c>
      <c r="C1079" s="176" t="str">
        <f t="shared" si="43"/>
        <v>Percentage Improvement in Eqpt Efficiency Standards above BAU</v>
      </c>
      <c r="D1079" s="6" t="s">
        <v>1971</v>
      </c>
      <c r="E1079" s="47" t="s">
        <v>1604</v>
      </c>
      <c r="F1079" t="s">
        <v>1935</v>
      </c>
      <c r="G1079" s="47" t="s">
        <v>1609</v>
      </c>
      <c r="H1079" s="44">
        <v>1037</v>
      </c>
      <c r="I1079" s="198" t="s">
        <v>44</v>
      </c>
      <c r="J1079" s="177" t="str">
        <f>IF(ISBLANK(INDEX('Policy Characteristics'!D:D,MATCH($C1079,'Policy Characteristics'!$C:$C,0))),"",INDEX('Policy Characteristics'!D:D,MATCH($C1079,'Policy Characteristics'!$C:$C,0)))</f>
        <v>Industry Energy Efficiency Standards</v>
      </c>
      <c r="K1079" s="177" t="str">
        <f>IF(ISBLANK(INDEX('Policy Characteristics'!E:E,MATCH($C1079,'Policy Characteristics'!$C:$C,0))),"",INDEX('Policy Characteristics'!E:E,MATCH($C1079,'Policy Characteristics'!$C:$C,0)))</f>
        <v>indst efficiency standards</v>
      </c>
      <c r="L1079" s="177">
        <f>IF(ISBLANK(INDEX('Policy Characteristics'!F:F,MATCH($C1079,'Policy Characteristics'!$C:$C,0))),"",INDEX('Policy Characteristics'!F:F,MATCH($C1079,'Policy Characteristics'!$C:$C,0)))</f>
        <v>0</v>
      </c>
      <c r="M1079" s="177">
        <f>IF(ISBLANK(INDEX('Policy Characteristics'!G:G,MATCH($C1079,'Policy Characteristics'!$C:$C,0))),"",INDEX('Policy Characteristics'!G:G,MATCH($C1079,'Policy Characteristics'!$C:$C,0)))</f>
        <v>0.25</v>
      </c>
      <c r="N1079" s="177">
        <f>IF(ISBLANK(INDEX('Policy Characteristics'!H:H,MATCH($C1079,'Policy Characteristics'!$C:$C,0))),"",INDEX('Policy Characteristics'!H:H,MATCH($C1079,'Policy Characteristics'!$C:$C,0)))</f>
        <v>0.01</v>
      </c>
      <c r="O1079" s="177" t="str">
        <f>IF(ISBLANK(INDEX('Policy Characteristics'!I:I,MATCH($C1079,'Policy Characteristics'!$C:$C,0))),"",INDEX('Policy Characteristics'!I:I,MATCH($C1079,'Policy Characteristics'!$C:$C,0)))</f>
        <v>% reduction in energy use</v>
      </c>
      <c r="P1079" s="177" t="str">
        <f>IF(ISBLANK(INDEX('Policy Characteristics'!J:J,MATCH($C1079,'Policy Characteristics'!$C:$C,0))),"",INDEX('Policy Characteristics'!J:J,MATCH($C1079,'Policy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9" s="177" t="str">
        <f>IF(ISBLANK(INDEX('Policy Characteristics'!K:K,MATCH($C1079,'Policy Characteristics'!$C:$C,0))),"",INDEX('Policy Characteristics'!K:K,MATCH($C1079,'Policy Characteristics'!$C:$C,0)))</f>
        <v>industry-ag-main.html#eff-stds</v>
      </c>
      <c r="R1079" s="177" t="str">
        <f>IF(ISBLANK(INDEX('Policy Characteristics'!L:L,MATCH($C1079,'Policy Characteristics'!$C:$C,0))),"",INDEX('Policy Characteristics'!L:L,MATCH($C1079,'Policy Characteristics'!$C:$C,0)))</f>
        <v>industry-energy-efficiency-standards.html</v>
      </c>
    </row>
    <row r="1080" spans="1:18" s="4" customFormat="1" x14ac:dyDescent="0.35">
      <c r="A1080" s="176" t="str">
        <f>IF(ISBLANK(INDEX('Policy Characteristics'!A:A,MATCH($C1080,'Policy Characteristics'!$C:$C,0))),"",INDEX('Policy Characteristics'!A:A,MATCH($C1080,'Policy Characteristics'!$C:$C,0)))</f>
        <v>Industry</v>
      </c>
      <c r="B1080" s="184" t="str">
        <f>IF(ISBLANK(INDEX('Policy Characteristics'!B:B,MATCH($C1080,'Policy Characteristics'!$C:$C,0))),"",INDEX('Policy Characteristics'!B:B,MATCH($C1080,'Policy Characteristics'!$C:$C,0)))</f>
        <v>Industry Energy Efficiency Standards</v>
      </c>
      <c r="C1080" s="176" t="str">
        <f t="shared" si="43"/>
        <v>Percentage Improvement in Eqpt Efficiency Standards above BAU</v>
      </c>
      <c r="D1080" s="6" t="s">
        <v>1972</v>
      </c>
      <c r="E1080" s="47" t="s">
        <v>1298</v>
      </c>
      <c r="F1080" t="s">
        <v>1936</v>
      </c>
      <c r="G1080" s="47" t="s">
        <v>1304</v>
      </c>
      <c r="H1080" s="44">
        <v>1038</v>
      </c>
      <c r="I1080" s="198" t="s">
        <v>43</v>
      </c>
      <c r="J1080" s="177" t="str">
        <f>IF(ISBLANK(INDEX('Policy Characteristics'!D:D,MATCH($C1080,'Policy Characteristics'!$C:$C,0))),"",INDEX('Policy Characteristics'!D:D,MATCH($C1080,'Policy Characteristics'!$C:$C,0)))</f>
        <v>Industry Energy Efficiency Standards</v>
      </c>
      <c r="K1080" s="177" t="str">
        <f>IF(ISBLANK(INDEX('Policy Characteristics'!E:E,MATCH($C1080,'Policy Characteristics'!$C:$C,0))),"",INDEX('Policy Characteristics'!E:E,MATCH($C1080,'Policy Characteristics'!$C:$C,0)))</f>
        <v>indst efficiency standards</v>
      </c>
      <c r="L1080" s="177">
        <f>IF(ISBLANK(INDEX('Policy Characteristics'!F:F,MATCH($C1080,'Policy Characteristics'!$C:$C,0))),"",INDEX('Policy Characteristics'!F:F,MATCH($C1080,'Policy Characteristics'!$C:$C,0)))</f>
        <v>0</v>
      </c>
      <c r="M1080" s="177">
        <f>IF(ISBLANK(INDEX('Policy Characteristics'!G:G,MATCH($C1080,'Policy Characteristics'!$C:$C,0))),"",INDEX('Policy Characteristics'!G:G,MATCH($C1080,'Policy Characteristics'!$C:$C,0)))</f>
        <v>0.25</v>
      </c>
      <c r="N1080" s="177">
        <f>IF(ISBLANK(INDEX('Policy Characteristics'!H:H,MATCH($C1080,'Policy Characteristics'!$C:$C,0))),"",INDEX('Policy Characteristics'!H:H,MATCH($C1080,'Policy Characteristics'!$C:$C,0)))</f>
        <v>0.01</v>
      </c>
      <c r="O1080" s="177" t="str">
        <f>IF(ISBLANK(INDEX('Policy Characteristics'!I:I,MATCH($C1080,'Policy Characteristics'!$C:$C,0))),"",INDEX('Policy Characteristics'!I:I,MATCH($C1080,'Policy Characteristics'!$C:$C,0)))</f>
        <v>% reduction in energy use</v>
      </c>
      <c r="P1080" s="177" t="str">
        <f>IF(ISBLANK(INDEX('Policy Characteristics'!J:J,MATCH($C1080,'Policy Characteristics'!$C:$C,0))),"",INDEX('Policy Characteristics'!J:J,MATCH($C1080,'Policy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0" s="177" t="str">
        <f>IF(ISBLANK(INDEX('Policy Characteristics'!K:K,MATCH($C1080,'Policy Characteristics'!$C:$C,0))),"",INDEX('Policy Characteristics'!K:K,MATCH($C1080,'Policy Characteristics'!$C:$C,0)))</f>
        <v>industry-ag-main.html#eff-stds</v>
      </c>
      <c r="R1080" s="177" t="str">
        <f>IF(ISBLANK(INDEX('Policy Characteristics'!L:L,MATCH($C1080,'Policy Characteristics'!$C:$C,0))),"",INDEX('Policy Characteristics'!L:L,MATCH($C1080,'Policy Characteristics'!$C:$C,0)))</f>
        <v>industry-energy-efficiency-standards.html</v>
      </c>
    </row>
    <row r="1081" spans="1:18" s="4" customFormat="1" x14ac:dyDescent="0.35">
      <c r="A1081" s="176" t="str">
        <f>IF(ISBLANK(INDEX('Policy Characteristics'!A:A,MATCH($C1081,'Policy Characteristics'!$C:$C,0))),"",INDEX('Policy Characteristics'!A:A,MATCH($C1081,'Policy Characteristics'!$C:$C,0)))</f>
        <v>Industry</v>
      </c>
      <c r="B1081" s="184" t="str">
        <f>IF(ISBLANK(INDEX('Policy Characteristics'!B:B,MATCH($C1081,'Policy Characteristics'!$C:$C,0))),"",INDEX('Policy Characteristics'!B:B,MATCH($C1081,'Policy Characteristics'!$C:$C,0)))</f>
        <v>Industry Energy Efficiency Standards</v>
      </c>
      <c r="C1081" s="176" t="str">
        <f t="shared" si="43"/>
        <v>Percentage Improvement in Eqpt Efficiency Standards above BAU</v>
      </c>
      <c r="D1081" s="6" t="s">
        <v>1972</v>
      </c>
      <c r="E1081" s="47" t="s">
        <v>1299</v>
      </c>
      <c r="F1081" t="s">
        <v>1936</v>
      </c>
      <c r="G1081" s="47" t="s">
        <v>1307</v>
      </c>
      <c r="H1081" s="44">
        <v>1039</v>
      </c>
      <c r="I1081" s="198" t="s">
        <v>43</v>
      </c>
      <c r="J1081" s="177" t="str">
        <f>IF(ISBLANK(INDEX('Policy Characteristics'!D:D,MATCH($C1081,'Policy Characteristics'!$C:$C,0))),"",INDEX('Policy Characteristics'!D:D,MATCH($C1081,'Policy Characteristics'!$C:$C,0)))</f>
        <v>Industry Energy Efficiency Standards</v>
      </c>
      <c r="K1081" s="177" t="str">
        <f>IF(ISBLANK(INDEX('Policy Characteristics'!E:E,MATCH($C1081,'Policy Characteristics'!$C:$C,0))),"",INDEX('Policy Characteristics'!E:E,MATCH($C1081,'Policy Characteristics'!$C:$C,0)))</f>
        <v>indst efficiency standards</v>
      </c>
      <c r="L1081" s="177">
        <f>IF(ISBLANK(INDEX('Policy Characteristics'!F:F,MATCH($C1081,'Policy Characteristics'!$C:$C,0))),"",INDEX('Policy Characteristics'!F:F,MATCH($C1081,'Policy Characteristics'!$C:$C,0)))</f>
        <v>0</v>
      </c>
      <c r="M1081" s="177">
        <f>IF(ISBLANK(INDEX('Policy Characteristics'!G:G,MATCH($C1081,'Policy Characteristics'!$C:$C,0))),"",INDEX('Policy Characteristics'!G:G,MATCH($C1081,'Policy Characteristics'!$C:$C,0)))</f>
        <v>0.25</v>
      </c>
      <c r="N1081" s="177">
        <f>IF(ISBLANK(INDEX('Policy Characteristics'!H:H,MATCH($C1081,'Policy Characteristics'!$C:$C,0))),"",INDEX('Policy Characteristics'!H:H,MATCH($C1081,'Policy Characteristics'!$C:$C,0)))</f>
        <v>0.01</v>
      </c>
      <c r="O1081" s="177" t="str">
        <f>IF(ISBLANK(INDEX('Policy Characteristics'!I:I,MATCH($C1081,'Policy Characteristics'!$C:$C,0))),"",INDEX('Policy Characteristics'!I:I,MATCH($C1081,'Policy Characteristics'!$C:$C,0)))</f>
        <v>% reduction in energy use</v>
      </c>
      <c r="P1081" s="177" t="str">
        <f>IF(ISBLANK(INDEX('Policy Characteristics'!J:J,MATCH($C1081,'Policy Characteristics'!$C:$C,0))),"",INDEX('Policy Characteristics'!J:J,MATCH($C1081,'Policy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1" s="177" t="str">
        <f>IF(ISBLANK(INDEX('Policy Characteristics'!K:K,MATCH($C1081,'Policy Characteristics'!$C:$C,0))),"",INDEX('Policy Characteristics'!K:K,MATCH($C1081,'Policy Characteristics'!$C:$C,0)))</f>
        <v>industry-ag-main.html#eff-stds</v>
      </c>
      <c r="R1081" s="177" t="str">
        <f>IF(ISBLANK(INDEX('Policy Characteristics'!L:L,MATCH($C1081,'Policy Characteristics'!$C:$C,0))),"",INDEX('Policy Characteristics'!L:L,MATCH($C1081,'Policy Characteristics'!$C:$C,0)))</f>
        <v>industry-energy-efficiency-standards.html</v>
      </c>
    </row>
    <row r="1082" spans="1:18" s="4" customFormat="1" x14ac:dyDescent="0.35">
      <c r="A1082" s="176" t="str">
        <f>IF(ISBLANK(INDEX('Policy Characteristics'!A:A,MATCH($C1082,'Policy Characteristics'!$C:$C,0))),"",INDEX('Policy Characteristics'!A:A,MATCH($C1082,'Policy Characteristics'!$C:$C,0)))</f>
        <v>Industry</v>
      </c>
      <c r="B1082" s="184" t="str">
        <f>IF(ISBLANK(INDEX('Policy Characteristics'!B:B,MATCH($C1082,'Policy Characteristics'!$C:$C,0))),"",INDEX('Policy Characteristics'!B:B,MATCH($C1082,'Policy Characteristics'!$C:$C,0)))</f>
        <v>Industry Energy Efficiency Standards</v>
      </c>
      <c r="C1082" s="176" t="str">
        <f t="shared" si="43"/>
        <v>Percentage Improvement in Eqpt Efficiency Standards above BAU</v>
      </c>
      <c r="D1082" s="6" t="s">
        <v>1972</v>
      </c>
      <c r="E1082" s="47" t="s">
        <v>1300</v>
      </c>
      <c r="F1082" t="s">
        <v>1936</v>
      </c>
      <c r="G1082" s="47" t="s">
        <v>1308</v>
      </c>
      <c r="H1082" s="44">
        <v>1040</v>
      </c>
      <c r="I1082" s="198" t="s">
        <v>43</v>
      </c>
      <c r="J1082" s="177" t="str">
        <f>IF(ISBLANK(INDEX('Policy Characteristics'!D:D,MATCH($C1082,'Policy Characteristics'!$C:$C,0))),"",INDEX('Policy Characteristics'!D:D,MATCH($C1082,'Policy Characteristics'!$C:$C,0)))</f>
        <v>Industry Energy Efficiency Standards</v>
      </c>
      <c r="K1082" s="177" t="str">
        <f>IF(ISBLANK(INDEX('Policy Characteristics'!E:E,MATCH($C1082,'Policy Characteristics'!$C:$C,0))),"",INDEX('Policy Characteristics'!E:E,MATCH($C1082,'Policy Characteristics'!$C:$C,0)))</f>
        <v>indst efficiency standards</v>
      </c>
      <c r="L1082" s="177">
        <f>IF(ISBLANK(INDEX('Policy Characteristics'!F:F,MATCH($C1082,'Policy Characteristics'!$C:$C,0))),"",INDEX('Policy Characteristics'!F:F,MATCH($C1082,'Policy Characteristics'!$C:$C,0)))</f>
        <v>0</v>
      </c>
      <c r="M1082" s="177">
        <f>IF(ISBLANK(INDEX('Policy Characteristics'!G:G,MATCH($C1082,'Policy Characteristics'!$C:$C,0))),"",INDEX('Policy Characteristics'!G:G,MATCH($C1082,'Policy Characteristics'!$C:$C,0)))</f>
        <v>0.25</v>
      </c>
      <c r="N1082" s="177">
        <f>IF(ISBLANK(INDEX('Policy Characteristics'!H:H,MATCH($C1082,'Policy Characteristics'!$C:$C,0))),"",INDEX('Policy Characteristics'!H:H,MATCH($C1082,'Policy Characteristics'!$C:$C,0)))</f>
        <v>0.01</v>
      </c>
      <c r="O1082" s="177" t="str">
        <f>IF(ISBLANK(INDEX('Policy Characteristics'!I:I,MATCH($C1082,'Policy Characteristics'!$C:$C,0))),"",INDEX('Policy Characteristics'!I:I,MATCH($C1082,'Policy Characteristics'!$C:$C,0)))</f>
        <v>% reduction in energy use</v>
      </c>
      <c r="P1082" s="177" t="str">
        <f>IF(ISBLANK(INDEX('Policy Characteristics'!J:J,MATCH($C1082,'Policy Characteristics'!$C:$C,0))),"",INDEX('Policy Characteristics'!J:J,MATCH($C1082,'Policy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2" s="177" t="str">
        <f>IF(ISBLANK(INDEX('Policy Characteristics'!K:K,MATCH($C1082,'Policy Characteristics'!$C:$C,0))),"",INDEX('Policy Characteristics'!K:K,MATCH($C1082,'Policy Characteristics'!$C:$C,0)))</f>
        <v>industry-ag-main.html#eff-stds</v>
      </c>
      <c r="R1082" s="177" t="str">
        <f>IF(ISBLANK(INDEX('Policy Characteristics'!L:L,MATCH($C1082,'Policy Characteristics'!$C:$C,0))),"",INDEX('Policy Characteristics'!L:L,MATCH($C1082,'Policy Characteristics'!$C:$C,0)))</f>
        <v>industry-energy-efficiency-standards.html</v>
      </c>
    </row>
    <row r="1083" spans="1:18" s="4" customFormat="1" x14ac:dyDescent="0.35">
      <c r="A1083" s="176" t="str">
        <f>IF(ISBLANK(INDEX('Policy Characteristics'!A:A,MATCH($C1083,'Policy Characteristics'!$C:$C,0))),"",INDEX('Policy Characteristics'!A:A,MATCH($C1083,'Policy Characteristics'!$C:$C,0)))</f>
        <v>Industry</v>
      </c>
      <c r="B1083" s="184" t="str">
        <f>IF(ISBLANK(INDEX('Policy Characteristics'!B:B,MATCH($C1083,'Policy Characteristics'!$C:$C,0))),"",INDEX('Policy Characteristics'!B:B,MATCH($C1083,'Policy Characteristics'!$C:$C,0)))</f>
        <v>Industry Energy Efficiency Standards</v>
      </c>
      <c r="C1083" s="176" t="str">
        <f t="shared" si="43"/>
        <v>Percentage Improvement in Eqpt Efficiency Standards above BAU</v>
      </c>
      <c r="D1083" s="6" t="s">
        <v>1972</v>
      </c>
      <c r="E1083" s="47" t="s">
        <v>1301</v>
      </c>
      <c r="F1083" t="s">
        <v>1936</v>
      </c>
      <c r="G1083" s="47" t="s">
        <v>1305</v>
      </c>
      <c r="H1083" s="44">
        <v>1041</v>
      </c>
      <c r="I1083" s="198" t="s">
        <v>43</v>
      </c>
      <c r="J1083" s="177" t="str">
        <f>IF(ISBLANK(INDEX('Policy Characteristics'!D:D,MATCH($C1083,'Policy Characteristics'!$C:$C,0))),"",INDEX('Policy Characteristics'!D:D,MATCH($C1083,'Policy Characteristics'!$C:$C,0)))</f>
        <v>Industry Energy Efficiency Standards</v>
      </c>
      <c r="K1083" s="177" t="str">
        <f>IF(ISBLANK(INDEX('Policy Characteristics'!E:E,MATCH($C1083,'Policy Characteristics'!$C:$C,0))),"",INDEX('Policy Characteristics'!E:E,MATCH($C1083,'Policy Characteristics'!$C:$C,0)))</f>
        <v>indst efficiency standards</v>
      </c>
      <c r="L1083" s="177">
        <f>IF(ISBLANK(INDEX('Policy Characteristics'!F:F,MATCH($C1083,'Policy Characteristics'!$C:$C,0))),"",INDEX('Policy Characteristics'!F:F,MATCH($C1083,'Policy Characteristics'!$C:$C,0)))</f>
        <v>0</v>
      </c>
      <c r="M1083" s="177">
        <f>IF(ISBLANK(INDEX('Policy Characteristics'!G:G,MATCH($C1083,'Policy Characteristics'!$C:$C,0))),"",INDEX('Policy Characteristics'!G:G,MATCH($C1083,'Policy Characteristics'!$C:$C,0)))</f>
        <v>0.25</v>
      </c>
      <c r="N1083" s="177">
        <f>IF(ISBLANK(INDEX('Policy Characteristics'!H:H,MATCH($C1083,'Policy Characteristics'!$C:$C,0))),"",INDEX('Policy Characteristics'!H:H,MATCH($C1083,'Policy Characteristics'!$C:$C,0)))</f>
        <v>0.01</v>
      </c>
      <c r="O1083" s="177" t="str">
        <f>IF(ISBLANK(INDEX('Policy Characteristics'!I:I,MATCH($C1083,'Policy Characteristics'!$C:$C,0))),"",INDEX('Policy Characteristics'!I:I,MATCH($C1083,'Policy Characteristics'!$C:$C,0)))</f>
        <v>% reduction in energy use</v>
      </c>
      <c r="P1083" s="177" t="str">
        <f>IF(ISBLANK(INDEX('Policy Characteristics'!J:J,MATCH($C1083,'Policy Characteristics'!$C:$C,0))),"",INDEX('Policy Characteristics'!J:J,MATCH($C1083,'Policy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3" s="177" t="str">
        <f>IF(ISBLANK(INDEX('Policy Characteristics'!K:K,MATCH($C1083,'Policy Characteristics'!$C:$C,0))),"",INDEX('Policy Characteristics'!K:K,MATCH($C1083,'Policy Characteristics'!$C:$C,0)))</f>
        <v>industry-ag-main.html#eff-stds</v>
      </c>
      <c r="R1083" s="177" t="str">
        <f>IF(ISBLANK(INDEX('Policy Characteristics'!L:L,MATCH($C1083,'Policy Characteristics'!$C:$C,0))),"",INDEX('Policy Characteristics'!L:L,MATCH($C1083,'Policy Characteristics'!$C:$C,0)))</f>
        <v>industry-energy-efficiency-standards.html</v>
      </c>
    </row>
    <row r="1084" spans="1:18" s="4" customFormat="1" x14ac:dyDescent="0.35">
      <c r="A1084" s="176" t="str">
        <f>IF(ISBLANK(INDEX('Policy Characteristics'!A:A,MATCH($C1084,'Policy Characteristics'!$C:$C,0))),"",INDEX('Policy Characteristics'!A:A,MATCH($C1084,'Policy Characteristics'!$C:$C,0)))</f>
        <v>Industry</v>
      </c>
      <c r="B1084" s="184" t="str">
        <f>IF(ISBLANK(INDEX('Policy Characteristics'!B:B,MATCH($C1084,'Policy Characteristics'!$C:$C,0))),"",INDEX('Policy Characteristics'!B:B,MATCH($C1084,'Policy Characteristics'!$C:$C,0)))</f>
        <v>Industry Energy Efficiency Standards</v>
      </c>
      <c r="C1084" s="176" t="str">
        <f t="shared" si="43"/>
        <v>Percentage Improvement in Eqpt Efficiency Standards above BAU</v>
      </c>
      <c r="D1084" s="6" t="s">
        <v>1972</v>
      </c>
      <c r="E1084" s="47" t="s">
        <v>1302</v>
      </c>
      <c r="F1084" t="s">
        <v>1936</v>
      </c>
      <c r="G1084" s="47" t="s">
        <v>1306</v>
      </c>
      <c r="H1084" s="44">
        <v>1042</v>
      </c>
      <c r="I1084" s="198" t="s">
        <v>44</v>
      </c>
      <c r="J1084" s="177" t="str">
        <f>IF(ISBLANK(INDEX('Policy Characteristics'!D:D,MATCH($C1084,'Policy Characteristics'!$C:$C,0))),"",INDEX('Policy Characteristics'!D:D,MATCH($C1084,'Policy Characteristics'!$C:$C,0)))</f>
        <v>Industry Energy Efficiency Standards</v>
      </c>
      <c r="K1084" s="177" t="str">
        <f>IF(ISBLANK(INDEX('Policy Characteristics'!E:E,MATCH($C1084,'Policy Characteristics'!$C:$C,0))),"",INDEX('Policy Characteristics'!E:E,MATCH($C1084,'Policy Characteristics'!$C:$C,0)))</f>
        <v>indst efficiency standards</v>
      </c>
      <c r="L1084" s="177">
        <f>IF(ISBLANK(INDEX('Policy Characteristics'!F:F,MATCH($C1084,'Policy Characteristics'!$C:$C,0))),"",INDEX('Policy Characteristics'!F:F,MATCH($C1084,'Policy Characteristics'!$C:$C,0)))</f>
        <v>0</v>
      </c>
      <c r="M1084" s="177">
        <f>IF(ISBLANK(INDEX('Policy Characteristics'!G:G,MATCH($C1084,'Policy Characteristics'!$C:$C,0))),"",INDEX('Policy Characteristics'!G:G,MATCH($C1084,'Policy Characteristics'!$C:$C,0)))</f>
        <v>0.25</v>
      </c>
      <c r="N1084" s="177">
        <f>IF(ISBLANK(INDEX('Policy Characteristics'!H:H,MATCH($C1084,'Policy Characteristics'!$C:$C,0))),"",INDEX('Policy Characteristics'!H:H,MATCH($C1084,'Policy Characteristics'!$C:$C,0)))</f>
        <v>0.01</v>
      </c>
      <c r="O1084" s="177" t="str">
        <f>IF(ISBLANK(INDEX('Policy Characteristics'!I:I,MATCH($C1084,'Policy Characteristics'!$C:$C,0))),"",INDEX('Policy Characteristics'!I:I,MATCH($C1084,'Policy Characteristics'!$C:$C,0)))</f>
        <v>% reduction in energy use</v>
      </c>
      <c r="P1084" s="177" t="str">
        <f>IF(ISBLANK(INDEX('Policy Characteristics'!J:J,MATCH($C1084,'Policy Characteristics'!$C:$C,0))),"",INDEX('Policy Characteristics'!J:J,MATCH($C1084,'Policy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4" s="177" t="str">
        <f>IF(ISBLANK(INDEX('Policy Characteristics'!K:K,MATCH($C1084,'Policy Characteristics'!$C:$C,0))),"",INDEX('Policy Characteristics'!K:K,MATCH($C1084,'Policy Characteristics'!$C:$C,0)))</f>
        <v>industry-ag-main.html#eff-stds</v>
      </c>
      <c r="R1084" s="177" t="str">
        <f>IF(ISBLANK(INDEX('Policy Characteristics'!L:L,MATCH($C1084,'Policy Characteristics'!$C:$C,0))),"",INDEX('Policy Characteristics'!L:L,MATCH($C1084,'Policy Characteristics'!$C:$C,0)))</f>
        <v>industry-energy-efficiency-standards.html</v>
      </c>
    </row>
    <row r="1085" spans="1:18" s="4" customFormat="1" x14ac:dyDescent="0.35">
      <c r="A1085" s="176" t="str">
        <f>IF(ISBLANK(INDEX('Policy Characteristics'!A:A,MATCH($C1085,'Policy Characteristics'!$C:$C,0))),"",INDEX('Policy Characteristics'!A:A,MATCH($C1085,'Policy Characteristics'!$C:$C,0)))</f>
        <v>Industry</v>
      </c>
      <c r="B1085" s="184" t="str">
        <f>IF(ISBLANK(INDEX('Policy Characteristics'!B:B,MATCH($C1085,'Policy Characteristics'!$C:$C,0))),"",INDEX('Policy Characteristics'!B:B,MATCH($C1085,'Policy Characteristics'!$C:$C,0)))</f>
        <v>Industry Energy Efficiency Standards</v>
      </c>
      <c r="C1085" s="176" t="str">
        <f t="shared" si="43"/>
        <v>Percentage Improvement in Eqpt Efficiency Standards above BAU</v>
      </c>
      <c r="D1085" s="6" t="s">
        <v>1972</v>
      </c>
      <c r="E1085" s="47" t="s">
        <v>1303</v>
      </c>
      <c r="F1085" t="s">
        <v>1936</v>
      </c>
      <c r="G1085" s="47" t="s">
        <v>1309</v>
      </c>
      <c r="H1085" s="44">
        <v>1043</v>
      </c>
      <c r="I1085" s="198" t="s">
        <v>44</v>
      </c>
      <c r="J1085" s="177" t="str">
        <f>IF(ISBLANK(INDEX('Policy Characteristics'!D:D,MATCH($C1085,'Policy Characteristics'!$C:$C,0))),"",INDEX('Policy Characteristics'!D:D,MATCH($C1085,'Policy Characteristics'!$C:$C,0)))</f>
        <v>Industry Energy Efficiency Standards</v>
      </c>
      <c r="K1085" s="177" t="str">
        <f>IF(ISBLANK(INDEX('Policy Characteristics'!E:E,MATCH($C1085,'Policy Characteristics'!$C:$C,0))),"",INDEX('Policy Characteristics'!E:E,MATCH($C1085,'Policy Characteristics'!$C:$C,0)))</f>
        <v>indst efficiency standards</v>
      </c>
      <c r="L1085" s="177">
        <f>IF(ISBLANK(INDEX('Policy Characteristics'!F:F,MATCH($C1085,'Policy Characteristics'!$C:$C,0))),"",INDEX('Policy Characteristics'!F:F,MATCH($C1085,'Policy Characteristics'!$C:$C,0)))</f>
        <v>0</v>
      </c>
      <c r="M1085" s="177">
        <f>IF(ISBLANK(INDEX('Policy Characteristics'!G:G,MATCH($C1085,'Policy Characteristics'!$C:$C,0))),"",INDEX('Policy Characteristics'!G:G,MATCH($C1085,'Policy Characteristics'!$C:$C,0)))</f>
        <v>0.25</v>
      </c>
      <c r="N1085" s="177">
        <f>IF(ISBLANK(INDEX('Policy Characteristics'!H:H,MATCH($C1085,'Policy Characteristics'!$C:$C,0))),"",INDEX('Policy Characteristics'!H:H,MATCH($C1085,'Policy Characteristics'!$C:$C,0)))</f>
        <v>0.01</v>
      </c>
      <c r="O1085" s="177" t="str">
        <f>IF(ISBLANK(INDEX('Policy Characteristics'!I:I,MATCH($C1085,'Policy Characteristics'!$C:$C,0))),"",INDEX('Policy Characteristics'!I:I,MATCH($C1085,'Policy Characteristics'!$C:$C,0)))</f>
        <v>% reduction in energy use</v>
      </c>
      <c r="P1085" s="177" t="str">
        <f>IF(ISBLANK(INDEX('Policy Characteristics'!J:J,MATCH($C1085,'Policy Characteristics'!$C:$C,0))),"",INDEX('Policy Characteristics'!J:J,MATCH($C1085,'Policy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5" s="177" t="str">
        <f>IF(ISBLANK(INDEX('Policy Characteristics'!K:K,MATCH($C1085,'Policy Characteristics'!$C:$C,0))),"",INDEX('Policy Characteristics'!K:K,MATCH($C1085,'Policy Characteristics'!$C:$C,0)))</f>
        <v>industry-ag-main.html#eff-stds</v>
      </c>
      <c r="R1085" s="177" t="str">
        <f>IF(ISBLANK(INDEX('Policy Characteristics'!L:L,MATCH($C1085,'Policy Characteristics'!$C:$C,0))),"",INDEX('Policy Characteristics'!L:L,MATCH($C1085,'Policy Characteristics'!$C:$C,0)))</f>
        <v>industry-energy-efficiency-standards.html</v>
      </c>
    </row>
    <row r="1086" spans="1:18" s="4" customFormat="1" x14ac:dyDescent="0.35">
      <c r="A1086" s="176" t="str">
        <f>IF(ISBLANK(INDEX('Policy Characteristics'!A:A,MATCH($C1086,'Policy Characteristics'!$C:$C,0))),"",INDEX('Policy Characteristics'!A:A,MATCH($C1086,'Policy Characteristics'!$C:$C,0)))</f>
        <v>Industry</v>
      </c>
      <c r="B1086" s="184" t="str">
        <f>IF(ISBLANK(INDEX('Policy Characteristics'!B:B,MATCH($C1086,'Policy Characteristics'!$C:$C,0))),"",INDEX('Policy Characteristics'!B:B,MATCH($C1086,'Policy Characteristics'!$C:$C,0)))</f>
        <v>Industry Energy Efficiency Standards</v>
      </c>
      <c r="C1086" s="176" t="str">
        <f t="shared" si="43"/>
        <v>Percentage Improvement in Eqpt Efficiency Standards above BAU</v>
      </c>
      <c r="D1086" s="6" t="s">
        <v>1972</v>
      </c>
      <c r="E1086" s="47" t="s">
        <v>1605</v>
      </c>
      <c r="F1086" t="s">
        <v>1936</v>
      </c>
      <c r="G1086" s="47" t="s">
        <v>1608</v>
      </c>
      <c r="H1086" s="44">
        <v>1044</v>
      </c>
      <c r="I1086" s="198" t="s">
        <v>43</v>
      </c>
      <c r="J1086" s="177" t="str">
        <f>IF(ISBLANK(INDEX('Policy Characteristics'!D:D,MATCH($C1086,'Policy Characteristics'!$C:$C,0))),"",INDEX('Policy Characteristics'!D:D,MATCH($C1086,'Policy Characteristics'!$C:$C,0)))</f>
        <v>Industry Energy Efficiency Standards</v>
      </c>
      <c r="K1086" s="177" t="str">
        <f>IF(ISBLANK(INDEX('Policy Characteristics'!E:E,MATCH($C1086,'Policy Characteristics'!$C:$C,0))),"",INDEX('Policy Characteristics'!E:E,MATCH($C1086,'Policy Characteristics'!$C:$C,0)))</f>
        <v>indst efficiency standards</v>
      </c>
      <c r="L1086" s="177">
        <f>IF(ISBLANK(INDEX('Policy Characteristics'!F:F,MATCH($C1086,'Policy Characteristics'!$C:$C,0))),"",INDEX('Policy Characteristics'!F:F,MATCH($C1086,'Policy Characteristics'!$C:$C,0)))</f>
        <v>0</v>
      </c>
      <c r="M1086" s="177">
        <f>IF(ISBLANK(INDEX('Policy Characteristics'!G:G,MATCH($C1086,'Policy Characteristics'!$C:$C,0))),"",INDEX('Policy Characteristics'!G:G,MATCH($C1086,'Policy Characteristics'!$C:$C,0)))</f>
        <v>0.25</v>
      </c>
      <c r="N1086" s="177">
        <f>IF(ISBLANK(INDEX('Policy Characteristics'!H:H,MATCH($C1086,'Policy Characteristics'!$C:$C,0))),"",INDEX('Policy Characteristics'!H:H,MATCH($C1086,'Policy Characteristics'!$C:$C,0)))</f>
        <v>0.01</v>
      </c>
      <c r="O1086" s="177" t="str">
        <f>IF(ISBLANK(INDEX('Policy Characteristics'!I:I,MATCH($C1086,'Policy Characteristics'!$C:$C,0))),"",INDEX('Policy Characteristics'!I:I,MATCH($C1086,'Policy Characteristics'!$C:$C,0)))</f>
        <v>% reduction in energy use</v>
      </c>
      <c r="P1086" s="177" t="str">
        <f>IF(ISBLANK(INDEX('Policy Characteristics'!J:J,MATCH($C1086,'Policy Characteristics'!$C:$C,0))),"",INDEX('Policy Characteristics'!J:J,MATCH($C1086,'Policy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6" s="177" t="str">
        <f>IF(ISBLANK(INDEX('Policy Characteristics'!K:K,MATCH($C1086,'Policy Characteristics'!$C:$C,0))),"",INDEX('Policy Characteristics'!K:K,MATCH($C1086,'Policy Characteristics'!$C:$C,0)))</f>
        <v>industry-ag-main.html#eff-stds</v>
      </c>
      <c r="R1086" s="177" t="str">
        <f>IF(ISBLANK(INDEX('Policy Characteristics'!L:L,MATCH($C1086,'Policy Characteristics'!$C:$C,0))),"",INDEX('Policy Characteristics'!L:L,MATCH($C1086,'Policy Characteristics'!$C:$C,0)))</f>
        <v>industry-energy-efficiency-standards.html</v>
      </c>
    </row>
    <row r="1087" spans="1:18" s="4" customFormat="1" x14ac:dyDescent="0.35">
      <c r="A1087" s="176" t="str">
        <f>IF(ISBLANK(INDEX('Policy Characteristics'!A:A,MATCH($C1087,'Policy Characteristics'!$C:$C,0))),"",INDEX('Policy Characteristics'!A:A,MATCH($C1087,'Policy Characteristics'!$C:$C,0)))</f>
        <v>Industry</v>
      </c>
      <c r="B1087" s="184" t="str">
        <f>IF(ISBLANK(INDEX('Policy Characteristics'!B:B,MATCH($C1087,'Policy Characteristics'!$C:$C,0))),"",INDEX('Policy Characteristics'!B:B,MATCH($C1087,'Policy Characteristics'!$C:$C,0)))</f>
        <v>Industry Energy Efficiency Standards</v>
      </c>
      <c r="C1087" s="176" t="str">
        <f t="shared" si="43"/>
        <v>Percentage Improvement in Eqpt Efficiency Standards above BAU</v>
      </c>
      <c r="D1087" s="6" t="s">
        <v>1972</v>
      </c>
      <c r="E1087" s="47" t="s">
        <v>1606</v>
      </c>
      <c r="F1087" t="s">
        <v>1936</v>
      </c>
      <c r="G1087" s="47" t="s">
        <v>1610</v>
      </c>
      <c r="H1087" s="44">
        <v>1045</v>
      </c>
      <c r="I1087" s="198" t="s">
        <v>44</v>
      </c>
      <c r="J1087" s="177" t="str">
        <f>IF(ISBLANK(INDEX('Policy Characteristics'!D:D,MATCH($C1087,'Policy Characteristics'!$C:$C,0))),"",INDEX('Policy Characteristics'!D:D,MATCH($C1087,'Policy Characteristics'!$C:$C,0)))</f>
        <v>Industry Energy Efficiency Standards</v>
      </c>
      <c r="K1087" s="177" t="str">
        <f>IF(ISBLANK(INDEX('Policy Characteristics'!E:E,MATCH($C1087,'Policy Characteristics'!$C:$C,0))),"",INDEX('Policy Characteristics'!E:E,MATCH($C1087,'Policy Characteristics'!$C:$C,0)))</f>
        <v>indst efficiency standards</v>
      </c>
      <c r="L1087" s="177">
        <f>IF(ISBLANK(INDEX('Policy Characteristics'!F:F,MATCH($C1087,'Policy Characteristics'!$C:$C,0))),"",INDEX('Policy Characteristics'!F:F,MATCH($C1087,'Policy Characteristics'!$C:$C,0)))</f>
        <v>0</v>
      </c>
      <c r="M1087" s="177">
        <f>IF(ISBLANK(INDEX('Policy Characteristics'!G:G,MATCH($C1087,'Policy Characteristics'!$C:$C,0))),"",INDEX('Policy Characteristics'!G:G,MATCH($C1087,'Policy Characteristics'!$C:$C,0)))</f>
        <v>0.25</v>
      </c>
      <c r="N1087" s="177">
        <f>IF(ISBLANK(INDEX('Policy Characteristics'!H:H,MATCH($C1087,'Policy Characteristics'!$C:$C,0))),"",INDEX('Policy Characteristics'!H:H,MATCH($C1087,'Policy Characteristics'!$C:$C,0)))</f>
        <v>0.01</v>
      </c>
      <c r="O1087" s="177" t="str">
        <f>IF(ISBLANK(INDEX('Policy Characteristics'!I:I,MATCH($C1087,'Policy Characteristics'!$C:$C,0))),"",INDEX('Policy Characteristics'!I:I,MATCH($C1087,'Policy Characteristics'!$C:$C,0)))</f>
        <v>% reduction in energy use</v>
      </c>
      <c r="P1087" s="177" t="str">
        <f>IF(ISBLANK(INDEX('Policy Characteristics'!J:J,MATCH($C1087,'Policy Characteristics'!$C:$C,0))),"",INDEX('Policy Characteristics'!J:J,MATCH($C1087,'Policy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7" s="177" t="str">
        <f>IF(ISBLANK(INDEX('Policy Characteristics'!K:K,MATCH($C1087,'Policy Characteristics'!$C:$C,0))),"",INDEX('Policy Characteristics'!K:K,MATCH($C1087,'Policy Characteristics'!$C:$C,0)))</f>
        <v>industry-ag-main.html#eff-stds</v>
      </c>
      <c r="R1087" s="177" t="str">
        <f>IF(ISBLANK(INDEX('Policy Characteristics'!L:L,MATCH($C1087,'Policy Characteristics'!$C:$C,0))),"",INDEX('Policy Characteristics'!L:L,MATCH($C1087,'Policy Characteristics'!$C:$C,0)))</f>
        <v>industry-energy-efficiency-standards.html</v>
      </c>
    </row>
    <row r="1088" spans="1:18" s="4" customFormat="1" x14ac:dyDescent="0.35">
      <c r="A1088" s="176" t="str">
        <f>IF(ISBLANK(INDEX('Policy Characteristics'!A:A,MATCH($C1088,'Policy Characteristics'!$C:$C,0))),"",INDEX('Policy Characteristics'!A:A,MATCH($C1088,'Policy Characteristics'!$C:$C,0)))</f>
        <v>Industry</v>
      </c>
      <c r="B1088" s="184" t="str">
        <f>IF(ISBLANK(INDEX('Policy Characteristics'!B:B,MATCH($C1088,'Policy Characteristics'!$C:$C,0))),"",INDEX('Policy Characteristics'!B:B,MATCH($C1088,'Policy Characteristics'!$C:$C,0)))</f>
        <v>Industry Energy Efficiency Standards</v>
      </c>
      <c r="C1088" s="176" t="str">
        <f t="shared" si="43"/>
        <v>Percentage Improvement in Eqpt Efficiency Standards above BAU</v>
      </c>
      <c r="D1088" s="6" t="s">
        <v>1972</v>
      </c>
      <c r="E1088" s="47" t="s">
        <v>1607</v>
      </c>
      <c r="F1088" t="s">
        <v>1936</v>
      </c>
      <c r="G1088" s="47" t="s">
        <v>1611</v>
      </c>
      <c r="H1088" s="44">
        <v>1046</v>
      </c>
      <c r="I1088" s="198" t="s">
        <v>44</v>
      </c>
      <c r="J1088" s="177" t="str">
        <f>IF(ISBLANK(INDEX('Policy Characteristics'!D:D,MATCH($C1088,'Policy Characteristics'!$C:$C,0))),"",INDEX('Policy Characteristics'!D:D,MATCH($C1088,'Policy Characteristics'!$C:$C,0)))</f>
        <v>Industry Energy Efficiency Standards</v>
      </c>
      <c r="K1088" s="177" t="str">
        <f>IF(ISBLANK(INDEX('Policy Characteristics'!E:E,MATCH($C1088,'Policy Characteristics'!$C:$C,0))),"",INDEX('Policy Characteristics'!E:E,MATCH($C1088,'Policy Characteristics'!$C:$C,0)))</f>
        <v>indst efficiency standards</v>
      </c>
      <c r="L1088" s="177">
        <f>IF(ISBLANK(INDEX('Policy Characteristics'!F:F,MATCH($C1088,'Policy Characteristics'!$C:$C,0))),"",INDEX('Policy Characteristics'!F:F,MATCH($C1088,'Policy Characteristics'!$C:$C,0)))</f>
        <v>0</v>
      </c>
      <c r="M1088" s="177">
        <f>IF(ISBLANK(INDEX('Policy Characteristics'!G:G,MATCH($C1088,'Policy Characteristics'!$C:$C,0))),"",INDEX('Policy Characteristics'!G:G,MATCH($C1088,'Policy Characteristics'!$C:$C,0)))</f>
        <v>0.25</v>
      </c>
      <c r="N1088" s="177">
        <f>IF(ISBLANK(INDEX('Policy Characteristics'!H:H,MATCH($C1088,'Policy Characteristics'!$C:$C,0))),"",INDEX('Policy Characteristics'!H:H,MATCH($C1088,'Policy Characteristics'!$C:$C,0)))</f>
        <v>0.01</v>
      </c>
      <c r="O1088" s="177" t="str">
        <f>IF(ISBLANK(INDEX('Policy Characteristics'!I:I,MATCH($C1088,'Policy Characteristics'!$C:$C,0))),"",INDEX('Policy Characteristics'!I:I,MATCH($C1088,'Policy Characteristics'!$C:$C,0)))</f>
        <v>% reduction in energy use</v>
      </c>
      <c r="P1088" s="177" t="str">
        <f>IF(ISBLANK(INDEX('Policy Characteristics'!J:J,MATCH($C1088,'Policy Characteristics'!$C:$C,0))),"",INDEX('Policy Characteristics'!J:J,MATCH($C1088,'Policy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8" s="177" t="str">
        <f>IF(ISBLANK(INDEX('Policy Characteristics'!K:K,MATCH($C1088,'Policy Characteristics'!$C:$C,0))),"",INDEX('Policy Characteristics'!K:K,MATCH($C1088,'Policy Characteristics'!$C:$C,0)))</f>
        <v>industry-ag-main.html#eff-stds</v>
      </c>
      <c r="R1088" s="177" t="str">
        <f>IF(ISBLANK(INDEX('Policy Characteristics'!L:L,MATCH($C1088,'Policy Characteristics'!$C:$C,0))),"",INDEX('Policy Characteristics'!L:L,MATCH($C1088,'Policy Characteristics'!$C:$C,0)))</f>
        <v>industry-energy-efficiency-standards.html</v>
      </c>
    </row>
    <row r="1089" spans="1:18" s="4" customFormat="1" x14ac:dyDescent="0.35">
      <c r="A1089" s="176" t="str">
        <f>IF(ISBLANK(INDEX('Policy Characteristics'!A:A,MATCH($C1089,'Policy Characteristics'!$C:$C,0))),"",INDEX('Policy Characteristics'!A:A,MATCH($C1089,'Policy Characteristics'!$C:$C,0)))</f>
        <v>Industry</v>
      </c>
      <c r="B1089" s="184" t="str">
        <f>IF(ISBLANK(INDEX('Policy Characteristics'!B:B,MATCH($C1089,'Policy Characteristics'!$C:$C,0))),"",INDEX('Policy Characteristics'!B:B,MATCH($C1089,'Policy Characteristics'!$C:$C,0)))</f>
        <v>Industry Energy Efficiency Standards</v>
      </c>
      <c r="C1089" s="176" t="str">
        <f t="shared" si="43"/>
        <v>Percentage Improvement in Eqpt Efficiency Standards above BAU</v>
      </c>
      <c r="D1089" s="6" t="s">
        <v>1972</v>
      </c>
      <c r="E1089" s="47" t="s">
        <v>1604</v>
      </c>
      <c r="F1089" t="s">
        <v>1936</v>
      </c>
      <c r="G1089" s="47" t="s">
        <v>1609</v>
      </c>
      <c r="H1089" s="44">
        <v>1047</v>
      </c>
      <c r="I1089" s="198" t="s">
        <v>44</v>
      </c>
      <c r="J1089" s="177" t="str">
        <f>IF(ISBLANK(INDEX('Policy Characteristics'!D:D,MATCH($C1089,'Policy Characteristics'!$C:$C,0))),"",INDEX('Policy Characteristics'!D:D,MATCH($C1089,'Policy Characteristics'!$C:$C,0)))</f>
        <v>Industry Energy Efficiency Standards</v>
      </c>
      <c r="K1089" s="177" t="str">
        <f>IF(ISBLANK(INDEX('Policy Characteristics'!E:E,MATCH($C1089,'Policy Characteristics'!$C:$C,0))),"",INDEX('Policy Characteristics'!E:E,MATCH($C1089,'Policy Characteristics'!$C:$C,0)))</f>
        <v>indst efficiency standards</v>
      </c>
      <c r="L1089" s="177">
        <f>IF(ISBLANK(INDEX('Policy Characteristics'!F:F,MATCH($C1089,'Policy Characteristics'!$C:$C,0))),"",INDEX('Policy Characteristics'!F:F,MATCH($C1089,'Policy Characteristics'!$C:$C,0)))</f>
        <v>0</v>
      </c>
      <c r="M1089" s="177">
        <f>IF(ISBLANK(INDEX('Policy Characteristics'!G:G,MATCH($C1089,'Policy Characteristics'!$C:$C,0))),"",INDEX('Policy Characteristics'!G:G,MATCH($C1089,'Policy Characteristics'!$C:$C,0)))</f>
        <v>0.25</v>
      </c>
      <c r="N1089" s="177">
        <f>IF(ISBLANK(INDEX('Policy Characteristics'!H:H,MATCH($C1089,'Policy Characteristics'!$C:$C,0))),"",INDEX('Policy Characteristics'!H:H,MATCH($C1089,'Policy Characteristics'!$C:$C,0)))</f>
        <v>0.01</v>
      </c>
      <c r="O1089" s="177" t="str">
        <f>IF(ISBLANK(INDEX('Policy Characteristics'!I:I,MATCH($C1089,'Policy Characteristics'!$C:$C,0))),"",INDEX('Policy Characteristics'!I:I,MATCH($C1089,'Policy Characteristics'!$C:$C,0)))</f>
        <v>% reduction in energy use</v>
      </c>
      <c r="P1089" s="177" t="str">
        <f>IF(ISBLANK(INDEX('Policy Characteristics'!J:J,MATCH($C1089,'Policy Characteristics'!$C:$C,0))),"",INDEX('Policy Characteristics'!J:J,MATCH($C1089,'Policy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9" s="177" t="str">
        <f>IF(ISBLANK(INDEX('Policy Characteristics'!K:K,MATCH($C1089,'Policy Characteristics'!$C:$C,0))),"",INDEX('Policy Characteristics'!K:K,MATCH($C1089,'Policy Characteristics'!$C:$C,0)))</f>
        <v>industry-ag-main.html#eff-stds</v>
      </c>
      <c r="R1089" s="177" t="str">
        <f>IF(ISBLANK(INDEX('Policy Characteristics'!L:L,MATCH($C1089,'Policy Characteristics'!$C:$C,0))),"",INDEX('Policy Characteristics'!L:L,MATCH($C1089,'Policy Characteristics'!$C:$C,0)))</f>
        <v>industry-energy-efficiency-standards.html</v>
      </c>
    </row>
    <row r="1090" spans="1:18" s="4" customFormat="1" x14ac:dyDescent="0.35">
      <c r="A1090" s="176" t="str">
        <f>IF(ISBLANK(INDEX('Policy Characteristics'!A:A,MATCH($C1090,'Policy Characteristics'!$C:$C,0))),"",INDEX('Policy Characteristics'!A:A,MATCH($C1090,'Policy Characteristics'!$C:$C,0)))</f>
        <v>Industry</v>
      </c>
      <c r="B1090" s="184" t="str">
        <f>IF(ISBLANK(INDEX('Policy Characteristics'!B:B,MATCH($C1090,'Policy Characteristics'!$C:$C,0))),"",INDEX('Policy Characteristics'!B:B,MATCH($C1090,'Policy Characteristics'!$C:$C,0)))</f>
        <v>Industry Energy Efficiency Standards</v>
      </c>
      <c r="C1090" s="176" t="str">
        <f t="shared" si="43"/>
        <v>Percentage Improvement in Eqpt Efficiency Standards above BAU</v>
      </c>
      <c r="D1090" s="6" t="s">
        <v>1973</v>
      </c>
      <c r="E1090" s="47" t="s">
        <v>1298</v>
      </c>
      <c r="F1090" t="s">
        <v>1478</v>
      </c>
      <c r="G1090" s="47" t="s">
        <v>1304</v>
      </c>
      <c r="H1090" s="44">
        <v>1048</v>
      </c>
      <c r="I1090" s="198" t="s">
        <v>43</v>
      </c>
      <c r="J1090" s="177" t="str">
        <f>IF(ISBLANK(INDEX('Policy Characteristics'!D:D,MATCH($C1090,'Policy Characteristics'!$C:$C,0))),"",INDEX('Policy Characteristics'!D:D,MATCH($C1090,'Policy Characteristics'!$C:$C,0)))</f>
        <v>Industry Energy Efficiency Standards</v>
      </c>
      <c r="K1090" s="177" t="str">
        <f>IF(ISBLANK(INDEX('Policy Characteristics'!E:E,MATCH($C1090,'Policy Characteristics'!$C:$C,0))),"",INDEX('Policy Characteristics'!E:E,MATCH($C1090,'Policy Characteristics'!$C:$C,0)))</f>
        <v>indst efficiency standards</v>
      </c>
      <c r="L1090" s="177">
        <f>IF(ISBLANK(INDEX('Policy Characteristics'!F:F,MATCH($C1090,'Policy Characteristics'!$C:$C,0))),"",INDEX('Policy Characteristics'!F:F,MATCH($C1090,'Policy Characteristics'!$C:$C,0)))</f>
        <v>0</v>
      </c>
      <c r="M1090" s="177">
        <f>IF(ISBLANK(INDEX('Policy Characteristics'!G:G,MATCH($C1090,'Policy Characteristics'!$C:$C,0))),"",INDEX('Policy Characteristics'!G:G,MATCH($C1090,'Policy Characteristics'!$C:$C,0)))</f>
        <v>0.25</v>
      </c>
      <c r="N1090" s="177">
        <f>IF(ISBLANK(INDEX('Policy Characteristics'!H:H,MATCH($C1090,'Policy Characteristics'!$C:$C,0))),"",INDEX('Policy Characteristics'!H:H,MATCH($C1090,'Policy Characteristics'!$C:$C,0)))</f>
        <v>0.01</v>
      </c>
      <c r="O1090" s="177" t="str">
        <f>IF(ISBLANK(INDEX('Policy Characteristics'!I:I,MATCH($C1090,'Policy Characteristics'!$C:$C,0))),"",INDEX('Policy Characteristics'!I:I,MATCH($C1090,'Policy Characteristics'!$C:$C,0)))</f>
        <v>% reduction in energy use</v>
      </c>
      <c r="P1090" s="177" t="str">
        <f>IF(ISBLANK(INDEX('Policy Characteristics'!J:J,MATCH($C1090,'Policy Characteristics'!$C:$C,0))),"",INDEX('Policy Characteristics'!J:J,MATCH($C1090,'Policy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0" s="177" t="str">
        <f>IF(ISBLANK(INDEX('Policy Characteristics'!K:K,MATCH($C1090,'Policy Characteristics'!$C:$C,0))),"",INDEX('Policy Characteristics'!K:K,MATCH($C1090,'Policy Characteristics'!$C:$C,0)))</f>
        <v>industry-ag-main.html#eff-stds</v>
      </c>
      <c r="R1090" s="177" t="str">
        <f>IF(ISBLANK(INDEX('Policy Characteristics'!L:L,MATCH($C1090,'Policy Characteristics'!$C:$C,0))),"",INDEX('Policy Characteristics'!L:L,MATCH($C1090,'Policy Characteristics'!$C:$C,0)))</f>
        <v>industry-energy-efficiency-standards.html</v>
      </c>
    </row>
    <row r="1091" spans="1:18" s="4" customFormat="1" x14ac:dyDescent="0.35">
      <c r="A1091" s="176" t="str">
        <f>IF(ISBLANK(INDEX('Policy Characteristics'!A:A,MATCH($C1091,'Policy Characteristics'!$C:$C,0))),"",INDEX('Policy Characteristics'!A:A,MATCH($C1091,'Policy Characteristics'!$C:$C,0)))</f>
        <v>Industry</v>
      </c>
      <c r="B1091" s="184" t="str">
        <f>IF(ISBLANK(INDEX('Policy Characteristics'!B:B,MATCH($C1091,'Policy Characteristics'!$C:$C,0))),"",INDEX('Policy Characteristics'!B:B,MATCH($C1091,'Policy Characteristics'!$C:$C,0)))</f>
        <v>Industry Energy Efficiency Standards</v>
      </c>
      <c r="C1091" s="176" t="str">
        <f t="shared" si="43"/>
        <v>Percentage Improvement in Eqpt Efficiency Standards above BAU</v>
      </c>
      <c r="D1091" s="6" t="s">
        <v>1973</v>
      </c>
      <c r="E1091" s="47" t="s">
        <v>1299</v>
      </c>
      <c r="F1091" t="s">
        <v>1478</v>
      </c>
      <c r="G1091" s="47" t="s">
        <v>1307</v>
      </c>
      <c r="H1091" s="44">
        <v>1049</v>
      </c>
      <c r="I1091" s="198" t="s">
        <v>43</v>
      </c>
      <c r="J1091" s="177" t="str">
        <f>IF(ISBLANK(INDEX('Policy Characteristics'!D:D,MATCH($C1091,'Policy Characteristics'!$C:$C,0))),"",INDEX('Policy Characteristics'!D:D,MATCH($C1091,'Policy Characteristics'!$C:$C,0)))</f>
        <v>Industry Energy Efficiency Standards</v>
      </c>
      <c r="K1091" s="177" t="str">
        <f>IF(ISBLANK(INDEX('Policy Characteristics'!E:E,MATCH($C1091,'Policy Characteristics'!$C:$C,0))),"",INDEX('Policy Characteristics'!E:E,MATCH($C1091,'Policy Characteristics'!$C:$C,0)))</f>
        <v>indst efficiency standards</v>
      </c>
      <c r="L1091" s="177">
        <f>IF(ISBLANK(INDEX('Policy Characteristics'!F:F,MATCH($C1091,'Policy Characteristics'!$C:$C,0))),"",INDEX('Policy Characteristics'!F:F,MATCH($C1091,'Policy Characteristics'!$C:$C,0)))</f>
        <v>0</v>
      </c>
      <c r="M1091" s="177">
        <f>IF(ISBLANK(INDEX('Policy Characteristics'!G:G,MATCH($C1091,'Policy Characteristics'!$C:$C,0))),"",INDEX('Policy Characteristics'!G:G,MATCH($C1091,'Policy Characteristics'!$C:$C,0)))</f>
        <v>0.25</v>
      </c>
      <c r="N1091" s="177">
        <f>IF(ISBLANK(INDEX('Policy Characteristics'!H:H,MATCH($C1091,'Policy Characteristics'!$C:$C,0))),"",INDEX('Policy Characteristics'!H:H,MATCH($C1091,'Policy Characteristics'!$C:$C,0)))</f>
        <v>0.01</v>
      </c>
      <c r="O1091" s="177" t="str">
        <f>IF(ISBLANK(INDEX('Policy Characteristics'!I:I,MATCH($C1091,'Policy Characteristics'!$C:$C,0))),"",INDEX('Policy Characteristics'!I:I,MATCH($C1091,'Policy Characteristics'!$C:$C,0)))</f>
        <v>% reduction in energy use</v>
      </c>
      <c r="P1091" s="177" t="str">
        <f>IF(ISBLANK(INDEX('Policy Characteristics'!J:J,MATCH($C1091,'Policy Characteristics'!$C:$C,0))),"",INDEX('Policy Characteristics'!J:J,MATCH($C1091,'Policy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1" s="177" t="str">
        <f>IF(ISBLANK(INDEX('Policy Characteristics'!K:K,MATCH($C1091,'Policy Characteristics'!$C:$C,0))),"",INDEX('Policy Characteristics'!K:K,MATCH($C1091,'Policy Characteristics'!$C:$C,0)))</f>
        <v>industry-ag-main.html#eff-stds</v>
      </c>
      <c r="R1091" s="177" t="str">
        <f>IF(ISBLANK(INDEX('Policy Characteristics'!L:L,MATCH($C1091,'Policy Characteristics'!$C:$C,0))),"",INDEX('Policy Characteristics'!L:L,MATCH($C1091,'Policy Characteristics'!$C:$C,0)))</f>
        <v>industry-energy-efficiency-standards.html</v>
      </c>
    </row>
    <row r="1092" spans="1:18" s="4" customFormat="1" x14ac:dyDescent="0.35">
      <c r="A1092" s="176" t="str">
        <f>IF(ISBLANK(INDEX('Policy Characteristics'!A:A,MATCH($C1092,'Policy Characteristics'!$C:$C,0))),"",INDEX('Policy Characteristics'!A:A,MATCH($C1092,'Policy Characteristics'!$C:$C,0)))</f>
        <v>Industry</v>
      </c>
      <c r="B1092" s="184" t="str">
        <f>IF(ISBLANK(INDEX('Policy Characteristics'!B:B,MATCH($C1092,'Policy Characteristics'!$C:$C,0))),"",INDEX('Policy Characteristics'!B:B,MATCH($C1092,'Policy Characteristics'!$C:$C,0)))</f>
        <v>Industry Energy Efficiency Standards</v>
      </c>
      <c r="C1092" s="176" t="str">
        <f t="shared" si="43"/>
        <v>Percentage Improvement in Eqpt Efficiency Standards above BAU</v>
      </c>
      <c r="D1092" s="6" t="s">
        <v>1973</v>
      </c>
      <c r="E1092" s="47" t="s">
        <v>1300</v>
      </c>
      <c r="F1092" t="s">
        <v>1478</v>
      </c>
      <c r="G1092" s="47" t="s">
        <v>1308</v>
      </c>
      <c r="H1092" s="44">
        <v>1050</v>
      </c>
      <c r="I1092" s="198" t="s">
        <v>43</v>
      </c>
      <c r="J1092" s="177" t="str">
        <f>IF(ISBLANK(INDEX('Policy Characteristics'!D:D,MATCH($C1092,'Policy Characteristics'!$C:$C,0))),"",INDEX('Policy Characteristics'!D:D,MATCH($C1092,'Policy Characteristics'!$C:$C,0)))</f>
        <v>Industry Energy Efficiency Standards</v>
      </c>
      <c r="K1092" s="177" t="str">
        <f>IF(ISBLANK(INDEX('Policy Characteristics'!E:E,MATCH($C1092,'Policy Characteristics'!$C:$C,0))),"",INDEX('Policy Characteristics'!E:E,MATCH($C1092,'Policy Characteristics'!$C:$C,0)))</f>
        <v>indst efficiency standards</v>
      </c>
      <c r="L1092" s="177">
        <f>IF(ISBLANK(INDEX('Policy Characteristics'!F:F,MATCH($C1092,'Policy Characteristics'!$C:$C,0))),"",INDEX('Policy Characteristics'!F:F,MATCH($C1092,'Policy Characteristics'!$C:$C,0)))</f>
        <v>0</v>
      </c>
      <c r="M1092" s="177">
        <f>IF(ISBLANK(INDEX('Policy Characteristics'!G:G,MATCH($C1092,'Policy Characteristics'!$C:$C,0))),"",INDEX('Policy Characteristics'!G:G,MATCH($C1092,'Policy Characteristics'!$C:$C,0)))</f>
        <v>0.25</v>
      </c>
      <c r="N1092" s="177">
        <f>IF(ISBLANK(INDEX('Policy Characteristics'!H:H,MATCH($C1092,'Policy Characteristics'!$C:$C,0))),"",INDEX('Policy Characteristics'!H:H,MATCH($C1092,'Policy Characteristics'!$C:$C,0)))</f>
        <v>0.01</v>
      </c>
      <c r="O1092" s="177" t="str">
        <f>IF(ISBLANK(INDEX('Policy Characteristics'!I:I,MATCH($C1092,'Policy Characteristics'!$C:$C,0))),"",INDEX('Policy Characteristics'!I:I,MATCH($C1092,'Policy Characteristics'!$C:$C,0)))</f>
        <v>% reduction in energy use</v>
      </c>
      <c r="P1092" s="177" t="str">
        <f>IF(ISBLANK(INDEX('Policy Characteristics'!J:J,MATCH($C1092,'Policy Characteristics'!$C:$C,0))),"",INDEX('Policy Characteristics'!J:J,MATCH($C1092,'Policy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2" s="177" t="str">
        <f>IF(ISBLANK(INDEX('Policy Characteristics'!K:K,MATCH($C1092,'Policy Characteristics'!$C:$C,0))),"",INDEX('Policy Characteristics'!K:K,MATCH($C1092,'Policy Characteristics'!$C:$C,0)))</f>
        <v>industry-ag-main.html#eff-stds</v>
      </c>
      <c r="R1092" s="177" t="str">
        <f>IF(ISBLANK(INDEX('Policy Characteristics'!L:L,MATCH($C1092,'Policy Characteristics'!$C:$C,0))),"",INDEX('Policy Characteristics'!L:L,MATCH($C1092,'Policy Characteristics'!$C:$C,0)))</f>
        <v>industry-energy-efficiency-standards.html</v>
      </c>
    </row>
    <row r="1093" spans="1:18" s="4" customFormat="1" x14ac:dyDescent="0.35">
      <c r="A1093" s="176" t="str">
        <f>IF(ISBLANK(INDEX('Policy Characteristics'!A:A,MATCH($C1093,'Policy Characteristics'!$C:$C,0))),"",INDEX('Policy Characteristics'!A:A,MATCH($C1093,'Policy Characteristics'!$C:$C,0)))</f>
        <v>Industry</v>
      </c>
      <c r="B1093" s="184" t="str">
        <f>IF(ISBLANK(INDEX('Policy Characteristics'!B:B,MATCH($C1093,'Policy Characteristics'!$C:$C,0))),"",INDEX('Policy Characteristics'!B:B,MATCH($C1093,'Policy Characteristics'!$C:$C,0)))</f>
        <v>Industry Energy Efficiency Standards</v>
      </c>
      <c r="C1093" s="176" t="str">
        <f t="shared" si="43"/>
        <v>Percentage Improvement in Eqpt Efficiency Standards above BAU</v>
      </c>
      <c r="D1093" s="6" t="s">
        <v>1973</v>
      </c>
      <c r="E1093" s="47" t="s">
        <v>1301</v>
      </c>
      <c r="F1093" t="s">
        <v>1478</v>
      </c>
      <c r="G1093" s="47" t="s">
        <v>1305</v>
      </c>
      <c r="H1093" s="44">
        <v>1051</v>
      </c>
      <c r="I1093" s="198" t="s">
        <v>43</v>
      </c>
      <c r="J1093" s="177" t="str">
        <f>IF(ISBLANK(INDEX('Policy Characteristics'!D:D,MATCH($C1093,'Policy Characteristics'!$C:$C,0))),"",INDEX('Policy Characteristics'!D:D,MATCH($C1093,'Policy Characteristics'!$C:$C,0)))</f>
        <v>Industry Energy Efficiency Standards</v>
      </c>
      <c r="K1093" s="177" t="str">
        <f>IF(ISBLANK(INDEX('Policy Characteristics'!E:E,MATCH($C1093,'Policy Characteristics'!$C:$C,0))),"",INDEX('Policy Characteristics'!E:E,MATCH($C1093,'Policy Characteristics'!$C:$C,0)))</f>
        <v>indst efficiency standards</v>
      </c>
      <c r="L1093" s="177">
        <f>IF(ISBLANK(INDEX('Policy Characteristics'!F:F,MATCH($C1093,'Policy Characteristics'!$C:$C,0))),"",INDEX('Policy Characteristics'!F:F,MATCH($C1093,'Policy Characteristics'!$C:$C,0)))</f>
        <v>0</v>
      </c>
      <c r="M1093" s="177">
        <f>IF(ISBLANK(INDEX('Policy Characteristics'!G:G,MATCH($C1093,'Policy Characteristics'!$C:$C,0))),"",INDEX('Policy Characteristics'!G:G,MATCH($C1093,'Policy Characteristics'!$C:$C,0)))</f>
        <v>0.25</v>
      </c>
      <c r="N1093" s="177">
        <f>IF(ISBLANK(INDEX('Policy Characteristics'!H:H,MATCH($C1093,'Policy Characteristics'!$C:$C,0))),"",INDEX('Policy Characteristics'!H:H,MATCH($C1093,'Policy Characteristics'!$C:$C,0)))</f>
        <v>0.01</v>
      </c>
      <c r="O1093" s="177" t="str">
        <f>IF(ISBLANK(INDEX('Policy Characteristics'!I:I,MATCH($C1093,'Policy Characteristics'!$C:$C,0))),"",INDEX('Policy Characteristics'!I:I,MATCH($C1093,'Policy Characteristics'!$C:$C,0)))</f>
        <v>% reduction in energy use</v>
      </c>
      <c r="P1093" s="177" t="str">
        <f>IF(ISBLANK(INDEX('Policy Characteristics'!J:J,MATCH($C1093,'Policy Characteristics'!$C:$C,0))),"",INDEX('Policy Characteristics'!J:J,MATCH($C1093,'Policy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3" s="177" t="str">
        <f>IF(ISBLANK(INDEX('Policy Characteristics'!K:K,MATCH($C1093,'Policy Characteristics'!$C:$C,0))),"",INDEX('Policy Characteristics'!K:K,MATCH($C1093,'Policy Characteristics'!$C:$C,0)))</f>
        <v>industry-ag-main.html#eff-stds</v>
      </c>
      <c r="R1093" s="177" t="str">
        <f>IF(ISBLANK(INDEX('Policy Characteristics'!L:L,MATCH($C1093,'Policy Characteristics'!$C:$C,0))),"",INDEX('Policy Characteristics'!L:L,MATCH($C1093,'Policy Characteristics'!$C:$C,0)))</f>
        <v>industry-energy-efficiency-standards.html</v>
      </c>
    </row>
    <row r="1094" spans="1:18" s="4" customFormat="1" x14ac:dyDescent="0.35">
      <c r="A1094" s="176" t="str">
        <f>IF(ISBLANK(INDEX('Policy Characteristics'!A:A,MATCH($C1094,'Policy Characteristics'!$C:$C,0))),"",INDEX('Policy Characteristics'!A:A,MATCH($C1094,'Policy Characteristics'!$C:$C,0)))</f>
        <v>Industry</v>
      </c>
      <c r="B1094" s="184" t="str">
        <f>IF(ISBLANK(INDEX('Policy Characteristics'!B:B,MATCH($C1094,'Policy Characteristics'!$C:$C,0))),"",INDEX('Policy Characteristics'!B:B,MATCH($C1094,'Policy Characteristics'!$C:$C,0)))</f>
        <v>Industry Energy Efficiency Standards</v>
      </c>
      <c r="C1094" s="176" t="str">
        <f t="shared" si="43"/>
        <v>Percentage Improvement in Eqpt Efficiency Standards above BAU</v>
      </c>
      <c r="D1094" s="6" t="s">
        <v>1973</v>
      </c>
      <c r="E1094" s="47" t="s">
        <v>1302</v>
      </c>
      <c r="F1094" t="s">
        <v>1478</v>
      </c>
      <c r="G1094" s="47" t="s">
        <v>1306</v>
      </c>
      <c r="H1094" s="44">
        <v>1052</v>
      </c>
      <c r="I1094" s="198" t="s">
        <v>43</v>
      </c>
      <c r="J1094" s="177" t="str">
        <f>IF(ISBLANK(INDEX('Policy Characteristics'!D:D,MATCH($C1094,'Policy Characteristics'!$C:$C,0))),"",INDEX('Policy Characteristics'!D:D,MATCH($C1094,'Policy Characteristics'!$C:$C,0)))</f>
        <v>Industry Energy Efficiency Standards</v>
      </c>
      <c r="K1094" s="177" t="str">
        <f>IF(ISBLANK(INDEX('Policy Characteristics'!E:E,MATCH($C1094,'Policy Characteristics'!$C:$C,0))),"",INDEX('Policy Characteristics'!E:E,MATCH($C1094,'Policy Characteristics'!$C:$C,0)))</f>
        <v>indst efficiency standards</v>
      </c>
      <c r="L1094" s="177">
        <f>IF(ISBLANK(INDEX('Policy Characteristics'!F:F,MATCH($C1094,'Policy Characteristics'!$C:$C,0))),"",INDEX('Policy Characteristics'!F:F,MATCH($C1094,'Policy Characteristics'!$C:$C,0)))</f>
        <v>0</v>
      </c>
      <c r="M1094" s="177">
        <f>IF(ISBLANK(INDEX('Policy Characteristics'!G:G,MATCH($C1094,'Policy Characteristics'!$C:$C,0))),"",INDEX('Policy Characteristics'!G:G,MATCH($C1094,'Policy Characteristics'!$C:$C,0)))</f>
        <v>0.25</v>
      </c>
      <c r="N1094" s="177">
        <f>IF(ISBLANK(INDEX('Policy Characteristics'!H:H,MATCH($C1094,'Policy Characteristics'!$C:$C,0))),"",INDEX('Policy Characteristics'!H:H,MATCH($C1094,'Policy Characteristics'!$C:$C,0)))</f>
        <v>0.01</v>
      </c>
      <c r="O1094" s="177" t="str">
        <f>IF(ISBLANK(INDEX('Policy Characteristics'!I:I,MATCH($C1094,'Policy Characteristics'!$C:$C,0))),"",INDEX('Policy Characteristics'!I:I,MATCH($C1094,'Policy Characteristics'!$C:$C,0)))</f>
        <v>% reduction in energy use</v>
      </c>
      <c r="P1094" s="177" t="str">
        <f>IF(ISBLANK(INDEX('Policy Characteristics'!J:J,MATCH($C1094,'Policy Characteristics'!$C:$C,0))),"",INDEX('Policy Characteristics'!J:J,MATCH($C1094,'Policy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4" s="177" t="str">
        <f>IF(ISBLANK(INDEX('Policy Characteristics'!K:K,MATCH($C1094,'Policy Characteristics'!$C:$C,0))),"",INDEX('Policy Characteristics'!K:K,MATCH($C1094,'Policy Characteristics'!$C:$C,0)))</f>
        <v>industry-ag-main.html#eff-stds</v>
      </c>
      <c r="R1094" s="177" t="str">
        <f>IF(ISBLANK(INDEX('Policy Characteristics'!L:L,MATCH($C1094,'Policy Characteristics'!$C:$C,0))),"",INDEX('Policy Characteristics'!L:L,MATCH($C1094,'Policy Characteristics'!$C:$C,0)))</f>
        <v>industry-energy-efficiency-standards.html</v>
      </c>
    </row>
    <row r="1095" spans="1:18" s="4" customFormat="1" x14ac:dyDescent="0.35">
      <c r="A1095" s="176" t="str">
        <f>IF(ISBLANK(INDEX('Policy Characteristics'!A:A,MATCH($C1095,'Policy Characteristics'!$C:$C,0))),"",INDEX('Policy Characteristics'!A:A,MATCH($C1095,'Policy Characteristics'!$C:$C,0)))</f>
        <v>Industry</v>
      </c>
      <c r="B1095" s="184" t="str">
        <f>IF(ISBLANK(INDEX('Policy Characteristics'!B:B,MATCH($C1095,'Policy Characteristics'!$C:$C,0))),"",INDEX('Policy Characteristics'!B:B,MATCH($C1095,'Policy Characteristics'!$C:$C,0)))</f>
        <v>Industry Energy Efficiency Standards</v>
      </c>
      <c r="C1095" s="176" t="str">
        <f t="shared" si="43"/>
        <v>Percentage Improvement in Eqpt Efficiency Standards above BAU</v>
      </c>
      <c r="D1095" s="6" t="s">
        <v>1973</v>
      </c>
      <c r="E1095" s="47" t="s">
        <v>1303</v>
      </c>
      <c r="F1095" t="s">
        <v>1478</v>
      </c>
      <c r="G1095" s="47" t="s">
        <v>1309</v>
      </c>
      <c r="H1095" s="44">
        <v>1053</v>
      </c>
      <c r="I1095" s="198" t="s">
        <v>44</v>
      </c>
      <c r="J1095" s="177" t="str">
        <f>IF(ISBLANK(INDEX('Policy Characteristics'!D:D,MATCH($C1095,'Policy Characteristics'!$C:$C,0))),"",INDEX('Policy Characteristics'!D:D,MATCH($C1095,'Policy Characteristics'!$C:$C,0)))</f>
        <v>Industry Energy Efficiency Standards</v>
      </c>
      <c r="K1095" s="177" t="str">
        <f>IF(ISBLANK(INDEX('Policy Characteristics'!E:E,MATCH($C1095,'Policy Characteristics'!$C:$C,0))),"",INDEX('Policy Characteristics'!E:E,MATCH($C1095,'Policy Characteristics'!$C:$C,0)))</f>
        <v>indst efficiency standards</v>
      </c>
      <c r="L1095" s="177">
        <f>IF(ISBLANK(INDEX('Policy Characteristics'!F:F,MATCH($C1095,'Policy Characteristics'!$C:$C,0))),"",INDEX('Policy Characteristics'!F:F,MATCH($C1095,'Policy Characteristics'!$C:$C,0)))</f>
        <v>0</v>
      </c>
      <c r="M1095" s="177">
        <f>IF(ISBLANK(INDEX('Policy Characteristics'!G:G,MATCH($C1095,'Policy Characteristics'!$C:$C,0))),"",INDEX('Policy Characteristics'!G:G,MATCH($C1095,'Policy Characteristics'!$C:$C,0)))</f>
        <v>0.25</v>
      </c>
      <c r="N1095" s="177">
        <f>IF(ISBLANK(INDEX('Policy Characteristics'!H:H,MATCH($C1095,'Policy Characteristics'!$C:$C,0))),"",INDEX('Policy Characteristics'!H:H,MATCH($C1095,'Policy Characteristics'!$C:$C,0)))</f>
        <v>0.01</v>
      </c>
      <c r="O1095" s="177" t="str">
        <f>IF(ISBLANK(INDEX('Policy Characteristics'!I:I,MATCH($C1095,'Policy Characteristics'!$C:$C,0))),"",INDEX('Policy Characteristics'!I:I,MATCH($C1095,'Policy Characteristics'!$C:$C,0)))</f>
        <v>% reduction in energy use</v>
      </c>
      <c r="P1095" s="177" t="str">
        <f>IF(ISBLANK(INDEX('Policy Characteristics'!J:J,MATCH($C1095,'Policy Characteristics'!$C:$C,0))),"",INDEX('Policy Characteristics'!J:J,MATCH($C1095,'Policy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5" s="177" t="str">
        <f>IF(ISBLANK(INDEX('Policy Characteristics'!K:K,MATCH($C1095,'Policy Characteristics'!$C:$C,0))),"",INDEX('Policy Characteristics'!K:K,MATCH($C1095,'Policy Characteristics'!$C:$C,0)))</f>
        <v>industry-ag-main.html#eff-stds</v>
      </c>
      <c r="R1095" s="177" t="str">
        <f>IF(ISBLANK(INDEX('Policy Characteristics'!L:L,MATCH($C1095,'Policy Characteristics'!$C:$C,0))),"",INDEX('Policy Characteristics'!L:L,MATCH($C1095,'Policy Characteristics'!$C:$C,0)))</f>
        <v>industry-energy-efficiency-standards.html</v>
      </c>
    </row>
    <row r="1096" spans="1:18" s="4" customFormat="1" x14ac:dyDescent="0.35">
      <c r="A1096" s="176" t="str">
        <f>IF(ISBLANK(INDEX('Policy Characteristics'!A:A,MATCH($C1096,'Policy Characteristics'!$C:$C,0))),"",INDEX('Policy Characteristics'!A:A,MATCH($C1096,'Policy Characteristics'!$C:$C,0)))</f>
        <v>Industry</v>
      </c>
      <c r="B1096" s="184" t="str">
        <f>IF(ISBLANK(INDEX('Policy Characteristics'!B:B,MATCH($C1096,'Policy Characteristics'!$C:$C,0))),"",INDEX('Policy Characteristics'!B:B,MATCH($C1096,'Policy Characteristics'!$C:$C,0)))</f>
        <v>Industry Energy Efficiency Standards</v>
      </c>
      <c r="C1096" s="176" t="str">
        <f t="shared" si="43"/>
        <v>Percentage Improvement in Eqpt Efficiency Standards above BAU</v>
      </c>
      <c r="D1096" s="6" t="s">
        <v>1973</v>
      </c>
      <c r="E1096" s="47" t="s">
        <v>1605</v>
      </c>
      <c r="F1096" t="s">
        <v>1478</v>
      </c>
      <c r="G1096" s="47" t="s">
        <v>1608</v>
      </c>
      <c r="H1096" s="44">
        <v>1054</v>
      </c>
      <c r="I1096" s="198" t="s">
        <v>44</v>
      </c>
      <c r="J1096" s="177" t="str">
        <f>IF(ISBLANK(INDEX('Policy Characteristics'!D:D,MATCH($C1096,'Policy Characteristics'!$C:$C,0))),"",INDEX('Policy Characteristics'!D:D,MATCH($C1096,'Policy Characteristics'!$C:$C,0)))</f>
        <v>Industry Energy Efficiency Standards</v>
      </c>
      <c r="K1096" s="177" t="str">
        <f>IF(ISBLANK(INDEX('Policy Characteristics'!E:E,MATCH($C1096,'Policy Characteristics'!$C:$C,0))),"",INDEX('Policy Characteristics'!E:E,MATCH($C1096,'Policy Characteristics'!$C:$C,0)))</f>
        <v>indst efficiency standards</v>
      </c>
      <c r="L1096" s="177">
        <f>IF(ISBLANK(INDEX('Policy Characteristics'!F:F,MATCH($C1096,'Policy Characteristics'!$C:$C,0))),"",INDEX('Policy Characteristics'!F:F,MATCH($C1096,'Policy Characteristics'!$C:$C,0)))</f>
        <v>0</v>
      </c>
      <c r="M1096" s="177">
        <f>IF(ISBLANK(INDEX('Policy Characteristics'!G:G,MATCH($C1096,'Policy Characteristics'!$C:$C,0))),"",INDEX('Policy Characteristics'!G:G,MATCH($C1096,'Policy Characteristics'!$C:$C,0)))</f>
        <v>0.25</v>
      </c>
      <c r="N1096" s="177">
        <f>IF(ISBLANK(INDEX('Policy Characteristics'!H:H,MATCH($C1096,'Policy Characteristics'!$C:$C,0))),"",INDEX('Policy Characteristics'!H:H,MATCH($C1096,'Policy Characteristics'!$C:$C,0)))</f>
        <v>0.01</v>
      </c>
      <c r="O1096" s="177" t="str">
        <f>IF(ISBLANK(INDEX('Policy Characteristics'!I:I,MATCH($C1096,'Policy Characteristics'!$C:$C,0))),"",INDEX('Policy Characteristics'!I:I,MATCH($C1096,'Policy Characteristics'!$C:$C,0)))</f>
        <v>% reduction in energy use</v>
      </c>
      <c r="P1096" s="177" t="str">
        <f>IF(ISBLANK(INDEX('Policy Characteristics'!J:J,MATCH($C1096,'Policy Characteristics'!$C:$C,0))),"",INDEX('Policy Characteristics'!J:J,MATCH($C1096,'Policy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6" s="177" t="str">
        <f>IF(ISBLANK(INDEX('Policy Characteristics'!K:K,MATCH($C1096,'Policy Characteristics'!$C:$C,0))),"",INDEX('Policy Characteristics'!K:K,MATCH($C1096,'Policy Characteristics'!$C:$C,0)))</f>
        <v>industry-ag-main.html#eff-stds</v>
      </c>
      <c r="R1096" s="177" t="str">
        <f>IF(ISBLANK(INDEX('Policy Characteristics'!L:L,MATCH($C1096,'Policy Characteristics'!$C:$C,0))),"",INDEX('Policy Characteristics'!L:L,MATCH($C1096,'Policy Characteristics'!$C:$C,0)))</f>
        <v>industry-energy-efficiency-standards.html</v>
      </c>
    </row>
    <row r="1097" spans="1:18" s="4" customFormat="1" x14ac:dyDescent="0.35">
      <c r="A1097" s="176" t="str">
        <f>IF(ISBLANK(INDEX('Policy Characteristics'!A:A,MATCH($C1097,'Policy Characteristics'!$C:$C,0))),"",INDEX('Policy Characteristics'!A:A,MATCH($C1097,'Policy Characteristics'!$C:$C,0)))</f>
        <v>Industry</v>
      </c>
      <c r="B1097" s="184" t="str">
        <f>IF(ISBLANK(INDEX('Policy Characteristics'!B:B,MATCH($C1097,'Policy Characteristics'!$C:$C,0))),"",INDEX('Policy Characteristics'!B:B,MATCH($C1097,'Policy Characteristics'!$C:$C,0)))</f>
        <v>Industry Energy Efficiency Standards</v>
      </c>
      <c r="C1097" s="176" t="str">
        <f t="shared" si="43"/>
        <v>Percentage Improvement in Eqpt Efficiency Standards above BAU</v>
      </c>
      <c r="D1097" s="6" t="s">
        <v>1973</v>
      </c>
      <c r="E1097" s="47" t="s">
        <v>1606</v>
      </c>
      <c r="F1097" t="s">
        <v>1478</v>
      </c>
      <c r="G1097" s="47" t="s">
        <v>1610</v>
      </c>
      <c r="H1097" s="44">
        <v>1055</v>
      </c>
      <c r="I1097" s="198" t="s">
        <v>43</v>
      </c>
      <c r="J1097" s="177" t="str">
        <f>IF(ISBLANK(INDEX('Policy Characteristics'!D:D,MATCH($C1097,'Policy Characteristics'!$C:$C,0))),"",INDEX('Policy Characteristics'!D:D,MATCH($C1097,'Policy Characteristics'!$C:$C,0)))</f>
        <v>Industry Energy Efficiency Standards</v>
      </c>
      <c r="K1097" s="177" t="str">
        <f>IF(ISBLANK(INDEX('Policy Characteristics'!E:E,MATCH($C1097,'Policy Characteristics'!$C:$C,0))),"",INDEX('Policy Characteristics'!E:E,MATCH($C1097,'Policy Characteristics'!$C:$C,0)))</f>
        <v>indst efficiency standards</v>
      </c>
      <c r="L1097" s="177">
        <f>IF(ISBLANK(INDEX('Policy Characteristics'!F:F,MATCH($C1097,'Policy Characteristics'!$C:$C,0))),"",INDEX('Policy Characteristics'!F:F,MATCH($C1097,'Policy Characteristics'!$C:$C,0)))</f>
        <v>0</v>
      </c>
      <c r="M1097" s="177">
        <f>IF(ISBLANK(INDEX('Policy Characteristics'!G:G,MATCH($C1097,'Policy Characteristics'!$C:$C,0))),"",INDEX('Policy Characteristics'!G:G,MATCH($C1097,'Policy Characteristics'!$C:$C,0)))</f>
        <v>0.25</v>
      </c>
      <c r="N1097" s="177">
        <f>IF(ISBLANK(INDEX('Policy Characteristics'!H:H,MATCH($C1097,'Policy Characteristics'!$C:$C,0))),"",INDEX('Policy Characteristics'!H:H,MATCH($C1097,'Policy Characteristics'!$C:$C,0)))</f>
        <v>0.01</v>
      </c>
      <c r="O1097" s="177" t="str">
        <f>IF(ISBLANK(INDEX('Policy Characteristics'!I:I,MATCH($C1097,'Policy Characteristics'!$C:$C,0))),"",INDEX('Policy Characteristics'!I:I,MATCH($C1097,'Policy Characteristics'!$C:$C,0)))</f>
        <v>% reduction in energy use</v>
      </c>
      <c r="P1097" s="177" t="str">
        <f>IF(ISBLANK(INDEX('Policy Characteristics'!J:J,MATCH($C1097,'Policy Characteristics'!$C:$C,0))),"",INDEX('Policy Characteristics'!J:J,MATCH($C1097,'Policy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7" s="177" t="str">
        <f>IF(ISBLANK(INDEX('Policy Characteristics'!K:K,MATCH($C1097,'Policy Characteristics'!$C:$C,0))),"",INDEX('Policy Characteristics'!K:K,MATCH($C1097,'Policy Characteristics'!$C:$C,0)))</f>
        <v>industry-ag-main.html#eff-stds</v>
      </c>
      <c r="R1097" s="177" t="str">
        <f>IF(ISBLANK(INDEX('Policy Characteristics'!L:L,MATCH($C1097,'Policy Characteristics'!$C:$C,0))),"",INDEX('Policy Characteristics'!L:L,MATCH($C1097,'Policy Characteristics'!$C:$C,0)))</f>
        <v>industry-energy-efficiency-standards.html</v>
      </c>
    </row>
    <row r="1098" spans="1:18" s="4" customFormat="1" x14ac:dyDescent="0.35">
      <c r="A1098" s="176" t="str">
        <f>IF(ISBLANK(INDEX('Policy Characteristics'!A:A,MATCH($C1098,'Policy Characteristics'!$C:$C,0))),"",INDEX('Policy Characteristics'!A:A,MATCH($C1098,'Policy Characteristics'!$C:$C,0)))</f>
        <v>Industry</v>
      </c>
      <c r="B1098" s="184" t="str">
        <f>IF(ISBLANK(INDEX('Policy Characteristics'!B:B,MATCH($C1098,'Policy Characteristics'!$C:$C,0))),"",INDEX('Policy Characteristics'!B:B,MATCH($C1098,'Policy Characteristics'!$C:$C,0)))</f>
        <v>Industry Energy Efficiency Standards</v>
      </c>
      <c r="C1098" s="176" t="str">
        <f t="shared" si="43"/>
        <v>Percentage Improvement in Eqpt Efficiency Standards above BAU</v>
      </c>
      <c r="D1098" s="6" t="s">
        <v>1973</v>
      </c>
      <c r="E1098" s="47" t="s">
        <v>1607</v>
      </c>
      <c r="F1098" t="s">
        <v>1478</v>
      </c>
      <c r="G1098" s="47" t="s">
        <v>1611</v>
      </c>
      <c r="H1098" s="44">
        <v>1056</v>
      </c>
      <c r="I1098" s="198" t="s">
        <v>43</v>
      </c>
      <c r="J1098" s="177" t="str">
        <f>IF(ISBLANK(INDEX('Policy Characteristics'!D:D,MATCH($C1098,'Policy Characteristics'!$C:$C,0))),"",INDEX('Policy Characteristics'!D:D,MATCH($C1098,'Policy Characteristics'!$C:$C,0)))</f>
        <v>Industry Energy Efficiency Standards</v>
      </c>
      <c r="K1098" s="177" t="str">
        <f>IF(ISBLANK(INDEX('Policy Characteristics'!E:E,MATCH($C1098,'Policy Characteristics'!$C:$C,0))),"",INDEX('Policy Characteristics'!E:E,MATCH($C1098,'Policy Characteristics'!$C:$C,0)))</f>
        <v>indst efficiency standards</v>
      </c>
      <c r="L1098" s="177">
        <f>IF(ISBLANK(INDEX('Policy Characteristics'!F:F,MATCH($C1098,'Policy Characteristics'!$C:$C,0))),"",INDEX('Policy Characteristics'!F:F,MATCH($C1098,'Policy Characteristics'!$C:$C,0)))</f>
        <v>0</v>
      </c>
      <c r="M1098" s="177">
        <f>IF(ISBLANK(INDEX('Policy Characteristics'!G:G,MATCH($C1098,'Policy Characteristics'!$C:$C,0))),"",INDEX('Policy Characteristics'!G:G,MATCH($C1098,'Policy Characteristics'!$C:$C,0)))</f>
        <v>0.25</v>
      </c>
      <c r="N1098" s="177">
        <f>IF(ISBLANK(INDEX('Policy Characteristics'!H:H,MATCH($C1098,'Policy Characteristics'!$C:$C,0))),"",INDEX('Policy Characteristics'!H:H,MATCH($C1098,'Policy Characteristics'!$C:$C,0)))</f>
        <v>0.01</v>
      </c>
      <c r="O1098" s="177" t="str">
        <f>IF(ISBLANK(INDEX('Policy Characteristics'!I:I,MATCH($C1098,'Policy Characteristics'!$C:$C,0))),"",INDEX('Policy Characteristics'!I:I,MATCH($C1098,'Policy Characteristics'!$C:$C,0)))</f>
        <v>% reduction in energy use</v>
      </c>
      <c r="P1098" s="177" t="str">
        <f>IF(ISBLANK(INDEX('Policy Characteristics'!J:J,MATCH($C1098,'Policy Characteristics'!$C:$C,0))),"",INDEX('Policy Characteristics'!J:J,MATCH($C1098,'Policy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8" s="177" t="str">
        <f>IF(ISBLANK(INDEX('Policy Characteristics'!K:K,MATCH($C1098,'Policy Characteristics'!$C:$C,0))),"",INDEX('Policy Characteristics'!K:K,MATCH($C1098,'Policy Characteristics'!$C:$C,0)))</f>
        <v>industry-ag-main.html#eff-stds</v>
      </c>
      <c r="R1098" s="177" t="str">
        <f>IF(ISBLANK(INDEX('Policy Characteristics'!L:L,MATCH($C1098,'Policy Characteristics'!$C:$C,0))),"",INDEX('Policy Characteristics'!L:L,MATCH($C1098,'Policy Characteristics'!$C:$C,0)))</f>
        <v>industry-energy-efficiency-standards.html</v>
      </c>
    </row>
    <row r="1099" spans="1:18" s="4" customFormat="1" x14ac:dyDescent="0.35">
      <c r="A1099" s="176" t="str">
        <f>IF(ISBLANK(INDEX('Policy Characteristics'!A:A,MATCH($C1099,'Policy Characteristics'!$C:$C,0))),"",INDEX('Policy Characteristics'!A:A,MATCH($C1099,'Policy Characteristics'!$C:$C,0)))</f>
        <v>Industry</v>
      </c>
      <c r="B1099" s="184" t="str">
        <f>IF(ISBLANK(INDEX('Policy Characteristics'!B:B,MATCH($C1099,'Policy Characteristics'!$C:$C,0))),"",INDEX('Policy Characteristics'!B:B,MATCH($C1099,'Policy Characteristics'!$C:$C,0)))</f>
        <v>Industry Energy Efficiency Standards</v>
      </c>
      <c r="C1099" s="176" t="str">
        <f t="shared" si="43"/>
        <v>Percentage Improvement in Eqpt Efficiency Standards above BAU</v>
      </c>
      <c r="D1099" s="6" t="s">
        <v>1973</v>
      </c>
      <c r="E1099" s="47" t="s">
        <v>1604</v>
      </c>
      <c r="F1099" t="s">
        <v>1478</v>
      </c>
      <c r="G1099" s="47" t="s">
        <v>1609</v>
      </c>
      <c r="H1099" s="44">
        <v>1057</v>
      </c>
      <c r="I1099" s="198" t="s">
        <v>44</v>
      </c>
      <c r="J1099" s="177" t="str">
        <f>IF(ISBLANK(INDEX('Policy Characteristics'!D:D,MATCH($C1099,'Policy Characteristics'!$C:$C,0))),"",INDEX('Policy Characteristics'!D:D,MATCH($C1099,'Policy Characteristics'!$C:$C,0)))</f>
        <v>Industry Energy Efficiency Standards</v>
      </c>
      <c r="K1099" s="177" t="str">
        <f>IF(ISBLANK(INDEX('Policy Characteristics'!E:E,MATCH($C1099,'Policy Characteristics'!$C:$C,0))),"",INDEX('Policy Characteristics'!E:E,MATCH($C1099,'Policy Characteristics'!$C:$C,0)))</f>
        <v>indst efficiency standards</v>
      </c>
      <c r="L1099" s="177">
        <f>IF(ISBLANK(INDEX('Policy Characteristics'!F:F,MATCH($C1099,'Policy Characteristics'!$C:$C,0))),"",INDEX('Policy Characteristics'!F:F,MATCH($C1099,'Policy Characteristics'!$C:$C,0)))</f>
        <v>0</v>
      </c>
      <c r="M1099" s="177">
        <f>IF(ISBLANK(INDEX('Policy Characteristics'!G:G,MATCH($C1099,'Policy Characteristics'!$C:$C,0))),"",INDEX('Policy Characteristics'!G:G,MATCH($C1099,'Policy Characteristics'!$C:$C,0)))</f>
        <v>0.25</v>
      </c>
      <c r="N1099" s="177">
        <f>IF(ISBLANK(INDEX('Policy Characteristics'!H:H,MATCH($C1099,'Policy Characteristics'!$C:$C,0))),"",INDEX('Policy Characteristics'!H:H,MATCH($C1099,'Policy Characteristics'!$C:$C,0)))</f>
        <v>0.01</v>
      </c>
      <c r="O1099" s="177" t="str">
        <f>IF(ISBLANK(INDEX('Policy Characteristics'!I:I,MATCH($C1099,'Policy Characteristics'!$C:$C,0))),"",INDEX('Policy Characteristics'!I:I,MATCH($C1099,'Policy Characteristics'!$C:$C,0)))</f>
        <v>% reduction in energy use</v>
      </c>
      <c r="P1099" s="177" t="str">
        <f>IF(ISBLANK(INDEX('Policy Characteristics'!J:J,MATCH($C1099,'Policy Characteristics'!$C:$C,0))),"",INDEX('Policy Characteristics'!J:J,MATCH($C1099,'Policy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9" s="177" t="str">
        <f>IF(ISBLANK(INDEX('Policy Characteristics'!K:K,MATCH($C1099,'Policy Characteristics'!$C:$C,0))),"",INDEX('Policy Characteristics'!K:K,MATCH($C1099,'Policy Characteristics'!$C:$C,0)))</f>
        <v>industry-ag-main.html#eff-stds</v>
      </c>
      <c r="R1099" s="177" t="str">
        <f>IF(ISBLANK(INDEX('Policy Characteristics'!L:L,MATCH($C1099,'Policy Characteristics'!$C:$C,0))),"",INDEX('Policy Characteristics'!L:L,MATCH($C1099,'Policy Characteristics'!$C:$C,0)))</f>
        <v>industry-energy-efficiency-standards.html</v>
      </c>
    </row>
    <row r="1100" spans="1:18" s="4" customFormat="1" x14ac:dyDescent="0.35">
      <c r="A1100" s="176" t="str">
        <f>IF(ISBLANK(INDEX('Policy Characteristics'!A:A,MATCH($C1100,'Policy Characteristics'!$C:$C,0))),"",INDEX('Policy Characteristics'!A:A,MATCH($C1100,'Policy Characteristics'!$C:$C,0)))</f>
        <v>Industry</v>
      </c>
      <c r="B1100" s="184" t="str">
        <f>IF(ISBLANK(INDEX('Policy Characteristics'!B:B,MATCH($C1100,'Policy Characteristics'!$C:$C,0))),"",INDEX('Policy Characteristics'!B:B,MATCH($C1100,'Policy Characteristics'!$C:$C,0)))</f>
        <v>Industry Energy Efficiency Standards</v>
      </c>
      <c r="C1100" s="176" t="str">
        <f t="shared" si="43"/>
        <v>Percentage Improvement in Eqpt Efficiency Standards above BAU</v>
      </c>
      <c r="D1100" s="6" t="s">
        <v>1974</v>
      </c>
      <c r="E1100" s="47" t="s">
        <v>1298</v>
      </c>
      <c r="F1100" t="s">
        <v>1937</v>
      </c>
      <c r="G1100" s="47" t="s">
        <v>1304</v>
      </c>
      <c r="H1100" s="44">
        <v>1058</v>
      </c>
      <c r="I1100" s="198" t="s">
        <v>43</v>
      </c>
      <c r="J1100" s="177" t="str">
        <f>IF(ISBLANK(INDEX('Policy Characteristics'!D:D,MATCH($C1100,'Policy Characteristics'!$C:$C,0))),"",INDEX('Policy Characteristics'!D:D,MATCH($C1100,'Policy Characteristics'!$C:$C,0)))</f>
        <v>Industry Energy Efficiency Standards</v>
      </c>
      <c r="K1100" s="177" t="str">
        <f>IF(ISBLANK(INDEX('Policy Characteristics'!E:E,MATCH($C1100,'Policy Characteristics'!$C:$C,0))),"",INDEX('Policy Characteristics'!E:E,MATCH($C1100,'Policy Characteristics'!$C:$C,0)))</f>
        <v>indst efficiency standards</v>
      </c>
      <c r="L1100" s="177">
        <f>IF(ISBLANK(INDEX('Policy Characteristics'!F:F,MATCH($C1100,'Policy Characteristics'!$C:$C,0))),"",INDEX('Policy Characteristics'!F:F,MATCH($C1100,'Policy Characteristics'!$C:$C,0)))</f>
        <v>0</v>
      </c>
      <c r="M1100" s="177">
        <f>IF(ISBLANK(INDEX('Policy Characteristics'!G:G,MATCH($C1100,'Policy Characteristics'!$C:$C,0))),"",INDEX('Policy Characteristics'!G:G,MATCH($C1100,'Policy Characteristics'!$C:$C,0)))</f>
        <v>0.25</v>
      </c>
      <c r="N1100" s="177">
        <f>IF(ISBLANK(INDEX('Policy Characteristics'!H:H,MATCH($C1100,'Policy Characteristics'!$C:$C,0))),"",INDEX('Policy Characteristics'!H:H,MATCH($C1100,'Policy Characteristics'!$C:$C,0)))</f>
        <v>0.01</v>
      </c>
      <c r="O1100" s="177" t="str">
        <f>IF(ISBLANK(INDEX('Policy Characteristics'!I:I,MATCH($C1100,'Policy Characteristics'!$C:$C,0))),"",INDEX('Policy Characteristics'!I:I,MATCH($C1100,'Policy Characteristics'!$C:$C,0)))</f>
        <v>% reduction in energy use</v>
      </c>
      <c r="P1100" s="177" t="str">
        <f>IF(ISBLANK(INDEX('Policy Characteristics'!J:J,MATCH($C1100,'Policy Characteristics'!$C:$C,0))),"",INDEX('Policy Characteristics'!J:J,MATCH($C1100,'Policy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0" s="177" t="str">
        <f>IF(ISBLANK(INDEX('Policy Characteristics'!K:K,MATCH($C1100,'Policy Characteristics'!$C:$C,0))),"",INDEX('Policy Characteristics'!K:K,MATCH($C1100,'Policy Characteristics'!$C:$C,0)))</f>
        <v>industry-ag-main.html#eff-stds</v>
      </c>
      <c r="R1100" s="177" t="str">
        <f>IF(ISBLANK(INDEX('Policy Characteristics'!L:L,MATCH($C1100,'Policy Characteristics'!$C:$C,0))),"",INDEX('Policy Characteristics'!L:L,MATCH($C1100,'Policy Characteristics'!$C:$C,0)))</f>
        <v>industry-energy-efficiency-standards.html</v>
      </c>
    </row>
    <row r="1101" spans="1:18" s="4" customFormat="1" x14ac:dyDescent="0.35">
      <c r="A1101" s="176" t="str">
        <f>IF(ISBLANK(INDEX('Policy Characteristics'!A:A,MATCH($C1101,'Policy Characteristics'!$C:$C,0))),"",INDEX('Policy Characteristics'!A:A,MATCH($C1101,'Policy Characteristics'!$C:$C,0)))</f>
        <v>Industry</v>
      </c>
      <c r="B1101" s="184" t="str">
        <f>IF(ISBLANK(INDEX('Policy Characteristics'!B:B,MATCH($C1101,'Policy Characteristics'!$C:$C,0))),"",INDEX('Policy Characteristics'!B:B,MATCH($C1101,'Policy Characteristics'!$C:$C,0)))</f>
        <v>Industry Energy Efficiency Standards</v>
      </c>
      <c r="C1101" s="176" t="str">
        <f t="shared" si="43"/>
        <v>Percentage Improvement in Eqpt Efficiency Standards above BAU</v>
      </c>
      <c r="D1101" s="6" t="s">
        <v>1974</v>
      </c>
      <c r="E1101" s="47" t="s">
        <v>1299</v>
      </c>
      <c r="F1101" t="s">
        <v>1937</v>
      </c>
      <c r="G1101" s="47" t="s">
        <v>1307</v>
      </c>
      <c r="H1101" s="44">
        <v>1059</v>
      </c>
      <c r="I1101" s="198" t="s">
        <v>43</v>
      </c>
      <c r="J1101" s="177" t="str">
        <f>IF(ISBLANK(INDEX('Policy Characteristics'!D:D,MATCH($C1101,'Policy Characteristics'!$C:$C,0))),"",INDEX('Policy Characteristics'!D:D,MATCH($C1101,'Policy Characteristics'!$C:$C,0)))</f>
        <v>Industry Energy Efficiency Standards</v>
      </c>
      <c r="K1101" s="177" t="str">
        <f>IF(ISBLANK(INDEX('Policy Characteristics'!E:E,MATCH($C1101,'Policy Characteristics'!$C:$C,0))),"",INDEX('Policy Characteristics'!E:E,MATCH($C1101,'Policy Characteristics'!$C:$C,0)))</f>
        <v>indst efficiency standards</v>
      </c>
      <c r="L1101" s="177">
        <f>IF(ISBLANK(INDEX('Policy Characteristics'!F:F,MATCH($C1101,'Policy Characteristics'!$C:$C,0))),"",INDEX('Policy Characteristics'!F:F,MATCH($C1101,'Policy Characteristics'!$C:$C,0)))</f>
        <v>0</v>
      </c>
      <c r="M1101" s="177">
        <f>IF(ISBLANK(INDEX('Policy Characteristics'!G:G,MATCH($C1101,'Policy Characteristics'!$C:$C,0))),"",INDEX('Policy Characteristics'!G:G,MATCH($C1101,'Policy Characteristics'!$C:$C,0)))</f>
        <v>0.25</v>
      </c>
      <c r="N1101" s="177">
        <f>IF(ISBLANK(INDEX('Policy Characteristics'!H:H,MATCH($C1101,'Policy Characteristics'!$C:$C,0))),"",INDEX('Policy Characteristics'!H:H,MATCH($C1101,'Policy Characteristics'!$C:$C,0)))</f>
        <v>0.01</v>
      </c>
      <c r="O1101" s="177" t="str">
        <f>IF(ISBLANK(INDEX('Policy Characteristics'!I:I,MATCH($C1101,'Policy Characteristics'!$C:$C,0))),"",INDEX('Policy Characteristics'!I:I,MATCH($C1101,'Policy Characteristics'!$C:$C,0)))</f>
        <v>% reduction in energy use</v>
      </c>
      <c r="P1101" s="177" t="str">
        <f>IF(ISBLANK(INDEX('Policy Characteristics'!J:J,MATCH($C1101,'Policy Characteristics'!$C:$C,0))),"",INDEX('Policy Characteristics'!J:J,MATCH($C1101,'Policy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1" s="177" t="str">
        <f>IF(ISBLANK(INDEX('Policy Characteristics'!K:K,MATCH($C1101,'Policy Characteristics'!$C:$C,0))),"",INDEX('Policy Characteristics'!K:K,MATCH($C1101,'Policy Characteristics'!$C:$C,0)))</f>
        <v>industry-ag-main.html#eff-stds</v>
      </c>
      <c r="R1101" s="177" t="str">
        <f>IF(ISBLANK(INDEX('Policy Characteristics'!L:L,MATCH($C1101,'Policy Characteristics'!$C:$C,0))),"",INDEX('Policy Characteristics'!L:L,MATCH($C1101,'Policy Characteristics'!$C:$C,0)))</f>
        <v>industry-energy-efficiency-standards.html</v>
      </c>
    </row>
    <row r="1102" spans="1:18" s="4" customFormat="1" x14ac:dyDescent="0.35">
      <c r="A1102" s="176" t="str">
        <f>IF(ISBLANK(INDEX('Policy Characteristics'!A:A,MATCH($C1102,'Policy Characteristics'!$C:$C,0))),"",INDEX('Policy Characteristics'!A:A,MATCH($C1102,'Policy Characteristics'!$C:$C,0)))</f>
        <v>Industry</v>
      </c>
      <c r="B1102" s="184" t="str">
        <f>IF(ISBLANK(INDEX('Policy Characteristics'!B:B,MATCH($C1102,'Policy Characteristics'!$C:$C,0))),"",INDEX('Policy Characteristics'!B:B,MATCH($C1102,'Policy Characteristics'!$C:$C,0)))</f>
        <v>Industry Energy Efficiency Standards</v>
      </c>
      <c r="C1102" s="176" t="str">
        <f t="shared" si="43"/>
        <v>Percentage Improvement in Eqpt Efficiency Standards above BAU</v>
      </c>
      <c r="D1102" s="6" t="s">
        <v>1974</v>
      </c>
      <c r="E1102" s="47" t="s">
        <v>1300</v>
      </c>
      <c r="F1102" t="s">
        <v>1937</v>
      </c>
      <c r="G1102" s="47" t="s">
        <v>1308</v>
      </c>
      <c r="H1102" s="44">
        <v>1060</v>
      </c>
      <c r="I1102" s="198" t="s">
        <v>43</v>
      </c>
      <c r="J1102" s="177" t="str">
        <f>IF(ISBLANK(INDEX('Policy Characteristics'!D:D,MATCH($C1102,'Policy Characteristics'!$C:$C,0))),"",INDEX('Policy Characteristics'!D:D,MATCH($C1102,'Policy Characteristics'!$C:$C,0)))</f>
        <v>Industry Energy Efficiency Standards</v>
      </c>
      <c r="K1102" s="177" t="str">
        <f>IF(ISBLANK(INDEX('Policy Characteristics'!E:E,MATCH($C1102,'Policy Characteristics'!$C:$C,0))),"",INDEX('Policy Characteristics'!E:E,MATCH($C1102,'Policy Characteristics'!$C:$C,0)))</f>
        <v>indst efficiency standards</v>
      </c>
      <c r="L1102" s="177">
        <f>IF(ISBLANK(INDEX('Policy Characteristics'!F:F,MATCH($C1102,'Policy Characteristics'!$C:$C,0))),"",INDEX('Policy Characteristics'!F:F,MATCH($C1102,'Policy Characteristics'!$C:$C,0)))</f>
        <v>0</v>
      </c>
      <c r="M1102" s="177">
        <f>IF(ISBLANK(INDEX('Policy Characteristics'!G:G,MATCH($C1102,'Policy Characteristics'!$C:$C,0))),"",INDEX('Policy Characteristics'!G:G,MATCH($C1102,'Policy Characteristics'!$C:$C,0)))</f>
        <v>0.25</v>
      </c>
      <c r="N1102" s="177">
        <f>IF(ISBLANK(INDEX('Policy Characteristics'!H:H,MATCH($C1102,'Policy Characteristics'!$C:$C,0))),"",INDEX('Policy Characteristics'!H:H,MATCH($C1102,'Policy Characteristics'!$C:$C,0)))</f>
        <v>0.01</v>
      </c>
      <c r="O1102" s="177" t="str">
        <f>IF(ISBLANK(INDEX('Policy Characteristics'!I:I,MATCH($C1102,'Policy Characteristics'!$C:$C,0))),"",INDEX('Policy Characteristics'!I:I,MATCH($C1102,'Policy Characteristics'!$C:$C,0)))</f>
        <v>% reduction in energy use</v>
      </c>
      <c r="P1102" s="177" t="str">
        <f>IF(ISBLANK(INDEX('Policy Characteristics'!J:J,MATCH($C1102,'Policy Characteristics'!$C:$C,0))),"",INDEX('Policy Characteristics'!J:J,MATCH($C1102,'Policy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2" s="177" t="str">
        <f>IF(ISBLANK(INDEX('Policy Characteristics'!K:K,MATCH($C1102,'Policy Characteristics'!$C:$C,0))),"",INDEX('Policy Characteristics'!K:K,MATCH($C1102,'Policy Characteristics'!$C:$C,0)))</f>
        <v>industry-ag-main.html#eff-stds</v>
      </c>
      <c r="R1102" s="177" t="str">
        <f>IF(ISBLANK(INDEX('Policy Characteristics'!L:L,MATCH($C1102,'Policy Characteristics'!$C:$C,0))),"",INDEX('Policy Characteristics'!L:L,MATCH($C1102,'Policy Characteristics'!$C:$C,0)))</f>
        <v>industry-energy-efficiency-standards.html</v>
      </c>
    </row>
    <row r="1103" spans="1:18" s="4" customFormat="1" x14ac:dyDescent="0.35">
      <c r="A1103" s="176" t="str">
        <f>IF(ISBLANK(INDEX('Policy Characteristics'!A:A,MATCH($C1103,'Policy Characteristics'!$C:$C,0))),"",INDEX('Policy Characteristics'!A:A,MATCH($C1103,'Policy Characteristics'!$C:$C,0)))</f>
        <v>Industry</v>
      </c>
      <c r="B1103" s="184" t="str">
        <f>IF(ISBLANK(INDEX('Policy Characteristics'!B:B,MATCH($C1103,'Policy Characteristics'!$C:$C,0))),"",INDEX('Policy Characteristics'!B:B,MATCH($C1103,'Policy Characteristics'!$C:$C,0)))</f>
        <v>Industry Energy Efficiency Standards</v>
      </c>
      <c r="C1103" s="176" t="str">
        <f t="shared" si="43"/>
        <v>Percentage Improvement in Eqpt Efficiency Standards above BAU</v>
      </c>
      <c r="D1103" s="6" t="s">
        <v>1974</v>
      </c>
      <c r="E1103" s="47" t="s">
        <v>1301</v>
      </c>
      <c r="F1103" t="s">
        <v>1937</v>
      </c>
      <c r="G1103" s="47" t="s">
        <v>1305</v>
      </c>
      <c r="H1103" s="44">
        <v>1061</v>
      </c>
      <c r="I1103" s="198" t="s">
        <v>44</v>
      </c>
      <c r="J1103" s="177" t="str">
        <f>IF(ISBLANK(INDEX('Policy Characteristics'!D:D,MATCH($C1103,'Policy Characteristics'!$C:$C,0))),"",INDEX('Policy Characteristics'!D:D,MATCH($C1103,'Policy Characteristics'!$C:$C,0)))</f>
        <v>Industry Energy Efficiency Standards</v>
      </c>
      <c r="K1103" s="177" t="str">
        <f>IF(ISBLANK(INDEX('Policy Characteristics'!E:E,MATCH($C1103,'Policy Characteristics'!$C:$C,0))),"",INDEX('Policy Characteristics'!E:E,MATCH($C1103,'Policy Characteristics'!$C:$C,0)))</f>
        <v>indst efficiency standards</v>
      </c>
      <c r="L1103" s="177">
        <f>IF(ISBLANK(INDEX('Policy Characteristics'!F:F,MATCH($C1103,'Policy Characteristics'!$C:$C,0))),"",INDEX('Policy Characteristics'!F:F,MATCH($C1103,'Policy Characteristics'!$C:$C,0)))</f>
        <v>0</v>
      </c>
      <c r="M1103" s="177">
        <f>IF(ISBLANK(INDEX('Policy Characteristics'!G:G,MATCH($C1103,'Policy Characteristics'!$C:$C,0))),"",INDEX('Policy Characteristics'!G:G,MATCH($C1103,'Policy Characteristics'!$C:$C,0)))</f>
        <v>0.25</v>
      </c>
      <c r="N1103" s="177">
        <f>IF(ISBLANK(INDEX('Policy Characteristics'!H:H,MATCH($C1103,'Policy Characteristics'!$C:$C,0))),"",INDEX('Policy Characteristics'!H:H,MATCH($C1103,'Policy Characteristics'!$C:$C,0)))</f>
        <v>0.01</v>
      </c>
      <c r="O1103" s="177" t="str">
        <f>IF(ISBLANK(INDEX('Policy Characteristics'!I:I,MATCH($C1103,'Policy Characteristics'!$C:$C,0))),"",INDEX('Policy Characteristics'!I:I,MATCH($C1103,'Policy Characteristics'!$C:$C,0)))</f>
        <v>% reduction in energy use</v>
      </c>
      <c r="P1103" s="177" t="str">
        <f>IF(ISBLANK(INDEX('Policy Characteristics'!J:J,MATCH($C1103,'Policy Characteristics'!$C:$C,0))),"",INDEX('Policy Characteristics'!J:J,MATCH($C1103,'Policy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3" s="177" t="str">
        <f>IF(ISBLANK(INDEX('Policy Characteristics'!K:K,MATCH($C1103,'Policy Characteristics'!$C:$C,0))),"",INDEX('Policy Characteristics'!K:K,MATCH($C1103,'Policy Characteristics'!$C:$C,0)))</f>
        <v>industry-ag-main.html#eff-stds</v>
      </c>
      <c r="R1103" s="177" t="str">
        <f>IF(ISBLANK(INDEX('Policy Characteristics'!L:L,MATCH($C1103,'Policy Characteristics'!$C:$C,0))),"",INDEX('Policy Characteristics'!L:L,MATCH($C1103,'Policy Characteristics'!$C:$C,0)))</f>
        <v>industry-energy-efficiency-standards.html</v>
      </c>
    </row>
    <row r="1104" spans="1:18" s="4" customFormat="1" x14ac:dyDescent="0.35">
      <c r="A1104" s="176" t="str">
        <f>IF(ISBLANK(INDEX('Policy Characteristics'!A:A,MATCH($C1104,'Policy Characteristics'!$C:$C,0))),"",INDEX('Policy Characteristics'!A:A,MATCH($C1104,'Policy Characteristics'!$C:$C,0)))</f>
        <v>Industry</v>
      </c>
      <c r="B1104" s="184" t="str">
        <f>IF(ISBLANK(INDEX('Policy Characteristics'!B:B,MATCH($C1104,'Policy Characteristics'!$C:$C,0))),"",INDEX('Policy Characteristics'!B:B,MATCH($C1104,'Policy Characteristics'!$C:$C,0)))</f>
        <v>Industry Energy Efficiency Standards</v>
      </c>
      <c r="C1104" s="176" t="str">
        <f t="shared" si="43"/>
        <v>Percentage Improvement in Eqpt Efficiency Standards above BAU</v>
      </c>
      <c r="D1104" s="6" t="s">
        <v>1974</v>
      </c>
      <c r="E1104" s="47" t="s">
        <v>1302</v>
      </c>
      <c r="F1104" t="s">
        <v>1937</v>
      </c>
      <c r="G1104" s="47" t="s">
        <v>1306</v>
      </c>
      <c r="H1104" s="44">
        <v>1062</v>
      </c>
      <c r="I1104" s="198" t="s">
        <v>43</v>
      </c>
      <c r="J1104" s="177" t="str">
        <f>IF(ISBLANK(INDEX('Policy Characteristics'!D:D,MATCH($C1104,'Policy Characteristics'!$C:$C,0))),"",INDEX('Policy Characteristics'!D:D,MATCH($C1104,'Policy Characteristics'!$C:$C,0)))</f>
        <v>Industry Energy Efficiency Standards</v>
      </c>
      <c r="K1104" s="177" t="str">
        <f>IF(ISBLANK(INDEX('Policy Characteristics'!E:E,MATCH($C1104,'Policy Characteristics'!$C:$C,0))),"",INDEX('Policy Characteristics'!E:E,MATCH($C1104,'Policy Characteristics'!$C:$C,0)))</f>
        <v>indst efficiency standards</v>
      </c>
      <c r="L1104" s="177">
        <f>IF(ISBLANK(INDEX('Policy Characteristics'!F:F,MATCH($C1104,'Policy Characteristics'!$C:$C,0))),"",INDEX('Policy Characteristics'!F:F,MATCH($C1104,'Policy Characteristics'!$C:$C,0)))</f>
        <v>0</v>
      </c>
      <c r="M1104" s="177">
        <f>IF(ISBLANK(INDEX('Policy Characteristics'!G:G,MATCH($C1104,'Policy Characteristics'!$C:$C,0))),"",INDEX('Policy Characteristics'!G:G,MATCH($C1104,'Policy Characteristics'!$C:$C,0)))</f>
        <v>0.25</v>
      </c>
      <c r="N1104" s="177">
        <f>IF(ISBLANK(INDEX('Policy Characteristics'!H:H,MATCH($C1104,'Policy Characteristics'!$C:$C,0))),"",INDEX('Policy Characteristics'!H:H,MATCH($C1104,'Policy Characteristics'!$C:$C,0)))</f>
        <v>0.01</v>
      </c>
      <c r="O1104" s="177" t="str">
        <f>IF(ISBLANK(INDEX('Policy Characteristics'!I:I,MATCH($C1104,'Policy Characteristics'!$C:$C,0))),"",INDEX('Policy Characteristics'!I:I,MATCH($C1104,'Policy Characteristics'!$C:$C,0)))</f>
        <v>% reduction in energy use</v>
      </c>
      <c r="P1104" s="177" t="str">
        <f>IF(ISBLANK(INDEX('Policy Characteristics'!J:J,MATCH($C1104,'Policy Characteristics'!$C:$C,0))),"",INDEX('Policy Characteristics'!J:J,MATCH($C1104,'Policy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4" s="177" t="str">
        <f>IF(ISBLANK(INDEX('Policy Characteristics'!K:K,MATCH($C1104,'Policy Characteristics'!$C:$C,0))),"",INDEX('Policy Characteristics'!K:K,MATCH($C1104,'Policy Characteristics'!$C:$C,0)))</f>
        <v>industry-ag-main.html#eff-stds</v>
      </c>
      <c r="R1104" s="177" t="str">
        <f>IF(ISBLANK(INDEX('Policy Characteristics'!L:L,MATCH($C1104,'Policy Characteristics'!$C:$C,0))),"",INDEX('Policy Characteristics'!L:L,MATCH($C1104,'Policy Characteristics'!$C:$C,0)))</f>
        <v>industry-energy-efficiency-standards.html</v>
      </c>
    </row>
    <row r="1105" spans="1:18" s="4" customFormat="1" x14ac:dyDescent="0.35">
      <c r="A1105" s="176" t="str">
        <f>IF(ISBLANK(INDEX('Policy Characteristics'!A:A,MATCH($C1105,'Policy Characteristics'!$C:$C,0))),"",INDEX('Policy Characteristics'!A:A,MATCH($C1105,'Policy Characteristics'!$C:$C,0)))</f>
        <v>Industry</v>
      </c>
      <c r="B1105" s="184" t="str">
        <f>IF(ISBLANK(INDEX('Policy Characteristics'!B:B,MATCH($C1105,'Policy Characteristics'!$C:$C,0))),"",INDEX('Policy Characteristics'!B:B,MATCH($C1105,'Policy Characteristics'!$C:$C,0)))</f>
        <v>Industry Energy Efficiency Standards</v>
      </c>
      <c r="C1105" s="176" t="str">
        <f t="shared" si="43"/>
        <v>Percentage Improvement in Eqpt Efficiency Standards above BAU</v>
      </c>
      <c r="D1105" s="6" t="s">
        <v>1974</v>
      </c>
      <c r="E1105" s="47" t="s">
        <v>1303</v>
      </c>
      <c r="F1105" t="s">
        <v>1937</v>
      </c>
      <c r="G1105" s="47" t="s">
        <v>1309</v>
      </c>
      <c r="H1105" s="44">
        <v>1063</v>
      </c>
      <c r="I1105" s="198" t="s">
        <v>44</v>
      </c>
      <c r="J1105" s="177" t="str">
        <f>IF(ISBLANK(INDEX('Policy Characteristics'!D:D,MATCH($C1105,'Policy Characteristics'!$C:$C,0))),"",INDEX('Policy Characteristics'!D:D,MATCH($C1105,'Policy Characteristics'!$C:$C,0)))</f>
        <v>Industry Energy Efficiency Standards</v>
      </c>
      <c r="K1105" s="177" t="str">
        <f>IF(ISBLANK(INDEX('Policy Characteristics'!E:E,MATCH($C1105,'Policy Characteristics'!$C:$C,0))),"",INDEX('Policy Characteristics'!E:E,MATCH($C1105,'Policy Characteristics'!$C:$C,0)))</f>
        <v>indst efficiency standards</v>
      </c>
      <c r="L1105" s="177">
        <f>IF(ISBLANK(INDEX('Policy Characteristics'!F:F,MATCH($C1105,'Policy Characteristics'!$C:$C,0))),"",INDEX('Policy Characteristics'!F:F,MATCH($C1105,'Policy Characteristics'!$C:$C,0)))</f>
        <v>0</v>
      </c>
      <c r="M1105" s="177">
        <f>IF(ISBLANK(INDEX('Policy Characteristics'!G:G,MATCH($C1105,'Policy Characteristics'!$C:$C,0))),"",INDEX('Policy Characteristics'!G:G,MATCH($C1105,'Policy Characteristics'!$C:$C,0)))</f>
        <v>0.25</v>
      </c>
      <c r="N1105" s="177">
        <f>IF(ISBLANK(INDEX('Policy Characteristics'!H:H,MATCH($C1105,'Policy Characteristics'!$C:$C,0))),"",INDEX('Policy Characteristics'!H:H,MATCH($C1105,'Policy Characteristics'!$C:$C,0)))</f>
        <v>0.01</v>
      </c>
      <c r="O1105" s="177" t="str">
        <f>IF(ISBLANK(INDEX('Policy Characteristics'!I:I,MATCH($C1105,'Policy Characteristics'!$C:$C,0))),"",INDEX('Policy Characteristics'!I:I,MATCH($C1105,'Policy Characteristics'!$C:$C,0)))</f>
        <v>% reduction in energy use</v>
      </c>
      <c r="P1105" s="177" t="str">
        <f>IF(ISBLANK(INDEX('Policy Characteristics'!J:J,MATCH($C1105,'Policy Characteristics'!$C:$C,0))),"",INDEX('Policy Characteristics'!J:J,MATCH($C1105,'Policy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5" s="177" t="str">
        <f>IF(ISBLANK(INDEX('Policy Characteristics'!K:K,MATCH($C1105,'Policy Characteristics'!$C:$C,0))),"",INDEX('Policy Characteristics'!K:K,MATCH($C1105,'Policy Characteristics'!$C:$C,0)))</f>
        <v>industry-ag-main.html#eff-stds</v>
      </c>
      <c r="R1105" s="177" t="str">
        <f>IF(ISBLANK(INDEX('Policy Characteristics'!L:L,MATCH($C1105,'Policy Characteristics'!$C:$C,0))),"",INDEX('Policy Characteristics'!L:L,MATCH($C1105,'Policy Characteristics'!$C:$C,0)))</f>
        <v>industry-energy-efficiency-standards.html</v>
      </c>
    </row>
    <row r="1106" spans="1:18" s="4" customFormat="1" x14ac:dyDescent="0.35">
      <c r="A1106" s="176" t="str">
        <f>IF(ISBLANK(INDEX('Policy Characteristics'!A:A,MATCH($C1106,'Policy Characteristics'!$C:$C,0))),"",INDEX('Policy Characteristics'!A:A,MATCH($C1106,'Policy Characteristics'!$C:$C,0)))</f>
        <v>Industry</v>
      </c>
      <c r="B1106" s="184" t="str">
        <f>IF(ISBLANK(INDEX('Policy Characteristics'!B:B,MATCH($C1106,'Policy Characteristics'!$C:$C,0))),"",INDEX('Policy Characteristics'!B:B,MATCH($C1106,'Policy Characteristics'!$C:$C,0)))</f>
        <v>Industry Energy Efficiency Standards</v>
      </c>
      <c r="C1106" s="176" t="str">
        <f t="shared" si="43"/>
        <v>Percentage Improvement in Eqpt Efficiency Standards above BAU</v>
      </c>
      <c r="D1106" s="6" t="s">
        <v>1974</v>
      </c>
      <c r="E1106" s="47" t="s">
        <v>1605</v>
      </c>
      <c r="F1106" t="s">
        <v>1937</v>
      </c>
      <c r="G1106" s="47" t="s">
        <v>1608</v>
      </c>
      <c r="H1106" s="44">
        <v>1064</v>
      </c>
      <c r="I1106" s="198" t="s">
        <v>44</v>
      </c>
      <c r="J1106" s="177" t="str">
        <f>IF(ISBLANK(INDEX('Policy Characteristics'!D:D,MATCH($C1106,'Policy Characteristics'!$C:$C,0))),"",INDEX('Policy Characteristics'!D:D,MATCH($C1106,'Policy Characteristics'!$C:$C,0)))</f>
        <v>Industry Energy Efficiency Standards</v>
      </c>
      <c r="K1106" s="177" t="str">
        <f>IF(ISBLANK(INDEX('Policy Characteristics'!E:E,MATCH($C1106,'Policy Characteristics'!$C:$C,0))),"",INDEX('Policy Characteristics'!E:E,MATCH($C1106,'Policy Characteristics'!$C:$C,0)))</f>
        <v>indst efficiency standards</v>
      </c>
      <c r="L1106" s="177">
        <f>IF(ISBLANK(INDEX('Policy Characteristics'!F:F,MATCH($C1106,'Policy Characteristics'!$C:$C,0))),"",INDEX('Policy Characteristics'!F:F,MATCH($C1106,'Policy Characteristics'!$C:$C,0)))</f>
        <v>0</v>
      </c>
      <c r="M1106" s="177">
        <f>IF(ISBLANK(INDEX('Policy Characteristics'!G:G,MATCH($C1106,'Policy Characteristics'!$C:$C,0))),"",INDEX('Policy Characteristics'!G:G,MATCH($C1106,'Policy Characteristics'!$C:$C,0)))</f>
        <v>0.25</v>
      </c>
      <c r="N1106" s="177">
        <f>IF(ISBLANK(INDEX('Policy Characteristics'!H:H,MATCH($C1106,'Policy Characteristics'!$C:$C,0))),"",INDEX('Policy Characteristics'!H:H,MATCH($C1106,'Policy Characteristics'!$C:$C,0)))</f>
        <v>0.01</v>
      </c>
      <c r="O1106" s="177" t="str">
        <f>IF(ISBLANK(INDEX('Policy Characteristics'!I:I,MATCH($C1106,'Policy Characteristics'!$C:$C,0))),"",INDEX('Policy Characteristics'!I:I,MATCH($C1106,'Policy Characteristics'!$C:$C,0)))</f>
        <v>% reduction in energy use</v>
      </c>
      <c r="P1106" s="177" t="str">
        <f>IF(ISBLANK(INDEX('Policy Characteristics'!J:J,MATCH($C1106,'Policy Characteristics'!$C:$C,0))),"",INDEX('Policy Characteristics'!J:J,MATCH($C1106,'Policy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6" s="177" t="str">
        <f>IF(ISBLANK(INDEX('Policy Characteristics'!K:K,MATCH($C1106,'Policy Characteristics'!$C:$C,0))),"",INDEX('Policy Characteristics'!K:K,MATCH($C1106,'Policy Characteristics'!$C:$C,0)))</f>
        <v>industry-ag-main.html#eff-stds</v>
      </c>
      <c r="R1106" s="177" t="str">
        <f>IF(ISBLANK(INDEX('Policy Characteristics'!L:L,MATCH($C1106,'Policy Characteristics'!$C:$C,0))),"",INDEX('Policy Characteristics'!L:L,MATCH($C1106,'Policy Characteristics'!$C:$C,0)))</f>
        <v>industry-energy-efficiency-standards.html</v>
      </c>
    </row>
    <row r="1107" spans="1:18" s="4" customFormat="1" x14ac:dyDescent="0.35">
      <c r="A1107" s="176" t="str">
        <f>IF(ISBLANK(INDEX('Policy Characteristics'!A:A,MATCH($C1107,'Policy Characteristics'!$C:$C,0))),"",INDEX('Policy Characteristics'!A:A,MATCH($C1107,'Policy Characteristics'!$C:$C,0)))</f>
        <v>Industry</v>
      </c>
      <c r="B1107" s="184" t="str">
        <f>IF(ISBLANK(INDEX('Policy Characteristics'!B:B,MATCH($C1107,'Policy Characteristics'!$C:$C,0))),"",INDEX('Policy Characteristics'!B:B,MATCH($C1107,'Policy Characteristics'!$C:$C,0)))</f>
        <v>Industry Energy Efficiency Standards</v>
      </c>
      <c r="C1107" s="176" t="str">
        <f t="shared" si="43"/>
        <v>Percentage Improvement in Eqpt Efficiency Standards above BAU</v>
      </c>
      <c r="D1107" s="6" t="s">
        <v>1974</v>
      </c>
      <c r="E1107" s="47" t="s">
        <v>1606</v>
      </c>
      <c r="F1107" t="s">
        <v>1937</v>
      </c>
      <c r="G1107" s="47" t="s">
        <v>1610</v>
      </c>
      <c r="H1107" s="44">
        <v>1065</v>
      </c>
      <c r="I1107" s="198" t="s">
        <v>44</v>
      </c>
      <c r="J1107" s="177" t="str">
        <f>IF(ISBLANK(INDEX('Policy Characteristics'!D:D,MATCH($C1107,'Policy Characteristics'!$C:$C,0))),"",INDEX('Policy Characteristics'!D:D,MATCH($C1107,'Policy Characteristics'!$C:$C,0)))</f>
        <v>Industry Energy Efficiency Standards</v>
      </c>
      <c r="K1107" s="177" t="str">
        <f>IF(ISBLANK(INDEX('Policy Characteristics'!E:E,MATCH($C1107,'Policy Characteristics'!$C:$C,0))),"",INDEX('Policy Characteristics'!E:E,MATCH($C1107,'Policy Characteristics'!$C:$C,0)))</f>
        <v>indst efficiency standards</v>
      </c>
      <c r="L1107" s="177">
        <f>IF(ISBLANK(INDEX('Policy Characteristics'!F:F,MATCH($C1107,'Policy Characteristics'!$C:$C,0))),"",INDEX('Policy Characteristics'!F:F,MATCH($C1107,'Policy Characteristics'!$C:$C,0)))</f>
        <v>0</v>
      </c>
      <c r="M1107" s="177">
        <f>IF(ISBLANK(INDEX('Policy Characteristics'!G:G,MATCH($C1107,'Policy Characteristics'!$C:$C,0))),"",INDEX('Policy Characteristics'!G:G,MATCH($C1107,'Policy Characteristics'!$C:$C,0)))</f>
        <v>0.25</v>
      </c>
      <c r="N1107" s="177">
        <f>IF(ISBLANK(INDEX('Policy Characteristics'!H:H,MATCH($C1107,'Policy Characteristics'!$C:$C,0))),"",INDEX('Policy Characteristics'!H:H,MATCH($C1107,'Policy Characteristics'!$C:$C,0)))</f>
        <v>0.01</v>
      </c>
      <c r="O1107" s="177" t="str">
        <f>IF(ISBLANK(INDEX('Policy Characteristics'!I:I,MATCH($C1107,'Policy Characteristics'!$C:$C,0))),"",INDEX('Policy Characteristics'!I:I,MATCH($C1107,'Policy Characteristics'!$C:$C,0)))</f>
        <v>% reduction in energy use</v>
      </c>
      <c r="P1107" s="177" t="str">
        <f>IF(ISBLANK(INDEX('Policy Characteristics'!J:J,MATCH($C1107,'Policy Characteristics'!$C:$C,0))),"",INDEX('Policy Characteristics'!J:J,MATCH($C1107,'Policy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7" s="177" t="str">
        <f>IF(ISBLANK(INDEX('Policy Characteristics'!K:K,MATCH($C1107,'Policy Characteristics'!$C:$C,0))),"",INDEX('Policy Characteristics'!K:K,MATCH($C1107,'Policy Characteristics'!$C:$C,0)))</f>
        <v>industry-ag-main.html#eff-stds</v>
      </c>
      <c r="R1107" s="177" t="str">
        <f>IF(ISBLANK(INDEX('Policy Characteristics'!L:L,MATCH($C1107,'Policy Characteristics'!$C:$C,0))),"",INDEX('Policy Characteristics'!L:L,MATCH($C1107,'Policy Characteristics'!$C:$C,0)))</f>
        <v>industry-energy-efficiency-standards.html</v>
      </c>
    </row>
    <row r="1108" spans="1:18" s="4" customFormat="1" x14ac:dyDescent="0.35">
      <c r="A1108" s="176" t="str">
        <f>IF(ISBLANK(INDEX('Policy Characteristics'!A:A,MATCH($C1108,'Policy Characteristics'!$C:$C,0))),"",INDEX('Policy Characteristics'!A:A,MATCH($C1108,'Policy Characteristics'!$C:$C,0)))</f>
        <v>Industry</v>
      </c>
      <c r="B1108" s="184" t="str">
        <f>IF(ISBLANK(INDEX('Policy Characteristics'!B:B,MATCH($C1108,'Policy Characteristics'!$C:$C,0))),"",INDEX('Policy Characteristics'!B:B,MATCH($C1108,'Policy Characteristics'!$C:$C,0)))</f>
        <v>Industry Energy Efficiency Standards</v>
      </c>
      <c r="C1108" s="176" t="str">
        <f t="shared" si="43"/>
        <v>Percentage Improvement in Eqpt Efficiency Standards above BAU</v>
      </c>
      <c r="D1108" s="6" t="s">
        <v>1974</v>
      </c>
      <c r="E1108" s="47" t="s">
        <v>1607</v>
      </c>
      <c r="F1108" t="s">
        <v>1937</v>
      </c>
      <c r="G1108" s="47" t="s">
        <v>1611</v>
      </c>
      <c r="H1108" s="44">
        <v>1066</v>
      </c>
      <c r="I1108" s="198" t="s">
        <v>43</v>
      </c>
      <c r="J1108" s="177" t="str">
        <f>IF(ISBLANK(INDEX('Policy Characteristics'!D:D,MATCH($C1108,'Policy Characteristics'!$C:$C,0))),"",INDEX('Policy Characteristics'!D:D,MATCH($C1108,'Policy Characteristics'!$C:$C,0)))</f>
        <v>Industry Energy Efficiency Standards</v>
      </c>
      <c r="K1108" s="177" t="str">
        <f>IF(ISBLANK(INDEX('Policy Characteristics'!E:E,MATCH($C1108,'Policy Characteristics'!$C:$C,0))),"",INDEX('Policy Characteristics'!E:E,MATCH($C1108,'Policy Characteristics'!$C:$C,0)))</f>
        <v>indst efficiency standards</v>
      </c>
      <c r="L1108" s="177">
        <f>IF(ISBLANK(INDEX('Policy Characteristics'!F:F,MATCH($C1108,'Policy Characteristics'!$C:$C,0))),"",INDEX('Policy Characteristics'!F:F,MATCH($C1108,'Policy Characteristics'!$C:$C,0)))</f>
        <v>0</v>
      </c>
      <c r="M1108" s="177">
        <f>IF(ISBLANK(INDEX('Policy Characteristics'!G:G,MATCH($C1108,'Policy Characteristics'!$C:$C,0))),"",INDEX('Policy Characteristics'!G:G,MATCH($C1108,'Policy Characteristics'!$C:$C,0)))</f>
        <v>0.25</v>
      </c>
      <c r="N1108" s="177">
        <f>IF(ISBLANK(INDEX('Policy Characteristics'!H:H,MATCH($C1108,'Policy Characteristics'!$C:$C,0))),"",INDEX('Policy Characteristics'!H:H,MATCH($C1108,'Policy Characteristics'!$C:$C,0)))</f>
        <v>0.01</v>
      </c>
      <c r="O1108" s="177" t="str">
        <f>IF(ISBLANK(INDEX('Policy Characteristics'!I:I,MATCH($C1108,'Policy Characteristics'!$C:$C,0))),"",INDEX('Policy Characteristics'!I:I,MATCH($C1108,'Policy Characteristics'!$C:$C,0)))</f>
        <v>% reduction in energy use</v>
      </c>
      <c r="P1108" s="177" t="str">
        <f>IF(ISBLANK(INDEX('Policy Characteristics'!J:J,MATCH($C1108,'Policy Characteristics'!$C:$C,0))),"",INDEX('Policy Characteristics'!J:J,MATCH($C1108,'Policy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8" s="177" t="str">
        <f>IF(ISBLANK(INDEX('Policy Characteristics'!K:K,MATCH($C1108,'Policy Characteristics'!$C:$C,0))),"",INDEX('Policy Characteristics'!K:K,MATCH($C1108,'Policy Characteristics'!$C:$C,0)))</f>
        <v>industry-ag-main.html#eff-stds</v>
      </c>
      <c r="R1108" s="177" t="str">
        <f>IF(ISBLANK(INDEX('Policy Characteristics'!L:L,MATCH($C1108,'Policy Characteristics'!$C:$C,0))),"",INDEX('Policy Characteristics'!L:L,MATCH($C1108,'Policy Characteristics'!$C:$C,0)))</f>
        <v>industry-energy-efficiency-standards.html</v>
      </c>
    </row>
    <row r="1109" spans="1:18" s="4" customFormat="1" x14ac:dyDescent="0.35">
      <c r="A1109" s="176" t="str">
        <f>IF(ISBLANK(INDEX('Policy Characteristics'!A:A,MATCH($C1109,'Policy Characteristics'!$C:$C,0))),"",INDEX('Policy Characteristics'!A:A,MATCH($C1109,'Policy Characteristics'!$C:$C,0)))</f>
        <v>Industry</v>
      </c>
      <c r="B1109" s="184" t="str">
        <f>IF(ISBLANK(INDEX('Policy Characteristics'!B:B,MATCH($C1109,'Policy Characteristics'!$C:$C,0))),"",INDEX('Policy Characteristics'!B:B,MATCH($C1109,'Policy Characteristics'!$C:$C,0)))</f>
        <v>Industry Energy Efficiency Standards</v>
      </c>
      <c r="C1109" s="176" t="str">
        <f t="shared" si="43"/>
        <v>Percentage Improvement in Eqpt Efficiency Standards above BAU</v>
      </c>
      <c r="D1109" s="6" t="s">
        <v>1974</v>
      </c>
      <c r="E1109" s="47" t="s">
        <v>1604</v>
      </c>
      <c r="F1109" t="s">
        <v>1937</v>
      </c>
      <c r="G1109" s="47" t="s">
        <v>1609</v>
      </c>
      <c r="H1109" s="44">
        <v>1067</v>
      </c>
      <c r="I1109" s="198" t="s">
        <v>44</v>
      </c>
      <c r="J1109" s="177" t="str">
        <f>IF(ISBLANK(INDEX('Policy Characteristics'!D:D,MATCH($C1109,'Policy Characteristics'!$C:$C,0))),"",INDEX('Policy Characteristics'!D:D,MATCH($C1109,'Policy Characteristics'!$C:$C,0)))</f>
        <v>Industry Energy Efficiency Standards</v>
      </c>
      <c r="K1109" s="177" t="str">
        <f>IF(ISBLANK(INDEX('Policy Characteristics'!E:E,MATCH($C1109,'Policy Characteristics'!$C:$C,0))),"",INDEX('Policy Characteristics'!E:E,MATCH($C1109,'Policy Characteristics'!$C:$C,0)))</f>
        <v>indst efficiency standards</v>
      </c>
      <c r="L1109" s="177">
        <f>IF(ISBLANK(INDEX('Policy Characteristics'!F:F,MATCH($C1109,'Policy Characteristics'!$C:$C,0))),"",INDEX('Policy Characteristics'!F:F,MATCH($C1109,'Policy Characteristics'!$C:$C,0)))</f>
        <v>0</v>
      </c>
      <c r="M1109" s="177">
        <f>IF(ISBLANK(INDEX('Policy Characteristics'!G:G,MATCH($C1109,'Policy Characteristics'!$C:$C,0))),"",INDEX('Policy Characteristics'!G:G,MATCH($C1109,'Policy Characteristics'!$C:$C,0)))</f>
        <v>0.25</v>
      </c>
      <c r="N1109" s="177">
        <f>IF(ISBLANK(INDEX('Policy Characteristics'!H:H,MATCH($C1109,'Policy Characteristics'!$C:$C,0))),"",INDEX('Policy Characteristics'!H:H,MATCH($C1109,'Policy Characteristics'!$C:$C,0)))</f>
        <v>0.01</v>
      </c>
      <c r="O1109" s="177" t="str">
        <f>IF(ISBLANK(INDEX('Policy Characteristics'!I:I,MATCH($C1109,'Policy Characteristics'!$C:$C,0))),"",INDEX('Policy Characteristics'!I:I,MATCH($C1109,'Policy Characteristics'!$C:$C,0)))</f>
        <v>% reduction in energy use</v>
      </c>
      <c r="P1109" s="177" t="str">
        <f>IF(ISBLANK(INDEX('Policy Characteristics'!J:J,MATCH($C1109,'Policy Characteristics'!$C:$C,0))),"",INDEX('Policy Characteristics'!J:J,MATCH($C1109,'Policy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9" s="177" t="str">
        <f>IF(ISBLANK(INDEX('Policy Characteristics'!K:K,MATCH($C1109,'Policy Characteristics'!$C:$C,0))),"",INDEX('Policy Characteristics'!K:K,MATCH($C1109,'Policy Characteristics'!$C:$C,0)))</f>
        <v>industry-ag-main.html#eff-stds</v>
      </c>
      <c r="R1109" s="177" t="str">
        <f>IF(ISBLANK(INDEX('Policy Characteristics'!L:L,MATCH($C1109,'Policy Characteristics'!$C:$C,0))),"",INDEX('Policy Characteristics'!L:L,MATCH($C1109,'Policy Characteristics'!$C:$C,0)))</f>
        <v>industry-energy-efficiency-standards.html</v>
      </c>
    </row>
    <row r="1110" spans="1:18" s="4" customFormat="1" x14ac:dyDescent="0.35">
      <c r="A1110" s="176" t="str">
        <f>IF(ISBLANK(INDEX('Policy Characteristics'!A:A,MATCH($C1110,'Policy Characteristics'!$C:$C,0))),"",INDEX('Policy Characteristics'!A:A,MATCH($C1110,'Policy Characteristics'!$C:$C,0)))</f>
        <v>Industry</v>
      </c>
      <c r="B1110" s="184" t="str">
        <f>IF(ISBLANK(INDEX('Policy Characteristics'!B:B,MATCH($C1110,'Policy Characteristics'!$C:$C,0))),"",INDEX('Policy Characteristics'!B:B,MATCH($C1110,'Policy Characteristics'!$C:$C,0)))</f>
        <v>Industry Energy Efficiency Standards</v>
      </c>
      <c r="C1110" s="176" t="str">
        <f t="shared" si="43"/>
        <v>Percentage Improvement in Eqpt Efficiency Standards above BAU</v>
      </c>
      <c r="D1110" s="6" t="s">
        <v>1975</v>
      </c>
      <c r="E1110" s="47" t="s">
        <v>1298</v>
      </c>
      <c r="F1110" t="s">
        <v>1938</v>
      </c>
      <c r="G1110" s="47" t="s">
        <v>1304</v>
      </c>
      <c r="H1110" s="44">
        <v>1068</v>
      </c>
      <c r="I1110" s="198" t="s">
        <v>43</v>
      </c>
      <c r="J1110" s="177" t="str">
        <f>IF(ISBLANK(INDEX('Policy Characteristics'!D:D,MATCH($C1110,'Policy Characteristics'!$C:$C,0))),"",INDEX('Policy Characteristics'!D:D,MATCH($C1110,'Policy Characteristics'!$C:$C,0)))</f>
        <v>Industry Energy Efficiency Standards</v>
      </c>
      <c r="K1110" s="177" t="str">
        <f>IF(ISBLANK(INDEX('Policy Characteristics'!E:E,MATCH($C1110,'Policy Characteristics'!$C:$C,0))),"",INDEX('Policy Characteristics'!E:E,MATCH($C1110,'Policy Characteristics'!$C:$C,0)))</f>
        <v>indst efficiency standards</v>
      </c>
      <c r="L1110" s="177">
        <f>IF(ISBLANK(INDEX('Policy Characteristics'!F:F,MATCH($C1110,'Policy Characteristics'!$C:$C,0))),"",INDEX('Policy Characteristics'!F:F,MATCH($C1110,'Policy Characteristics'!$C:$C,0)))</f>
        <v>0</v>
      </c>
      <c r="M1110" s="177">
        <f>IF(ISBLANK(INDEX('Policy Characteristics'!G:G,MATCH($C1110,'Policy Characteristics'!$C:$C,0))),"",INDEX('Policy Characteristics'!G:G,MATCH($C1110,'Policy Characteristics'!$C:$C,0)))</f>
        <v>0.25</v>
      </c>
      <c r="N1110" s="177">
        <f>IF(ISBLANK(INDEX('Policy Characteristics'!H:H,MATCH($C1110,'Policy Characteristics'!$C:$C,0))),"",INDEX('Policy Characteristics'!H:H,MATCH($C1110,'Policy Characteristics'!$C:$C,0)))</f>
        <v>0.01</v>
      </c>
      <c r="O1110" s="177" t="str">
        <f>IF(ISBLANK(INDEX('Policy Characteristics'!I:I,MATCH($C1110,'Policy Characteristics'!$C:$C,0))),"",INDEX('Policy Characteristics'!I:I,MATCH($C1110,'Policy Characteristics'!$C:$C,0)))</f>
        <v>% reduction in energy use</v>
      </c>
      <c r="P1110" s="177" t="str">
        <f>IF(ISBLANK(INDEX('Policy Characteristics'!J:J,MATCH($C1110,'Policy Characteristics'!$C:$C,0))),"",INDEX('Policy Characteristics'!J:J,MATCH($C1110,'Policy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0" s="177" t="str">
        <f>IF(ISBLANK(INDEX('Policy Characteristics'!K:K,MATCH($C1110,'Policy Characteristics'!$C:$C,0))),"",INDEX('Policy Characteristics'!K:K,MATCH($C1110,'Policy Characteristics'!$C:$C,0)))</f>
        <v>industry-ag-main.html#eff-stds</v>
      </c>
      <c r="R1110" s="177" t="str">
        <f>IF(ISBLANK(INDEX('Policy Characteristics'!L:L,MATCH($C1110,'Policy Characteristics'!$C:$C,0))),"",INDEX('Policy Characteristics'!L:L,MATCH($C1110,'Policy Characteristics'!$C:$C,0)))</f>
        <v>industry-energy-efficiency-standards.html</v>
      </c>
    </row>
    <row r="1111" spans="1:18" s="4" customFormat="1" x14ac:dyDescent="0.35">
      <c r="A1111" s="176" t="str">
        <f>IF(ISBLANK(INDEX('Policy Characteristics'!A:A,MATCH($C1111,'Policy Characteristics'!$C:$C,0))),"",INDEX('Policy Characteristics'!A:A,MATCH($C1111,'Policy Characteristics'!$C:$C,0)))</f>
        <v>Industry</v>
      </c>
      <c r="B1111" s="184" t="str">
        <f>IF(ISBLANK(INDEX('Policy Characteristics'!B:B,MATCH($C1111,'Policy Characteristics'!$C:$C,0))),"",INDEX('Policy Characteristics'!B:B,MATCH($C1111,'Policy Characteristics'!$C:$C,0)))</f>
        <v>Industry Energy Efficiency Standards</v>
      </c>
      <c r="C1111" s="176" t="str">
        <f t="shared" si="43"/>
        <v>Percentage Improvement in Eqpt Efficiency Standards above BAU</v>
      </c>
      <c r="D1111" s="6" t="s">
        <v>1975</v>
      </c>
      <c r="E1111" s="47" t="s">
        <v>1299</v>
      </c>
      <c r="F1111" t="s">
        <v>1938</v>
      </c>
      <c r="G1111" s="47" t="s">
        <v>1307</v>
      </c>
      <c r="H1111" s="44">
        <v>1069</v>
      </c>
      <c r="I1111" s="198" t="s">
        <v>44</v>
      </c>
      <c r="J1111" s="177" t="str">
        <f>IF(ISBLANK(INDEX('Policy Characteristics'!D:D,MATCH($C1111,'Policy Characteristics'!$C:$C,0))),"",INDEX('Policy Characteristics'!D:D,MATCH($C1111,'Policy Characteristics'!$C:$C,0)))</f>
        <v>Industry Energy Efficiency Standards</v>
      </c>
      <c r="K1111" s="177" t="str">
        <f>IF(ISBLANK(INDEX('Policy Characteristics'!E:E,MATCH($C1111,'Policy Characteristics'!$C:$C,0))),"",INDEX('Policy Characteristics'!E:E,MATCH($C1111,'Policy Characteristics'!$C:$C,0)))</f>
        <v>indst efficiency standards</v>
      </c>
      <c r="L1111" s="177">
        <f>IF(ISBLANK(INDEX('Policy Characteristics'!F:F,MATCH($C1111,'Policy Characteristics'!$C:$C,0))),"",INDEX('Policy Characteristics'!F:F,MATCH($C1111,'Policy Characteristics'!$C:$C,0)))</f>
        <v>0</v>
      </c>
      <c r="M1111" s="177">
        <f>IF(ISBLANK(INDEX('Policy Characteristics'!G:G,MATCH($C1111,'Policy Characteristics'!$C:$C,0))),"",INDEX('Policy Characteristics'!G:G,MATCH($C1111,'Policy Characteristics'!$C:$C,0)))</f>
        <v>0.25</v>
      </c>
      <c r="N1111" s="177">
        <f>IF(ISBLANK(INDEX('Policy Characteristics'!H:H,MATCH($C1111,'Policy Characteristics'!$C:$C,0))),"",INDEX('Policy Characteristics'!H:H,MATCH($C1111,'Policy Characteristics'!$C:$C,0)))</f>
        <v>0.01</v>
      </c>
      <c r="O1111" s="177" t="str">
        <f>IF(ISBLANK(INDEX('Policy Characteristics'!I:I,MATCH($C1111,'Policy Characteristics'!$C:$C,0))),"",INDEX('Policy Characteristics'!I:I,MATCH($C1111,'Policy Characteristics'!$C:$C,0)))</f>
        <v>% reduction in energy use</v>
      </c>
      <c r="P1111" s="177" t="str">
        <f>IF(ISBLANK(INDEX('Policy Characteristics'!J:J,MATCH($C1111,'Policy Characteristics'!$C:$C,0))),"",INDEX('Policy Characteristics'!J:J,MATCH($C1111,'Policy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1" s="177" t="str">
        <f>IF(ISBLANK(INDEX('Policy Characteristics'!K:K,MATCH($C1111,'Policy Characteristics'!$C:$C,0))),"",INDEX('Policy Characteristics'!K:K,MATCH($C1111,'Policy Characteristics'!$C:$C,0)))</f>
        <v>industry-ag-main.html#eff-stds</v>
      </c>
      <c r="R1111" s="177" t="str">
        <f>IF(ISBLANK(INDEX('Policy Characteristics'!L:L,MATCH($C1111,'Policy Characteristics'!$C:$C,0))),"",INDEX('Policy Characteristics'!L:L,MATCH($C1111,'Policy Characteristics'!$C:$C,0)))</f>
        <v>industry-energy-efficiency-standards.html</v>
      </c>
    </row>
    <row r="1112" spans="1:18" s="4" customFormat="1" x14ac:dyDescent="0.35">
      <c r="A1112" s="176" t="str">
        <f>IF(ISBLANK(INDEX('Policy Characteristics'!A:A,MATCH($C1112,'Policy Characteristics'!$C:$C,0))),"",INDEX('Policy Characteristics'!A:A,MATCH($C1112,'Policy Characteristics'!$C:$C,0)))</f>
        <v>Industry</v>
      </c>
      <c r="B1112" s="184" t="str">
        <f>IF(ISBLANK(INDEX('Policy Characteristics'!B:B,MATCH($C1112,'Policy Characteristics'!$C:$C,0))),"",INDEX('Policy Characteristics'!B:B,MATCH($C1112,'Policy Characteristics'!$C:$C,0)))</f>
        <v>Industry Energy Efficiency Standards</v>
      </c>
      <c r="C1112" s="176" t="str">
        <f t="shared" si="43"/>
        <v>Percentage Improvement in Eqpt Efficiency Standards above BAU</v>
      </c>
      <c r="D1112" s="6" t="s">
        <v>1975</v>
      </c>
      <c r="E1112" s="47" t="s">
        <v>1300</v>
      </c>
      <c r="F1112" t="s">
        <v>1938</v>
      </c>
      <c r="G1112" s="47" t="s">
        <v>1308</v>
      </c>
      <c r="H1112" s="44">
        <v>1070</v>
      </c>
      <c r="I1112" s="198" t="s">
        <v>43</v>
      </c>
      <c r="J1112" s="177" t="str">
        <f>IF(ISBLANK(INDEX('Policy Characteristics'!D:D,MATCH($C1112,'Policy Characteristics'!$C:$C,0))),"",INDEX('Policy Characteristics'!D:D,MATCH($C1112,'Policy Characteristics'!$C:$C,0)))</f>
        <v>Industry Energy Efficiency Standards</v>
      </c>
      <c r="K1112" s="177" t="str">
        <f>IF(ISBLANK(INDEX('Policy Characteristics'!E:E,MATCH($C1112,'Policy Characteristics'!$C:$C,0))),"",INDEX('Policy Characteristics'!E:E,MATCH($C1112,'Policy Characteristics'!$C:$C,0)))</f>
        <v>indst efficiency standards</v>
      </c>
      <c r="L1112" s="177">
        <f>IF(ISBLANK(INDEX('Policy Characteristics'!F:F,MATCH($C1112,'Policy Characteristics'!$C:$C,0))),"",INDEX('Policy Characteristics'!F:F,MATCH($C1112,'Policy Characteristics'!$C:$C,0)))</f>
        <v>0</v>
      </c>
      <c r="M1112" s="177">
        <f>IF(ISBLANK(INDEX('Policy Characteristics'!G:G,MATCH($C1112,'Policy Characteristics'!$C:$C,0))),"",INDEX('Policy Characteristics'!G:G,MATCH($C1112,'Policy Characteristics'!$C:$C,0)))</f>
        <v>0.25</v>
      </c>
      <c r="N1112" s="177">
        <f>IF(ISBLANK(INDEX('Policy Characteristics'!H:H,MATCH($C1112,'Policy Characteristics'!$C:$C,0))),"",INDEX('Policy Characteristics'!H:H,MATCH($C1112,'Policy Characteristics'!$C:$C,0)))</f>
        <v>0.01</v>
      </c>
      <c r="O1112" s="177" t="str">
        <f>IF(ISBLANK(INDEX('Policy Characteristics'!I:I,MATCH($C1112,'Policy Characteristics'!$C:$C,0))),"",INDEX('Policy Characteristics'!I:I,MATCH($C1112,'Policy Characteristics'!$C:$C,0)))</f>
        <v>% reduction in energy use</v>
      </c>
      <c r="P1112" s="177" t="str">
        <f>IF(ISBLANK(INDEX('Policy Characteristics'!J:J,MATCH($C1112,'Policy Characteristics'!$C:$C,0))),"",INDEX('Policy Characteristics'!J:J,MATCH($C1112,'Policy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2" s="177" t="str">
        <f>IF(ISBLANK(INDEX('Policy Characteristics'!K:K,MATCH($C1112,'Policy Characteristics'!$C:$C,0))),"",INDEX('Policy Characteristics'!K:K,MATCH($C1112,'Policy Characteristics'!$C:$C,0)))</f>
        <v>industry-ag-main.html#eff-stds</v>
      </c>
      <c r="R1112" s="177" t="str">
        <f>IF(ISBLANK(INDEX('Policy Characteristics'!L:L,MATCH($C1112,'Policy Characteristics'!$C:$C,0))),"",INDEX('Policy Characteristics'!L:L,MATCH($C1112,'Policy Characteristics'!$C:$C,0)))</f>
        <v>industry-energy-efficiency-standards.html</v>
      </c>
    </row>
    <row r="1113" spans="1:18" s="4" customFormat="1" x14ac:dyDescent="0.35">
      <c r="A1113" s="176" t="str">
        <f>IF(ISBLANK(INDEX('Policy Characteristics'!A:A,MATCH($C1113,'Policy Characteristics'!$C:$C,0))),"",INDEX('Policy Characteristics'!A:A,MATCH($C1113,'Policy Characteristics'!$C:$C,0)))</f>
        <v>Industry</v>
      </c>
      <c r="B1113" s="184" t="str">
        <f>IF(ISBLANK(INDEX('Policy Characteristics'!B:B,MATCH($C1113,'Policy Characteristics'!$C:$C,0))),"",INDEX('Policy Characteristics'!B:B,MATCH($C1113,'Policy Characteristics'!$C:$C,0)))</f>
        <v>Industry Energy Efficiency Standards</v>
      </c>
      <c r="C1113" s="176" t="str">
        <f t="shared" si="43"/>
        <v>Percentage Improvement in Eqpt Efficiency Standards above BAU</v>
      </c>
      <c r="D1113" s="6" t="s">
        <v>1975</v>
      </c>
      <c r="E1113" s="47" t="s">
        <v>1301</v>
      </c>
      <c r="F1113" t="s">
        <v>1938</v>
      </c>
      <c r="G1113" s="47" t="s">
        <v>1305</v>
      </c>
      <c r="H1113" s="44">
        <v>1071</v>
      </c>
      <c r="I1113" s="198" t="s">
        <v>44</v>
      </c>
      <c r="J1113" s="177" t="str">
        <f>IF(ISBLANK(INDEX('Policy Characteristics'!D:D,MATCH($C1113,'Policy Characteristics'!$C:$C,0))),"",INDEX('Policy Characteristics'!D:D,MATCH($C1113,'Policy Characteristics'!$C:$C,0)))</f>
        <v>Industry Energy Efficiency Standards</v>
      </c>
      <c r="K1113" s="177" t="str">
        <f>IF(ISBLANK(INDEX('Policy Characteristics'!E:E,MATCH($C1113,'Policy Characteristics'!$C:$C,0))),"",INDEX('Policy Characteristics'!E:E,MATCH($C1113,'Policy Characteristics'!$C:$C,0)))</f>
        <v>indst efficiency standards</v>
      </c>
      <c r="L1113" s="177">
        <f>IF(ISBLANK(INDEX('Policy Characteristics'!F:F,MATCH($C1113,'Policy Characteristics'!$C:$C,0))),"",INDEX('Policy Characteristics'!F:F,MATCH($C1113,'Policy Characteristics'!$C:$C,0)))</f>
        <v>0</v>
      </c>
      <c r="M1113" s="177">
        <f>IF(ISBLANK(INDEX('Policy Characteristics'!G:G,MATCH($C1113,'Policy Characteristics'!$C:$C,0))),"",INDEX('Policy Characteristics'!G:G,MATCH($C1113,'Policy Characteristics'!$C:$C,0)))</f>
        <v>0.25</v>
      </c>
      <c r="N1113" s="177">
        <f>IF(ISBLANK(INDEX('Policy Characteristics'!H:H,MATCH($C1113,'Policy Characteristics'!$C:$C,0))),"",INDEX('Policy Characteristics'!H:H,MATCH($C1113,'Policy Characteristics'!$C:$C,0)))</f>
        <v>0.01</v>
      </c>
      <c r="O1113" s="177" t="str">
        <f>IF(ISBLANK(INDEX('Policy Characteristics'!I:I,MATCH($C1113,'Policy Characteristics'!$C:$C,0))),"",INDEX('Policy Characteristics'!I:I,MATCH($C1113,'Policy Characteristics'!$C:$C,0)))</f>
        <v>% reduction in energy use</v>
      </c>
      <c r="P1113" s="177" t="str">
        <f>IF(ISBLANK(INDEX('Policy Characteristics'!J:J,MATCH($C1113,'Policy Characteristics'!$C:$C,0))),"",INDEX('Policy Characteristics'!J:J,MATCH($C1113,'Policy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3" s="177" t="str">
        <f>IF(ISBLANK(INDEX('Policy Characteristics'!K:K,MATCH($C1113,'Policy Characteristics'!$C:$C,0))),"",INDEX('Policy Characteristics'!K:K,MATCH($C1113,'Policy Characteristics'!$C:$C,0)))</f>
        <v>industry-ag-main.html#eff-stds</v>
      </c>
      <c r="R1113" s="177" t="str">
        <f>IF(ISBLANK(INDEX('Policy Characteristics'!L:L,MATCH($C1113,'Policy Characteristics'!$C:$C,0))),"",INDEX('Policy Characteristics'!L:L,MATCH($C1113,'Policy Characteristics'!$C:$C,0)))</f>
        <v>industry-energy-efficiency-standards.html</v>
      </c>
    </row>
    <row r="1114" spans="1:18" s="4" customFormat="1" x14ac:dyDescent="0.35">
      <c r="A1114" s="176" t="str">
        <f>IF(ISBLANK(INDEX('Policy Characteristics'!A:A,MATCH($C1114,'Policy Characteristics'!$C:$C,0))),"",INDEX('Policy Characteristics'!A:A,MATCH($C1114,'Policy Characteristics'!$C:$C,0)))</f>
        <v>Industry</v>
      </c>
      <c r="B1114" s="184" t="str">
        <f>IF(ISBLANK(INDEX('Policy Characteristics'!B:B,MATCH($C1114,'Policy Characteristics'!$C:$C,0))),"",INDEX('Policy Characteristics'!B:B,MATCH($C1114,'Policy Characteristics'!$C:$C,0)))</f>
        <v>Industry Energy Efficiency Standards</v>
      </c>
      <c r="C1114" s="176" t="str">
        <f t="shared" si="43"/>
        <v>Percentage Improvement in Eqpt Efficiency Standards above BAU</v>
      </c>
      <c r="D1114" s="6" t="s">
        <v>1975</v>
      </c>
      <c r="E1114" s="47" t="s">
        <v>1302</v>
      </c>
      <c r="F1114" t="s">
        <v>1938</v>
      </c>
      <c r="G1114" s="47" t="s">
        <v>1306</v>
      </c>
      <c r="H1114" s="44">
        <v>1072</v>
      </c>
      <c r="I1114" s="198" t="s">
        <v>43</v>
      </c>
      <c r="J1114" s="177" t="str">
        <f>IF(ISBLANK(INDEX('Policy Characteristics'!D:D,MATCH($C1114,'Policy Characteristics'!$C:$C,0))),"",INDEX('Policy Characteristics'!D:D,MATCH($C1114,'Policy Characteristics'!$C:$C,0)))</f>
        <v>Industry Energy Efficiency Standards</v>
      </c>
      <c r="K1114" s="177" t="str">
        <f>IF(ISBLANK(INDEX('Policy Characteristics'!E:E,MATCH($C1114,'Policy Characteristics'!$C:$C,0))),"",INDEX('Policy Characteristics'!E:E,MATCH($C1114,'Policy Characteristics'!$C:$C,0)))</f>
        <v>indst efficiency standards</v>
      </c>
      <c r="L1114" s="177">
        <f>IF(ISBLANK(INDEX('Policy Characteristics'!F:F,MATCH($C1114,'Policy Characteristics'!$C:$C,0))),"",INDEX('Policy Characteristics'!F:F,MATCH($C1114,'Policy Characteristics'!$C:$C,0)))</f>
        <v>0</v>
      </c>
      <c r="M1114" s="177">
        <f>IF(ISBLANK(INDEX('Policy Characteristics'!G:G,MATCH($C1114,'Policy Characteristics'!$C:$C,0))),"",INDEX('Policy Characteristics'!G:G,MATCH($C1114,'Policy Characteristics'!$C:$C,0)))</f>
        <v>0.25</v>
      </c>
      <c r="N1114" s="177">
        <f>IF(ISBLANK(INDEX('Policy Characteristics'!H:H,MATCH($C1114,'Policy Characteristics'!$C:$C,0))),"",INDEX('Policy Characteristics'!H:H,MATCH($C1114,'Policy Characteristics'!$C:$C,0)))</f>
        <v>0.01</v>
      </c>
      <c r="O1114" s="177" t="str">
        <f>IF(ISBLANK(INDEX('Policy Characteristics'!I:I,MATCH($C1114,'Policy Characteristics'!$C:$C,0))),"",INDEX('Policy Characteristics'!I:I,MATCH($C1114,'Policy Characteristics'!$C:$C,0)))</f>
        <v>% reduction in energy use</v>
      </c>
      <c r="P1114" s="177" t="str">
        <f>IF(ISBLANK(INDEX('Policy Characteristics'!J:J,MATCH($C1114,'Policy Characteristics'!$C:$C,0))),"",INDEX('Policy Characteristics'!J:J,MATCH($C1114,'Policy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4" s="177" t="str">
        <f>IF(ISBLANK(INDEX('Policy Characteristics'!K:K,MATCH($C1114,'Policy Characteristics'!$C:$C,0))),"",INDEX('Policy Characteristics'!K:K,MATCH($C1114,'Policy Characteristics'!$C:$C,0)))</f>
        <v>industry-ag-main.html#eff-stds</v>
      </c>
      <c r="R1114" s="177" t="str">
        <f>IF(ISBLANK(INDEX('Policy Characteristics'!L:L,MATCH($C1114,'Policy Characteristics'!$C:$C,0))),"",INDEX('Policy Characteristics'!L:L,MATCH($C1114,'Policy Characteristics'!$C:$C,0)))</f>
        <v>industry-energy-efficiency-standards.html</v>
      </c>
    </row>
    <row r="1115" spans="1:18" s="4" customFormat="1" x14ac:dyDescent="0.35">
      <c r="A1115" s="176" t="str">
        <f>IF(ISBLANK(INDEX('Policy Characteristics'!A:A,MATCH($C1115,'Policy Characteristics'!$C:$C,0))),"",INDEX('Policy Characteristics'!A:A,MATCH($C1115,'Policy Characteristics'!$C:$C,0)))</f>
        <v>Industry</v>
      </c>
      <c r="B1115" s="184" t="str">
        <f>IF(ISBLANK(INDEX('Policy Characteristics'!B:B,MATCH($C1115,'Policy Characteristics'!$C:$C,0))),"",INDEX('Policy Characteristics'!B:B,MATCH($C1115,'Policy Characteristics'!$C:$C,0)))</f>
        <v>Industry Energy Efficiency Standards</v>
      </c>
      <c r="C1115" s="176" t="str">
        <f t="shared" si="43"/>
        <v>Percentage Improvement in Eqpt Efficiency Standards above BAU</v>
      </c>
      <c r="D1115" s="6" t="s">
        <v>1975</v>
      </c>
      <c r="E1115" s="47" t="s">
        <v>1303</v>
      </c>
      <c r="F1115" t="s">
        <v>1938</v>
      </c>
      <c r="G1115" s="47" t="s">
        <v>1309</v>
      </c>
      <c r="H1115" s="44">
        <v>1073</v>
      </c>
      <c r="I1115" s="198" t="s">
        <v>44</v>
      </c>
      <c r="J1115" s="177" t="str">
        <f>IF(ISBLANK(INDEX('Policy Characteristics'!D:D,MATCH($C1115,'Policy Characteristics'!$C:$C,0))),"",INDEX('Policy Characteristics'!D:D,MATCH($C1115,'Policy Characteristics'!$C:$C,0)))</f>
        <v>Industry Energy Efficiency Standards</v>
      </c>
      <c r="K1115" s="177" t="str">
        <f>IF(ISBLANK(INDEX('Policy Characteristics'!E:E,MATCH($C1115,'Policy Characteristics'!$C:$C,0))),"",INDEX('Policy Characteristics'!E:E,MATCH($C1115,'Policy Characteristics'!$C:$C,0)))</f>
        <v>indst efficiency standards</v>
      </c>
      <c r="L1115" s="177">
        <f>IF(ISBLANK(INDEX('Policy Characteristics'!F:F,MATCH($C1115,'Policy Characteristics'!$C:$C,0))),"",INDEX('Policy Characteristics'!F:F,MATCH($C1115,'Policy Characteristics'!$C:$C,0)))</f>
        <v>0</v>
      </c>
      <c r="M1115" s="177">
        <f>IF(ISBLANK(INDEX('Policy Characteristics'!G:G,MATCH($C1115,'Policy Characteristics'!$C:$C,0))),"",INDEX('Policy Characteristics'!G:G,MATCH($C1115,'Policy Characteristics'!$C:$C,0)))</f>
        <v>0.25</v>
      </c>
      <c r="N1115" s="177">
        <f>IF(ISBLANK(INDEX('Policy Characteristics'!H:H,MATCH($C1115,'Policy Characteristics'!$C:$C,0))),"",INDEX('Policy Characteristics'!H:H,MATCH($C1115,'Policy Characteristics'!$C:$C,0)))</f>
        <v>0.01</v>
      </c>
      <c r="O1115" s="177" t="str">
        <f>IF(ISBLANK(INDEX('Policy Characteristics'!I:I,MATCH($C1115,'Policy Characteristics'!$C:$C,0))),"",INDEX('Policy Characteristics'!I:I,MATCH($C1115,'Policy Characteristics'!$C:$C,0)))</f>
        <v>% reduction in energy use</v>
      </c>
      <c r="P1115" s="177" t="str">
        <f>IF(ISBLANK(INDEX('Policy Characteristics'!J:J,MATCH($C1115,'Policy Characteristics'!$C:$C,0))),"",INDEX('Policy Characteristics'!J:J,MATCH($C1115,'Policy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5" s="177" t="str">
        <f>IF(ISBLANK(INDEX('Policy Characteristics'!K:K,MATCH($C1115,'Policy Characteristics'!$C:$C,0))),"",INDEX('Policy Characteristics'!K:K,MATCH($C1115,'Policy Characteristics'!$C:$C,0)))</f>
        <v>industry-ag-main.html#eff-stds</v>
      </c>
      <c r="R1115" s="177" t="str">
        <f>IF(ISBLANK(INDEX('Policy Characteristics'!L:L,MATCH($C1115,'Policy Characteristics'!$C:$C,0))),"",INDEX('Policy Characteristics'!L:L,MATCH($C1115,'Policy Characteristics'!$C:$C,0)))</f>
        <v>industry-energy-efficiency-standards.html</v>
      </c>
    </row>
    <row r="1116" spans="1:18" s="4" customFormat="1" x14ac:dyDescent="0.35">
      <c r="A1116" s="176" t="str">
        <f>IF(ISBLANK(INDEX('Policy Characteristics'!A:A,MATCH($C1116,'Policy Characteristics'!$C:$C,0))),"",INDEX('Policy Characteristics'!A:A,MATCH($C1116,'Policy Characteristics'!$C:$C,0)))</f>
        <v>Industry</v>
      </c>
      <c r="B1116" s="184" t="str">
        <f>IF(ISBLANK(INDEX('Policy Characteristics'!B:B,MATCH($C1116,'Policy Characteristics'!$C:$C,0))),"",INDEX('Policy Characteristics'!B:B,MATCH($C1116,'Policy Characteristics'!$C:$C,0)))</f>
        <v>Industry Energy Efficiency Standards</v>
      </c>
      <c r="C1116" s="176" t="str">
        <f t="shared" si="43"/>
        <v>Percentage Improvement in Eqpt Efficiency Standards above BAU</v>
      </c>
      <c r="D1116" s="6" t="s">
        <v>1975</v>
      </c>
      <c r="E1116" s="47" t="s">
        <v>1605</v>
      </c>
      <c r="F1116" t="s">
        <v>1938</v>
      </c>
      <c r="G1116" s="47" t="s">
        <v>1608</v>
      </c>
      <c r="H1116" s="44">
        <v>1074</v>
      </c>
      <c r="I1116" s="198" t="s">
        <v>44</v>
      </c>
      <c r="J1116" s="177" t="str">
        <f>IF(ISBLANK(INDEX('Policy Characteristics'!D:D,MATCH($C1116,'Policy Characteristics'!$C:$C,0))),"",INDEX('Policy Characteristics'!D:D,MATCH($C1116,'Policy Characteristics'!$C:$C,0)))</f>
        <v>Industry Energy Efficiency Standards</v>
      </c>
      <c r="K1116" s="177" t="str">
        <f>IF(ISBLANK(INDEX('Policy Characteristics'!E:E,MATCH($C1116,'Policy Characteristics'!$C:$C,0))),"",INDEX('Policy Characteristics'!E:E,MATCH($C1116,'Policy Characteristics'!$C:$C,0)))</f>
        <v>indst efficiency standards</v>
      </c>
      <c r="L1116" s="177">
        <f>IF(ISBLANK(INDEX('Policy Characteristics'!F:F,MATCH($C1116,'Policy Characteristics'!$C:$C,0))),"",INDEX('Policy Characteristics'!F:F,MATCH($C1116,'Policy Characteristics'!$C:$C,0)))</f>
        <v>0</v>
      </c>
      <c r="M1116" s="177">
        <f>IF(ISBLANK(INDEX('Policy Characteristics'!G:G,MATCH($C1116,'Policy Characteristics'!$C:$C,0))),"",INDEX('Policy Characteristics'!G:G,MATCH($C1116,'Policy Characteristics'!$C:$C,0)))</f>
        <v>0.25</v>
      </c>
      <c r="N1116" s="177">
        <f>IF(ISBLANK(INDEX('Policy Characteristics'!H:H,MATCH($C1116,'Policy Characteristics'!$C:$C,0))),"",INDEX('Policy Characteristics'!H:H,MATCH($C1116,'Policy Characteristics'!$C:$C,0)))</f>
        <v>0.01</v>
      </c>
      <c r="O1116" s="177" t="str">
        <f>IF(ISBLANK(INDEX('Policy Characteristics'!I:I,MATCH($C1116,'Policy Characteristics'!$C:$C,0))),"",INDEX('Policy Characteristics'!I:I,MATCH($C1116,'Policy Characteristics'!$C:$C,0)))</f>
        <v>% reduction in energy use</v>
      </c>
      <c r="P1116" s="177" t="str">
        <f>IF(ISBLANK(INDEX('Policy Characteristics'!J:J,MATCH($C1116,'Policy Characteristics'!$C:$C,0))),"",INDEX('Policy Characteristics'!J:J,MATCH($C1116,'Policy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6" s="177" t="str">
        <f>IF(ISBLANK(INDEX('Policy Characteristics'!K:K,MATCH($C1116,'Policy Characteristics'!$C:$C,0))),"",INDEX('Policy Characteristics'!K:K,MATCH($C1116,'Policy Characteristics'!$C:$C,0)))</f>
        <v>industry-ag-main.html#eff-stds</v>
      </c>
      <c r="R1116" s="177" t="str">
        <f>IF(ISBLANK(INDEX('Policy Characteristics'!L:L,MATCH($C1116,'Policy Characteristics'!$C:$C,0))),"",INDEX('Policy Characteristics'!L:L,MATCH($C1116,'Policy Characteristics'!$C:$C,0)))</f>
        <v>industry-energy-efficiency-standards.html</v>
      </c>
    </row>
    <row r="1117" spans="1:18" s="4" customFormat="1" x14ac:dyDescent="0.35">
      <c r="A1117" s="176" t="str">
        <f>IF(ISBLANK(INDEX('Policy Characteristics'!A:A,MATCH($C1117,'Policy Characteristics'!$C:$C,0))),"",INDEX('Policy Characteristics'!A:A,MATCH($C1117,'Policy Characteristics'!$C:$C,0)))</f>
        <v>Industry</v>
      </c>
      <c r="B1117" s="184" t="str">
        <f>IF(ISBLANK(INDEX('Policy Characteristics'!B:B,MATCH($C1117,'Policy Characteristics'!$C:$C,0))),"",INDEX('Policy Characteristics'!B:B,MATCH($C1117,'Policy Characteristics'!$C:$C,0)))</f>
        <v>Industry Energy Efficiency Standards</v>
      </c>
      <c r="C1117" s="176" t="str">
        <f t="shared" si="43"/>
        <v>Percentage Improvement in Eqpt Efficiency Standards above BAU</v>
      </c>
      <c r="D1117" s="6" t="s">
        <v>1975</v>
      </c>
      <c r="E1117" s="47" t="s">
        <v>1606</v>
      </c>
      <c r="F1117" t="s">
        <v>1938</v>
      </c>
      <c r="G1117" s="47" t="s">
        <v>1610</v>
      </c>
      <c r="H1117" s="44">
        <v>1075</v>
      </c>
      <c r="I1117" s="198" t="s">
        <v>44</v>
      </c>
      <c r="J1117" s="177" t="str">
        <f>IF(ISBLANK(INDEX('Policy Characteristics'!D:D,MATCH($C1117,'Policy Characteristics'!$C:$C,0))),"",INDEX('Policy Characteristics'!D:D,MATCH($C1117,'Policy Characteristics'!$C:$C,0)))</f>
        <v>Industry Energy Efficiency Standards</v>
      </c>
      <c r="K1117" s="177" t="str">
        <f>IF(ISBLANK(INDEX('Policy Characteristics'!E:E,MATCH($C1117,'Policy Characteristics'!$C:$C,0))),"",INDEX('Policy Characteristics'!E:E,MATCH($C1117,'Policy Characteristics'!$C:$C,0)))</f>
        <v>indst efficiency standards</v>
      </c>
      <c r="L1117" s="177">
        <f>IF(ISBLANK(INDEX('Policy Characteristics'!F:F,MATCH($C1117,'Policy Characteristics'!$C:$C,0))),"",INDEX('Policy Characteristics'!F:F,MATCH($C1117,'Policy Characteristics'!$C:$C,0)))</f>
        <v>0</v>
      </c>
      <c r="M1117" s="177">
        <f>IF(ISBLANK(INDEX('Policy Characteristics'!G:G,MATCH($C1117,'Policy Characteristics'!$C:$C,0))),"",INDEX('Policy Characteristics'!G:G,MATCH($C1117,'Policy Characteristics'!$C:$C,0)))</f>
        <v>0.25</v>
      </c>
      <c r="N1117" s="177">
        <f>IF(ISBLANK(INDEX('Policy Characteristics'!H:H,MATCH($C1117,'Policy Characteristics'!$C:$C,0))),"",INDEX('Policy Characteristics'!H:H,MATCH($C1117,'Policy Characteristics'!$C:$C,0)))</f>
        <v>0.01</v>
      </c>
      <c r="O1117" s="177" t="str">
        <f>IF(ISBLANK(INDEX('Policy Characteristics'!I:I,MATCH($C1117,'Policy Characteristics'!$C:$C,0))),"",INDEX('Policy Characteristics'!I:I,MATCH($C1117,'Policy Characteristics'!$C:$C,0)))</f>
        <v>% reduction in energy use</v>
      </c>
      <c r="P1117" s="177" t="str">
        <f>IF(ISBLANK(INDEX('Policy Characteristics'!J:J,MATCH($C1117,'Policy Characteristics'!$C:$C,0))),"",INDEX('Policy Characteristics'!J:J,MATCH($C1117,'Policy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7" s="177" t="str">
        <f>IF(ISBLANK(INDEX('Policy Characteristics'!K:K,MATCH($C1117,'Policy Characteristics'!$C:$C,0))),"",INDEX('Policy Characteristics'!K:K,MATCH($C1117,'Policy Characteristics'!$C:$C,0)))</f>
        <v>industry-ag-main.html#eff-stds</v>
      </c>
      <c r="R1117" s="177" t="str">
        <f>IF(ISBLANK(INDEX('Policy Characteristics'!L:L,MATCH($C1117,'Policy Characteristics'!$C:$C,0))),"",INDEX('Policy Characteristics'!L:L,MATCH($C1117,'Policy Characteristics'!$C:$C,0)))</f>
        <v>industry-energy-efficiency-standards.html</v>
      </c>
    </row>
    <row r="1118" spans="1:18" s="4" customFormat="1" x14ac:dyDescent="0.35">
      <c r="A1118" s="176" t="str">
        <f>IF(ISBLANK(INDEX('Policy Characteristics'!A:A,MATCH($C1118,'Policy Characteristics'!$C:$C,0))),"",INDEX('Policy Characteristics'!A:A,MATCH($C1118,'Policy Characteristics'!$C:$C,0)))</f>
        <v>Industry</v>
      </c>
      <c r="B1118" s="184" t="str">
        <f>IF(ISBLANK(INDEX('Policy Characteristics'!B:B,MATCH($C1118,'Policy Characteristics'!$C:$C,0))),"",INDEX('Policy Characteristics'!B:B,MATCH($C1118,'Policy Characteristics'!$C:$C,0)))</f>
        <v>Industry Energy Efficiency Standards</v>
      </c>
      <c r="C1118" s="176" t="str">
        <f t="shared" si="43"/>
        <v>Percentage Improvement in Eqpt Efficiency Standards above BAU</v>
      </c>
      <c r="D1118" s="6" t="s">
        <v>1975</v>
      </c>
      <c r="E1118" s="47" t="s">
        <v>1607</v>
      </c>
      <c r="F1118" t="s">
        <v>1938</v>
      </c>
      <c r="G1118" s="47" t="s">
        <v>1611</v>
      </c>
      <c r="H1118" s="44">
        <v>1076</v>
      </c>
      <c r="I1118" s="198" t="s">
        <v>43</v>
      </c>
      <c r="J1118" s="177" t="str">
        <f>IF(ISBLANK(INDEX('Policy Characteristics'!D:D,MATCH($C1118,'Policy Characteristics'!$C:$C,0))),"",INDEX('Policy Characteristics'!D:D,MATCH($C1118,'Policy Characteristics'!$C:$C,0)))</f>
        <v>Industry Energy Efficiency Standards</v>
      </c>
      <c r="K1118" s="177" t="str">
        <f>IF(ISBLANK(INDEX('Policy Characteristics'!E:E,MATCH($C1118,'Policy Characteristics'!$C:$C,0))),"",INDEX('Policy Characteristics'!E:E,MATCH($C1118,'Policy Characteristics'!$C:$C,0)))</f>
        <v>indst efficiency standards</v>
      </c>
      <c r="L1118" s="177">
        <f>IF(ISBLANK(INDEX('Policy Characteristics'!F:F,MATCH($C1118,'Policy Characteristics'!$C:$C,0))),"",INDEX('Policy Characteristics'!F:F,MATCH($C1118,'Policy Characteristics'!$C:$C,0)))</f>
        <v>0</v>
      </c>
      <c r="M1118" s="177">
        <f>IF(ISBLANK(INDEX('Policy Characteristics'!G:G,MATCH($C1118,'Policy Characteristics'!$C:$C,0))),"",INDEX('Policy Characteristics'!G:G,MATCH($C1118,'Policy Characteristics'!$C:$C,0)))</f>
        <v>0.25</v>
      </c>
      <c r="N1118" s="177">
        <f>IF(ISBLANK(INDEX('Policy Characteristics'!H:H,MATCH($C1118,'Policy Characteristics'!$C:$C,0))),"",INDEX('Policy Characteristics'!H:H,MATCH($C1118,'Policy Characteristics'!$C:$C,0)))</f>
        <v>0.01</v>
      </c>
      <c r="O1118" s="177" t="str">
        <f>IF(ISBLANK(INDEX('Policy Characteristics'!I:I,MATCH($C1118,'Policy Characteristics'!$C:$C,0))),"",INDEX('Policy Characteristics'!I:I,MATCH($C1118,'Policy Characteristics'!$C:$C,0)))</f>
        <v>% reduction in energy use</v>
      </c>
      <c r="P1118" s="177" t="str">
        <f>IF(ISBLANK(INDEX('Policy Characteristics'!J:J,MATCH($C1118,'Policy Characteristics'!$C:$C,0))),"",INDEX('Policy Characteristics'!J:J,MATCH($C1118,'Policy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8" s="177" t="str">
        <f>IF(ISBLANK(INDEX('Policy Characteristics'!K:K,MATCH($C1118,'Policy Characteristics'!$C:$C,0))),"",INDEX('Policy Characteristics'!K:K,MATCH($C1118,'Policy Characteristics'!$C:$C,0)))</f>
        <v>industry-ag-main.html#eff-stds</v>
      </c>
      <c r="R1118" s="177" t="str">
        <f>IF(ISBLANK(INDEX('Policy Characteristics'!L:L,MATCH($C1118,'Policy Characteristics'!$C:$C,0))),"",INDEX('Policy Characteristics'!L:L,MATCH($C1118,'Policy Characteristics'!$C:$C,0)))</f>
        <v>industry-energy-efficiency-standards.html</v>
      </c>
    </row>
    <row r="1119" spans="1:18" s="4" customFormat="1" x14ac:dyDescent="0.35">
      <c r="A1119" s="176" t="str">
        <f>IF(ISBLANK(INDEX('Policy Characteristics'!A:A,MATCH($C1119,'Policy Characteristics'!$C:$C,0))),"",INDEX('Policy Characteristics'!A:A,MATCH($C1119,'Policy Characteristics'!$C:$C,0)))</f>
        <v>Industry</v>
      </c>
      <c r="B1119" s="184" t="str">
        <f>IF(ISBLANK(INDEX('Policy Characteristics'!B:B,MATCH($C1119,'Policy Characteristics'!$C:$C,0))),"",INDEX('Policy Characteristics'!B:B,MATCH($C1119,'Policy Characteristics'!$C:$C,0)))</f>
        <v>Industry Energy Efficiency Standards</v>
      </c>
      <c r="C1119" s="176" t="str">
        <f t="shared" si="43"/>
        <v>Percentage Improvement in Eqpt Efficiency Standards above BAU</v>
      </c>
      <c r="D1119" s="6" t="s">
        <v>1975</v>
      </c>
      <c r="E1119" s="47" t="s">
        <v>1604</v>
      </c>
      <c r="F1119" t="s">
        <v>1938</v>
      </c>
      <c r="G1119" s="47" t="s">
        <v>1609</v>
      </c>
      <c r="H1119" s="44">
        <v>1077</v>
      </c>
      <c r="I1119" s="198" t="s">
        <v>44</v>
      </c>
      <c r="J1119" s="177" t="str">
        <f>IF(ISBLANK(INDEX('Policy Characteristics'!D:D,MATCH($C1119,'Policy Characteristics'!$C:$C,0))),"",INDEX('Policy Characteristics'!D:D,MATCH($C1119,'Policy Characteristics'!$C:$C,0)))</f>
        <v>Industry Energy Efficiency Standards</v>
      </c>
      <c r="K1119" s="177" t="str">
        <f>IF(ISBLANK(INDEX('Policy Characteristics'!E:E,MATCH($C1119,'Policy Characteristics'!$C:$C,0))),"",INDEX('Policy Characteristics'!E:E,MATCH($C1119,'Policy Characteristics'!$C:$C,0)))</f>
        <v>indst efficiency standards</v>
      </c>
      <c r="L1119" s="177">
        <f>IF(ISBLANK(INDEX('Policy Characteristics'!F:F,MATCH($C1119,'Policy Characteristics'!$C:$C,0))),"",INDEX('Policy Characteristics'!F:F,MATCH($C1119,'Policy Characteristics'!$C:$C,0)))</f>
        <v>0</v>
      </c>
      <c r="M1119" s="177">
        <f>IF(ISBLANK(INDEX('Policy Characteristics'!G:G,MATCH($C1119,'Policy Characteristics'!$C:$C,0))),"",INDEX('Policy Characteristics'!G:G,MATCH($C1119,'Policy Characteristics'!$C:$C,0)))</f>
        <v>0.25</v>
      </c>
      <c r="N1119" s="177">
        <f>IF(ISBLANK(INDEX('Policy Characteristics'!H:H,MATCH($C1119,'Policy Characteristics'!$C:$C,0))),"",INDEX('Policy Characteristics'!H:H,MATCH($C1119,'Policy Characteristics'!$C:$C,0)))</f>
        <v>0.01</v>
      </c>
      <c r="O1119" s="177" t="str">
        <f>IF(ISBLANK(INDEX('Policy Characteristics'!I:I,MATCH($C1119,'Policy Characteristics'!$C:$C,0))),"",INDEX('Policy Characteristics'!I:I,MATCH($C1119,'Policy Characteristics'!$C:$C,0)))</f>
        <v>% reduction in energy use</v>
      </c>
      <c r="P1119" s="177" t="str">
        <f>IF(ISBLANK(INDEX('Policy Characteristics'!J:J,MATCH($C1119,'Policy Characteristics'!$C:$C,0))),"",INDEX('Policy Characteristics'!J:J,MATCH($C1119,'Policy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9" s="177" t="str">
        <f>IF(ISBLANK(INDEX('Policy Characteristics'!K:K,MATCH($C1119,'Policy Characteristics'!$C:$C,0))),"",INDEX('Policy Characteristics'!K:K,MATCH($C1119,'Policy Characteristics'!$C:$C,0)))</f>
        <v>industry-ag-main.html#eff-stds</v>
      </c>
      <c r="R1119" s="177" t="str">
        <f>IF(ISBLANK(INDEX('Policy Characteristics'!L:L,MATCH($C1119,'Policy Characteristics'!$C:$C,0))),"",INDEX('Policy Characteristics'!L:L,MATCH($C1119,'Policy Characteristics'!$C:$C,0)))</f>
        <v>industry-energy-efficiency-standards.html</v>
      </c>
    </row>
    <row r="1120" spans="1:18" s="4" customFormat="1" x14ac:dyDescent="0.35">
      <c r="A1120" s="176" t="str">
        <f>IF(ISBLANK(INDEX('Policy Characteristics'!A:A,MATCH($C1120,'Policy Characteristics'!$C:$C,0))),"",INDEX('Policy Characteristics'!A:A,MATCH($C1120,'Policy Characteristics'!$C:$C,0)))</f>
        <v>Industry</v>
      </c>
      <c r="B1120" s="184" t="str">
        <f>IF(ISBLANK(INDEX('Policy Characteristics'!B:B,MATCH($C1120,'Policy Characteristics'!$C:$C,0))),"",INDEX('Policy Characteristics'!B:B,MATCH($C1120,'Policy Characteristics'!$C:$C,0)))</f>
        <v>Industry Energy Efficiency Standards</v>
      </c>
      <c r="C1120" s="176" t="str">
        <f t="shared" si="43"/>
        <v>Percentage Improvement in Eqpt Efficiency Standards above BAU</v>
      </c>
      <c r="D1120" s="6" t="s">
        <v>1976</v>
      </c>
      <c r="E1120" s="47" t="s">
        <v>1298</v>
      </c>
      <c r="F1120" t="s">
        <v>1939</v>
      </c>
      <c r="G1120" s="47" t="s">
        <v>1304</v>
      </c>
      <c r="H1120" s="44">
        <v>1078</v>
      </c>
      <c r="I1120" s="198" t="s">
        <v>43</v>
      </c>
      <c r="J1120" s="177" t="str">
        <f>IF(ISBLANK(INDEX('Policy Characteristics'!D:D,MATCH($C1120,'Policy Characteristics'!$C:$C,0))),"",INDEX('Policy Characteristics'!D:D,MATCH($C1120,'Policy Characteristics'!$C:$C,0)))</f>
        <v>Industry Energy Efficiency Standards</v>
      </c>
      <c r="K1120" s="177" t="str">
        <f>IF(ISBLANK(INDEX('Policy Characteristics'!E:E,MATCH($C1120,'Policy Characteristics'!$C:$C,0))),"",INDEX('Policy Characteristics'!E:E,MATCH($C1120,'Policy Characteristics'!$C:$C,0)))</f>
        <v>indst efficiency standards</v>
      </c>
      <c r="L1120" s="177">
        <f>IF(ISBLANK(INDEX('Policy Characteristics'!F:F,MATCH($C1120,'Policy Characteristics'!$C:$C,0))),"",INDEX('Policy Characteristics'!F:F,MATCH($C1120,'Policy Characteristics'!$C:$C,0)))</f>
        <v>0</v>
      </c>
      <c r="M1120" s="177">
        <f>IF(ISBLANK(INDEX('Policy Characteristics'!G:G,MATCH($C1120,'Policy Characteristics'!$C:$C,0))),"",INDEX('Policy Characteristics'!G:G,MATCH($C1120,'Policy Characteristics'!$C:$C,0)))</f>
        <v>0.25</v>
      </c>
      <c r="N1120" s="177">
        <f>IF(ISBLANK(INDEX('Policy Characteristics'!H:H,MATCH($C1120,'Policy Characteristics'!$C:$C,0))),"",INDEX('Policy Characteristics'!H:H,MATCH($C1120,'Policy Characteristics'!$C:$C,0)))</f>
        <v>0.01</v>
      </c>
      <c r="O1120" s="177" t="str">
        <f>IF(ISBLANK(INDEX('Policy Characteristics'!I:I,MATCH($C1120,'Policy Characteristics'!$C:$C,0))),"",INDEX('Policy Characteristics'!I:I,MATCH($C1120,'Policy Characteristics'!$C:$C,0)))</f>
        <v>% reduction in energy use</v>
      </c>
      <c r="P1120" s="177" t="str">
        <f>IF(ISBLANK(INDEX('Policy Characteristics'!J:J,MATCH($C1120,'Policy Characteristics'!$C:$C,0))),"",INDEX('Policy Characteristics'!J:J,MATCH($C1120,'Policy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0" s="177" t="str">
        <f>IF(ISBLANK(INDEX('Policy Characteristics'!K:K,MATCH($C1120,'Policy Characteristics'!$C:$C,0))),"",INDEX('Policy Characteristics'!K:K,MATCH($C1120,'Policy Characteristics'!$C:$C,0)))</f>
        <v>industry-ag-main.html#eff-stds</v>
      </c>
      <c r="R1120" s="177" t="str">
        <f>IF(ISBLANK(INDEX('Policy Characteristics'!L:L,MATCH($C1120,'Policy Characteristics'!$C:$C,0))),"",INDEX('Policy Characteristics'!L:L,MATCH($C1120,'Policy Characteristics'!$C:$C,0)))</f>
        <v>industry-energy-efficiency-standards.html</v>
      </c>
    </row>
    <row r="1121" spans="1:18" s="4" customFormat="1" x14ac:dyDescent="0.35">
      <c r="A1121" s="176" t="str">
        <f>IF(ISBLANK(INDEX('Policy Characteristics'!A:A,MATCH($C1121,'Policy Characteristics'!$C:$C,0))),"",INDEX('Policy Characteristics'!A:A,MATCH($C1121,'Policy Characteristics'!$C:$C,0)))</f>
        <v>Industry</v>
      </c>
      <c r="B1121" s="184" t="str">
        <f>IF(ISBLANK(INDEX('Policy Characteristics'!B:B,MATCH($C1121,'Policy Characteristics'!$C:$C,0))),"",INDEX('Policy Characteristics'!B:B,MATCH($C1121,'Policy Characteristics'!$C:$C,0)))</f>
        <v>Industry Energy Efficiency Standards</v>
      </c>
      <c r="C1121" s="176" t="str">
        <f t="shared" si="43"/>
        <v>Percentage Improvement in Eqpt Efficiency Standards above BAU</v>
      </c>
      <c r="D1121" s="6" t="s">
        <v>1976</v>
      </c>
      <c r="E1121" s="47" t="s">
        <v>1299</v>
      </c>
      <c r="F1121" t="s">
        <v>1939</v>
      </c>
      <c r="G1121" s="47" t="s">
        <v>1307</v>
      </c>
      <c r="H1121" s="44">
        <v>1079</v>
      </c>
      <c r="I1121" s="198" t="s">
        <v>43</v>
      </c>
      <c r="J1121" s="177" t="str">
        <f>IF(ISBLANK(INDEX('Policy Characteristics'!D:D,MATCH($C1121,'Policy Characteristics'!$C:$C,0))),"",INDEX('Policy Characteristics'!D:D,MATCH($C1121,'Policy Characteristics'!$C:$C,0)))</f>
        <v>Industry Energy Efficiency Standards</v>
      </c>
      <c r="K1121" s="177" t="str">
        <f>IF(ISBLANK(INDEX('Policy Characteristics'!E:E,MATCH($C1121,'Policy Characteristics'!$C:$C,0))),"",INDEX('Policy Characteristics'!E:E,MATCH($C1121,'Policy Characteristics'!$C:$C,0)))</f>
        <v>indst efficiency standards</v>
      </c>
      <c r="L1121" s="177">
        <f>IF(ISBLANK(INDEX('Policy Characteristics'!F:F,MATCH($C1121,'Policy Characteristics'!$C:$C,0))),"",INDEX('Policy Characteristics'!F:F,MATCH($C1121,'Policy Characteristics'!$C:$C,0)))</f>
        <v>0</v>
      </c>
      <c r="M1121" s="177">
        <f>IF(ISBLANK(INDEX('Policy Characteristics'!G:G,MATCH($C1121,'Policy Characteristics'!$C:$C,0))),"",INDEX('Policy Characteristics'!G:G,MATCH($C1121,'Policy Characteristics'!$C:$C,0)))</f>
        <v>0.25</v>
      </c>
      <c r="N1121" s="177">
        <f>IF(ISBLANK(INDEX('Policy Characteristics'!H:H,MATCH($C1121,'Policy Characteristics'!$C:$C,0))),"",INDEX('Policy Characteristics'!H:H,MATCH($C1121,'Policy Characteristics'!$C:$C,0)))</f>
        <v>0.01</v>
      </c>
      <c r="O1121" s="177" t="str">
        <f>IF(ISBLANK(INDEX('Policy Characteristics'!I:I,MATCH($C1121,'Policy Characteristics'!$C:$C,0))),"",INDEX('Policy Characteristics'!I:I,MATCH($C1121,'Policy Characteristics'!$C:$C,0)))</f>
        <v>% reduction in energy use</v>
      </c>
      <c r="P1121" s="177" t="str">
        <f>IF(ISBLANK(INDEX('Policy Characteristics'!J:J,MATCH($C1121,'Policy Characteristics'!$C:$C,0))),"",INDEX('Policy Characteristics'!J:J,MATCH($C1121,'Policy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1" s="177" t="str">
        <f>IF(ISBLANK(INDEX('Policy Characteristics'!K:K,MATCH($C1121,'Policy Characteristics'!$C:$C,0))),"",INDEX('Policy Characteristics'!K:K,MATCH($C1121,'Policy Characteristics'!$C:$C,0)))</f>
        <v>industry-ag-main.html#eff-stds</v>
      </c>
      <c r="R1121" s="177" t="str">
        <f>IF(ISBLANK(INDEX('Policy Characteristics'!L:L,MATCH($C1121,'Policy Characteristics'!$C:$C,0))),"",INDEX('Policy Characteristics'!L:L,MATCH($C1121,'Policy Characteristics'!$C:$C,0)))</f>
        <v>industry-energy-efficiency-standards.html</v>
      </c>
    </row>
    <row r="1122" spans="1:18" s="4" customFormat="1" x14ac:dyDescent="0.35">
      <c r="A1122" s="176" t="str">
        <f>IF(ISBLANK(INDEX('Policy Characteristics'!A:A,MATCH($C1122,'Policy Characteristics'!$C:$C,0))),"",INDEX('Policy Characteristics'!A:A,MATCH($C1122,'Policy Characteristics'!$C:$C,0)))</f>
        <v>Industry</v>
      </c>
      <c r="B1122" s="184" t="str">
        <f>IF(ISBLANK(INDEX('Policy Characteristics'!B:B,MATCH($C1122,'Policy Characteristics'!$C:$C,0))),"",INDEX('Policy Characteristics'!B:B,MATCH($C1122,'Policy Characteristics'!$C:$C,0)))</f>
        <v>Industry Energy Efficiency Standards</v>
      </c>
      <c r="C1122" s="176" t="str">
        <f t="shared" si="43"/>
        <v>Percentage Improvement in Eqpt Efficiency Standards above BAU</v>
      </c>
      <c r="D1122" s="6" t="s">
        <v>1976</v>
      </c>
      <c r="E1122" s="47" t="s">
        <v>1300</v>
      </c>
      <c r="F1122" t="s">
        <v>1939</v>
      </c>
      <c r="G1122" s="47" t="s">
        <v>1308</v>
      </c>
      <c r="H1122" s="44">
        <v>1080</v>
      </c>
      <c r="I1122" s="198" t="s">
        <v>43</v>
      </c>
      <c r="J1122" s="177" t="str">
        <f>IF(ISBLANK(INDEX('Policy Characteristics'!D:D,MATCH($C1122,'Policy Characteristics'!$C:$C,0))),"",INDEX('Policy Characteristics'!D:D,MATCH($C1122,'Policy Characteristics'!$C:$C,0)))</f>
        <v>Industry Energy Efficiency Standards</v>
      </c>
      <c r="K1122" s="177" t="str">
        <f>IF(ISBLANK(INDEX('Policy Characteristics'!E:E,MATCH($C1122,'Policy Characteristics'!$C:$C,0))),"",INDEX('Policy Characteristics'!E:E,MATCH($C1122,'Policy Characteristics'!$C:$C,0)))</f>
        <v>indst efficiency standards</v>
      </c>
      <c r="L1122" s="177">
        <f>IF(ISBLANK(INDEX('Policy Characteristics'!F:F,MATCH($C1122,'Policy Characteristics'!$C:$C,0))),"",INDEX('Policy Characteristics'!F:F,MATCH($C1122,'Policy Characteristics'!$C:$C,0)))</f>
        <v>0</v>
      </c>
      <c r="M1122" s="177">
        <f>IF(ISBLANK(INDEX('Policy Characteristics'!G:G,MATCH($C1122,'Policy Characteristics'!$C:$C,0))),"",INDEX('Policy Characteristics'!G:G,MATCH($C1122,'Policy Characteristics'!$C:$C,0)))</f>
        <v>0.25</v>
      </c>
      <c r="N1122" s="177">
        <f>IF(ISBLANK(INDEX('Policy Characteristics'!H:H,MATCH($C1122,'Policy Characteristics'!$C:$C,0))),"",INDEX('Policy Characteristics'!H:H,MATCH($C1122,'Policy Characteristics'!$C:$C,0)))</f>
        <v>0.01</v>
      </c>
      <c r="O1122" s="177" t="str">
        <f>IF(ISBLANK(INDEX('Policy Characteristics'!I:I,MATCH($C1122,'Policy Characteristics'!$C:$C,0))),"",INDEX('Policy Characteristics'!I:I,MATCH($C1122,'Policy Characteristics'!$C:$C,0)))</f>
        <v>% reduction in energy use</v>
      </c>
      <c r="P1122" s="177" t="str">
        <f>IF(ISBLANK(INDEX('Policy Characteristics'!J:J,MATCH($C1122,'Policy Characteristics'!$C:$C,0))),"",INDEX('Policy Characteristics'!J:J,MATCH($C1122,'Policy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2" s="177" t="str">
        <f>IF(ISBLANK(INDEX('Policy Characteristics'!K:K,MATCH($C1122,'Policy Characteristics'!$C:$C,0))),"",INDEX('Policy Characteristics'!K:K,MATCH($C1122,'Policy Characteristics'!$C:$C,0)))</f>
        <v>industry-ag-main.html#eff-stds</v>
      </c>
      <c r="R1122" s="177" t="str">
        <f>IF(ISBLANK(INDEX('Policy Characteristics'!L:L,MATCH($C1122,'Policy Characteristics'!$C:$C,0))),"",INDEX('Policy Characteristics'!L:L,MATCH($C1122,'Policy Characteristics'!$C:$C,0)))</f>
        <v>industry-energy-efficiency-standards.html</v>
      </c>
    </row>
    <row r="1123" spans="1:18" s="4" customFormat="1" x14ac:dyDescent="0.35">
      <c r="A1123" s="176" t="str">
        <f>IF(ISBLANK(INDEX('Policy Characteristics'!A:A,MATCH($C1123,'Policy Characteristics'!$C:$C,0))),"",INDEX('Policy Characteristics'!A:A,MATCH($C1123,'Policy Characteristics'!$C:$C,0)))</f>
        <v>Industry</v>
      </c>
      <c r="B1123" s="184" t="str">
        <f>IF(ISBLANK(INDEX('Policy Characteristics'!B:B,MATCH($C1123,'Policy Characteristics'!$C:$C,0))),"",INDEX('Policy Characteristics'!B:B,MATCH($C1123,'Policy Characteristics'!$C:$C,0)))</f>
        <v>Industry Energy Efficiency Standards</v>
      </c>
      <c r="C1123" s="176" t="str">
        <f t="shared" si="43"/>
        <v>Percentage Improvement in Eqpt Efficiency Standards above BAU</v>
      </c>
      <c r="D1123" s="6" t="s">
        <v>1976</v>
      </c>
      <c r="E1123" s="47" t="s">
        <v>1301</v>
      </c>
      <c r="F1123" t="s">
        <v>1939</v>
      </c>
      <c r="G1123" s="47" t="s">
        <v>1305</v>
      </c>
      <c r="H1123" s="44">
        <v>1081</v>
      </c>
      <c r="I1123" s="198" t="s">
        <v>43</v>
      </c>
      <c r="J1123" s="177" t="str">
        <f>IF(ISBLANK(INDEX('Policy Characteristics'!D:D,MATCH($C1123,'Policy Characteristics'!$C:$C,0))),"",INDEX('Policy Characteristics'!D:D,MATCH($C1123,'Policy Characteristics'!$C:$C,0)))</f>
        <v>Industry Energy Efficiency Standards</v>
      </c>
      <c r="K1123" s="177" t="str">
        <f>IF(ISBLANK(INDEX('Policy Characteristics'!E:E,MATCH($C1123,'Policy Characteristics'!$C:$C,0))),"",INDEX('Policy Characteristics'!E:E,MATCH($C1123,'Policy Characteristics'!$C:$C,0)))</f>
        <v>indst efficiency standards</v>
      </c>
      <c r="L1123" s="177">
        <f>IF(ISBLANK(INDEX('Policy Characteristics'!F:F,MATCH($C1123,'Policy Characteristics'!$C:$C,0))),"",INDEX('Policy Characteristics'!F:F,MATCH($C1123,'Policy Characteristics'!$C:$C,0)))</f>
        <v>0</v>
      </c>
      <c r="M1123" s="177">
        <f>IF(ISBLANK(INDEX('Policy Characteristics'!G:G,MATCH($C1123,'Policy Characteristics'!$C:$C,0))),"",INDEX('Policy Characteristics'!G:G,MATCH($C1123,'Policy Characteristics'!$C:$C,0)))</f>
        <v>0.25</v>
      </c>
      <c r="N1123" s="177">
        <f>IF(ISBLANK(INDEX('Policy Characteristics'!H:H,MATCH($C1123,'Policy Characteristics'!$C:$C,0))),"",INDEX('Policy Characteristics'!H:H,MATCH($C1123,'Policy Characteristics'!$C:$C,0)))</f>
        <v>0.01</v>
      </c>
      <c r="O1123" s="177" t="str">
        <f>IF(ISBLANK(INDEX('Policy Characteristics'!I:I,MATCH($C1123,'Policy Characteristics'!$C:$C,0))),"",INDEX('Policy Characteristics'!I:I,MATCH($C1123,'Policy Characteristics'!$C:$C,0)))</f>
        <v>% reduction in energy use</v>
      </c>
      <c r="P1123" s="177" t="str">
        <f>IF(ISBLANK(INDEX('Policy Characteristics'!J:J,MATCH($C1123,'Policy Characteristics'!$C:$C,0))),"",INDEX('Policy Characteristics'!J:J,MATCH($C1123,'Policy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3" s="177" t="str">
        <f>IF(ISBLANK(INDEX('Policy Characteristics'!K:K,MATCH($C1123,'Policy Characteristics'!$C:$C,0))),"",INDEX('Policy Characteristics'!K:K,MATCH($C1123,'Policy Characteristics'!$C:$C,0)))</f>
        <v>industry-ag-main.html#eff-stds</v>
      </c>
      <c r="R1123" s="177" t="str">
        <f>IF(ISBLANK(INDEX('Policy Characteristics'!L:L,MATCH($C1123,'Policy Characteristics'!$C:$C,0))),"",INDEX('Policy Characteristics'!L:L,MATCH($C1123,'Policy Characteristics'!$C:$C,0)))</f>
        <v>industry-energy-efficiency-standards.html</v>
      </c>
    </row>
    <row r="1124" spans="1:18" s="4" customFormat="1" x14ac:dyDescent="0.35">
      <c r="A1124" s="176" t="str">
        <f>IF(ISBLANK(INDEX('Policy Characteristics'!A:A,MATCH($C1124,'Policy Characteristics'!$C:$C,0))),"",INDEX('Policy Characteristics'!A:A,MATCH($C1124,'Policy Characteristics'!$C:$C,0)))</f>
        <v>Industry</v>
      </c>
      <c r="B1124" s="184" t="str">
        <f>IF(ISBLANK(INDEX('Policy Characteristics'!B:B,MATCH($C1124,'Policy Characteristics'!$C:$C,0))),"",INDEX('Policy Characteristics'!B:B,MATCH($C1124,'Policy Characteristics'!$C:$C,0)))</f>
        <v>Industry Energy Efficiency Standards</v>
      </c>
      <c r="C1124" s="176" t="str">
        <f t="shared" si="43"/>
        <v>Percentage Improvement in Eqpt Efficiency Standards above BAU</v>
      </c>
      <c r="D1124" s="6" t="s">
        <v>1976</v>
      </c>
      <c r="E1124" s="47" t="s">
        <v>1302</v>
      </c>
      <c r="F1124" t="s">
        <v>1939</v>
      </c>
      <c r="G1124" s="47" t="s">
        <v>1306</v>
      </c>
      <c r="H1124" s="44">
        <v>1082</v>
      </c>
      <c r="I1124" s="198" t="s">
        <v>43</v>
      </c>
      <c r="J1124" s="177" t="str">
        <f>IF(ISBLANK(INDEX('Policy Characteristics'!D:D,MATCH($C1124,'Policy Characteristics'!$C:$C,0))),"",INDEX('Policy Characteristics'!D:D,MATCH($C1124,'Policy Characteristics'!$C:$C,0)))</f>
        <v>Industry Energy Efficiency Standards</v>
      </c>
      <c r="K1124" s="177" t="str">
        <f>IF(ISBLANK(INDEX('Policy Characteristics'!E:E,MATCH($C1124,'Policy Characteristics'!$C:$C,0))),"",INDEX('Policy Characteristics'!E:E,MATCH($C1124,'Policy Characteristics'!$C:$C,0)))</f>
        <v>indst efficiency standards</v>
      </c>
      <c r="L1124" s="177">
        <f>IF(ISBLANK(INDEX('Policy Characteristics'!F:F,MATCH($C1124,'Policy Characteristics'!$C:$C,0))),"",INDEX('Policy Characteristics'!F:F,MATCH($C1124,'Policy Characteristics'!$C:$C,0)))</f>
        <v>0</v>
      </c>
      <c r="M1124" s="177">
        <f>IF(ISBLANK(INDEX('Policy Characteristics'!G:G,MATCH($C1124,'Policy Characteristics'!$C:$C,0))),"",INDEX('Policy Characteristics'!G:G,MATCH($C1124,'Policy Characteristics'!$C:$C,0)))</f>
        <v>0.25</v>
      </c>
      <c r="N1124" s="177">
        <f>IF(ISBLANK(INDEX('Policy Characteristics'!H:H,MATCH($C1124,'Policy Characteristics'!$C:$C,0))),"",INDEX('Policy Characteristics'!H:H,MATCH($C1124,'Policy Characteristics'!$C:$C,0)))</f>
        <v>0.01</v>
      </c>
      <c r="O1124" s="177" t="str">
        <f>IF(ISBLANK(INDEX('Policy Characteristics'!I:I,MATCH($C1124,'Policy Characteristics'!$C:$C,0))),"",INDEX('Policy Characteristics'!I:I,MATCH($C1124,'Policy Characteristics'!$C:$C,0)))</f>
        <v>% reduction in energy use</v>
      </c>
      <c r="P1124" s="177" t="str">
        <f>IF(ISBLANK(INDEX('Policy Characteristics'!J:J,MATCH($C1124,'Policy Characteristics'!$C:$C,0))),"",INDEX('Policy Characteristics'!J:J,MATCH($C1124,'Policy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4" s="177" t="str">
        <f>IF(ISBLANK(INDEX('Policy Characteristics'!K:K,MATCH($C1124,'Policy Characteristics'!$C:$C,0))),"",INDEX('Policy Characteristics'!K:K,MATCH($C1124,'Policy Characteristics'!$C:$C,0)))</f>
        <v>industry-ag-main.html#eff-stds</v>
      </c>
      <c r="R1124" s="177" t="str">
        <f>IF(ISBLANK(INDEX('Policy Characteristics'!L:L,MATCH($C1124,'Policy Characteristics'!$C:$C,0))),"",INDEX('Policy Characteristics'!L:L,MATCH($C1124,'Policy Characteristics'!$C:$C,0)))</f>
        <v>industry-energy-efficiency-standards.html</v>
      </c>
    </row>
    <row r="1125" spans="1:18" s="4" customFormat="1" x14ac:dyDescent="0.35">
      <c r="A1125" s="176" t="str">
        <f>IF(ISBLANK(INDEX('Policy Characteristics'!A:A,MATCH($C1125,'Policy Characteristics'!$C:$C,0))),"",INDEX('Policy Characteristics'!A:A,MATCH($C1125,'Policy Characteristics'!$C:$C,0)))</f>
        <v>Industry</v>
      </c>
      <c r="B1125" s="184" t="str">
        <f>IF(ISBLANK(INDEX('Policy Characteristics'!B:B,MATCH($C1125,'Policy Characteristics'!$C:$C,0))),"",INDEX('Policy Characteristics'!B:B,MATCH($C1125,'Policy Characteristics'!$C:$C,0)))</f>
        <v>Industry Energy Efficiency Standards</v>
      </c>
      <c r="C1125" s="176" t="str">
        <f t="shared" si="43"/>
        <v>Percentage Improvement in Eqpt Efficiency Standards above BAU</v>
      </c>
      <c r="D1125" s="6" t="s">
        <v>1976</v>
      </c>
      <c r="E1125" s="47" t="s">
        <v>1303</v>
      </c>
      <c r="F1125" t="s">
        <v>1939</v>
      </c>
      <c r="G1125" s="47" t="s">
        <v>1309</v>
      </c>
      <c r="H1125" s="44">
        <v>1083</v>
      </c>
      <c r="I1125" s="198" t="s">
        <v>44</v>
      </c>
      <c r="J1125" s="177" t="str">
        <f>IF(ISBLANK(INDEX('Policy Characteristics'!D:D,MATCH($C1125,'Policy Characteristics'!$C:$C,0))),"",INDEX('Policy Characteristics'!D:D,MATCH($C1125,'Policy Characteristics'!$C:$C,0)))</f>
        <v>Industry Energy Efficiency Standards</v>
      </c>
      <c r="K1125" s="177" t="str">
        <f>IF(ISBLANK(INDEX('Policy Characteristics'!E:E,MATCH($C1125,'Policy Characteristics'!$C:$C,0))),"",INDEX('Policy Characteristics'!E:E,MATCH($C1125,'Policy Characteristics'!$C:$C,0)))</f>
        <v>indst efficiency standards</v>
      </c>
      <c r="L1125" s="177">
        <f>IF(ISBLANK(INDEX('Policy Characteristics'!F:F,MATCH($C1125,'Policy Characteristics'!$C:$C,0))),"",INDEX('Policy Characteristics'!F:F,MATCH($C1125,'Policy Characteristics'!$C:$C,0)))</f>
        <v>0</v>
      </c>
      <c r="M1125" s="177">
        <f>IF(ISBLANK(INDEX('Policy Characteristics'!G:G,MATCH($C1125,'Policy Characteristics'!$C:$C,0))),"",INDEX('Policy Characteristics'!G:G,MATCH($C1125,'Policy Characteristics'!$C:$C,0)))</f>
        <v>0.25</v>
      </c>
      <c r="N1125" s="177">
        <f>IF(ISBLANK(INDEX('Policy Characteristics'!H:H,MATCH($C1125,'Policy Characteristics'!$C:$C,0))),"",INDEX('Policy Characteristics'!H:H,MATCH($C1125,'Policy Characteristics'!$C:$C,0)))</f>
        <v>0.01</v>
      </c>
      <c r="O1125" s="177" t="str">
        <f>IF(ISBLANK(INDEX('Policy Characteristics'!I:I,MATCH($C1125,'Policy Characteristics'!$C:$C,0))),"",INDEX('Policy Characteristics'!I:I,MATCH($C1125,'Policy Characteristics'!$C:$C,0)))</f>
        <v>% reduction in energy use</v>
      </c>
      <c r="P1125" s="177" t="str">
        <f>IF(ISBLANK(INDEX('Policy Characteristics'!J:J,MATCH($C1125,'Policy Characteristics'!$C:$C,0))),"",INDEX('Policy Characteristics'!J:J,MATCH($C1125,'Policy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5" s="177" t="str">
        <f>IF(ISBLANK(INDEX('Policy Characteristics'!K:K,MATCH($C1125,'Policy Characteristics'!$C:$C,0))),"",INDEX('Policy Characteristics'!K:K,MATCH($C1125,'Policy Characteristics'!$C:$C,0)))</f>
        <v>industry-ag-main.html#eff-stds</v>
      </c>
      <c r="R1125" s="177" t="str">
        <f>IF(ISBLANK(INDEX('Policy Characteristics'!L:L,MATCH($C1125,'Policy Characteristics'!$C:$C,0))),"",INDEX('Policy Characteristics'!L:L,MATCH($C1125,'Policy Characteristics'!$C:$C,0)))</f>
        <v>industry-energy-efficiency-standards.html</v>
      </c>
    </row>
    <row r="1126" spans="1:18" s="4" customFormat="1" x14ac:dyDescent="0.35">
      <c r="A1126" s="176" t="str">
        <f>IF(ISBLANK(INDEX('Policy Characteristics'!A:A,MATCH($C1126,'Policy Characteristics'!$C:$C,0))),"",INDEX('Policy Characteristics'!A:A,MATCH($C1126,'Policy Characteristics'!$C:$C,0)))</f>
        <v>Industry</v>
      </c>
      <c r="B1126" s="184" t="str">
        <f>IF(ISBLANK(INDEX('Policy Characteristics'!B:B,MATCH($C1126,'Policy Characteristics'!$C:$C,0))),"",INDEX('Policy Characteristics'!B:B,MATCH($C1126,'Policy Characteristics'!$C:$C,0)))</f>
        <v>Industry Energy Efficiency Standards</v>
      </c>
      <c r="C1126" s="176" t="str">
        <f t="shared" si="43"/>
        <v>Percentage Improvement in Eqpt Efficiency Standards above BAU</v>
      </c>
      <c r="D1126" s="6" t="s">
        <v>1976</v>
      </c>
      <c r="E1126" s="47" t="s">
        <v>1605</v>
      </c>
      <c r="F1126" t="s">
        <v>1939</v>
      </c>
      <c r="G1126" s="47" t="s">
        <v>1608</v>
      </c>
      <c r="H1126" s="44">
        <v>1084</v>
      </c>
      <c r="I1126" s="198" t="s">
        <v>44</v>
      </c>
      <c r="J1126" s="177" t="str">
        <f>IF(ISBLANK(INDEX('Policy Characteristics'!D:D,MATCH($C1126,'Policy Characteristics'!$C:$C,0))),"",INDEX('Policy Characteristics'!D:D,MATCH($C1126,'Policy Characteristics'!$C:$C,0)))</f>
        <v>Industry Energy Efficiency Standards</v>
      </c>
      <c r="K1126" s="177" t="str">
        <f>IF(ISBLANK(INDEX('Policy Characteristics'!E:E,MATCH($C1126,'Policy Characteristics'!$C:$C,0))),"",INDEX('Policy Characteristics'!E:E,MATCH($C1126,'Policy Characteristics'!$C:$C,0)))</f>
        <v>indst efficiency standards</v>
      </c>
      <c r="L1126" s="177">
        <f>IF(ISBLANK(INDEX('Policy Characteristics'!F:F,MATCH($C1126,'Policy Characteristics'!$C:$C,0))),"",INDEX('Policy Characteristics'!F:F,MATCH($C1126,'Policy Characteristics'!$C:$C,0)))</f>
        <v>0</v>
      </c>
      <c r="M1126" s="177">
        <f>IF(ISBLANK(INDEX('Policy Characteristics'!G:G,MATCH($C1126,'Policy Characteristics'!$C:$C,0))),"",INDEX('Policy Characteristics'!G:G,MATCH($C1126,'Policy Characteristics'!$C:$C,0)))</f>
        <v>0.25</v>
      </c>
      <c r="N1126" s="177">
        <f>IF(ISBLANK(INDEX('Policy Characteristics'!H:H,MATCH($C1126,'Policy Characteristics'!$C:$C,0))),"",INDEX('Policy Characteristics'!H:H,MATCH($C1126,'Policy Characteristics'!$C:$C,0)))</f>
        <v>0.01</v>
      </c>
      <c r="O1126" s="177" t="str">
        <f>IF(ISBLANK(INDEX('Policy Characteristics'!I:I,MATCH($C1126,'Policy Characteristics'!$C:$C,0))),"",INDEX('Policy Characteristics'!I:I,MATCH($C1126,'Policy Characteristics'!$C:$C,0)))</f>
        <v>% reduction in energy use</v>
      </c>
      <c r="P1126" s="177" t="str">
        <f>IF(ISBLANK(INDEX('Policy Characteristics'!J:J,MATCH($C1126,'Policy Characteristics'!$C:$C,0))),"",INDEX('Policy Characteristics'!J:J,MATCH($C1126,'Policy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6" s="177" t="str">
        <f>IF(ISBLANK(INDEX('Policy Characteristics'!K:K,MATCH($C1126,'Policy Characteristics'!$C:$C,0))),"",INDEX('Policy Characteristics'!K:K,MATCH($C1126,'Policy Characteristics'!$C:$C,0)))</f>
        <v>industry-ag-main.html#eff-stds</v>
      </c>
      <c r="R1126" s="177" t="str">
        <f>IF(ISBLANK(INDEX('Policy Characteristics'!L:L,MATCH($C1126,'Policy Characteristics'!$C:$C,0))),"",INDEX('Policy Characteristics'!L:L,MATCH($C1126,'Policy Characteristics'!$C:$C,0)))</f>
        <v>industry-energy-efficiency-standards.html</v>
      </c>
    </row>
    <row r="1127" spans="1:18" s="4" customFormat="1" x14ac:dyDescent="0.35">
      <c r="A1127" s="176" t="str">
        <f>IF(ISBLANK(INDEX('Policy Characteristics'!A:A,MATCH($C1127,'Policy Characteristics'!$C:$C,0))),"",INDEX('Policy Characteristics'!A:A,MATCH($C1127,'Policy Characteristics'!$C:$C,0)))</f>
        <v>Industry</v>
      </c>
      <c r="B1127" s="184" t="str">
        <f>IF(ISBLANK(INDEX('Policy Characteristics'!B:B,MATCH($C1127,'Policy Characteristics'!$C:$C,0))),"",INDEX('Policy Characteristics'!B:B,MATCH($C1127,'Policy Characteristics'!$C:$C,0)))</f>
        <v>Industry Energy Efficiency Standards</v>
      </c>
      <c r="C1127" s="176" t="str">
        <f t="shared" si="43"/>
        <v>Percentage Improvement in Eqpt Efficiency Standards above BAU</v>
      </c>
      <c r="D1127" s="6" t="s">
        <v>1976</v>
      </c>
      <c r="E1127" s="47" t="s">
        <v>1606</v>
      </c>
      <c r="F1127" t="s">
        <v>1939</v>
      </c>
      <c r="G1127" s="47" t="s">
        <v>1610</v>
      </c>
      <c r="H1127" s="44">
        <v>1085</v>
      </c>
      <c r="I1127" s="198" t="s">
        <v>43</v>
      </c>
      <c r="J1127" s="177" t="str">
        <f>IF(ISBLANK(INDEX('Policy Characteristics'!D:D,MATCH($C1127,'Policy Characteristics'!$C:$C,0))),"",INDEX('Policy Characteristics'!D:D,MATCH($C1127,'Policy Characteristics'!$C:$C,0)))</f>
        <v>Industry Energy Efficiency Standards</v>
      </c>
      <c r="K1127" s="177" t="str">
        <f>IF(ISBLANK(INDEX('Policy Characteristics'!E:E,MATCH($C1127,'Policy Characteristics'!$C:$C,0))),"",INDEX('Policy Characteristics'!E:E,MATCH($C1127,'Policy Characteristics'!$C:$C,0)))</f>
        <v>indst efficiency standards</v>
      </c>
      <c r="L1127" s="177">
        <f>IF(ISBLANK(INDEX('Policy Characteristics'!F:F,MATCH($C1127,'Policy Characteristics'!$C:$C,0))),"",INDEX('Policy Characteristics'!F:F,MATCH($C1127,'Policy Characteristics'!$C:$C,0)))</f>
        <v>0</v>
      </c>
      <c r="M1127" s="177">
        <f>IF(ISBLANK(INDEX('Policy Characteristics'!G:G,MATCH($C1127,'Policy Characteristics'!$C:$C,0))),"",INDEX('Policy Characteristics'!G:G,MATCH($C1127,'Policy Characteristics'!$C:$C,0)))</f>
        <v>0.25</v>
      </c>
      <c r="N1127" s="177">
        <f>IF(ISBLANK(INDEX('Policy Characteristics'!H:H,MATCH($C1127,'Policy Characteristics'!$C:$C,0))),"",INDEX('Policy Characteristics'!H:H,MATCH($C1127,'Policy Characteristics'!$C:$C,0)))</f>
        <v>0.01</v>
      </c>
      <c r="O1127" s="177" t="str">
        <f>IF(ISBLANK(INDEX('Policy Characteristics'!I:I,MATCH($C1127,'Policy Characteristics'!$C:$C,0))),"",INDEX('Policy Characteristics'!I:I,MATCH($C1127,'Policy Characteristics'!$C:$C,0)))</f>
        <v>% reduction in energy use</v>
      </c>
      <c r="P1127" s="177" t="str">
        <f>IF(ISBLANK(INDEX('Policy Characteristics'!J:J,MATCH($C1127,'Policy Characteristics'!$C:$C,0))),"",INDEX('Policy Characteristics'!J:J,MATCH($C1127,'Policy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7" s="177" t="str">
        <f>IF(ISBLANK(INDEX('Policy Characteristics'!K:K,MATCH($C1127,'Policy Characteristics'!$C:$C,0))),"",INDEX('Policy Characteristics'!K:K,MATCH($C1127,'Policy Characteristics'!$C:$C,0)))</f>
        <v>industry-ag-main.html#eff-stds</v>
      </c>
      <c r="R1127" s="177" t="str">
        <f>IF(ISBLANK(INDEX('Policy Characteristics'!L:L,MATCH($C1127,'Policy Characteristics'!$C:$C,0))),"",INDEX('Policy Characteristics'!L:L,MATCH($C1127,'Policy Characteristics'!$C:$C,0)))</f>
        <v>industry-energy-efficiency-standards.html</v>
      </c>
    </row>
    <row r="1128" spans="1:18" s="4" customFormat="1" x14ac:dyDescent="0.35">
      <c r="A1128" s="176" t="str">
        <f>IF(ISBLANK(INDEX('Policy Characteristics'!A:A,MATCH($C1128,'Policy Characteristics'!$C:$C,0))),"",INDEX('Policy Characteristics'!A:A,MATCH($C1128,'Policy Characteristics'!$C:$C,0)))</f>
        <v>Industry</v>
      </c>
      <c r="B1128" s="184" t="str">
        <f>IF(ISBLANK(INDEX('Policy Characteristics'!B:B,MATCH($C1128,'Policy Characteristics'!$C:$C,0))),"",INDEX('Policy Characteristics'!B:B,MATCH($C1128,'Policy Characteristics'!$C:$C,0)))</f>
        <v>Industry Energy Efficiency Standards</v>
      </c>
      <c r="C1128" s="176" t="str">
        <f t="shared" si="43"/>
        <v>Percentage Improvement in Eqpt Efficiency Standards above BAU</v>
      </c>
      <c r="D1128" s="6" t="s">
        <v>1976</v>
      </c>
      <c r="E1128" s="47" t="s">
        <v>1607</v>
      </c>
      <c r="F1128" t="s">
        <v>1939</v>
      </c>
      <c r="G1128" s="47" t="s">
        <v>1611</v>
      </c>
      <c r="H1128" s="44">
        <v>1086</v>
      </c>
      <c r="I1128" s="198" t="s">
        <v>43</v>
      </c>
      <c r="J1128" s="177" t="str">
        <f>IF(ISBLANK(INDEX('Policy Characteristics'!D:D,MATCH($C1128,'Policy Characteristics'!$C:$C,0))),"",INDEX('Policy Characteristics'!D:D,MATCH($C1128,'Policy Characteristics'!$C:$C,0)))</f>
        <v>Industry Energy Efficiency Standards</v>
      </c>
      <c r="K1128" s="177" t="str">
        <f>IF(ISBLANK(INDEX('Policy Characteristics'!E:E,MATCH($C1128,'Policy Characteristics'!$C:$C,0))),"",INDEX('Policy Characteristics'!E:E,MATCH($C1128,'Policy Characteristics'!$C:$C,0)))</f>
        <v>indst efficiency standards</v>
      </c>
      <c r="L1128" s="177">
        <f>IF(ISBLANK(INDEX('Policy Characteristics'!F:F,MATCH($C1128,'Policy Characteristics'!$C:$C,0))),"",INDEX('Policy Characteristics'!F:F,MATCH($C1128,'Policy Characteristics'!$C:$C,0)))</f>
        <v>0</v>
      </c>
      <c r="M1128" s="177">
        <f>IF(ISBLANK(INDEX('Policy Characteristics'!G:G,MATCH($C1128,'Policy Characteristics'!$C:$C,0))),"",INDEX('Policy Characteristics'!G:G,MATCH($C1128,'Policy Characteristics'!$C:$C,0)))</f>
        <v>0.25</v>
      </c>
      <c r="N1128" s="177">
        <f>IF(ISBLANK(INDEX('Policy Characteristics'!H:H,MATCH($C1128,'Policy Characteristics'!$C:$C,0))),"",INDEX('Policy Characteristics'!H:H,MATCH($C1128,'Policy Characteristics'!$C:$C,0)))</f>
        <v>0.01</v>
      </c>
      <c r="O1128" s="177" t="str">
        <f>IF(ISBLANK(INDEX('Policy Characteristics'!I:I,MATCH($C1128,'Policy Characteristics'!$C:$C,0))),"",INDEX('Policy Characteristics'!I:I,MATCH($C1128,'Policy Characteristics'!$C:$C,0)))</f>
        <v>% reduction in energy use</v>
      </c>
      <c r="P1128" s="177" t="str">
        <f>IF(ISBLANK(INDEX('Policy Characteristics'!J:J,MATCH($C1128,'Policy Characteristics'!$C:$C,0))),"",INDEX('Policy Characteristics'!J:J,MATCH($C1128,'Policy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8" s="177" t="str">
        <f>IF(ISBLANK(INDEX('Policy Characteristics'!K:K,MATCH($C1128,'Policy Characteristics'!$C:$C,0))),"",INDEX('Policy Characteristics'!K:K,MATCH($C1128,'Policy Characteristics'!$C:$C,0)))</f>
        <v>industry-ag-main.html#eff-stds</v>
      </c>
      <c r="R1128" s="177" t="str">
        <f>IF(ISBLANK(INDEX('Policy Characteristics'!L:L,MATCH($C1128,'Policy Characteristics'!$C:$C,0))),"",INDEX('Policy Characteristics'!L:L,MATCH($C1128,'Policy Characteristics'!$C:$C,0)))</f>
        <v>industry-energy-efficiency-standards.html</v>
      </c>
    </row>
    <row r="1129" spans="1:18" s="4" customFormat="1" x14ac:dyDescent="0.35">
      <c r="A1129" s="176" t="str">
        <f>IF(ISBLANK(INDEX('Policy Characteristics'!A:A,MATCH($C1129,'Policy Characteristics'!$C:$C,0))),"",INDEX('Policy Characteristics'!A:A,MATCH($C1129,'Policy Characteristics'!$C:$C,0)))</f>
        <v>Industry</v>
      </c>
      <c r="B1129" s="184" t="str">
        <f>IF(ISBLANK(INDEX('Policy Characteristics'!B:B,MATCH($C1129,'Policy Characteristics'!$C:$C,0))),"",INDEX('Policy Characteristics'!B:B,MATCH($C1129,'Policy Characteristics'!$C:$C,0)))</f>
        <v>Industry Energy Efficiency Standards</v>
      </c>
      <c r="C1129" s="176" t="str">
        <f t="shared" ref="C1129:C1192" si="44">C$1000</f>
        <v>Percentage Improvement in Eqpt Efficiency Standards above BAU</v>
      </c>
      <c r="D1129" s="6" t="s">
        <v>1976</v>
      </c>
      <c r="E1129" s="47" t="s">
        <v>1604</v>
      </c>
      <c r="F1129" t="s">
        <v>1939</v>
      </c>
      <c r="G1129" s="47" t="s">
        <v>1609</v>
      </c>
      <c r="H1129" s="44">
        <v>1087</v>
      </c>
      <c r="I1129" s="198" t="s">
        <v>44</v>
      </c>
      <c r="J1129" s="177" t="str">
        <f>IF(ISBLANK(INDEX('Policy Characteristics'!D:D,MATCH($C1129,'Policy Characteristics'!$C:$C,0))),"",INDEX('Policy Characteristics'!D:D,MATCH($C1129,'Policy Characteristics'!$C:$C,0)))</f>
        <v>Industry Energy Efficiency Standards</v>
      </c>
      <c r="K1129" s="177" t="str">
        <f>IF(ISBLANK(INDEX('Policy Characteristics'!E:E,MATCH($C1129,'Policy Characteristics'!$C:$C,0))),"",INDEX('Policy Characteristics'!E:E,MATCH($C1129,'Policy Characteristics'!$C:$C,0)))</f>
        <v>indst efficiency standards</v>
      </c>
      <c r="L1129" s="177">
        <f>IF(ISBLANK(INDEX('Policy Characteristics'!F:F,MATCH($C1129,'Policy Characteristics'!$C:$C,0))),"",INDEX('Policy Characteristics'!F:F,MATCH($C1129,'Policy Characteristics'!$C:$C,0)))</f>
        <v>0</v>
      </c>
      <c r="M1129" s="177">
        <f>IF(ISBLANK(INDEX('Policy Characteristics'!G:G,MATCH($C1129,'Policy Characteristics'!$C:$C,0))),"",INDEX('Policy Characteristics'!G:G,MATCH($C1129,'Policy Characteristics'!$C:$C,0)))</f>
        <v>0.25</v>
      </c>
      <c r="N1129" s="177">
        <f>IF(ISBLANK(INDEX('Policy Characteristics'!H:H,MATCH($C1129,'Policy Characteristics'!$C:$C,0))),"",INDEX('Policy Characteristics'!H:H,MATCH($C1129,'Policy Characteristics'!$C:$C,0)))</f>
        <v>0.01</v>
      </c>
      <c r="O1129" s="177" t="str">
        <f>IF(ISBLANK(INDEX('Policy Characteristics'!I:I,MATCH($C1129,'Policy Characteristics'!$C:$C,0))),"",INDEX('Policy Characteristics'!I:I,MATCH($C1129,'Policy Characteristics'!$C:$C,0)))</f>
        <v>% reduction in energy use</v>
      </c>
      <c r="P1129" s="177" t="str">
        <f>IF(ISBLANK(INDEX('Policy Characteristics'!J:J,MATCH($C1129,'Policy Characteristics'!$C:$C,0))),"",INDEX('Policy Characteristics'!J:J,MATCH($C1129,'Policy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9" s="177" t="str">
        <f>IF(ISBLANK(INDEX('Policy Characteristics'!K:K,MATCH($C1129,'Policy Characteristics'!$C:$C,0))),"",INDEX('Policy Characteristics'!K:K,MATCH($C1129,'Policy Characteristics'!$C:$C,0)))</f>
        <v>industry-ag-main.html#eff-stds</v>
      </c>
      <c r="R1129" s="177" t="str">
        <f>IF(ISBLANK(INDEX('Policy Characteristics'!L:L,MATCH($C1129,'Policy Characteristics'!$C:$C,0))),"",INDEX('Policy Characteristics'!L:L,MATCH($C1129,'Policy Characteristics'!$C:$C,0)))</f>
        <v>industry-energy-efficiency-standards.html</v>
      </c>
    </row>
    <row r="1130" spans="1:18" s="4" customFormat="1" x14ac:dyDescent="0.35">
      <c r="A1130" s="176" t="str">
        <f>IF(ISBLANK(INDEX('Policy Characteristics'!A:A,MATCH($C1130,'Policy Characteristics'!$C:$C,0))),"",INDEX('Policy Characteristics'!A:A,MATCH($C1130,'Policy Characteristics'!$C:$C,0)))</f>
        <v>Industry</v>
      </c>
      <c r="B1130" s="184" t="str">
        <f>IF(ISBLANK(INDEX('Policy Characteristics'!B:B,MATCH($C1130,'Policy Characteristics'!$C:$C,0))),"",INDEX('Policy Characteristics'!B:B,MATCH($C1130,'Policy Characteristics'!$C:$C,0)))</f>
        <v>Industry Energy Efficiency Standards</v>
      </c>
      <c r="C1130" s="176" t="str">
        <f t="shared" si="44"/>
        <v>Percentage Improvement in Eqpt Efficiency Standards above BAU</v>
      </c>
      <c r="D1130" s="6" t="s">
        <v>1977</v>
      </c>
      <c r="E1130" s="47" t="s">
        <v>1298</v>
      </c>
      <c r="F1130" t="s">
        <v>1479</v>
      </c>
      <c r="G1130" s="47" t="s">
        <v>1304</v>
      </c>
      <c r="H1130" s="44">
        <v>1088</v>
      </c>
      <c r="I1130" s="198" t="s">
        <v>43</v>
      </c>
      <c r="J1130" s="177" t="str">
        <f>IF(ISBLANK(INDEX('Policy Characteristics'!D:D,MATCH($C1130,'Policy Characteristics'!$C:$C,0))),"",INDEX('Policy Characteristics'!D:D,MATCH($C1130,'Policy Characteristics'!$C:$C,0)))</f>
        <v>Industry Energy Efficiency Standards</v>
      </c>
      <c r="K1130" s="177" t="str">
        <f>IF(ISBLANK(INDEX('Policy Characteristics'!E:E,MATCH($C1130,'Policy Characteristics'!$C:$C,0))),"",INDEX('Policy Characteristics'!E:E,MATCH($C1130,'Policy Characteristics'!$C:$C,0)))</f>
        <v>indst efficiency standards</v>
      </c>
      <c r="L1130" s="177">
        <f>IF(ISBLANK(INDEX('Policy Characteristics'!F:F,MATCH($C1130,'Policy Characteristics'!$C:$C,0))),"",INDEX('Policy Characteristics'!F:F,MATCH($C1130,'Policy Characteristics'!$C:$C,0)))</f>
        <v>0</v>
      </c>
      <c r="M1130" s="177">
        <f>IF(ISBLANK(INDEX('Policy Characteristics'!G:G,MATCH($C1130,'Policy Characteristics'!$C:$C,0))),"",INDEX('Policy Characteristics'!G:G,MATCH($C1130,'Policy Characteristics'!$C:$C,0)))</f>
        <v>0.25</v>
      </c>
      <c r="N1130" s="177">
        <f>IF(ISBLANK(INDEX('Policy Characteristics'!H:H,MATCH($C1130,'Policy Characteristics'!$C:$C,0))),"",INDEX('Policy Characteristics'!H:H,MATCH($C1130,'Policy Characteristics'!$C:$C,0)))</f>
        <v>0.01</v>
      </c>
      <c r="O1130" s="177" t="str">
        <f>IF(ISBLANK(INDEX('Policy Characteristics'!I:I,MATCH($C1130,'Policy Characteristics'!$C:$C,0))),"",INDEX('Policy Characteristics'!I:I,MATCH($C1130,'Policy Characteristics'!$C:$C,0)))</f>
        <v>% reduction in energy use</v>
      </c>
      <c r="P1130" s="177" t="str">
        <f>IF(ISBLANK(INDEX('Policy Characteristics'!J:J,MATCH($C1130,'Policy Characteristics'!$C:$C,0))),"",INDEX('Policy Characteristics'!J:J,MATCH($C1130,'Policy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0" s="177" t="str">
        <f>IF(ISBLANK(INDEX('Policy Characteristics'!K:K,MATCH($C1130,'Policy Characteristics'!$C:$C,0))),"",INDEX('Policy Characteristics'!K:K,MATCH($C1130,'Policy Characteristics'!$C:$C,0)))</f>
        <v>industry-ag-main.html#eff-stds</v>
      </c>
      <c r="R1130" s="177" t="str">
        <f>IF(ISBLANK(INDEX('Policy Characteristics'!L:L,MATCH($C1130,'Policy Characteristics'!$C:$C,0))),"",INDEX('Policy Characteristics'!L:L,MATCH($C1130,'Policy Characteristics'!$C:$C,0)))</f>
        <v>industry-energy-efficiency-standards.html</v>
      </c>
    </row>
    <row r="1131" spans="1:18" s="4" customFormat="1" x14ac:dyDescent="0.35">
      <c r="A1131" s="176" t="str">
        <f>IF(ISBLANK(INDEX('Policy Characteristics'!A:A,MATCH($C1131,'Policy Characteristics'!$C:$C,0))),"",INDEX('Policy Characteristics'!A:A,MATCH($C1131,'Policy Characteristics'!$C:$C,0)))</f>
        <v>Industry</v>
      </c>
      <c r="B1131" s="184" t="str">
        <f>IF(ISBLANK(INDEX('Policy Characteristics'!B:B,MATCH($C1131,'Policy Characteristics'!$C:$C,0))),"",INDEX('Policy Characteristics'!B:B,MATCH($C1131,'Policy Characteristics'!$C:$C,0)))</f>
        <v>Industry Energy Efficiency Standards</v>
      </c>
      <c r="C1131" s="176" t="str">
        <f t="shared" si="44"/>
        <v>Percentage Improvement in Eqpt Efficiency Standards above BAU</v>
      </c>
      <c r="D1131" s="6" t="s">
        <v>1977</v>
      </c>
      <c r="E1131" s="47" t="s">
        <v>1299</v>
      </c>
      <c r="F1131" t="s">
        <v>1479</v>
      </c>
      <c r="G1131" s="47" t="s">
        <v>1307</v>
      </c>
      <c r="H1131" s="44">
        <v>1089</v>
      </c>
      <c r="I1131" s="198" t="s">
        <v>43</v>
      </c>
      <c r="J1131" s="177" t="str">
        <f>IF(ISBLANK(INDEX('Policy Characteristics'!D:D,MATCH($C1131,'Policy Characteristics'!$C:$C,0))),"",INDEX('Policy Characteristics'!D:D,MATCH($C1131,'Policy Characteristics'!$C:$C,0)))</f>
        <v>Industry Energy Efficiency Standards</v>
      </c>
      <c r="K1131" s="177" t="str">
        <f>IF(ISBLANK(INDEX('Policy Characteristics'!E:E,MATCH($C1131,'Policy Characteristics'!$C:$C,0))),"",INDEX('Policy Characteristics'!E:E,MATCH($C1131,'Policy Characteristics'!$C:$C,0)))</f>
        <v>indst efficiency standards</v>
      </c>
      <c r="L1131" s="177">
        <f>IF(ISBLANK(INDEX('Policy Characteristics'!F:F,MATCH($C1131,'Policy Characteristics'!$C:$C,0))),"",INDEX('Policy Characteristics'!F:F,MATCH($C1131,'Policy Characteristics'!$C:$C,0)))</f>
        <v>0</v>
      </c>
      <c r="M1131" s="177">
        <f>IF(ISBLANK(INDEX('Policy Characteristics'!G:G,MATCH($C1131,'Policy Characteristics'!$C:$C,0))),"",INDEX('Policy Characteristics'!G:G,MATCH($C1131,'Policy Characteristics'!$C:$C,0)))</f>
        <v>0.25</v>
      </c>
      <c r="N1131" s="177">
        <f>IF(ISBLANK(INDEX('Policy Characteristics'!H:H,MATCH($C1131,'Policy Characteristics'!$C:$C,0))),"",INDEX('Policy Characteristics'!H:H,MATCH($C1131,'Policy Characteristics'!$C:$C,0)))</f>
        <v>0.01</v>
      </c>
      <c r="O1131" s="177" t="str">
        <f>IF(ISBLANK(INDEX('Policy Characteristics'!I:I,MATCH($C1131,'Policy Characteristics'!$C:$C,0))),"",INDEX('Policy Characteristics'!I:I,MATCH($C1131,'Policy Characteristics'!$C:$C,0)))</f>
        <v>% reduction in energy use</v>
      </c>
      <c r="P1131" s="177" t="str">
        <f>IF(ISBLANK(INDEX('Policy Characteristics'!J:J,MATCH($C1131,'Policy Characteristics'!$C:$C,0))),"",INDEX('Policy Characteristics'!J:J,MATCH($C1131,'Policy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1" s="177" t="str">
        <f>IF(ISBLANK(INDEX('Policy Characteristics'!K:K,MATCH($C1131,'Policy Characteristics'!$C:$C,0))),"",INDEX('Policy Characteristics'!K:K,MATCH($C1131,'Policy Characteristics'!$C:$C,0)))</f>
        <v>industry-ag-main.html#eff-stds</v>
      </c>
      <c r="R1131" s="177" t="str">
        <f>IF(ISBLANK(INDEX('Policy Characteristics'!L:L,MATCH($C1131,'Policy Characteristics'!$C:$C,0))),"",INDEX('Policy Characteristics'!L:L,MATCH($C1131,'Policy Characteristics'!$C:$C,0)))</f>
        <v>industry-energy-efficiency-standards.html</v>
      </c>
    </row>
    <row r="1132" spans="1:18" s="4" customFormat="1" x14ac:dyDescent="0.35">
      <c r="A1132" s="176" t="str">
        <f>IF(ISBLANK(INDEX('Policy Characteristics'!A:A,MATCH($C1132,'Policy Characteristics'!$C:$C,0))),"",INDEX('Policy Characteristics'!A:A,MATCH($C1132,'Policy Characteristics'!$C:$C,0)))</f>
        <v>Industry</v>
      </c>
      <c r="B1132" s="184" t="str">
        <f>IF(ISBLANK(INDEX('Policy Characteristics'!B:B,MATCH($C1132,'Policy Characteristics'!$C:$C,0))),"",INDEX('Policy Characteristics'!B:B,MATCH($C1132,'Policy Characteristics'!$C:$C,0)))</f>
        <v>Industry Energy Efficiency Standards</v>
      </c>
      <c r="C1132" s="176" t="str">
        <f t="shared" si="44"/>
        <v>Percentage Improvement in Eqpt Efficiency Standards above BAU</v>
      </c>
      <c r="D1132" s="6" t="s">
        <v>1977</v>
      </c>
      <c r="E1132" s="47" t="s">
        <v>1300</v>
      </c>
      <c r="F1132" t="s">
        <v>1479</v>
      </c>
      <c r="G1132" s="47" t="s">
        <v>1308</v>
      </c>
      <c r="H1132" s="44">
        <v>1090</v>
      </c>
      <c r="I1132" s="198" t="s">
        <v>43</v>
      </c>
      <c r="J1132" s="177" t="str">
        <f>IF(ISBLANK(INDEX('Policy Characteristics'!D:D,MATCH($C1132,'Policy Characteristics'!$C:$C,0))),"",INDEX('Policy Characteristics'!D:D,MATCH($C1132,'Policy Characteristics'!$C:$C,0)))</f>
        <v>Industry Energy Efficiency Standards</v>
      </c>
      <c r="K1132" s="177" t="str">
        <f>IF(ISBLANK(INDEX('Policy Characteristics'!E:E,MATCH($C1132,'Policy Characteristics'!$C:$C,0))),"",INDEX('Policy Characteristics'!E:E,MATCH($C1132,'Policy Characteristics'!$C:$C,0)))</f>
        <v>indst efficiency standards</v>
      </c>
      <c r="L1132" s="177">
        <f>IF(ISBLANK(INDEX('Policy Characteristics'!F:F,MATCH($C1132,'Policy Characteristics'!$C:$C,0))),"",INDEX('Policy Characteristics'!F:F,MATCH($C1132,'Policy Characteristics'!$C:$C,0)))</f>
        <v>0</v>
      </c>
      <c r="M1132" s="177">
        <f>IF(ISBLANK(INDEX('Policy Characteristics'!G:G,MATCH($C1132,'Policy Characteristics'!$C:$C,0))),"",INDEX('Policy Characteristics'!G:G,MATCH($C1132,'Policy Characteristics'!$C:$C,0)))</f>
        <v>0.25</v>
      </c>
      <c r="N1132" s="177">
        <f>IF(ISBLANK(INDEX('Policy Characteristics'!H:H,MATCH($C1132,'Policy Characteristics'!$C:$C,0))),"",INDEX('Policy Characteristics'!H:H,MATCH($C1132,'Policy Characteristics'!$C:$C,0)))</f>
        <v>0.01</v>
      </c>
      <c r="O1132" s="177" t="str">
        <f>IF(ISBLANK(INDEX('Policy Characteristics'!I:I,MATCH($C1132,'Policy Characteristics'!$C:$C,0))),"",INDEX('Policy Characteristics'!I:I,MATCH($C1132,'Policy Characteristics'!$C:$C,0)))</f>
        <v>% reduction in energy use</v>
      </c>
      <c r="P1132" s="177" t="str">
        <f>IF(ISBLANK(INDEX('Policy Characteristics'!J:J,MATCH($C1132,'Policy Characteristics'!$C:$C,0))),"",INDEX('Policy Characteristics'!J:J,MATCH($C1132,'Policy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2" s="177" t="str">
        <f>IF(ISBLANK(INDEX('Policy Characteristics'!K:K,MATCH($C1132,'Policy Characteristics'!$C:$C,0))),"",INDEX('Policy Characteristics'!K:K,MATCH($C1132,'Policy Characteristics'!$C:$C,0)))</f>
        <v>industry-ag-main.html#eff-stds</v>
      </c>
      <c r="R1132" s="177" t="str">
        <f>IF(ISBLANK(INDEX('Policy Characteristics'!L:L,MATCH($C1132,'Policy Characteristics'!$C:$C,0))),"",INDEX('Policy Characteristics'!L:L,MATCH($C1132,'Policy Characteristics'!$C:$C,0)))</f>
        <v>industry-energy-efficiency-standards.html</v>
      </c>
    </row>
    <row r="1133" spans="1:18" s="4" customFormat="1" x14ac:dyDescent="0.35">
      <c r="A1133" s="176" t="str">
        <f>IF(ISBLANK(INDEX('Policy Characteristics'!A:A,MATCH($C1133,'Policy Characteristics'!$C:$C,0))),"",INDEX('Policy Characteristics'!A:A,MATCH($C1133,'Policy Characteristics'!$C:$C,0)))</f>
        <v>Industry</v>
      </c>
      <c r="B1133" s="184" t="str">
        <f>IF(ISBLANK(INDEX('Policy Characteristics'!B:B,MATCH($C1133,'Policy Characteristics'!$C:$C,0))),"",INDEX('Policy Characteristics'!B:B,MATCH($C1133,'Policy Characteristics'!$C:$C,0)))</f>
        <v>Industry Energy Efficiency Standards</v>
      </c>
      <c r="C1133" s="176" t="str">
        <f t="shared" si="44"/>
        <v>Percentage Improvement in Eqpt Efficiency Standards above BAU</v>
      </c>
      <c r="D1133" s="6" t="s">
        <v>1977</v>
      </c>
      <c r="E1133" s="47" t="s">
        <v>1301</v>
      </c>
      <c r="F1133" t="s">
        <v>1479</v>
      </c>
      <c r="G1133" s="47" t="s">
        <v>1305</v>
      </c>
      <c r="H1133" s="44">
        <v>1091</v>
      </c>
      <c r="I1133" s="198" t="s">
        <v>44</v>
      </c>
      <c r="J1133" s="177" t="str">
        <f>IF(ISBLANK(INDEX('Policy Characteristics'!D:D,MATCH($C1133,'Policy Characteristics'!$C:$C,0))),"",INDEX('Policy Characteristics'!D:D,MATCH($C1133,'Policy Characteristics'!$C:$C,0)))</f>
        <v>Industry Energy Efficiency Standards</v>
      </c>
      <c r="K1133" s="177" t="str">
        <f>IF(ISBLANK(INDEX('Policy Characteristics'!E:E,MATCH($C1133,'Policy Characteristics'!$C:$C,0))),"",INDEX('Policy Characteristics'!E:E,MATCH($C1133,'Policy Characteristics'!$C:$C,0)))</f>
        <v>indst efficiency standards</v>
      </c>
      <c r="L1133" s="177">
        <f>IF(ISBLANK(INDEX('Policy Characteristics'!F:F,MATCH($C1133,'Policy Characteristics'!$C:$C,0))),"",INDEX('Policy Characteristics'!F:F,MATCH($C1133,'Policy Characteristics'!$C:$C,0)))</f>
        <v>0</v>
      </c>
      <c r="M1133" s="177">
        <f>IF(ISBLANK(INDEX('Policy Characteristics'!G:G,MATCH($C1133,'Policy Characteristics'!$C:$C,0))),"",INDEX('Policy Characteristics'!G:G,MATCH($C1133,'Policy Characteristics'!$C:$C,0)))</f>
        <v>0.25</v>
      </c>
      <c r="N1133" s="177">
        <f>IF(ISBLANK(INDEX('Policy Characteristics'!H:H,MATCH($C1133,'Policy Characteristics'!$C:$C,0))),"",INDEX('Policy Characteristics'!H:H,MATCH($C1133,'Policy Characteristics'!$C:$C,0)))</f>
        <v>0.01</v>
      </c>
      <c r="O1133" s="177" t="str">
        <f>IF(ISBLANK(INDEX('Policy Characteristics'!I:I,MATCH($C1133,'Policy Characteristics'!$C:$C,0))),"",INDEX('Policy Characteristics'!I:I,MATCH($C1133,'Policy Characteristics'!$C:$C,0)))</f>
        <v>% reduction in energy use</v>
      </c>
      <c r="P1133" s="177" t="str">
        <f>IF(ISBLANK(INDEX('Policy Characteristics'!J:J,MATCH($C1133,'Policy Characteristics'!$C:$C,0))),"",INDEX('Policy Characteristics'!J:J,MATCH($C1133,'Policy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3" s="177" t="str">
        <f>IF(ISBLANK(INDEX('Policy Characteristics'!K:K,MATCH($C1133,'Policy Characteristics'!$C:$C,0))),"",INDEX('Policy Characteristics'!K:K,MATCH($C1133,'Policy Characteristics'!$C:$C,0)))</f>
        <v>industry-ag-main.html#eff-stds</v>
      </c>
      <c r="R1133" s="177" t="str">
        <f>IF(ISBLANK(INDEX('Policy Characteristics'!L:L,MATCH($C1133,'Policy Characteristics'!$C:$C,0))),"",INDEX('Policy Characteristics'!L:L,MATCH($C1133,'Policy Characteristics'!$C:$C,0)))</f>
        <v>industry-energy-efficiency-standards.html</v>
      </c>
    </row>
    <row r="1134" spans="1:18" s="4" customFormat="1" x14ac:dyDescent="0.35">
      <c r="A1134" s="176" t="str">
        <f>IF(ISBLANK(INDEX('Policy Characteristics'!A:A,MATCH($C1134,'Policy Characteristics'!$C:$C,0))),"",INDEX('Policy Characteristics'!A:A,MATCH($C1134,'Policy Characteristics'!$C:$C,0)))</f>
        <v>Industry</v>
      </c>
      <c r="B1134" s="184" t="str">
        <f>IF(ISBLANK(INDEX('Policy Characteristics'!B:B,MATCH($C1134,'Policy Characteristics'!$C:$C,0))),"",INDEX('Policy Characteristics'!B:B,MATCH($C1134,'Policy Characteristics'!$C:$C,0)))</f>
        <v>Industry Energy Efficiency Standards</v>
      </c>
      <c r="C1134" s="176" t="str">
        <f t="shared" si="44"/>
        <v>Percentage Improvement in Eqpt Efficiency Standards above BAU</v>
      </c>
      <c r="D1134" s="6" t="s">
        <v>1977</v>
      </c>
      <c r="E1134" s="47" t="s">
        <v>1302</v>
      </c>
      <c r="F1134" t="s">
        <v>1479</v>
      </c>
      <c r="G1134" s="47" t="s">
        <v>1306</v>
      </c>
      <c r="H1134" s="44">
        <v>1092</v>
      </c>
      <c r="I1134" s="198" t="s">
        <v>43</v>
      </c>
      <c r="J1134" s="177" t="str">
        <f>IF(ISBLANK(INDEX('Policy Characteristics'!D:D,MATCH($C1134,'Policy Characteristics'!$C:$C,0))),"",INDEX('Policy Characteristics'!D:D,MATCH($C1134,'Policy Characteristics'!$C:$C,0)))</f>
        <v>Industry Energy Efficiency Standards</v>
      </c>
      <c r="K1134" s="177" t="str">
        <f>IF(ISBLANK(INDEX('Policy Characteristics'!E:E,MATCH($C1134,'Policy Characteristics'!$C:$C,0))),"",INDEX('Policy Characteristics'!E:E,MATCH($C1134,'Policy Characteristics'!$C:$C,0)))</f>
        <v>indst efficiency standards</v>
      </c>
      <c r="L1134" s="177">
        <f>IF(ISBLANK(INDEX('Policy Characteristics'!F:F,MATCH($C1134,'Policy Characteristics'!$C:$C,0))),"",INDEX('Policy Characteristics'!F:F,MATCH($C1134,'Policy Characteristics'!$C:$C,0)))</f>
        <v>0</v>
      </c>
      <c r="M1134" s="177">
        <f>IF(ISBLANK(INDEX('Policy Characteristics'!G:G,MATCH($C1134,'Policy Characteristics'!$C:$C,0))),"",INDEX('Policy Characteristics'!G:G,MATCH($C1134,'Policy Characteristics'!$C:$C,0)))</f>
        <v>0.25</v>
      </c>
      <c r="N1134" s="177">
        <f>IF(ISBLANK(INDEX('Policy Characteristics'!H:H,MATCH($C1134,'Policy Characteristics'!$C:$C,0))),"",INDEX('Policy Characteristics'!H:H,MATCH($C1134,'Policy Characteristics'!$C:$C,0)))</f>
        <v>0.01</v>
      </c>
      <c r="O1134" s="177" t="str">
        <f>IF(ISBLANK(INDEX('Policy Characteristics'!I:I,MATCH($C1134,'Policy Characteristics'!$C:$C,0))),"",INDEX('Policy Characteristics'!I:I,MATCH($C1134,'Policy Characteristics'!$C:$C,0)))</f>
        <v>% reduction in energy use</v>
      </c>
      <c r="P1134" s="177" t="str">
        <f>IF(ISBLANK(INDEX('Policy Characteristics'!J:J,MATCH($C1134,'Policy Characteristics'!$C:$C,0))),"",INDEX('Policy Characteristics'!J:J,MATCH($C1134,'Policy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4" s="177" t="str">
        <f>IF(ISBLANK(INDEX('Policy Characteristics'!K:K,MATCH($C1134,'Policy Characteristics'!$C:$C,0))),"",INDEX('Policy Characteristics'!K:K,MATCH($C1134,'Policy Characteristics'!$C:$C,0)))</f>
        <v>industry-ag-main.html#eff-stds</v>
      </c>
      <c r="R1134" s="177" t="str">
        <f>IF(ISBLANK(INDEX('Policy Characteristics'!L:L,MATCH($C1134,'Policy Characteristics'!$C:$C,0))),"",INDEX('Policy Characteristics'!L:L,MATCH($C1134,'Policy Characteristics'!$C:$C,0)))</f>
        <v>industry-energy-efficiency-standards.html</v>
      </c>
    </row>
    <row r="1135" spans="1:18" s="4" customFormat="1" x14ac:dyDescent="0.35">
      <c r="A1135" s="176" t="str">
        <f>IF(ISBLANK(INDEX('Policy Characteristics'!A:A,MATCH($C1135,'Policy Characteristics'!$C:$C,0))),"",INDEX('Policy Characteristics'!A:A,MATCH($C1135,'Policy Characteristics'!$C:$C,0)))</f>
        <v>Industry</v>
      </c>
      <c r="B1135" s="184" t="str">
        <f>IF(ISBLANK(INDEX('Policy Characteristics'!B:B,MATCH($C1135,'Policy Characteristics'!$C:$C,0))),"",INDEX('Policy Characteristics'!B:B,MATCH($C1135,'Policy Characteristics'!$C:$C,0)))</f>
        <v>Industry Energy Efficiency Standards</v>
      </c>
      <c r="C1135" s="176" t="str">
        <f t="shared" si="44"/>
        <v>Percentage Improvement in Eqpt Efficiency Standards above BAU</v>
      </c>
      <c r="D1135" s="6" t="s">
        <v>1977</v>
      </c>
      <c r="E1135" s="47" t="s">
        <v>1303</v>
      </c>
      <c r="F1135" t="s">
        <v>1479</v>
      </c>
      <c r="G1135" s="47" t="s">
        <v>1309</v>
      </c>
      <c r="H1135" s="44">
        <v>1093</v>
      </c>
      <c r="I1135" s="198" t="s">
        <v>44</v>
      </c>
      <c r="J1135" s="177" t="str">
        <f>IF(ISBLANK(INDEX('Policy Characteristics'!D:D,MATCH($C1135,'Policy Characteristics'!$C:$C,0))),"",INDEX('Policy Characteristics'!D:D,MATCH($C1135,'Policy Characteristics'!$C:$C,0)))</f>
        <v>Industry Energy Efficiency Standards</v>
      </c>
      <c r="K1135" s="177" t="str">
        <f>IF(ISBLANK(INDEX('Policy Characteristics'!E:E,MATCH($C1135,'Policy Characteristics'!$C:$C,0))),"",INDEX('Policy Characteristics'!E:E,MATCH($C1135,'Policy Characteristics'!$C:$C,0)))</f>
        <v>indst efficiency standards</v>
      </c>
      <c r="L1135" s="177">
        <f>IF(ISBLANK(INDEX('Policy Characteristics'!F:F,MATCH($C1135,'Policy Characteristics'!$C:$C,0))),"",INDEX('Policy Characteristics'!F:F,MATCH($C1135,'Policy Characteristics'!$C:$C,0)))</f>
        <v>0</v>
      </c>
      <c r="M1135" s="177">
        <f>IF(ISBLANK(INDEX('Policy Characteristics'!G:G,MATCH($C1135,'Policy Characteristics'!$C:$C,0))),"",INDEX('Policy Characteristics'!G:G,MATCH($C1135,'Policy Characteristics'!$C:$C,0)))</f>
        <v>0.25</v>
      </c>
      <c r="N1135" s="177">
        <f>IF(ISBLANK(INDEX('Policy Characteristics'!H:H,MATCH($C1135,'Policy Characteristics'!$C:$C,0))),"",INDEX('Policy Characteristics'!H:H,MATCH($C1135,'Policy Characteristics'!$C:$C,0)))</f>
        <v>0.01</v>
      </c>
      <c r="O1135" s="177" t="str">
        <f>IF(ISBLANK(INDEX('Policy Characteristics'!I:I,MATCH($C1135,'Policy Characteristics'!$C:$C,0))),"",INDEX('Policy Characteristics'!I:I,MATCH($C1135,'Policy Characteristics'!$C:$C,0)))</f>
        <v>% reduction in energy use</v>
      </c>
      <c r="P1135" s="177" t="str">
        <f>IF(ISBLANK(INDEX('Policy Characteristics'!J:J,MATCH($C1135,'Policy Characteristics'!$C:$C,0))),"",INDEX('Policy Characteristics'!J:J,MATCH($C1135,'Policy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5" s="177" t="str">
        <f>IF(ISBLANK(INDEX('Policy Characteristics'!K:K,MATCH($C1135,'Policy Characteristics'!$C:$C,0))),"",INDEX('Policy Characteristics'!K:K,MATCH($C1135,'Policy Characteristics'!$C:$C,0)))</f>
        <v>industry-ag-main.html#eff-stds</v>
      </c>
      <c r="R1135" s="177" t="str">
        <f>IF(ISBLANK(INDEX('Policy Characteristics'!L:L,MATCH($C1135,'Policy Characteristics'!$C:$C,0))),"",INDEX('Policy Characteristics'!L:L,MATCH($C1135,'Policy Characteristics'!$C:$C,0)))</f>
        <v>industry-energy-efficiency-standards.html</v>
      </c>
    </row>
    <row r="1136" spans="1:18" s="4" customFormat="1" x14ac:dyDescent="0.35">
      <c r="A1136" s="176" t="str">
        <f>IF(ISBLANK(INDEX('Policy Characteristics'!A:A,MATCH($C1136,'Policy Characteristics'!$C:$C,0))),"",INDEX('Policy Characteristics'!A:A,MATCH($C1136,'Policy Characteristics'!$C:$C,0)))</f>
        <v>Industry</v>
      </c>
      <c r="B1136" s="184" t="str">
        <f>IF(ISBLANK(INDEX('Policy Characteristics'!B:B,MATCH($C1136,'Policy Characteristics'!$C:$C,0))),"",INDEX('Policy Characteristics'!B:B,MATCH($C1136,'Policy Characteristics'!$C:$C,0)))</f>
        <v>Industry Energy Efficiency Standards</v>
      </c>
      <c r="C1136" s="176" t="str">
        <f t="shared" si="44"/>
        <v>Percentage Improvement in Eqpt Efficiency Standards above BAU</v>
      </c>
      <c r="D1136" s="6" t="s">
        <v>1977</v>
      </c>
      <c r="E1136" s="47" t="s">
        <v>1605</v>
      </c>
      <c r="F1136" t="s">
        <v>1479</v>
      </c>
      <c r="G1136" s="47" t="s">
        <v>1608</v>
      </c>
      <c r="H1136" s="44">
        <v>1094</v>
      </c>
      <c r="I1136" s="198" t="s">
        <v>44</v>
      </c>
      <c r="J1136" s="177" t="str">
        <f>IF(ISBLANK(INDEX('Policy Characteristics'!D:D,MATCH($C1136,'Policy Characteristics'!$C:$C,0))),"",INDEX('Policy Characteristics'!D:D,MATCH($C1136,'Policy Characteristics'!$C:$C,0)))</f>
        <v>Industry Energy Efficiency Standards</v>
      </c>
      <c r="K1136" s="177" t="str">
        <f>IF(ISBLANK(INDEX('Policy Characteristics'!E:E,MATCH($C1136,'Policy Characteristics'!$C:$C,0))),"",INDEX('Policy Characteristics'!E:E,MATCH($C1136,'Policy Characteristics'!$C:$C,0)))</f>
        <v>indst efficiency standards</v>
      </c>
      <c r="L1136" s="177">
        <f>IF(ISBLANK(INDEX('Policy Characteristics'!F:F,MATCH($C1136,'Policy Characteristics'!$C:$C,0))),"",INDEX('Policy Characteristics'!F:F,MATCH($C1136,'Policy Characteristics'!$C:$C,0)))</f>
        <v>0</v>
      </c>
      <c r="M1136" s="177">
        <f>IF(ISBLANK(INDEX('Policy Characteristics'!G:G,MATCH($C1136,'Policy Characteristics'!$C:$C,0))),"",INDEX('Policy Characteristics'!G:G,MATCH($C1136,'Policy Characteristics'!$C:$C,0)))</f>
        <v>0.25</v>
      </c>
      <c r="N1136" s="177">
        <f>IF(ISBLANK(INDEX('Policy Characteristics'!H:H,MATCH($C1136,'Policy Characteristics'!$C:$C,0))),"",INDEX('Policy Characteristics'!H:H,MATCH($C1136,'Policy Characteristics'!$C:$C,0)))</f>
        <v>0.01</v>
      </c>
      <c r="O1136" s="177" t="str">
        <f>IF(ISBLANK(INDEX('Policy Characteristics'!I:I,MATCH($C1136,'Policy Characteristics'!$C:$C,0))),"",INDEX('Policy Characteristics'!I:I,MATCH($C1136,'Policy Characteristics'!$C:$C,0)))</f>
        <v>% reduction in energy use</v>
      </c>
      <c r="P1136" s="177" t="str">
        <f>IF(ISBLANK(INDEX('Policy Characteristics'!J:J,MATCH($C1136,'Policy Characteristics'!$C:$C,0))),"",INDEX('Policy Characteristics'!J:J,MATCH($C1136,'Policy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6" s="177" t="str">
        <f>IF(ISBLANK(INDEX('Policy Characteristics'!K:K,MATCH($C1136,'Policy Characteristics'!$C:$C,0))),"",INDEX('Policy Characteristics'!K:K,MATCH($C1136,'Policy Characteristics'!$C:$C,0)))</f>
        <v>industry-ag-main.html#eff-stds</v>
      </c>
      <c r="R1136" s="177" t="str">
        <f>IF(ISBLANK(INDEX('Policy Characteristics'!L:L,MATCH($C1136,'Policy Characteristics'!$C:$C,0))),"",INDEX('Policy Characteristics'!L:L,MATCH($C1136,'Policy Characteristics'!$C:$C,0)))</f>
        <v>industry-energy-efficiency-standards.html</v>
      </c>
    </row>
    <row r="1137" spans="1:18" s="4" customFormat="1" x14ac:dyDescent="0.35">
      <c r="A1137" s="176" t="str">
        <f>IF(ISBLANK(INDEX('Policy Characteristics'!A:A,MATCH($C1137,'Policy Characteristics'!$C:$C,0))),"",INDEX('Policy Characteristics'!A:A,MATCH($C1137,'Policy Characteristics'!$C:$C,0)))</f>
        <v>Industry</v>
      </c>
      <c r="B1137" s="184" t="str">
        <f>IF(ISBLANK(INDEX('Policy Characteristics'!B:B,MATCH($C1137,'Policy Characteristics'!$C:$C,0))),"",INDEX('Policy Characteristics'!B:B,MATCH($C1137,'Policy Characteristics'!$C:$C,0)))</f>
        <v>Industry Energy Efficiency Standards</v>
      </c>
      <c r="C1137" s="176" t="str">
        <f t="shared" si="44"/>
        <v>Percentage Improvement in Eqpt Efficiency Standards above BAU</v>
      </c>
      <c r="D1137" s="6" t="s">
        <v>1977</v>
      </c>
      <c r="E1137" s="47" t="s">
        <v>1606</v>
      </c>
      <c r="F1137" t="s">
        <v>1479</v>
      </c>
      <c r="G1137" s="47" t="s">
        <v>1610</v>
      </c>
      <c r="H1137" s="44">
        <v>1095</v>
      </c>
      <c r="I1137" s="198" t="s">
        <v>43</v>
      </c>
      <c r="J1137" s="177" t="str">
        <f>IF(ISBLANK(INDEX('Policy Characteristics'!D:D,MATCH($C1137,'Policy Characteristics'!$C:$C,0))),"",INDEX('Policy Characteristics'!D:D,MATCH($C1137,'Policy Characteristics'!$C:$C,0)))</f>
        <v>Industry Energy Efficiency Standards</v>
      </c>
      <c r="K1137" s="177" t="str">
        <f>IF(ISBLANK(INDEX('Policy Characteristics'!E:E,MATCH($C1137,'Policy Characteristics'!$C:$C,0))),"",INDEX('Policy Characteristics'!E:E,MATCH($C1137,'Policy Characteristics'!$C:$C,0)))</f>
        <v>indst efficiency standards</v>
      </c>
      <c r="L1137" s="177">
        <f>IF(ISBLANK(INDEX('Policy Characteristics'!F:F,MATCH($C1137,'Policy Characteristics'!$C:$C,0))),"",INDEX('Policy Characteristics'!F:F,MATCH($C1137,'Policy Characteristics'!$C:$C,0)))</f>
        <v>0</v>
      </c>
      <c r="M1137" s="177">
        <f>IF(ISBLANK(INDEX('Policy Characteristics'!G:G,MATCH($C1137,'Policy Characteristics'!$C:$C,0))),"",INDEX('Policy Characteristics'!G:G,MATCH($C1137,'Policy Characteristics'!$C:$C,0)))</f>
        <v>0.25</v>
      </c>
      <c r="N1137" s="177">
        <f>IF(ISBLANK(INDEX('Policy Characteristics'!H:H,MATCH($C1137,'Policy Characteristics'!$C:$C,0))),"",INDEX('Policy Characteristics'!H:H,MATCH($C1137,'Policy Characteristics'!$C:$C,0)))</f>
        <v>0.01</v>
      </c>
      <c r="O1137" s="177" t="str">
        <f>IF(ISBLANK(INDEX('Policy Characteristics'!I:I,MATCH($C1137,'Policy Characteristics'!$C:$C,0))),"",INDEX('Policy Characteristics'!I:I,MATCH($C1137,'Policy Characteristics'!$C:$C,0)))</f>
        <v>% reduction in energy use</v>
      </c>
      <c r="P1137" s="177" t="str">
        <f>IF(ISBLANK(INDEX('Policy Characteristics'!J:J,MATCH($C1137,'Policy Characteristics'!$C:$C,0))),"",INDEX('Policy Characteristics'!J:J,MATCH($C1137,'Policy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7" s="177" t="str">
        <f>IF(ISBLANK(INDEX('Policy Characteristics'!K:K,MATCH($C1137,'Policy Characteristics'!$C:$C,0))),"",INDEX('Policy Characteristics'!K:K,MATCH($C1137,'Policy Characteristics'!$C:$C,0)))</f>
        <v>industry-ag-main.html#eff-stds</v>
      </c>
      <c r="R1137" s="177" t="str">
        <f>IF(ISBLANK(INDEX('Policy Characteristics'!L:L,MATCH($C1137,'Policy Characteristics'!$C:$C,0))),"",INDEX('Policy Characteristics'!L:L,MATCH($C1137,'Policy Characteristics'!$C:$C,0)))</f>
        <v>industry-energy-efficiency-standards.html</v>
      </c>
    </row>
    <row r="1138" spans="1:18" s="4" customFormat="1" x14ac:dyDescent="0.35">
      <c r="A1138" s="176" t="str">
        <f>IF(ISBLANK(INDEX('Policy Characteristics'!A:A,MATCH($C1138,'Policy Characteristics'!$C:$C,0))),"",INDEX('Policy Characteristics'!A:A,MATCH($C1138,'Policy Characteristics'!$C:$C,0)))</f>
        <v>Industry</v>
      </c>
      <c r="B1138" s="184" t="str">
        <f>IF(ISBLANK(INDEX('Policy Characteristics'!B:B,MATCH($C1138,'Policy Characteristics'!$C:$C,0))),"",INDEX('Policy Characteristics'!B:B,MATCH($C1138,'Policy Characteristics'!$C:$C,0)))</f>
        <v>Industry Energy Efficiency Standards</v>
      </c>
      <c r="C1138" s="176" t="str">
        <f t="shared" si="44"/>
        <v>Percentage Improvement in Eqpt Efficiency Standards above BAU</v>
      </c>
      <c r="D1138" s="6" t="s">
        <v>1977</v>
      </c>
      <c r="E1138" s="47" t="s">
        <v>1607</v>
      </c>
      <c r="F1138" t="s">
        <v>1479</v>
      </c>
      <c r="G1138" s="47" t="s">
        <v>1611</v>
      </c>
      <c r="H1138" s="44">
        <v>1096</v>
      </c>
      <c r="I1138" s="198" t="s">
        <v>43</v>
      </c>
      <c r="J1138" s="177" t="str">
        <f>IF(ISBLANK(INDEX('Policy Characteristics'!D:D,MATCH($C1138,'Policy Characteristics'!$C:$C,0))),"",INDEX('Policy Characteristics'!D:D,MATCH($C1138,'Policy Characteristics'!$C:$C,0)))</f>
        <v>Industry Energy Efficiency Standards</v>
      </c>
      <c r="K1138" s="177" t="str">
        <f>IF(ISBLANK(INDEX('Policy Characteristics'!E:E,MATCH($C1138,'Policy Characteristics'!$C:$C,0))),"",INDEX('Policy Characteristics'!E:E,MATCH($C1138,'Policy Characteristics'!$C:$C,0)))</f>
        <v>indst efficiency standards</v>
      </c>
      <c r="L1138" s="177">
        <f>IF(ISBLANK(INDEX('Policy Characteristics'!F:F,MATCH($C1138,'Policy Characteristics'!$C:$C,0))),"",INDEX('Policy Characteristics'!F:F,MATCH($C1138,'Policy Characteristics'!$C:$C,0)))</f>
        <v>0</v>
      </c>
      <c r="M1138" s="177">
        <f>IF(ISBLANK(INDEX('Policy Characteristics'!G:G,MATCH($C1138,'Policy Characteristics'!$C:$C,0))),"",INDEX('Policy Characteristics'!G:G,MATCH($C1138,'Policy Characteristics'!$C:$C,0)))</f>
        <v>0.25</v>
      </c>
      <c r="N1138" s="177">
        <f>IF(ISBLANK(INDEX('Policy Characteristics'!H:H,MATCH($C1138,'Policy Characteristics'!$C:$C,0))),"",INDEX('Policy Characteristics'!H:H,MATCH($C1138,'Policy Characteristics'!$C:$C,0)))</f>
        <v>0.01</v>
      </c>
      <c r="O1138" s="177" t="str">
        <f>IF(ISBLANK(INDEX('Policy Characteristics'!I:I,MATCH($C1138,'Policy Characteristics'!$C:$C,0))),"",INDEX('Policy Characteristics'!I:I,MATCH($C1138,'Policy Characteristics'!$C:$C,0)))</f>
        <v>% reduction in energy use</v>
      </c>
      <c r="P1138" s="177" t="str">
        <f>IF(ISBLANK(INDEX('Policy Characteristics'!J:J,MATCH($C1138,'Policy Characteristics'!$C:$C,0))),"",INDEX('Policy Characteristics'!J:J,MATCH($C1138,'Policy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8" s="177" t="str">
        <f>IF(ISBLANK(INDEX('Policy Characteristics'!K:K,MATCH($C1138,'Policy Characteristics'!$C:$C,0))),"",INDEX('Policy Characteristics'!K:K,MATCH($C1138,'Policy Characteristics'!$C:$C,0)))</f>
        <v>industry-ag-main.html#eff-stds</v>
      </c>
      <c r="R1138" s="177" t="str">
        <f>IF(ISBLANK(INDEX('Policy Characteristics'!L:L,MATCH($C1138,'Policy Characteristics'!$C:$C,0))),"",INDEX('Policy Characteristics'!L:L,MATCH($C1138,'Policy Characteristics'!$C:$C,0)))</f>
        <v>industry-energy-efficiency-standards.html</v>
      </c>
    </row>
    <row r="1139" spans="1:18" s="4" customFormat="1" x14ac:dyDescent="0.35">
      <c r="A1139" s="176" t="str">
        <f>IF(ISBLANK(INDEX('Policy Characteristics'!A:A,MATCH($C1139,'Policy Characteristics'!$C:$C,0))),"",INDEX('Policy Characteristics'!A:A,MATCH($C1139,'Policy Characteristics'!$C:$C,0)))</f>
        <v>Industry</v>
      </c>
      <c r="B1139" s="184" t="str">
        <f>IF(ISBLANK(INDEX('Policy Characteristics'!B:B,MATCH($C1139,'Policy Characteristics'!$C:$C,0))),"",INDEX('Policy Characteristics'!B:B,MATCH($C1139,'Policy Characteristics'!$C:$C,0)))</f>
        <v>Industry Energy Efficiency Standards</v>
      </c>
      <c r="C1139" s="176" t="str">
        <f t="shared" si="44"/>
        <v>Percentage Improvement in Eqpt Efficiency Standards above BAU</v>
      </c>
      <c r="D1139" s="6" t="s">
        <v>1977</v>
      </c>
      <c r="E1139" s="47" t="s">
        <v>1604</v>
      </c>
      <c r="F1139" t="s">
        <v>1479</v>
      </c>
      <c r="G1139" s="47" t="s">
        <v>1609</v>
      </c>
      <c r="H1139" s="44">
        <v>1097</v>
      </c>
      <c r="I1139" s="198" t="s">
        <v>44</v>
      </c>
      <c r="J1139" s="177" t="str">
        <f>IF(ISBLANK(INDEX('Policy Characteristics'!D:D,MATCH($C1139,'Policy Characteristics'!$C:$C,0))),"",INDEX('Policy Characteristics'!D:D,MATCH($C1139,'Policy Characteristics'!$C:$C,0)))</f>
        <v>Industry Energy Efficiency Standards</v>
      </c>
      <c r="K1139" s="177" t="str">
        <f>IF(ISBLANK(INDEX('Policy Characteristics'!E:E,MATCH($C1139,'Policy Characteristics'!$C:$C,0))),"",INDEX('Policy Characteristics'!E:E,MATCH($C1139,'Policy Characteristics'!$C:$C,0)))</f>
        <v>indst efficiency standards</v>
      </c>
      <c r="L1139" s="177">
        <f>IF(ISBLANK(INDEX('Policy Characteristics'!F:F,MATCH($C1139,'Policy Characteristics'!$C:$C,0))),"",INDEX('Policy Characteristics'!F:F,MATCH($C1139,'Policy Characteristics'!$C:$C,0)))</f>
        <v>0</v>
      </c>
      <c r="M1139" s="177">
        <f>IF(ISBLANK(INDEX('Policy Characteristics'!G:G,MATCH($C1139,'Policy Characteristics'!$C:$C,0))),"",INDEX('Policy Characteristics'!G:G,MATCH($C1139,'Policy Characteristics'!$C:$C,0)))</f>
        <v>0.25</v>
      </c>
      <c r="N1139" s="177">
        <f>IF(ISBLANK(INDEX('Policy Characteristics'!H:H,MATCH($C1139,'Policy Characteristics'!$C:$C,0))),"",INDEX('Policy Characteristics'!H:H,MATCH($C1139,'Policy Characteristics'!$C:$C,0)))</f>
        <v>0.01</v>
      </c>
      <c r="O1139" s="177" t="str">
        <f>IF(ISBLANK(INDEX('Policy Characteristics'!I:I,MATCH($C1139,'Policy Characteristics'!$C:$C,0))),"",INDEX('Policy Characteristics'!I:I,MATCH($C1139,'Policy Characteristics'!$C:$C,0)))</f>
        <v>% reduction in energy use</v>
      </c>
      <c r="P1139" s="177" t="str">
        <f>IF(ISBLANK(INDEX('Policy Characteristics'!J:J,MATCH($C1139,'Policy Characteristics'!$C:$C,0))),"",INDEX('Policy Characteristics'!J:J,MATCH($C1139,'Policy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9" s="177" t="str">
        <f>IF(ISBLANK(INDEX('Policy Characteristics'!K:K,MATCH($C1139,'Policy Characteristics'!$C:$C,0))),"",INDEX('Policy Characteristics'!K:K,MATCH($C1139,'Policy Characteristics'!$C:$C,0)))</f>
        <v>industry-ag-main.html#eff-stds</v>
      </c>
      <c r="R1139" s="177" t="str">
        <f>IF(ISBLANK(INDEX('Policy Characteristics'!L:L,MATCH($C1139,'Policy Characteristics'!$C:$C,0))),"",INDEX('Policy Characteristics'!L:L,MATCH($C1139,'Policy Characteristics'!$C:$C,0)))</f>
        <v>industry-energy-efficiency-standards.html</v>
      </c>
    </row>
    <row r="1140" spans="1:18" s="4" customFormat="1" x14ac:dyDescent="0.35">
      <c r="A1140" s="176" t="str">
        <f>IF(ISBLANK(INDEX('Policy Characteristics'!A:A,MATCH($C1140,'Policy Characteristics'!$C:$C,0))),"",INDEX('Policy Characteristics'!A:A,MATCH($C1140,'Policy Characteristics'!$C:$C,0)))</f>
        <v>Industry</v>
      </c>
      <c r="B1140" s="184" t="str">
        <f>IF(ISBLANK(INDEX('Policy Characteristics'!B:B,MATCH($C1140,'Policy Characteristics'!$C:$C,0))),"",INDEX('Policy Characteristics'!B:B,MATCH($C1140,'Policy Characteristics'!$C:$C,0)))</f>
        <v>Industry Energy Efficiency Standards</v>
      </c>
      <c r="C1140" s="176" t="str">
        <f t="shared" si="44"/>
        <v>Percentage Improvement in Eqpt Efficiency Standards above BAU</v>
      </c>
      <c r="D1140" s="6" t="s">
        <v>1978</v>
      </c>
      <c r="E1140" s="47" t="s">
        <v>1298</v>
      </c>
      <c r="F1140" t="s">
        <v>1940</v>
      </c>
      <c r="G1140" s="47" t="s">
        <v>1304</v>
      </c>
      <c r="H1140" s="44">
        <v>1098</v>
      </c>
      <c r="I1140" s="198" t="s">
        <v>43</v>
      </c>
      <c r="J1140" s="177" t="str">
        <f>IF(ISBLANK(INDEX('Policy Characteristics'!D:D,MATCH($C1140,'Policy Characteristics'!$C:$C,0))),"",INDEX('Policy Characteristics'!D:D,MATCH($C1140,'Policy Characteristics'!$C:$C,0)))</f>
        <v>Industry Energy Efficiency Standards</v>
      </c>
      <c r="K1140" s="177" t="str">
        <f>IF(ISBLANK(INDEX('Policy Characteristics'!E:E,MATCH($C1140,'Policy Characteristics'!$C:$C,0))),"",INDEX('Policy Characteristics'!E:E,MATCH($C1140,'Policy Characteristics'!$C:$C,0)))</f>
        <v>indst efficiency standards</v>
      </c>
      <c r="L1140" s="177">
        <f>IF(ISBLANK(INDEX('Policy Characteristics'!F:F,MATCH($C1140,'Policy Characteristics'!$C:$C,0))),"",INDEX('Policy Characteristics'!F:F,MATCH($C1140,'Policy Characteristics'!$C:$C,0)))</f>
        <v>0</v>
      </c>
      <c r="M1140" s="177">
        <f>IF(ISBLANK(INDEX('Policy Characteristics'!G:G,MATCH($C1140,'Policy Characteristics'!$C:$C,0))),"",INDEX('Policy Characteristics'!G:G,MATCH($C1140,'Policy Characteristics'!$C:$C,0)))</f>
        <v>0.25</v>
      </c>
      <c r="N1140" s="177">
        <f>IF(ISBLANK(INDEX('Policy Characteristics'!H:H,MATCH($C1140,'Policy Characteristics'!$C:$C,0))),"",INDEX('Policy Characteristics'!H:H,MATCH($C1140,'Policy Characteristics'!$C:$C,0)))</f>
        <v>0.01</v>
      </c>
      <c r="O1140" s="177" t="str">
        <f>IF(ISBLANK(INDEX('Policy Characteristics'!I:I,MATCH($C1140,'Policy Characteristics'!$C:$C,0))),"",INDEX('Policy Characteristics'!I:I,MATCH($C1140,'Policy Characteristics'!$C:$C,0)))</f>
        <v>% reduction in energy use</v>
      </c>
      <c r="P1140" s="177" t="str">
        <f>IF(ISBLANK(INDEX('Policy Characteristics'!J:J,MATCH($C1140,'Policy Characteristics'!$C:$C,0))),"",INDEX('Policy Characteristics'!J:J,MATCH($C1140,'Policy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0" s="177" t="str">
        <f>IF(ISBLANK(INDEX('Policy Characteristics'!K:K,MATCH($C1140,'Policy Characteristics'!$C:$C,0))),"",INDEX('Policy Characteristics'!K:K,MATCH($C1140,'Policy Characteristics'!$C:$C,0)))</f>
        <v>industry-ag-main.html#eff-stds</v>
      </c>
      <c r="R1140" s="177" t="str">
        <f>IF(ISBLANK(INDEX('Policy Characteristics'!L:L,MATCH($C1140,'Policy Characteristics'!$C:$C,0))),"",INDEX('Policy Characteristics'!L:L,MATCH($C1140,'Policy Characteristics'!$C:$C,0)))</f>
        <v>industry-energy-efficiency-standards.html</v>
      </c>
    </row>
    <row r="1141" spans="1:18" s="4" customFormat="1" x14ac:dyDescent="0.35">
      <c r="A1141" s="176" t="str">
        <f>IF(ISBLANK(INDEX('Policy Characteristics'!A:A,MATCH($C1141,'Policy Characteristics'!$C:$C,0))),"",INDEX('Policy Characteristics'!A:A,MATCH($C1141,'Policy Characteristics'!$C:$C,0)))</f>
        <v>Industry</v>
      </c>
      <c r="B1141" s="184" t="str">
        <f>IF(ISBLANK(INDEX('Policy Characteristics'!B:B,MATCH($C1141,'Policy Characteristics'!$C:$C,0))),"",INDEX('Policy Characteristics'!B:B,MATCH($C1141,'Policy Characteristics'!$C:$C,0)))</f>
        <v>Industry Energy Efficiency Standards</v>
      </c>
      <c r="C1141" s="176" t="str">
        <f t="shared" si="44"/>
        <v>Percentage Improvement in Eqpt Efficiency Standards above BAU</v>
      </c>
      <c r="D1141" s="6" t="s">
        <v>1978</v>
      </c>
      <c r="E1141" s="47" t="s">
        <v>1299</v>
      </c>
      <c r="F1141" t="s">
        <v>1940</v>
      </c>
      <c r="G1141" s="47" t="s">
        <v>1307</v>
      </c>
      <c r="H1141" s="44">
        <v>1099</v>
      </c>
      <c r="I1141" s="198" t="s">
        <v>43</v>
      </c>
      <c r="J1141" s="177" t="str">
        <f>IF(ISBLANK(INDEX('Policy Characteristics'!D:D,MATCH($C1141,'Policy Characteristics'!$C:$C,0))),"",INDEX('Policy Characteristics'!D:D,MATCH($C1141,'Policy Characteristics'!$C:$C,0)))</f>
        <v>Industry Energy Efficiency Standards</v>
      </c>
      <c r="K1141" s="177" t="str">
        <f>IF(ISBLANK(INDEX('Policy Characteristics'!E:E,MATCH($C1141,'Policy Characteristics'!$C:$C,0))),"",INDEX('Policy Characteristics'!E:E,MATCH($C1141,'Policy Characteristics'!$C:$C,0)))</f>
        <v>indst efficiency standards</v>
      </c>
      <c r="L1141" s="177">
        <f>IF(ISBLANK(INDEX('Policy Characteristics'!F:F,MATCH($C1141,'Policy Characteristics'!$C:$C,0))),"",INDEX('Policy Characteristics'!F:F,MATCH($C1141,'Policy Characteristics'!$C:$C,0)))</f>
        <v>0</v>
      </c>
      <c r="M1141" s="177">
        <f>IF(ISBLANK(INDEX('Policy Characteristics'!G:G,MATCH($C1141,'Policy Characteristics'!$C:$C,0))),"",INDEX('Policy Characteristics'!G:G,MATCH($C1141,'Policy Characteristics'!$C:$C,0)))</f>
        <v>0.25</v>
      </c>
      <c r="N1141" s="177">
        <f>IF(ISBLANK(INDEX('Policy Characteristics'!H:H,MATCH($C1141,'Policy Characteristics'!$C:$C,0))),"",INDEX('Policy Characteristics'!H:H,MATCH($C1141,'Policy Characteristics'!$C:$C,0)))</f>
        <v>0.01</v>
      </c>
      <c r="O1141" s="177" t="str">
        <f>IF(ISBLANK(INDEX('Policy Characteristics'!I:I,MATCH($C1141,'Policy Characteristics'!$C:$C,0))),"",INDEX('Policy Characteristics'!I:I,MATCH($C1141,'Policy Characteristics'!$C:$C,0)))</f>
        <v>% reduction in energy use</v>
      </c>
      <c r="P1141" s="177" t="str">
        <f>IF(ISBLANK(INDEX('Policy Characteristics'!J:J,MATCH($C1141,'Policy Characteristics'!$C:$C,0))),"",INDEX('Policy Characteristics'!J:J,MATCH($C1141,'Policy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1" s="177" t="str">
        <f>IF(ISBLANK(INDEX('Policy Characteristics'!K:K,MATCH($C1141,'Policy Characteristics'!$C:$C,0))),"",INDEX('Policy Characteristics'!K:K,MATCH($C1141,'Policy Characteristics'!$C:$C,0)))</f>
        <v>industry-ag-main.html#eff-stds</v>
      </c>
      <c r="R1141" s="177" t="str">
        <f>IF(ISBLANK(INDEX('Policy Characteristics'!L:L,MATCH($C1141,'Policy Characteristics'!$C:$C,0))),"",INDEX('Policy Characteristics'!L:L,MATCH($C1141,'Policy Characteristics'!$C:$C,0)))</f>
        <v>industry-energy-efficiency-standards.html</v>
      </c>
    </row>
    <row r="1142" spans="1:18" s="4" customFormat="1" x14ac:dyDescent="0.35">
      <c r="A1142" s="176" t="str">
        <f>IF(ISBLANK(INDEX('Policy Characteristics'!A:A,MATCH($C1142,'Policy Characteristics'!$C:$C,0))),"",INDEX('Policy Characteristics'!A:A,MATCH($C1142,'Policy Characteristics'!$C:$C,0)))</f>
        <v>Industry</v>
      </c>
      <c r="B1142" s="184" t="str">
        <f>IF(ISBLANK(INDEX('Policy Characteristics'!B:B,MATCH($C1142,'Policy Characteristics'!$C:$C,0))),"",INDEX('Policy Characteristics'!B:B,MATCH($C1142,'Policy Characteristics'!$C:$C,0)))</f>
        <v>Industry Energy Efficiency Standards</v>
      </c>
      <c r="C1142" s="176" t="str">
        <f t="shared" si="44"/>
        <v>Percentage Improvement in Eqpt Efficiency Standards above BAU</v>
      </c>
      <c r="D1142" s="6" t="s">
        <v>1978</v>
      </c>
      <c r="E1142" s="47" t="s">
        <v>1300</v>
      </c>
      <c r="F1142" t="s">
        <v>1940</v>
      </c>
      <c r="G1142" s="47" t="s">
        <v>1308</v>
      </c>
      <c r="H1142" s="44">
        <v>1100</v>
      </c>
      <c r="I1142" s="198" t="s">
        <v>43</v>
      </c>
      <c r="J1142" s="177" t="str">
        <f>IF(ISBLANK(INDEX('Policy Characteristics'!D:D,MATCH($C1142,'Policy Characteristics'!$C:$C,0))),"",INDEX('Policy Characteristics'!D:D,MATCH($C1142,'Policy Characteristics'!$C:$C,0)))</f>
        <v>Industry Energy Efficiency Standards</v>
      </c>
      <c r="K1142" s="177" t="str">
        <f>IF(ISBLANK(INDEX('Policy Characteristics'!E:E,MATCH($C1142,'Policy Characteristics'!$C:$C,0))),"",INDEX('Policy Characteristics'!E:E,MATCH($C1142,'Policy Characteristics'!$C:$C,0)))</f>
        <v>indst efficiency standards</v>
      </c>
      <c r="L1142" s="177">
        <f>IF(ISBLANK(INDEX('Policy Characteristics'!F:F,MATCH($C1142,'Policy Characteristics'!$C:$C,0))),"",INDEX('Policy Characteristics'!F:F,MATCH($C1142,'Policy Characteristics'!$C:$C,0)))</f>
        <v>0</v>
      </c>
      <c r="M1142" s="177">
        <f>IF(ISBLANK(INDEX('Policy Characteristics'!G:G,MATCH($C1142,'Policy Characteristics'!$C:$C,0))),"",INDEX('Policy Characteristics'!G:G,MATCH($C1142,'Policy Characteristics'!$C:$C,0)))</f>
        <v>0.25</v>
      </c>
      <c r="N1142" s="177">
        <f>IF(ISBLANK(INDEX('Policy Characteristics'!H:H,MATCH($C1142,'Policy Characteristics'!$C:$C,0))),"",INDEX('Policy Characteristics'!H:H,MATCH($C1142,'Policy Characteristics'!$C:$C,0)))</f>
        <v>0.01</v>
      </c>
      <c r="O1142" s="177" t="str">
        <f>IF(ISBLANK(INDEX('Policy Characteristics'!I:I,MATCH($C1142,'Policy Characteristics'!$C:$C,0))),"",INDEX('Policy Characteristics'!I:I,MATCH($C1142,'Policy Characteristics'!$C:$C,0)))</f>
        <v>% reduction in energy use</v>
      </c>
      <c r="P1142" s="177" t="str">
        <f>IF(ISBLANK(INDEX('Policy Characteristics'!J:J,MATCH($C1142,'Policy Characteristics'!$C:$C,0))),"",INDEX('Policy Characteristics'!J:J,MATCH($C1142,'Policy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2" s="177" t="str">
        <f>IF(ISBLANK(INDEX('Policy Characteristics'!K:K,MATCH($C1142,'Policy Characteristics'!$C:$C,0))),"",INDEX('Policy Characteristics'!K:K,MATCH($C1142,'Policy Characteristics'!$C:$C,0)))</f>
        <v>industry-ag-main.html#eff-stds</v>
      </c>
      <c r="R1142" s="177" t="str">
        <f>IF(ISBLANK(INDEX('Policy Characteristics'!L:L,MATCH($C1142,'Policy Characteristics'!$C:$C,0))),"",INDEX('Policy Characteristics'!L:L,MATCH($C1142,'Policy Characteristics'!$C:$C,0)))</f>
        <v>industry-energy-efficiency-standards.html</v>
      </c>
    </row>
    <row r="1143" spans="1:18" s="4" customFormat="1" x14ac:dyDescent="0.35">
      <c r="A1143" s="176" t="str">
        <f>IF(ISBLANK(INDEX('Policy Characteristics'!A:A,MATCH($C1143,'Policy Characteristics'!$C:$C,0))),"",INDEX('Policy Characteristics'!A:A,MATCH($C1143,'Policy Characteristics'!$C:$C,0)))</f>
        <v>Industry</v>
      </c>
      <c r="B1143" s="184" t="str">
        <f>IF(ISBLANK(INDEX('Policy Characteristics'!B:B,MATCH($C1143,'Policy Characteristics'!$C:$C,0))),"",INDEX('Policy Characteristics'!B:B,MATCH($C1143,'Policy Characteristics'!$C:$C,0)))</f>
        <v>Industry Energy Efficiency Standards</v>
      </c>
      <c r="C1143" s="176" t="str">
        <f t="shared" si="44"/>
        <v>Percentage Improvement in Eqpt Efficiency Standards above BAU</v>
      </c>
      <c r="D1143" s="6" t="s">
        <v>1978</v>
      </c>
      <c r="E1143" s="47" t="s">
        <v>1301</v>
      </c>
      <c r="F1143" t="s">
        <v>1940</v>
      </c>
      <c r="G1143" s="47" t="s">
        <v>1305</v>
      </c>
      <c r="H1143" s="44">
        <v>1101</v>
      </c>
      <c r="I1143" s="198" t="s">
        <v>44</v>
      </c>
      <c r="J1143" s="177" t="str">
        <f>IF(ISBLANK(INDEX('Policy Characteristics'!D:D,MATCH($C1143,'Policy Characteristics'!$C:$C,0))),"",INDEX('Policy Characteristics'!D:D,MATCH($C1143,'Policy Characteristics'!$C:$C,0)))</f>
        <v>Industry Energy Efficiency Standards</v>
      </c>
      <c r="K1143" s="177" t="str">
        <f>IF(ISBLANK(INDEX('Policy Characteristics'!E:E,MATCH($C1143,'Policy Characteristics'!$C:$C,0))),"",INDEX('Policy Characteristics'!E:E,MATCH($C1143,'Policy Characteristics'!$C:$C,0)))</f>
        <v>indst efficiency standards</v>
      </c>
      <c r="L1143" s="177">
        <f>IF(ISBLANK(INDEX('Policy Characteristics'!F:F,MATCH($C1143,'Policy Characteristics'!$C:$C,0))),"",INDEX('Policy Characteristics'!F:F,MATCH($C1143,'Policy Characteristics'!$C:$C,0)))</f>
        <v>0</v>
      </c>
      <c r="M1143" s="177">
        <f>IF(ISBLANK(INDEX('Policy Characteristics'!G:G,MATCH($C1143,'Policy Characteristics'!$C:$C,0))),"",INDEX('Policy Characteristics'!G:G,MATCH($C1143,'Policy Characteristics'!$C:$C,0)))</f>
        <v>0.25</v>
      </c>
      <c r="N1143" s="177">
        <f>IF(ISBLANK(INDEX('Policy Characteristics'!H:H,MATCH($C1143,'Policy Characteristics'!$C:$C,0))),"",INDEX('Policy Characteristics'!H:H,MATCH($C1143,'Policy Characteristics'!$C:$C,0)))</f>
        <v>0.01</v>
      </c>
      <c r="O1143" s="177" t="str">
        <f>IF(ISBLANK(INDEX('Policy Characteristics'!I:I,MATCH($C1143,'Policy Characteristics'!$C:$C,0))),"",INDEX('Policy Characteristics'!I:I,MATCH($C1143,'Policy Characteristics'!$C:$C,0)))</f>
        <v>% reduction in energy use</v>
      </c>
      <c r="P1143" s="177" t="str">
        <f>IF(ISBLANK(INDEX('Policy Characteristics'!J:J,MATCH($C1143,'Policy Characteristics'!$C:$C,0))),"",INDEX('Policy Characteristics'!J:J,MATCH($C1143,'Policy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3" s="177" t="str">
        <f>IF(ISBLANK(INDEX('Policy Characteristics'!K:K,MATCH($C1143,'Policy Characteristics'!$C:$C,0))),"",INDEX('Policy Characteristics'!K:K,MATCH($C1143,'Policy Characteristics'!$C:$C,0)))</f>
        <v>industry-ag-main.html#eff-stds</v>
      </c>
      <c r="R1143" s="177" t="str">
        <f>IF(ISBLANK(INDEX('Policy Characteristics'!L:L,MATCH($C1143,'Policy Characteristics'!$C:$C,0))),"",INDEX('Policy Characteristics'!L:L,MATCH($C1143,'Policy Characteristics'!$C:$C,0)))</f>
        <v>industry-energy-efficiency-standards.html</v>
      </c>
    </row>
    <row r="1144" spans="1:18" s="4" customFormat="1" x14ac:dyDescent="0.35">
      <c r="A1144" s="176" t="str">
        <f>IF(ISBLANK(INDEX('Policy Characteristics'!A:A,MATCH($C1144,'Policy Characteristics'!$C:$C,0))),"",INDEX('Policy Characteristics'!A:A,MATCH($C1144,'Policy Characteristics'!$C:$C,0)))</f>
        <v>Industry</v>
      </c>
      <c r="B1144" s="184" t="str">
        <f>IF(ISBLANK(INDEX('Policy Characteristics'!B:B,MATCH($C1144,'Policy Characteristics'!$C:$C,0))),"",INDEX('Policy Characteristics'!B:B,MATCH($C1144,'Policy Characteristics'!$C:$C,0)))</f>
        <v>Industry Energy Efficiency Standards</v>
      </c>
      <c r="C1144" s="176" t="str">
        <f t="shared" si="44"/>
        <v>Percentage Improvement in Eqpt Efficiency Standards above BAU</v>
      </c>
      <c r="D1144" s="6" t="s">
        <v>1978</v>
      </c>
      <c r="E1144" s="47" t="s">
        <v>1302</v>
      </c>
      <c r="F1144" t="s">
        <v>1940</v>
      </c>
      <c r="G1144" s="47" t="s">
        <v>1306</v>
      </c>
      <c r="H1144" s="44">
        <v>1102</v>
      </c>
      <c r="I1144" s="198" t="s">
        <v>43</v>
      </c>
      <c r="J1144" s="177" t="str">
        <f>IF(ISBLANK(INDEX('Policy Characteristics'!D:D,MATCH($C1144,'Policy Characteristics'!$C:$C,0))),"",INDEX('Policy Characteristics'!D:D,MATCH($C1144,'Policy Characteristics'!$C:$C,0)))</f>
        <v>Industry Energy Efficiency Standards</v>
      </c>
      <c r="K1144" s="177" t="str">
        <f>IF(ISBLANK(INDEX('Policy Characteristics'!E:E,MATCH($C1144,'Policy Characteristics'!$C:$C,0))),"",INDEX('Policy Characteristics'!E:E,MATCH($C1144,'Policy Characteristics'!$C:$C,0)))</f>
        <v>indst efficiency standards</v>
      </c>
      <c r="L1144" s="177">
        <f>IF(ISBLANK(INDEX('Policy Characteristics'!F:F,MATCH($C1144,'Policy Characteristics'!$C:$C,0))),"",INDEX('Policy Characteristics'!F:F,MATCH($C1144,'Policy Characteristics'!$C:$C,0)))</f>
        <v>0</v>
      </c>
      <c r="M1144" s="177">
        <f>IF(ISBLANK(INDEX('Policy Characteristics'!G:G,MATCH($C1144,'Policy Characteristics'!$C:$C,0))),"",INDEX('Policy Characteristics'!G:G,MATCH($C1144,'Policy Characteristics'!$C:$C,0)))</f>
        <v>0.25</v>
      </c>
      <c r="N1144" s="177">
        <f>IF(ISBLANK(INDEX('Policy Characteristics'!H:H,MATCH($C1144,'Policy Characteristics'!$C:$C,0))),"",INDEX('Policy Characteristics'!H:H,MATCH($C1144,'Policy Characteristics'!$C:$C,0)))</f>
        <v>0.01</v>
      </c>
      <c r="O1144" s="177" t="str">
        <f>IF(ISBLANK(INDEX('Policy Characteristics'!I:I,MATCH($C1144,'Policy Characteristics'!$C:$C,0))),"",INDEX('Policy Characteristics'!I:I,MATCH($C1144,'Policy Characteristics'!$C:$C,0)))</f>
        <v>% reduction in energy use</v>
      </c>
      <c r="P1144" s="177" t="str">
        <f>IF(ISBLANK(INDEX('Policy Characteristics'!J:J,MATCH($C1144,'Policy Characteristics'!$C:$C,0))),"",INDEX('Policy Characteristics'!J:J,MATCH($C1144,'Policy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4" s="177" t="str">
        <f>IF(ISBLANK(INDEX('Policy Characteristics'!K:K,MATCH($C1144,'Policy Characteristics'!$C:$C,0))),"",INDEX('Policy Characteristics'!K:K,MATCH($C1144,'Policy Characteristics'!$C:$C,0)))</f>
        <v>industry-ag-main.html#eff-stds</v>
      </c>
      <c r="R1144" s="177" t="str">
        <f>IF(ISBLANK(INDEX('Policy Characteristics'!L:L,MATCH($C1144,'Policy Characteristics'!$C:$C,0))),"",INDEX('Policy Characteristics'!L:L,MATCH($C1144,'Policy Characteristics'!$C:$C,0)))</f>
        <v>industry-energy-efficiency-standards.html</v>
      </c>
    </row>
    <row r="1145" spans="1:18" s="4" customFormat="1" x14ac:dyDescent="0.35">
      <c r="A1145" s="176" t="str">
        <f>IF(ISBLANK(INDEX('Policy Characteristics'!A:A,MATCH($C1145,'Policy Characteristics'!$C:$C,0))),"",INDEX('Policy Characteristics'!A:A,MATCH($C1145,'Policy Characteristics'!$C:$C,0)))</f>
        <v>Industry</v>
      </c>
      <c r="B1145" s="184" t="str">
        <f>IF(ISBLANK(INDEX('Policy Characteristics'!B:B,MATCH($C1145,'Policy Characteristics'!$C:$C,0))),"",INDEX('Policy Characteristics'!B:B,MATCH($C1145,'Policy Characteristics'!$C:$C,0)))</f>
        <v>Industry Energy Efficiency Standards</v>
      </c>
      <c r="C1145" s="176" t="str">
        <f t="shared" si="44"/>
        <v>Percentage Improvement in Eqpt Efficiency Standards above BAU</v>
      </c>
      <c r="D1145" s="6" t="s">
        <v>1978</v>
      </c>
      <c r="E1145" s="47" t="s">
        <v>1303</v>
      </c>
      <c r="F1145" t="s">
        <v>1940</v>
      </c>
      <c r="G1145" s="47" t="s">
        <v>1309</v>
      </c>
      <c r="H1145" s="44">
        <v>1103</v>
      </c>
      <c r="I1145" s="198" t="s">
        <v>44</v>
      </c>
      <c r="J1145" s="177" t="str">
        <f>IF(ISBLANK(INDEX('Policy Characteristics'!D:D,MATCH($C1145,'Policy Characteristics'!$C:$C,0))),"",INDEX('Policy Characteristics'!D:D,MATCH($C1145,'Policy Characteristics'!$C:$C,0)))</f>
        <v>Industry Energy Efficiency Standards</v>
      </c>
      <c r="K1145" s="177" t="str">
        <f>IF(ISBLANK(INDEX('Policy Characteristics'!E:E,MATCH($C1145,'Policy Characteristics'!$C:$C,0))),"",INDEX('Policy Characteristics'!E:E,MATCH($C1145,'Policy Characteristics'!$C:$C,0)))</f>
        <v>indst efficiency standards</v>
      </c>
      <c r="L1145" s="177">
        <f>IF(ISBLANK(INDEX('Policy Characteristics'!F:F,MATCH($C1145,'Policy Characteristics'!$C:$C,0))),"",INDEX('Policy Characteristics'!F:F,MATCH($C1145,'Policy Characteristics'!$C:$C,0)))</f>
        <v>0</v>
      </c>
      <c r="M1145" s="177">
        <f>IF(ISBLANK(INDEX('Policy Characteristics'!G:G,MATCH($C1145,'Policy Characteristics'!$C:$C,0))),"",INDEX('Policy Characteristics'!G:G,MATCH($C1145,'Policy Characteristics'!$C:$C,0)))</f>
        <v>0.25</v>
      </c>
      <c r="N1145" s="177">
        <f>IF(ISBLANK(INDEX('Policy Characteristics'!H:H,MATCH($C1145,'Policy Characteristics'!$C:$C,0))),"",INDEX('Policy Characteristics'!H:H,MATCH($C1145,'Policy Characteristics'!$C:$C,0)))</f>
        <v>0.01</v>
      </c>
      <c r="O1145" s="177" t="str">
        <f>IF(ISBLANK(INDEX('Policy Characteristics'!I:I,MATCH($C1145,'Policy Characteristics'!$C:$C,0))),"",INDEX('Policy Characteristics'!I:I,MATCH($C1145,'Policy Characteristics'!$C:$C,0)))</f>
        <v>% reduction in energy use</v>
      </c>
      <c r="P1145" s="177" t="str">
        <f>IF(ISBLANK(INDEX('Policy Characteristics'!J:J,MATCH($C1145,'Policy Characteristics'!$C:$C,0))),"",INDEX('Policy Characteristics'!J:J,MATCH($C1145,'Policy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5" s="177" t="str">
        <f>IF(ISBLANK(INDEX('Policy Characteristics'!K:K,MATCH($C1145,'Policy Characteristics'!$C:$C,0))),"",INDEX('Policy Characteristics'!K:K,MATCH($C1145,'Policy Characteristics'!$C:$C,0)))</f>
        <v>industry-ag-main.html#eff-stds</v>
      </c>
      <c r="R1145" s="177" t="str">
        <f>IF(ISBLANK(INDEX('Policy Characteristics'!L:L,MATCH($C1145,'Policy Characteristics'!$C:$C,0))),"",INDEX('Policy Characteristics'!L:L,MATCH($C1145,'Policy Characteristics'!$C:$C,0)))</f>
        <v>industry-energy-efficiency-standards.html</v>
      </c>
    </row>
    <row r="1146" spans="1:18" s="4" customFormat="1" x14ac:dyDescent="0.35">
      <c r="A1146" s="176" t="str">
        <f>IF(ISBLANK(INDEX('Policy Characteristics'!A:A,MATCH($C1146,'Policy Characteristics'!$C:$C,0))),"",INDEX('Policy Characteristics'!A:A,MATCH($C1146,'Policy Characteristics'!$C:$C,0)))</f>
        <v>Industry</v>
      </c>
      <c r="B1146" s="184" t="str">
        <f>IF(ISBLANK(INDEX('Policy Characteristics'!B:B,MATCH($C1146,'Policy Characteristics'!$C:$C,0))),"",INDEX('Policy Characteristics'!B:B,MATCH($C1146,'Policy Characteristics'!$C:$C,0)))</f>
        <v>Industry Energy Efficiency Standards</v>
      </c>
      <c r="C1146" s="176" t="str">
        <f t="shared" si="44"/>
        <v>Percentage Improvement in Eqpt Efficiency Standards above BAU</v>
      </c>
      <c r="D1146" s="6" t="s">
        <v>1978</v>
      </c>
      <c r="E1146" s="47" t="s">
        <v>1605</v>
      </c>
      <c r="F1146" t="s">
        <v>1940</v>
      </c>
      <c r="G1146" s="47" t="s">
        <v>1608</v>
      </c>
      <c r="H1146" s="44">
        <v>1104</v>
      </c>
      <c r="I1146" s="198" t="s">
        <v>44</v>
      </c>
      <c r="J1146" s="177" t="str">
        <f>IF(ISBLANK(INDEX('Policy Characteristics'!D:D,MATCH($C1146,'Policy Characteristics'!$C:$C,0))),"",INDEX('Policy Characteristics'!D:D,MATCH($C1146,'Policy Characteristics'!$C:$C,0)))</f>
        <v>Industry Energy Efficiency Standards</v>
      </c>
      <c r="K1146" s="177" t="str">
        <f>IF(ISBLANK(INDEX('Policy Characteristics'!E:E,MATCH($C1146,'Policy Characteristics'!$C:$C,0))),"",INDEX('Policy Characteristics'!E:E,MATCH($C1146,'Policy Characteristics'!$C:$C,0)))</f>
        <v>indst efficiency standards</v>
      </c>
      <c r="L1146" s="177">
        <f>IF(ISBLANK(INDEX('Policy Characteristics'!F:F,MATCH($C1146,'Policy Characteristics'!$C:$C,0))),"",INDEX('Policy Characteristics'!F:F,MATCH($C1146,'Policy Characteristics'!$C:$C,0)))</f>
        <v>0</v>
      </c>
      <c r="M1146" s="177">
        <f>IF(ISBLANK(INDEX('Policy Characteristics'!G:G,MATCH($C1146,'Policy Characteristics'!$C:$C,0))),"",INDEX('Policy Characteristics'!G:G,MATCH($C1146,'Policy Characteristics'!$C:$C,0)))</f>
        <v>0.25</v>
      </c>
      <c r="N1146" s="177">
        <f>IF(ISBLANK(INDEX('Policy Characteristics'!H:H,MATCH($C1146,'Policy Characteristics'!$C:$C,0))),"",INDEX('Policy Characteristics'!H:H,MATCH($C1146,'Policy Characteristics'!$C:$C,0)))</f>
        <v>0.01</v>
      </c>
      <c r="O1146" s="177" t="str">
        <f>IF(ISBLANK(INDEX('Policy Characteristics'!I:I,MATCH($C1146,'Policy Characteristics'!$C:$C,0))),"",INDEX('Policy Characteristics'!I:I,MATCH($C1146,'Policy Characteristics'!$C:$C,0)))</f>
        <v>% reduction in energy use</v>
      </c>
      <c r="P1146" s="177" t="str">
        <f>IF(ISBLANK(INDEX('Policy Characteristics'!J:J,MATCH($C1146,'Policy Characteristics'!$C:$C,0))),"",INDEX('Policy Characteristics'!J:J,MATCH($C1146,'Policy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6" s="177" t="str">
        <f>IF(ISBLANK(INDEX('Policy Characteristics'!K:K,MATCH($C1146,'Policy Characteristics'!$C:$C,0))),"",INDEX('Policy Characteristics'!K:K,MATCH($C1146,'Policy Characteristics'!$C:$C,0)))</f>
        <v>industry-ag-main.html#eff-stds</v>
      </c>
      <c r="R1146" s="177" t="str">
        <f>IF(ISBLANK(INDEX('Policy Characteristics'!L:L,MATCH($C1146,'Policy Characteristics'!$C:$C,0))),"",INDEX('Policy Characteristics'!L:L,MATCH($C1146,'Policy Characteristics'!$C:$C,0)))</f>
        <v>industry-energy-efficiency-standards.html</v>
      </c>
    </row>
    <row r="1147" spans="1:18" s="4" customFormat="1" x14ac:dyDescent="0.35">
      <c r="A1147" s="176" t="str">
        <f>IF(ISBLANK(INDEX('Policy Characteristics'!A:A,MATCH($C1147,'Policy Characteristics'!$C:$C,0))),"",INDEX('Policy Characteristics'!A:A,MATCH($C1147,'Policy Characteristics'!$C:$C,0)))</f>
        <v>Industry</v>
      </c>
      <c r="B1147" s="184" t="str">
        <f>IF(ISBLANK(INDEX('Policy Characteristics'!B:B,MATCH($C1147,'Policy Characteristics'!$C:$C,0))),"",INDEX('Policy Characteristics'!B:B,MATCH($C1147,'Policy Characteristics'!$C:$C,0)))</f>
        <v>Industry Energy Efficiency Standards</v>
      </c>
      <c r="C1147" s="176" t="str">
        <f t="shared" si="44"/>
        <v>Percentage Improvement in Eqpt Efficiency Standards above BAU</v>
      </c>
      <c r="D1147" s="6" t="s">
        <v>1978</v>
      </c>
      <c r="E1147" s="47" t="s">
        <v>1606</v>
      </c>
      <c r="F1147" t="s">
        <v>1940</v>
      </c>
      <c r="G1147" s="47" t="s">
        <v>1610</v>
      </c>
      <c r="H1147" s="44">
        <v>1105</v>
      </c>
      <c r="I1147" s="198" t="s">
        <v>43</v>
      </c>
      <c r="J1147" s="177" t="str">
        <f>IF(ISBLANK(INDEX('Policy Characteristics'!D:D,MATCH($C1147,'Policy Characteristics'!$C:$C,0))),"",INDEX('Policy Characteristics'!D:D,MATCH($C1147,'Policy Characteristics'!$C:$C,0)))</f>
        <v>Industry Energy Efficiency Standards</v>
      </c>
      <c r="K1147" s="177" t="str">
        <f>IF(ISBLANK(INDEX('Policy Characteristics'!E:E,MATCH($C1147,'Policy Characteristics'!$C:$C,0))),"",INDEX('Policy Characteristics'!E:E,MATCH($C1147,'Policy Characteristics'!$C:$C,0)))</f>
        <v>indst efficiency standards</v>
      </c>
      <c r="L1147" s="177">
        <f>IF(ISBLANK(INDEX('Policy Characteristics'!F:F,MATCH($C1147,'Policy Characteristics'!$C:$C,0))),"",INDEX('Policy Characteristics'!F:F,MATCH($C1147,'Policy Characteristics'!$C:$C,0)))</f>
        <v>0</v>
      </c>
      <c r="M1147" s="177">
        <f>IF(ISBLANK(INDEX('Policy Characteristics'!G:G,MATCH($C1147,'Policy Characteristics'!$C:$C,0))),"",INDEX('Policy Characteristics'!G:G,MATCH($C1147,'Policy Characteristics'!$C:$C,0)))</f>
        <v>0.25</v>
      </c>
      <c r="N1147" s="177">
        <f>IF(ISBLANK(INDEX('Policy Characteristics'!H:H,MATCH($C1147,'Policy Characteristics'!$C:$C,0))),"",INDEX('Policy Characteristics'!H:H,MATCH($C1147,'Policy Characteristics'!$C:$C,0)))</f>
        <v>0.01</v>
      </c>
      <c r="O1147" s="177" t="str">
        <f>IF(ISBLANK(INDEX('Policy Characteristics'!I:I,MATCH($C1147,'Policy Characteristics'!$C:$C,0))),"",INDEX('Policy Characteristics'!I:I,MATCH($C1147,'Policy Characteristics'!$C:$C,0)))</f>
        <v>% reduction in energy use</v>
      </c>
      <c r="P1147" s="177" t="str">
        <f>IF(ISBLANK(INDEX('Policy Characteristics'!J:J,MATCH($C1147,'Policy Characteristics'!$C:$C,0))),"",INDEX('Policy Characteristics'!J:J,MATCH($C1147,'Policy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7" s="177" t="str">
        <f>IF(ISBLANK(INDEX('Policy Characteristics'!K:K,MATCH($C1147,'Policy Characteristics'!$C:$C,0))),"",INDEX('Policy Characteristics'!K:K,MATCH($C1147,'Policy Characteristics'!$C:$C,0)))</f>
        <v>industry-ag-main.html#eff-stds</v>
      </c>
      <c r="R1147" s="177" t="str">
        <f>IF(ISBLANK(INDEX('Policy Characteristics'!L:L,MATCH($C1147,'Policy Characteristics'!$C:$C,0))),"",INDEX('Policy Characteristics'!L:L,MATCH($C1147,'Policy Characteristics'!$C:$C,0)))</f>
        <v>industry-energy-efficiency-standards.html</v>
      </c>
    </row>
    <row r="1148" spans="1:18" s="4" customFormat="1" x14ac:dyDescent="0.35">
      <c r="A1148" s="176" t="str">
        <f>IF(ISBLANK(INDEX('Policy Characteristics'!A:A,MATCH($C1148,'Policy Characteristics'!$C:$C,0))),"",INDEX('Policy Characteristics'!A:A,MATCH($C1148,'Policy Characteristics'!$C:$C,0)))</f>
        <v>Industry</v>
      </c>
      <c r="B1148" s="184" t="str">
        <f>IF(ISBLANK(INDEX('Policy Characteristics'!B:B,MATCH($C1148,'Policy Characteristics'!$C:$C,0))),"",INDEX('Policy Characteristics'!B:B,MATCH($C1148,'Policy Characteristics'!$C:$C,0)))</f>
        <v>Industry Energy Efficiency Standards</v>
      </c>
      <c r="C1148" s="176" t="str">
        <f t="shared" si="44"/>
        <v>Percentage Improvement in Eqpt Efficiency Standards above BAU</v>
      </c>
      <c r="D1148" s="6" t="s">
        <v>1978</v>
      </c>
      <c r="E1148" s="47" t="s">
        <v>1607</v>
      </c>
      <c r="F1148" t="s">
        <v>1940</v>
      </c>
      <c r="G1148" s="47" t="s">
        <v>1611</v>
      </c>
      <c r="H1148" s="44">
        <v>1106</v>
      </c>
      <c r="I1148" s="198" t="s">
        <v>43</v>
      </c>
      <c r="J1148" s="177" t="str">
        <f>IF(ISBLANK(INDEX('Policy Characteristics'!D:D,MATCH($C1148,'Policy Characteristics'!$C:$C,0))),"",INDEX('Policy Characteristics'!D:D,MATCH($C1148,'Policy Characteristics'!$C:$C,0)))</f>
        <v>Industry Energy Efficiency Standards</v>
      </c>
      <c r="K1148" s="177" t="str">
        <f>IF(ISBLANK(INDEX('Policy Characteristics'!E:E,MATCH($C1148,'Policy Characteristics'!$C:$C,0))),"",INDEX('Policy Characteristics'!E:E,MATCH($C1148,'Policy Characteristics'!$C:$C,0)))</f>
        <v>indst efficiency standards</v>
      </c>
      <c r="L1148" s="177">
        <f>IF(ISBLANK(INDEX('Policy Characteristics'!F:F,MATCH($C1148,'Policy Characteristics'!$C:$C,0))),"",INDEX('Policy Characteristics'!F:F,MATCH($C1148,'Policy Characteristics'!$C:$C,0)))</f>
        <v>0</v>
      </c>
      <c r="M1148" s="177">
        <f>IF(ISBLANK(INDEX('Policy Characteristics'!G:G,MATCH($C1148,'Policy Characteristics'!$C:$C,0))),"",INDEX('Policy Characteristics'!G:G,MATCH($C1148,'Policy Characteristics'!$C:$C,0)))</f>
        <v>0.25</v>
      </c>
      <c r="N1148" s="177">
        <f>IF(ISBLANK(INDEX('Policy Characteristics'!H:H,MATCH($C1148,'Policy Characteristics'!$C:$C,0))),"",INDEX('Policy Characteristics'!H:H,MATCH($C1148,'Policy Characteristics'!$C:$C,0)))</f>
        <v>0.01</v>
      </c>
      <c r="O1148" s="177" t="str">
        <f>IF(ISBLANK(INDEX('Policy Characteristics'!I:I,MATCH($C1148,'Policy Characteristics'!$C:$C,0))),"",INDEX('Policy Characteristics'!I:I,MATCH($C1148,'Policy Characteristics'!$C:$C,0)))</f>
        <v>% reduction in energy use</v>
      </c>
      <c r="P1148" s="177" t="str">
        <f>IF(ISBLANK(INDEX('Policy Characteristics'!J:J,MATCH($C1148,'Policy Characteristics'!$C:$C,0))),"",INDEX('Policy Characteristics'!J:J,MATCH($C1148,'Policy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8" s="177" t="str">
        <f>IF(ISBLANK(INDEX('Policy Characteristics'!K:K,MATCH($C1148,'Policy Characteristics'!$C:$C,0))),"",INDEX('Policy Characteristics'!K:K,MATCH($C1148,'Policy Characteristics'!$C:$C,0)))</f>
        <v>industry-ag-main.html#eff-stds</v>
      </c>
      <c r="R1148" s="177" t="str">
        <f>IF(ISBLANK(INDEX('Policy Characteristics'!L:L,MATCH($C1148,'Policy Characteristics'!$C:$C,0))),"",INDEX('Policy Characteristics'!L:L,MATCH($C1148,'Policy Characteristics'!$C:$C,0)))</f>
        <v>industry-energy-efficiency-standards.html</v>
      </c>
    </row>
    <row r="1149" spans="1:18" s="4" customFormat="1" x14ac:dyDescent="0.35">
      <c r="A1149" s="176" t="str">
        <f>IF(ISBLANK(INDEX('Policy Characteristics'!A:A,MATCH($C1149,'Policy Characteristics'!$C:$C,0))),"",INDEX('Policy Characteristics'!A:A,MATCH($C1149,'Policy Characteristics'!$C:$C,0)))</f>
        <v>Industry</v>
      </c>
      <c r="B1149" s="184" t="str">
        <f>IF(ISBLANK(INDEX('Policy Characteristics'!B:B,MATCH($C1149,'Policy Characteristics'!$C:$C,0))),"",INDEX('Policy Characteristics'!B:B,MATCH($C1149,'Policy Characteristics'!$C:$C,0)))</f>
        <v>Industry Energy Efficiency Standards</v>
      </c>
      <c r="C1149" s="176" t="str">
        <f t="shared" si="44"/>
        <v>Percentage Improvement in Eqpt Efficiency Standards above BAU</v>
      </c>
      <c r="D1149" s="6" t="s">
        <v>1978</v>
      </c>
      <c r="E1149" s="47" t="s">
        <v>1604</v>
      </c>
      <c r="F1149" t="s">
        <v>1940</v>
      </c>
      <c r="G1149" s="47" t="s">
        <v>1609</v>
      </c>
      <c r="H1149" s="44">
        <v>1107</v>
      </c>
      <c r="I1149" s="198" t="s">
        <v>44</v>
      </c>
      <c r="J1149" s="177" t="str">
        <f>IF(ISBLANK(INDEX('Policy Characteristics'!D:D,MATCH($C1149,'Policy Characteristics'!$C:$C,0))),"",INDEX('Policy Characteristics'!D:D,MATCH($C1149,'Policy Characteristics'!$C:$C,0)))</f>
        <v>Industry Energy Efficiency Standards</v>
      </c>
      <c r="K1149" s="177" t="str">
        <f>IF(ISBLANK(INDEX('Policy Characteristics'!E:E,MATCH($C1149,'Policy Characteristics'!$C:$C,0))),"",INDEX('Policy Characteristics'!E:E,MATCH($C1149,'Policy Characteristics'!$C:$C,0)))</f>
        <v>indst efficiency standards</v>
      </c>
      <c r="L1149" s="177">
        <f>IF(ISBLANK(INDEX('Policy Characteristics'!F:F,MATCH($C1149,'Policy Characteristics'!$C:$C,0))),"",INDEX('Policy Characteristics'!F:F,MATCH($C1149,'Policy Characteristics'!$C:$C,0)))</f>
        <v>0</v>
      </c>
      <c r="M1149" s="177">
        <f>IF(ISBLANK(INDEX('Policy Characteristics'!G:G,MATCH($C1149,'Policy Characteristics'!$C:$C,0))),"",INDEX('Policy Characteristics'!G:G,MATCH($C1149,'Policy Characteristics'!$C:$C,0)))</f>
        <v>0.25</v>
      </c>
      <c r="N1149" s="177">
        <f>IF(ISBLANK(INDEX('Policy Characteristics'!H:H,MATCH($C1149,'Policy Characteristics'!$C:$C,0))),"",INDEX('Policy Characteristics'!H:H,MATCH($C1149,'Policy Characteristics'!$C:$C,0)))</f>
        <v>0.01</v>
      </c>
      <c r="O1149" s="177" t="str">
        <f>IF(ISBLANK(INDEX('Policy Characteristics'!I:I,MATCH($C1149,'Policy Characteristics'!$C:$C,0))),"",INDEX('Policy Characteristics'!I:I,MATCH($C1149,'Policy Characteristics'!$C:$C,0)))</f>
        <v>% reduction in energy use</v>
      </c>
      <c r="P1149" s="177" t="str">
        <f>IF(ISBLANK(INDEX('Policy Characteristics'!J:J,MATCH($C1149,'Policy Characteristics'!$C:$C,0))),"",INDEX('Policy Characteristics'!J:J,MATCH($C1149,'Policy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9" s="177" t="str">
        <f>IF(ISBLANK(INDEX('Policy Characteristics'!K:K,MATCH($C1149,'Policy Characteristics'!$C:$C,0))),"",INDEX('Policy Characteristics'!K:K,MATCH($C1149,'Policy Characteristics'!$C:$C,0)))</f>
        <v>industry-ag-main.html#eff-stds</v>
      </c>
      <c r="R1149" s="177" t="str">
        <f>IF(ISBLANK(INDEX('Policy Characteristics'!L:L,MATCH($C1149,'Policy Characteristics'!$C:$C,0))),"",INDEX('Policy Characteristics'!L:L,MATCH($C1149,'Policy Characteristics'!$C:$C,0)))</f>
        <v>industry-energy-efficiency-standards.html</v>
      </c>
    </row>
    <row r="1150" spans="1:18" s="4" customFormat="1" x14ac:dyDescent="0.35">
      <c r="A1150" s="176" t="str">
        <f>IF(ISBLANK(INDEX('Policy Characteristics'!A:A,MATCH($C1150,'Policy Characteristics'!$C:$C,0))),"",INDEX('Policy Characteristics'!A:A,MATCH($C1150,'Policy Characteristics'!$C:$C,0)))</f>
        <v>Industry</v>
      </c>
      <c r="B1150" s="184" t="str">
        <f>IF(ISBLANK(INDEX('Policy Characteristics'!B:B,MATCH($C1150,'Policy Characteristics'!$C:$C,0))),"",INDEX('Policy Characteristics'!B:B,MATCH($C1150,'Policy Characteristics'!$C:$C,0)))</f>
        <v>Industry Energy Efficiency Standards</v>
      </c>
      <c r="C1150" s="176" t="str">
        <f t="shared" si="44"/>
        <v>Percentage Improvement in Eqpt Efficiency Standards above BAU</v>
      </c>
      <c r="D1150" s="6" t="s">
        <v>1979</v>
      </c>
      <c r="E1150" s="47" t="s">
        <v>1298</v>
      </c>
      <c r="F1150" t="s">
        <v>1941</v>
      </c>
      <c r="G1150" s="47" t="s">
        <v>1304</v>
      </c>
      <c r="H1150" s="44">
        <v>1108</v>
      </c>
      <c r="I1150" s="198" t="s">
        <v>43</v>
      </c>
      <c r="J1150" s="177" t="str">
        <f>IF(ISBLANK(INDEX('Policy Characteristics'!D:D,MATCH($C1150,'Policy Characteristics'!$C:$C,0))),"",INDEX('Policy Characteristics'!D:D,MATCH($C1150,'Policy Characteristics'!$C:$C,0)))</f>
        <v>Industry Energy Efficiency Standards</v>
      </c>
      <c r="K1150" s="177" t="str">
        <f>IF(ISBLANK(INDEX('Policy Characteristics'!E:E,MATCH($C1150,'Policy Characteristics'!$C:$C,0))),"",INDEX('Policy Characteristics'!E:E,MATCH($C1150,'Policy Characteristics'!$C:$C,0)))</f>
        <v>indst efficiency standards</v>
      </c>
      <c r="L1150" s="177">
        <f>IF(ISBLANK(INDEX('Policy Characteristics'!F:F,MATCH($C1150,'Policy Characteristics'!$C:$C,0))),"",INDEX('Policy Characteristics'!F:F,MATCH($C1150,'Policy Characteristics'!$C:$C,0)))</f>
        <v>0</v>
      </c>
      <c r="M1150" s="177">
        <f>IF(ISBLANK(INDEX('Policy Characteristics'!G:G,MATCH($C1150,'Policy Characteristics'!$C:$C,0))),"",INDEX('Policy Characteristics'!G:G,MATCH($C1150,'Policy Characteristics'!$C:$C,0)))</f>
        <v>0.25</v>
      </c>
      <c r="N1150" s="177">
        <f>IF(ISBLANK(INDEX('Policy Characteristics'!H:H,MATCH($C1150,'Policy Characteristics'!$C:$C,0))),"",INDEX('Policy Characteristics'!H:H,MATCH($C1150,'Policy Characteristics'!$C:$C,0)))</f>
        <v>0.01</v>
      </c>
      <c r="O1150" s="177" t="str">
        <f>IF(ISBLANK(INDEX('Policy Characteristics'!I:I,MATCH($C1150,'Policy Characteristics'!$C:$C,0))),"",INDEX('Policy Characteristics'!I:I,MATCH($C1150,'Policy Characteristics'!$C:$C,0)))</f>
        <v>% reduction in energy use</v>
      </c>
      <c r="P1150" s="177" t="str">
        <f>IF(ISBLANK(INDEX('Policy Characteristics'!J:J,MATCH($C1150,'Policy Characteristics'!$C:$C,0))),"",INDEX('Policy Characteristics'!J:J,MATCH($C1150,'Policy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0" s="177" t="str">
        <f>IF(ISBLANK(INDEX('Policy Characteristics'!K:K,MATCH($C1150,'Policy Characteristics'!$C:$C,0))),"",INDEX('Policy Characteristics'!K:K,MATCH($C1150,'Policy Characteristics'!$C:$C,0)))</f>
        <v>industry-ag-main.html#eff-stds</v>
      </c>
      <c r="R1150" s="177" t="str">
        <f>IF(ISBLANK(INDEX('Policy Characteristics'!L:L,MATCH($C1150,'Policy Characteristics'!$C:$C,0))),"",INDEX('Policy Characteristics'!L:L,MATCH($C1150,'Policy Characteristics'!$C:$C,0)))</f>
        <v>industry-energy-efficiency-standards.html</v>
      </c>
    </row>
    <row r="1151" spans="1:18" s="4" customFormat="1" x14ac:dyDescent="0.35">
      <c r="A1151" s="176" t="str">
        <f>IF(ISBLANK(INDEX('Policy Characteristics'!A:A,MATCH($C1151,'Policy Characteristics'!$C:$C,0))),"",INDEX('Policy Characteristics'!A:A,MATCH($C1151,'Policy Characteristics'!$C:$C,0)))</f>
        <v>Industry</v>
      </c>
      <c r="B1151" s="184" t="str">
        <f>IF(ISBLANK(INDEX('Policy Characteristics'!B:B,MATCH($C1151,'Policy Characteristics'!$C:$C,0))),"",INDEX('Policy Characteristics'!B:B,MATCH($C1151,'Policy Characteristics'!$C:$C,0)))</f>
        <v>Industry Energy Efficiency Standards</v>
      </c>
      <c r="C1151" s="176" t="str">
        <f t="shared" si="44"/>
        <v>Percentage Improvement in Eqpt Efficiency Standards above BAU</v>
      </c>
      <c r="D1151" s="6" t="s">
        <v>1979</v>
      </c>
      <c r="E1151" s="47" t="s">
        <v>1299</v>
      </c>
      <c r="F1151" t="s">
        <v>1941</v>
      </c>
      <c r="G1151" s="47" t="s">
        <v>1307</v>
      </c>
      <c r="H1151" s="44">
        <v>1109</v>
      </c>
      <c r="I1151" s="198" t="s">
        <v>44</v>
      </c>
      <c r="J1151" s="177" t="str">
        <f>IF(ISBLANK(INDEX('Policy Characteristics'!D:D,MATCH($C1151,'Policy Characteristics'!$C:$C,0))),"",INDEX('Policy Characteristics'!D:D,MATCH($C1151,'Policy Characteristics'!$C:$C,0)))</f>
        <v>Industry Energy Efficiency Standards</v>
      </c>
      <c r="K1151" s="177" t="str">
        <f>IF(ISBLANK(INDEX('Policy Characteristics'!E:E,MATCH($C1151,'Policy Characteristics'!$C:$C,0))),"",INDEX('Policy Characteristics'!E:E,MATCH($C1151,'Policy Characteristics'!$C:$C,0)))</f>
        <v>indst efficiency standards</v>
      </c>
      <c r="L1151" s="177">
        <f>IF(ISBLANK(INDEX('Policy Characteristics'!F:F,MATCH($C1151,'Policy Characteristics'!$C:$C,0))),"",INDEX('Policy Characteristics'!F:F,MATCH($C1151,'Policy Characteristics'!$C:$C,0)))</f>
        <v>0</v>
      </c>
      <c r="M1151" s="177">
        <f>IF(ISBLANK(INDEX('Policy Characteristics'!G:G,MATCH($C1151,'Policy Characteristics'!$C:$C,0))),"",INDEX('Policy Characteristics'!G:G,MATCH($C1151,'Policy Characteristics'!$C:$C,0)))</f>
        <v>0.25</v>
      </c>
      <c r="N1151" s="177">
        <f>IF(ISBLANK(INDEX('Policy Characteristics'!H:H,MATCH($C1151,'Policy Characteristics'!$C:$C,0))),"",INDEX('Policy Characteristics'!H:H,MATCH($C1151,'Policy Characteristics'!$C:$C,0)))</f>
        <v>0.01</v>
      </c>
      <c r="O1151" s="177" t="str">
        <f>IF(ISBLANK(INDEX('Policy Characteristics'!I:I,MATCH($C1151,'Policy Characteristics'!$C:$C,0))),"",INDEX('Policy Characteristics'!I:I,MATCH($C1151,'Policy Characteristics'!$C:$C,0)))</f>
        <v>% reduction in energy use</v>
      </c>
      <c r="P1151" s="177" t="str">
        <f>IF(ISBLANK(INDEX('Policy Characteristics'!J:J,MATCH($C1151,'Policy Characteristics'!$C:$C,0))),"",INDEX('Policy Characteristics'!J:J,MATCH($C1151,'Policy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1" s="177" t="str">
        <f>IF(ISBLANK(INDEX('Policy Characteristics'!K:K,MATCH($C1151,'Policy Characteristics'!$C:$C,0))),"",INDEX('Policy Characteristics'!K:K,MATCH($C1151,'Policy Characteristics'!$C:$C,0)))</f>
        <v>industry-ag-main.html#eff-stds</v>
      </c>
      <c r="R1151" s="177" t="str">
        <f>IF(ISBLANK(INDEX('Policy Characteristics'!L:L,MATCH($C1151,'Policy Characteristics'!$C:$C,0))),"",INDEX('Policy Characteristics'!L:L,MATCH($C1151,'Policy Characteristics'!$C:$C,0)))</f>
        <v>industry-energy-efficiency-standards.html</v>
      </c>
    </row>
    <row r="1152" spans="1:18" s="4" customFormat="1" x14ac:dyDescent="0.35">
      <c r="A1152" s="176" t="str">
        <f>IF(ISBLANK(INDEX('Policy Characteristics'!A:A,MATCH($C1152,'Policy Characteristics'!$C:$C,0))),"",INDEX('Policy Characteristics'!A:A,MATCH($C1152,'Policy Characteristics'!$C:$C,0)))</f>
        <v>Industry</v>
      </c>
      <c r="B1152" s="184" t="str">
        <f>IF(ISBLANK(INDEX('Policy Characteristics'!B:B,MATCH($C1152,'Policy Characteristics'!$C:$C,0))),"",INDEX('Policy Characteristics'!B:B,MATCH($C1152,'Policy Characteristics'!$C:$C,0)))</f>
        <v>Industry Energy Efficiency Standards</v>
      </c>
      <c r="C1152" s="176" t="str">
        <f t="shared" si="44"/>
        <v>Percentage Improvement in Eqpt Efficiency Standards above BAU</v>
      </c>
      <c r="D1152" s="6" t="s">
        <v>1979</v>
      </c>
      <c r="E1152" s="47" t="s">
        <v>1300</v>
      </c>
      <c r="F1152" t="s">
        <v>1941</v>
      </c>
      <c r="G1152" s="47" t="s">
        <v>1308</v>
      </c>
      <c r="H1152" s="44">
        <v>1110</v>
      </c>
      <c r="I1152" s="198" t="s">
        <v>43</v>
      </c>
      <c r="J1152" s="177" t="str">
        <f>IF(ISBLANK(INDEX('Policy Characteristics'!D:D,MATCH($C1152,'Policy Characteristics'!$C:$C,0))),"",INDEX('Policy Characteristics'!D:D,MATCH($C1152,'Policy Characteristics'!$C:$C,0)))</f>
        <v>Industry Energy Efficiency Standards</v>
      </c>
      <c r="K1152" s="177" t="str">
        <f>IF(ISBLANK(INDEX('Policy Characteristics'!E:E,MATCH($C1152,'Policy Characteristics'!$C:$C,0))),"",INDEX('Policy Characteristics'!E:E,MATCH($C1152,'Policy Characteristics'!$C:$C,0)))</f>
        <v>indst efficiency standards</v>
      </c>
      <c r="L1152" s="177">
        <f>IF(ISBLANK(INDEX('Policy Characteristics'!F:F,MATCH($C1152,'Policy Characteristics'!$C:$C,0))),"",INDEX('Policy Characteristics'!F:F,MATCH($C1152,'Policy Characteristics'!$C:$C,0)))</f>
        <v>0</v>
      </c>
      <c r="M1152" s="177">
        <f>IF(ISBLANK(INDEX('Policy Characteristics'!G:G,MATCH($C1152,'Policy Characteristics'!$C:$C,0))),"",INDEX('Policy Characteristics'!G:G,MATCH($C1152,'Policy Characteristics'!$C:$C,0)))</f>
        <v>0.25</v>
      </c>
      <c r="N1152" s="177">
        <f>IF(ISBLANK(INDEX('Policy Characteristics'!H:H,MATCH($C1152,'Policy Characteristics'!$C:$C,0))),"",INDEX('Policy Characteristics'!H:H,MATCH($C1152,'Policy Characteristics'!$C:$C,0)))</f>
        <v>0.01</v>
      </c>
      <c r="O1152" s="177" t="str">
        <f>IF(ISBLANK(INDEX('Policy Characteristics'!I:I,MATCH($C1152,'Policy Characteristics'!$C:$C,0))),"",INDEX('Policy Characteristics'!I:I,MATCH($C1152,'Policy Characteristics'!$C:$C,0)))</f>
        <v>% reduction in energy use</v>
      </c>
      <c r="P1152" s="177" t="str">
        <f>IF(ISBLANK(INDEX('Policy Characteristics'!J:J,MATCH($C1152,'Policy Characteristics'!$C:$C,0))),"",INDEX('Policy Characteristics'!J:J,MATCH($C1152,'Policy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2" s="177" t="str">
        <f>IF(ISBLANK(INDEX('Policy Characteristics'!K:K,MATCH($C1152,'Policy Characteristics'!$C:$C,0))),"",INDEX('Policy Characteristics'!K:K,MATCH($C1152,'Policy Characteristics'!$C:$C,0)))</f>
        <v>industry-ag-main.html#eff-stds</v>
      </c>
      <c r="R1152" s="177" t="str">
        <f>IF(ISBLANK(INDEX('Policy Characteristics'!L:L,MATCH($C1152,'Policy Characteristics'!$C:$C,0))),"",INDEX('Policy Characteristics'!L:L,MATCH($C1152,'Policy Characteristics'!$C:$C,0)))</f>
        <v>industry-energy-efficiency-standards.html</v>
      </c>
    </row>
    <row r="1153" spans="1:18" s="4" customFormat="1" x14ac:dyDescent="0.35">
      <c r="A1153" s="176" t="str">
        <f>IF(ISBLANK(INDEX('Policy Characteristics'!A:A,MATCH($C1153,'Policy Characteristics'!$C:$C,0))),"",INDEX('Policy Characteristics'!A:A,MATCH($C1153,'Policy Characteristics'!$C:$C,0)))</f>
        <v>Industry</v>
      </c>
      <c r="B1153" s="184" t="str">
        <f>IF(ISBLANK(INDEX('Policy Characteristics'!B:B,MATCH($C1153,'Policy Characteristics'!$C:$C,0))),"",INDEX('Policy Characteristics'!B:B,MATCH($C1153,'Policy Characteristics'!$C:$C,0)))</f>
        <v>Industry Energy Efficiency Standards</v>
      </c>
      <c r="C1153" s="176" t="str">
        <f t="shared" si="44"/>
        <v>Percentage Improvement in Eqpt Efficiency Standards above BAU</v>
      </c>
      <c r="D1153" s="6" t="s">
        <v>1979</v>
      </c>
      <c r="E1153" s="47" t="s">
        <v>1301</v>
      </c>
      <c r="F1153" t="s">
        <v>1941</v>
      </c>
      <c r="G1153" s="47" t="s">
        <v>1305</v>
      </c>
      <c r="H1153" s="44">
        <v>1111</v>
      </c>
      <c r="I1153" s="198" t="s">
        <v>44</v>
      </c>
      <c r="J1153" s="177" t="str">
        <f>IF(ISBLANK(INDEX('Policy Characteristics'!D:D,MATCH($C1153,'Policy Characteristics'!$C:$C,0))),"",INDEX('Policy Characteristics'!D:D,MATCH($C1153,'Policy Characteristics'!$C:$C,0)))</f>
        <v>Industry Energy Efficiency Standards</v>
      </c>
      <c r="K1153" s="177" t="str">
        <f>IF(ISBLANK(INDEX('Policy Characteristics'!E:E,MATCH($C1153,'Policy Characteristics'!$C:$C,0))),"",INDEX('Policy Characteristics'!E:E,MATCH($C1153,'Policy Characteristics'!$C:$C,0)))</f>
        <v>indst efficiency standards</v>
      </c>
      <c r="L1153" s="177">
        <f>IF(ISBLANK(INDEX('Policy Characteristics'!F:F,MATCH($C1153,'Policy Characteristics'!$C:$C,0))),"",INDEX('Policy Characteristics'!F:F,MATCH($C1153,'Policy Characteristics'!$C:$C,0)))</f>
        <v>0</v>
      </c>
      <c r="M1153" s="177">
        <f>IF(ISBLANK(INDEX('Policy Characteristics'!G:G,MATCH($C1153,'Policy Characteristics'!$C:$C,0))),"",INDEX('Policy Characteristics'!G:G,MATCH($C1153,'Policy Characteristics'!$C:$C,0)))</f>
        <v>0.25</v>
      </c>
      <c r="N1153" s="177">
        <f>IF(ISBLANK(INDEX('Policy Characteristics'!H:H,MATCH($C1153,'Policy Characteristics'!$C:$C,0))),"",INDEX('Policy Characteristics'!H:H,MATCH($C1153,'Policy Characteristics'!$C:$C,0)))</f>
        <v>0.01</v>
      </c>
      <c r="O1153" s="177" t="str">
        <f>IF(ISBLANK(INDEX('Policy Characteristics'!I:I,MATCH($C1153,'Policy Characteristics'!$C:$C,0))),"",INDEX('Policy Characteristics'!I:I,MATCH($C1153,'Policy Characteristics'!$C:$C,0)))</f>
        <v>% reduction in energy use</v>
      </c>
      <c r="P1153" s="177" t="str">
        <f>IF(ISBLANK(INDEX('Policy Characteristics'!J:J,MATCH($C1153,'Policy Characteristics'!$C:$C,0))),"",INDEX('Policy Characteristics'!J:J,MATCH($C1153,'Policy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3" s="177" t="str">
        <f>IF(ISBLANK(INDEX('Policy Characteristics'!K:K,MATCH($C1153,'Policy Characteristics'!$C:$C,0))),"",INDEX('Policy Characteristics'!K:K,MATCH($C1153,'Policy Characteristics'!$C:$C,0)))</f>
        <v>industry-ag-main.html#eff-stds</v>
      </c>
      <c r="R1153" s="177" t="str">
        <f>IF(ISBLANK(INDEX('Policy Characteristics'!L:L,MATCH($C1153,'Policy Characteristics'!$C:$C,0))),"",INDEX('Policy Characteristics'!L:L,MATCH($C1153,'Policy Characteristics'!$C:$C,0)))</f>
        <v>industry-energy-efficiency-standards.html</v>
      </c>
    </row>
    <row r="1154" spans="1:18" s="4" customFormat="1" x14ac:dyDescent="0.35">
      <c r="A1154" s="176" t="str">
        <f>IF(ISBLANK(INDEX('Policy Characteristics'!A:A,MATCH($C1154,'Policy Characteristics'!$C:$C,0))),"",INDEX('Policy Characteristics'!A:A,MATCH($C1154,'Policy Characteristics'!$C:$C,0)))</f>
        <v>Industry</v>
      </c>
      <c r="B1154" s="184" t="str">
        <f>IF(ISBLANK(INDEX('Policy Characteristics'!B:B,MATCH($C1154,'Policy Characteristics'!$C:$C,0))),"",INDEX('Policy Characteristics'!B:B,MATCH($C1154,'Policy Characteristics'!$C:$C,0)))</f>
        <v>Industry Energy Efficiency Standards</v>
      </c>
      <c r="C1154" s="176" t="str">
        <f t="shared" si="44"/>
        <v>Percentage Improvement in Eqpt Efficiency Standards above BAU</v>
      </c>
      <c r="D1154" s="6" t="s">
        <v>1979</v>
      </c>
      <c r="E1154" s="47" t="s">
        <v>1302</v>
      </c>
      <c r="F1154" t="s">
        <v>1941</v>
      </c>
      <c r="G1154" s="47" t="s">
        <v>1306</v>
      </c>
      <c r="H1154" s="44">
        <v>1112</v>
      </c>
      <c r="I1154" s="198" t="s">
        <v>43</v>
      </c>
      <c r="J1154" s="177" t="str">
        <f>IF(ISBLANK(INDEX('Policy Characteristics'!D:D,MATCH($C1154,'Policy Characteristics'!$C:$C,0))),"",INDEX('Policy Characteristics'!D:D,MATCH($C1154,'Policy Characteristics'!$C:$C,0)))</f>
        <v>Industry Energy Efficiency Standards</v>
      </c>
      <c r="K1154" s="177" t="str">
        <f>IF(ISBLANK(INDEX('Policy Characteristics'!E:E,MATCH($C1154,'Policy Characteristics'!$C:$C,0))),"",INDEX('Policy Characteristics'!E:E,MATCH($C1154,'Policy Characteristics'!$C:$C,0)))</f>
        <v>indst efficiency standards</v>
      </c>
      <c r="L1154" s="177">
        <f>IF(ISBLANK(INDEX('Policy Characteristics'!F:F,MATCH($C1154,'Policy Characteristics'!$C:$C,0))),"",INDEX('Policy Characteristics'!F:F,MATCH($C1154,'Policy Characteristics'!$C:$C,0)))</f>
        <v>0</v>
      </c>
      <c r="M1154" s="177">
        <f>IF(ISBLANK(INDEX('Policy Characteristics'!G:G,MATCH($C1154,'Policy Characteristics'!$C:$C,0))),"",INDEX('Policy Characteristics'!G:G,MATCH($C1154,'Policy Characteristics'!$C:$C,0)))</f>
        <v>0.25</v>
      </c>
      <c r="N1154" s="177">
        <f>IF(ISBLANK(INDEX('Policy Characteristics'!H:H,MATCH($C1154,'Policy Characteristics'!$C:$C,0))),"",INDEX('Policy Characteristics'!H:H,MATCH($C1154,'Policy Characteristics'!$C:$C,0)))</f>
        <v>0.01</v>
      </c>
      <c r="O1154" s="177" t="str">
        <f>IF(ISBLANK(INDEX('Policy Characteristics'!I:I,MATCH($C1154,'Policy Characteristics'!$C:$C,0))),"",INDEX('Policy Characteristics'!I:I,MATCH($C1154,'Policy Characteristics'!$C:$C,0)))</f>
        <v>% reduction in energy use</v>
      </c>
      <c r="P1154" s="177" t="str">
        <f>IF(ISBLANK(INDEX('Policy Characteristics'!J:J,MATCH($C1154,'Policy Characteristics'!$C:$C,0))),"",INDEX('Policy Characteristics'!J:J,MATCH($C1154,'Policy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4" s="177" t="str">
        <f>IF(ISBLANK(INDEX('Policy Characteristics'!K:K,MATCH($C1154,'Policy Characteristics'!$C:$C,0))),"",INDEX('Policy Characteristics'!K:K,MATCH($C1154,'Policy Characteristics'!$C:$C,0)))</f>
        <v>industry-ag-main.html#eff-stds</v>
      </c>
      <c r="R1154" s="177" t="str">
        <f>IF(ISBLANK(INDEX('Policy Characteristics'!L:L,MATCH($C1154,'Policy Characteristics'!$C:$C,0))),"",INDEX('Policy Characteristics'!L:L,MATCH($C1154,'Policy Characteristics'!$C:$C,0)))</f>
        <v>industry-energy-efficiency-standards.html</v>
      </c>
    </row>
    <row r="1155" spans="1:18" s="4" customFormat="1" x14ac:dyDescent="0.35">
      <c r="A1155" s="176" t="str">
        <f>IF(ISBLANK(INDEX('Policy Characteristics'!A:A,MATCH($C1155,'Policy Characteristics'!$C:$C,0))),"",INDEX('Policy Characteristics'!A:A,MATCH($C1155,'Policy Characteristics'!$C:$C,0)))</f>
        <v>Industry</v>
      </c>
      <c r="B1155" s="184" t="str">
        <f>IF(ISBLANK(INDEX('Policy Characteristics'!B:B,MATCH($C1155,'Policy Characteristics'!$C:$C,0))),"",INDEX('Policy Characteristics'!B:B,MATCH($C1155,'Policy Characteristics'!$C:$C,0)))</f>
        <v>Industry Energy Efficiency Standards</v>
      </c>
      <c r="C1155" s="176" t="str">
        <f t="shared" si="44"/>
        <v>Percentage Improvement in Eqpt Efficiency Standards above BAU</v>
      </c>
      <c r="D1155" s="6" t="s">
        <v>1979</v>
      </c>
      <c r="E1155" s="47" t="s">
        <v>1303</v>
      </c>
      <c r="F1155" t="s">
        <v>1941</v>
      </c>
      <c r="G1155" s="47" t="s">
        <v>1309</v>
      </c>
      <c r="H1155" s="44">
        <v>1113</v>
      </c>
      <c r="I1155" s="198" t="s">
        <v>44</v>
      </c>
      <c r="J1155" s="177" t="str">
        <f>IF(ISBLANK(INDEX('Policy Characteristics'!D:D,MATCH($C1155,'Policy Characteristics'!$C:$C,0))),"",INDEX('Policy Characteristics'!D:D,MATCH($C1155,'Policy Characteristics'!$C:$C,0)))</f>
        <v>Industry Energy Efficiency Standards</v>
      </c>
      <c r="K1155" s="177" t="str">
        <f>IF(ISBLANK(INDEX('Policy Characteristics'!E:E,MATCH($C1155,'Policy Characteristics'!$C:$C,0))),"",INDEX('Policy Characteristics'!E:E,MATCH($C1155,'Policy Characteristics'!$C:$C,0)))</f>
        <v>indst efficiency standards</v>
      </c>
      <c r="L1155" s="177">
        <f>IF(ISBLANK(INDEX('Policy Characteristics'!F:F,MATCH($C1155,'Policy Characteristics'!$C:$C,0))),"",INDEX('Policy Characteristics'!F:F,MATCH($C1155,'Policy Characteristics'!$C:$C,0)))</f>
        <v>0</v>
      </c>
      <c r="M1155" s="177">
        <f>IF(ISBLANK(INDEX('Policy Characteristics'!G:G,MATCH($C1155,'Policy Characteristics'!$C:$C,0))),"",INDEX('Policy Characteristics'!G:G,MATCH($C1155,'Policy Characteristics'!$C:$C,0)))</f>
        <v>0.25</v>
      </c>
      <c r="N1155" s="177">
        <f>IF(ISBLANK(INDEX('Policy Characteristics'!H:H,MATCH($C1155,'Policy Characteristics'!$C:$C,0))),"",INDEX('Policy Characteristics'!H:H,MATCH($C1155,'Policy Characteristics'!$C:$C,0)))</f>
        <v>0.01</v>
      </c>
      <c r="O1155" s="177" t="str">
        <f>IF(ISBLANK(INDEX('Policy Characteristics'!I:I,MATCH($C1155,'Policy Characteristics'!$C:$C,0))),"",INDEX('Policy Characteristics'!I:I,MATCH($C1155,'Policy Characteristics'!$C:$C,0)))</f>
        <v>% reduction in energy use</v>
      </c>
      <c r="P1155" s="177" t="str">
        <f>IF(ISBLANK(INDEX('Policy Characteristics'!J:J,MATCH($C1155,'Policy Characteristics'!$C:$C,0))),"",INDEX('Policy Characteristics'!J:J,MATCH($C1155,'Policy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5" s="177" t="str">
        <f>IF(ISBLANK(INDEX('Policy Characteristics'!K:K,MATCH($C1155,'Policy Characteristics'!$C:$C,0))),"",INDEX('Policy Characteristics'!K:K,MATCH($C1155,'Policy Characteristics'!$C:$C,0)))</f>
        <v>industry-ag-main.html#eff-stds</v>
      </c>
      <c r="R1155" s="177" t="str">
        <f>IF(ISBLANK(INDEX('Policy Characteristics'!L:L,MATCH($C1155,'Policy Characteristics'!$C:$C,0))),"",INDEX('Policy Characteristics'!L:L,MATCH($C1155,'Policy Characteristics'!$C:$C,0)))</f>
        <v>industry-energy-efficiency-standards.html</v>
      </c>
    </row>
    <row r="1156" spans="1:18" s="4" customFormat="1" x14ac:dyDescent="0.35">
      <c r="A1156" s="176" t="str">
        <f>IF(ISBLANK(INDEX('Policy Characteristics'!A:A,MATCH($C1156,'Policy Characteristics'!$C:$C,0))),"",INDEX('Policy Characteristics'!A:A,MATCH($C1156,'Policy Characteristics'!$C:$C,0)))</f>
        <v>Industry</v>
      </c>
      <c r="B1156" s="184" t="str">
        <f>IF(ISBLANK(INDEX('Policy Characteristics'!B:B,MATCH($C1156,'Policy Characteristics'!$C:$C,0))),"",INDEX('Policy Characteristics'!B:B,MATCH($C1156,'Policy Characteristics'!$C:$C,0)))</f>
        <v>Industry Energy Efficiency Standards</v>
      </c>
      <c r="C1156" s="176" t="str">
        <f t="shared" si="44"/>
        <v>Percentage Improvement in Eqpt Efficiency Standards above BAU</v>
      </c>
      <c r="D1156" s="6" t="s">
        <v>1979</v>
      </c>
      <c r="E1156" s="47" t="s">
        <v>1605</v>
      </c>
      <c r="F1156" t="s">
        <v>1941</v>
      </c>
      <c r="G1156" s="47" t="s">
        <v>1608</v>
      </c>
      <c r="H1156" s="44">
        <v>1114</v>
      </c>
      <c r="I1156" s="198" t="s">
        <v>44</v>
      </c>
      <c r="J1156" s="177" t="str">
        <f>IF(ISBLANK(INDEX('Policy Characteristics'!D:D,MATCH($C1156,'Policy Characteristics'!$C:$C,0))),"",INDEX('Policy Characteristics'!D:D,MATCH($C1156,'Policy Characteristics'!$C:$C,0)))</f>
        <v>Industry Energy Efficiency Standards</v>
      </c>
      <c r="K1156" s="177" t="str">
        <f>IF(ISBLANK(INDEX('Policy Characteristics'!E:E,MATCH($C1156,'Policy Characteristics'!$C:$C,0))),"",INDEX('Policy Characteristics'!E:E,MATCH($C1156,'Policy Characteristics'!$C:$C,0)))</f>
        <v>indst efficiency standards</v>
      </c>
      <c r="L1156" s="177">
        <f>IF(ISBLANK(INDEX('Policy Characteristics'!F:F,MATCH($C1156,'Policy Characteristics'!$C:$C,0))),"",INDEX('Policy Characteristics'!F:F,MATCH($C1156,'Policy Characteristics'!$C:$C,0)))</f>
        <v>0</v>
      </c>
      <c r="M1156" s="177">
        <f>IF(ISBLANK(INDEX('Policy Characteristics'!G:G,MATCH($C1156,'Policy Characteristics'!$C:$C,0))),"",INDEX('Policy Characteristics'!G:G,MATCH($C1156,'Policy Characteristics'!$C:$C,0)))</f>
        <v>0.25</v>
      </c>
      <c r="N1156" s="177">
        <f>IF(ISBLANK(INDEX('Policy Characteristics'!H:H,MATCH($C1156,'Policy Characteristics'!$C:$C,0))),"",INDEX('Policy Characteristics'!H:H,MATCH($C1156,'Policy Characteristics'!$C:$C,0)))</f>
        <v>0.01</v>
      </c>
      <c r="O1156" s="177" t="str">
        <f>IF(ISBLANK(INDEX('Policy Characteristics'!I:I,MATCH($C1156,'Policy Characteristics'!$C:$C,0))),"",INDEX('Policy Characteristics'!I:I,MATCH($C1156,'Policy Characteristics'!$C:$C,0)))</f>
        <v>% reduction in energy use</v>
      </c>
      <c r="P1156" s="177" t="str">
        <f>IF(ISBLANK(INDEX('Policy Characteristics'!J:J,MATCH($C1156,'Policy Characteristics'!$C:$C,0))),"",INDEX('Policy Characteristics'!J:J,MATCH($C1156,'Policy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6" s="177" t="str">
        <f>IF(ISBLANK(INDEX('Policy Characteristics'!K:K,MATCH($C1156,'Policy Characteristics'!$C:$C,0))),"",INDEX('Policy Characteristics'!K:K,MATCH($C1156,'Policy Characteristics'!$C:$C,0)))</f>
        <v>industry-ag-main.html#eff-stds</v>
      </c>
      <c r="R1156" s="177" t="str">
        <f>IF(ISBLANK(INDEX('Policy Characteristics'!L:L,MATCH($C1156,'Policy Characteristics'!$C:$C,0))),"",INDEX('Policy Characteristics'!L:L,MATCH($C1156,'Policy Characteristics'!$C:$C,0)))</f>
        <v>industry-energy-efficiency-standards.html</v>
      </c>
    </row>
    <row r="1157" spans="1:18" s="4" customFormat="1" x14ac:dyDescent="0.35">
      <c r="A1157" s="176" t="str">
        <f>IF(ISBLANK(INDEX('Policy Characteristics'!A:A,MATCH($C1157,'Policy Characteristics'!$C:$C,0))),"",INDEX('Policy Characteristics'!A:A,MATCH($C1157,'Policy Characteristics'!$C:$C,0)))</f>
        <v>Industry</v>
      </c>
      <c r="B1157" s="184" t="str">
        <f>IF(ISBLANK(INDEX('Policy Characteristics'!B:B,MATCH($C1157,'Policy Characteristics'!$C:$C,0))),"",INDEX('Policy Characteristics'!B:B,MATCH($C1157,'Policy Characteristics'!$C:$C,0)))</f>
        <v>Industry Energy Efficiency Standards</v>
      </c>
      <c r="C1157" s="176" t="str">
        <f t="shared" si="44"/>
        <v>Percentage Improvement in Eqpt Efficiency Standards above BAU</v>
      </c>
      <c r="D1157" s="6" t="s">
        <v>1979</v>
      </c>
      <c r="E1157" s="47" t="s">
        <v>1606</v>
      </c>
      <c r="F1157" t="s">
        <v>1941</v>
      </c>
      <c r="G1157" s="47" t="s">
        <v>1610</v>
      </c>
      <c r="H1157" s="44">
        <v>1115</v>
      </c>
      <c r="I1157" s="198" t="s">
        <v>44</v>
      </c>
      <c r="J1157" s="177" t="str">
        <f>IF(ISBLANK(INDEX('Policy Characteristics'!D:D,MATCH($C1157,'Policy Characteristics'!$C:$C,0))),"",INDEX('Policy Characteristics'!D:D,MATCH($C1157,'Policy Characteristics'!$C:$C,0)))</f>
        <v>Industry Energy Efficiency Standards</v>
      </c>
      <c r="K1157" s="177" t="str">
        <f>IF(ISBLANK(INDEX('Policy Characteristics'!E:E,MATCH($C1157,'Policy Characteristics'!$C:$C,0))),"",INDEX('Policy Characteristics'!E:E,MATCH($C1157,'Policy Characteristics'!$C:$C,0)))</f>
        <v>indst efficiency standards</v>
      </c>
      <c r="L1157" s="177">
        <f>IF(ISBLANK(INDEX('Policy Characteristics'!F:F,MATCH($C1157,'Policy Characteristics'!$C:$C,0))),"",INDEX('Policy Characteristics'!F:F,MATCH($C1157,'Policy Characteristics'!$C:$C,0)))</f>
        <v>0</v>
      </c>
      <c r="M1157" s="177">
        <f>IF(ISBLANK(INDEX('Policy Characteristics'!G:G,MATCH($C1157,'Policy Characteristics'!$C:$C,0))),"",INDEX('Policy Characteristics'!G:G,MATCH($C1157,'Policy Characteristics'!$C:$C,0)))</f>
        <v>0.25</v>
      </c>
      <c r="N1157" s="177">
        <f>IF(ISBLANK(INDEX('Policy Characteristics'!H:H,MATCH($C1157,'Policy Characteristics'!$C:$C,0))),"",INDEX('Policy Characteristics'!H:H,MATCH($C1157,'Policy Characteristics'!$C:$C,0)))</f>
        <v>0.01</v>
      </c>
      <c r="O1157" s="177" t="str">
        <f>IF(ISBLANK(INDEX('Policy Characteristics'!I:I,MATCH($C1157,'Policy Characteristics'!$C:$C,0))),"",INDEX('Policy Characteristics'!I:I,MATCH($C1157,'Policy Characteristics'!$C:$C,0)))</f>
        <v>% reduction in energy use</v>
      </c>
      <c r="P1157" s="177" t="str">
        <f>IF(ISBLANK(INDEX('Policy Characteristics'!J:J,MATCH($C1157,'Policy Characteristics'!$C:$C,0))),"",INDEX('Policy Characteristics'!J:J,MATCH($C1157,'Policy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7" s="177" t="str">
        <f>IF(ISBLANK(INDEX('Policy Characteristics'!K:K,MATCH($C1157,'Policy Characteristics'!$C:$C,0))),"",INDEX('Policy Characteristics'!K:K,MATCH($C1157,'Policy Characteristics'!$C:$C,0)))</f>
        <v>industry-ag-main.html#eff-stds</v>
      </c>
      <c r="R1157" s="177" t="str">
        <f>IF(ISBLANK(INDEX('Policy Characteristics'!L:L,MATCH($C1157,'Policy Characteristics'!$C:$C,0))),"",INDEX('Policy Characteristics'!L:L,MATCH($C1157,'Policy Characteristics'!$C:$C,0)))</f>
        <v>industry-energy-efficiency-standards.html</v>
      </c>
    </row>
    <row r="1158" spans="1:18" s="4" customFormat="1" x14ac:dyDescent="0.35">
      <c r="A1158" s="176" t="str">
        <f>IF(ISBLANK(INDEX('Policy Characteristics'!A:A,MATCH($C1158,'Policy Characteristics'!$C:$C,0))),"",INDEX('Policy Characteristics'!A:A,MATCH($C1158,'Policy Characteristics'!$C:$C,0)))</f>
        <v>Industry</v>
      </c>
      <c r="B1158" s="184" t="str">
        <f>IF(ISBLANK(INDEX('Policy Characteristics'!B:B,MATCH($C1158,'Policy Characteristics'!$C:$C,0))),"",INDEX('Policy Characteristics'!B:B,MATCH($C1158,'Policy Characteristics'!$C:$C,0)))</f>
        <v>Industry Energy Efficiency Standards</v>
      </c>
      <c r="C1158" s="176" t="str">
        <f t="shared" si="44"/>
        <v>Percentage Improvement in Eqpt Efficiency Standards above BAU</v>
      </c>
      <c r="D1158" s="6" t="s">
        <v>1979</v>
      </c>
      <c r="E1158" s="47" t="s">
        <v>1607</v>
      </c>
      <c r="F1158" t="s">
        <v>1941</v>
      </c>
      <c r="G1158" s="47" t="s">
        <v>1611</v>
      </c>
      <c r="H1158" s="44">
        <v>1116</v>
      </c>
      <c r="I1158" s="198" t="s">
        <v>43</v>
      </c>
      <c r="J1158" s="177" t="str">
        <f>IF(ISBLANK(INDEX('Policy Characteristics'!D:D,MATCH($C1158,'Policy Characteristics'!$C:$C,0))),"",INDEX('Policy Characteristics'!D:D,MATCH($C1158,'Policy Characteristics'!$C:$C,0)))</f>
        <v>Industry Energy Efficiency Standards</v>
      </c>
      <c r="K1158" s="177" t="str">
        <f>IF(ISBLANK(INDEX('Policy Characteristics'!E:E,MATCH($C1158,'Policy Characteristics'!$C:$C,0))),"",INDEX('Policy Characteristics'!E:E,MATCH($C1158,'Policy Characteristics'!$C:$C,0)))</f>
        <v>indst efficiency standards</v>
      </c>
      <c r="L1158" s="177">
        <f>IF(ISBLANK(INDEX('Policy Characteristics'!F:F,MATCH($C1158,'Policy Characteristics'!$C:$C,0))),"",INDEX('Policy Characteristics'!F:F,MATCH($C1158,'Policy Characteristics'!$C:$C,0)))</f>
        <v>0</v>
      </c>
      <c r="M1158" s="177">
        <f>IF(ISBLANK(INDEX('Policy Characteristics'!G:G,MATCH($C1158,'Policy Characteristics'!$C:$C,0))),"",INDEX('Policy Characteristics'!G:G,MATCH($C1158,'Policy Characteristics'!$C:$C,0)))</f>
        <v>0.25</v>
      </c>
      <c r="N1158" s="177">
        <f>IF(ISBLANK(INDEX('Policy Characteristics'!H:H,MATCH($C1158,'Policy Characteristics'!$C:$C,0))),"",INDEX('Policy Characteristics'!H:H,MATCH($C1158,'Policy Characteristics'!$C:$C,0)))</f>
        <v>0.01</v>
      </c>
      <c r="O1158" s="177" t="str">
        <f>IF(ISBLANK(INDEX('Policy Characteristics'!I:I,MATCH($C1158,'Policy Characteristics'!$C:$C,0))),"",INDEX('Policy Characteristics'!I:I,MATCH($C1158,'Policy Characteristics'!$C:$C,0)))</f>
        <v>% reduction in energy use</v>
      </c>
      <c r="P1158" s="177" t="str">
        <f>IF(ISBLANK(INDEX('Policy Characteristics'!J:J,MATCH($C1158,'Policy Characteristics'!$C:$C,0))),"",INDEX('Policy Characteristics'!J:J,MATCH($C1158,'Policy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8" s="177" t="str">
        <f>IF(ISBLANK(INDEX('Policy Characteristics'!K:K,MATCH($C1158,'Policy Characteristics'!$C:$C,0))),"",INDEX('Policy Characteristics'!K:K,MATCH($C1158,'Policy Characteristics'!$C:$C,0)))</f>
        <v>industry-ag-main.html#eff-stds</v>
      </c>
      <c r="R1158" s="177" t="str">
        <f>IF(ISBLANK(INDEX('Policy Characteristics'!L:L,MATCH($C1158,'Policy Characteristics'!$C:$C,0))),"",INDEX('Policy Characteristics'!L:L,MATCH($C1158,'Policy Characteristics'!$C:$C,0)))</f>
        <v>industry-energy-efficiency-standards.html</v>
      </c>
    </row>
    <row r="1159" spans="1:18" s="4" customFormat="1" x14ac:dyDescent="0.35">
      <c r="A1159" s="176" t="str">
        <f>IF(ISBLANK(INDEX('Policy Characteristics'!A:A,MATCH($C1159,'Policy Characteristics'!$C:$C,0))),"",INDEX('Policy Characteristics'!A:A,MATCH($C1159,'Policy Characteristics'!$C:$C,0)))</f>
        <v>Industry</v>
      </c>
      <c r="B1159" s="184" t="str">
        <f>IF(ISBLANK(INDEX('Policy Characteristics'!B:B,MATCH($C1159,'Policy Characteristics'!$C:$C,0))),"",INDEX('Policy Characteristics'!B:B,MATCH($C1159,'Policy Characteristics'!$C:$C,0)))</f>
        <v>Industry Energy Efficiency Standards</v>
      </c>
      <c r="C1159" s="176" t="str">
        <f t="shared" si="44"/>
        <v>Percentage Improvement in Eqpt Efficiency Standards above BAU</v>
      </c>
      <c r="D1159" s="6" t="s">
        <v>1979</v>
      </c>
      <c r="E1159" s="47" t="s">
        <v>1604</v>
      </c>
      <c r="F1159" t="s">
        <v>1941</v>
      </c>
      <c r="G1159" s="47" t="s">
        <v>1609</v>
      </c>
      <c r="H1159" s="44">
        <v>1117</v>
      </c>
      <c r="I1159" s="198" t="s">
        <v>44</v>
      </c>
      <c r="J1159" s="177" t="str">
        <f>IF(ISBLANK(INDEX('Policy Characteristics'!D:D,MATCH($C1159,'Policy Characteristics'!$C:$C,0))),"",INDEX('Policy Characteristics'!D:D,MATCH($C1159,'Policy Characteristics'!$C:$C,0)))</f>
        <v>Industry Energy Efficiency Standards</v>
      </c>
      <c r="K1159" s="177" t="str">
        <f>IF(ISBLANK(INDEX('Policy Characteristics'!E:E,MATCH($C1159,'Policy Characteristics'!$C:$C,0))),"",INDEX('Policy Characteristics'!E:E,MATCH($C1159,'Policy Characteristics'!$C:$C,0)))</f>
        <v>indst efficiency standards</v>
      </c>
      <c r="L1159" s="177">
        <f>IF(ISBLANK(INDEX('Policy Characteristics'!F:F,MATCH($C1159,'Policy Characteristics'!$C:$C,0))),"",INDEX('Policy Characteristics'!F:F,MATCH($C1159,'Policy Characteristics'!$C:$C,0)))</f>
        <v>0</v>
      </c>
      <c r="M1159" s="177">
        <f>IF(ISBLANK(INDEX('Policy Characteristics'!G:G,MATCH($C1159,'Policy Characteristics'!$C:$C,0))),"",INDEX('Policy Characteristics'!G:G,MATCH($C1159,'Policy Characteristics'!$C:$C,0)))</f>
        <v>0.25</v>
      </c>
      <c r="N1159" s="177">
        <f>IF(ISBLANK(INDEX('Policy Characteristics'!H:H,MATCH($C1159,'Policy Characteristics'!$C:$C,0))),"",INDEX('Policy Characteristics'!H:H,MATCH($C1159,'Policy Characteristics'!$C:$C,0)))</f>
        <v>0.01</v>
      </c>
      <c r="O1159" s="177" t="str">
        <f>IF(ISBLANK(INDEX('Policy Characteristics'!I:I,MATCH($C1159,'Policy Characteristics'!$C:$C,0))),"",INDEX('Policy Characteristics'!I:I,MATCH($C1159,'Policy Characteristics'!$C:$C,0)))</f>
        <v>% reduction in energy use</v>
      </c>
      <c r="P1159" s="177" t="str">
        <f>IF(ISBLANK(INDEX('Policy Characteristics'!J:J,MATCH($C1159,'Policy Characteristics'!$C:$C,0))),"",INDEX('Policy Characteristics'!J:J,MATCH($C1159,'Policy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9" s="177" t="str">
        <f>IF(ISBLANK(INDEX('Policy Characteristics'!K:K,MATCH($C1159,'Policy Characteristics'!$C:$C,0))),"",INDEX('Policy Characteristics'!K:K,MATCH($C1159,'Policy Characteristics'!$C:$C,0)))</f>
        <v>industry-ag-main.html#eff-stds</v>
      </c>
      <c r="R1159" s="177" t="str">
        <f>IF(ISBLANK(INDEX('Policy Characteristics'!L:L,MATCH($C1159,'Policy Characteristics'!$C:$C,0))),"",INDEX('Policy Characteristics'!L:L,MATCH($C1159,'Policy Characteristics'!$C:$C,0)))</f>
        <v>industry-energy-efficiency-standards.html</v>
      </c>
    </row>
    <row r="1160" spans="1:18" s="4" customFormat="1" x14ac:dyDescent="0.35">
      <c r="A1160" s="176" t="str">
        <f>IF(ISBLANK(INDEX('Policy Characteristics'!A:A,MATCH($C1160,'Policy Characteristics'!$C:$C,0))),"",INDEX('Policy Characteristics'!A:A,MATCH($C1160,'Policy Characteristics'!$C:$C,0)))</f>
        <v>Industry</v>
      </c>
      <c r="B1160" s="184" t="str">
        <f>IF(ISBLANK(INDEX('Policy Characteristics'!B:B,MATCH($C1160,'Policy Characteristics'!$C:$C,0))),"",INDEX('Policy Characteristics'!B:B,MATCH($C1160,'Policy Characteristics'!$C:$C,0)))</f>
        <v>Industry Energy Efficiency Standards</v>
      </c>
      <c r="C1160" s="176" t="str">
        <f t="shared" si="44"/>
        <v>Percentage Improvement in Eqpt Efficiency Standards above BAU</v>
      </c>
      <c r="D1160" s="6" t="s">
        <v>1980</v>
      </c>
      <c r="E1160" s="47" t="s">
        <v>1298</v>
      </c>
      <c r="F1160" t="s">
        <v>1942</v>
      </c>
      <c r="G1160" s="47" t="s">
        <v>1304</v>
      </c>
      <c r="H1160" s="44">
        <v>1118</v>
      </c>
      <c r="I1160" s="198" t="s">
        <v>43</v>
      </c>
      <c r="J1160" s="177" t="str">
        <f>IF(ISBLANK(INDEX('Policy Characteristics'!D:D,MATCH($C1160,'Policy Characteristics'!$C:$C,0))),"",INDEX('Policy Characteristics'!D:D,MATCH($C1160,'Policy Characteristics'!$C:$C,0)))</f>
        <v>Industry Energy Efficiency Standards</v>
      </c>
      <c r="K1160" s="177" t="str">
        <f>IF(ISBLANK(INDEX('Policy Characteristics'!E:E,MATCH($C1160,'Policy Characteristics'!$C:$C,0))),"",INDEX('Policy Characteristics'!E:E,MATCH($C1160,'Policy Characteristics'!$C:$C,0)))</f>
        <v>indst efficiency standards</v>
      </c>
      <c r="L1160" s="177">
        <f>IF(ISBLANK(INDEX('Policy Characteristics'!F:F,MATCH($C1160,'Policy Characteristics'!$C:$C,0))),"",INDEX('Policy Characteristics'!F:F,MATCH($C1160,'Policy Characteristics'!$C:$C,0)))</f>
        <v>0</v>
      </c>
      <c r="M1160" s="177">
        <f>IF(ISBLANK(INDEX('Policy Characteristics'!G:G,MATCH($C1160,'Policy Characteristics'!$C:$C,0))),"",INDEX('Policy Characteristics'!G:G,MATCH($C1160,'Policy Characteristics'!$C:$C,0)))</f>
        <v>0.25</v>
      </c>
      <c r="N1160" s="177">
        <f>IF(ISBLANK(INDEX('Policy Characteristics'!H:H,MATCH($C1160,'Policy Characteristics'!$C:$C,0))),"",INDEX('Policy Characteristics'!H:H,MATCH($C1160,'Policy Characteristics'!$C:$C,0)))</f>
        <v>0.01</v>
      </c>
      <c r="O1160" s="177" t="str">
        <f>IF(ISBLANK(INDEX('Policy Characteristics'!I:I,MATCH($C1160,'Policy Characteristics'!$C:$C,0))),"",INDEX('Policy Characteristics'!I:I,MATCH($C1160,'Policy Characteristics'!$C:$C,0)))</f>
        <v>% reduction in energy use</v>
      </c>
      <c r="P1160" s="177" t="str">
        <f>IF(ISBLANK(INDEX('Policy Characteristics'!J:J,MATCH($C1160,'Policy Characteristics'!$C:$C,0))),"",INDEX('Policy Characteristics'!J:J,MATCH($C1160,'Policy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0" s="177" t="str">
        <f>IF(ISBLANK(INDEX('Policy Characteristics'!K:K,MATCH($C1160,'Policy Characteristics'!$C:$C,0))),"",INDEX('Policy Characteristics'!K:K,MATCH($C1160,'Policy Characteristics'!$C:$C,0)))</f>
        <v>industry-ag-main.html#eff-stds</v>
      </c>
      <c r="R1160" s="177" t="str">
        <f>IF(ISBLANK(INDEX('Policy Characteristics'!L:L,MATCH($C1160,'Policy Characteristics'!$C:$C,0))),"",INDEX('Policy Characteristics'!L:L,MATCH($C1160,'Policy Characteristics'!$C:$C,0)))</f>
        <v>industry-energy-efficiency-standards.html</v>
      </c>
    </row>
    <row r="1161" spans="1:18" s="4" customFormat="1" x14ac:dyDescent="0.35">
      <c r="A1161" s="176" t="str">
        <f>IF(ISBLANK(INDEX('Policy Characteristics'!A:A,MATCH($C1161,'Policy Characteristics'!$C:$C,0))),"",INDEX('Policy Characteristics'!A:A,MATCH($C1161,'Policy Characteristics'!$C:$C,0)))</f>
        <v>Industry</v>
      </c>
      <c r="B1161" s="184" t="str">
        <f>IF(ISBLANK(INDEX('Policy Characteristics'!B:B,MATCH($C1161,'Policy Characteristics'!$C:$C,0))),"",INDEX('Policy Characteristics'!B:B,MATCH($C1161,'Policy Characteristics'!$C:$C,0)))</f>
        <v>Industry Energy Efficiency Standards</v>
      </c>
      <c r="C1161" s="176" t="str">
        <f t="shared" si="44"/>
        <v>Percentage Improvement in Eqpt Efficiency Standards above BAU</v>
      </c>
      <c r="D1161" s="6" t="s">
        <v>1980</v>
      </c>
      <c r="E1161" s="47" t="s">
        <v>1299</v>
      </c>
      <c r="F1161" t="s">
        <v>1942</v>
      </c>
      <c r="G1161" s="47" t="s">
        <v>1307</v>
      </c>
      <c r="H1161" s="44">
        <v>1119</v>
      </c>
      <c r="I1161" s="198" t="s">
        <v>44</v>
      </c>
      <c r="J1161" s="177" t="str">
        <f>IF(ISBLANK(INDEX('Policy Characteristics'!D:D,MATCH($C1161,'Policy Characteristics'!$C:$C,0))),"",INDEX('Policy Characteristics'!D:D,MATCH($C1161,'Policy Characteristics'!$C:$C,0)))</f>
        <v>Industry Energy Efficiency Standards</v>
      </c>
      <c r="K1161" s="177" t="str">
        <f>IF(ISBLANK(INDEX('Policy Characteristics'!E:E,MATCH($C1161,'Policy Characteristics'!$C:$C,0))),"",INDEX('Policy Characteristics'!E:E,MATCH($C1161,'Policy Characteristics'!$C:$C,0)))</f>
        <v>indst efficiency standards</v>
      </c>
      <c r="L1161" s="177">
        <f>IF(ISBLANK(INDEX('Policy Characteristics'!F:F,MATCH($C1161,'Policy Characteristics'!$C:$C,0))),"",INDEX('Policy Characteristics'!F:F,MATCH($C1161,'Policy Characteristics'!$C:$C,0)))</f>
        <v>0</v>
      </c>
      <c r="M1161" s="177">
        <f>IF(ISBLANK(INDEX('Policy Characteristics'!G:G,MATCH($C1161,'Policy Characteristics'!$C:$C,0))),"",INDEX('Policy Characteristics'!G:G,MATCH($C1161,'Policy Characteristics'!$C:$C,0)))</f>
        <v>0.25</v>
      </c>
      <c r="N1161" s="177">
        <f>IF(ISBLANK(INDEX('Policy Characteristics'!H:H,MATCH($C1161,'Policy Characteristics'!$C:$C,0))),"",INDEX('Policy Characteristics'!H:H,MATCH($C1161,'Policy Characteristics'!$C:$C,0)))</f>
        <v>0.01</v>
      </c>
      <c r="O1161" s="177" t="str">
        <f>IF(ISBLANK(INDEX('Policy Characteristics'!I:I,MATCH($C1161,'Policy Characteristics'!$C:$C,0))),"",INDEX('Policy Characteristics'!I:I,MATCH($C1161,'Policy Characteristics'!$C:$C,0)))</f>
        <v>% reduction in energy use</v>
      </c>
      <c r="P1161" s="177" t="str">
        <f>IF(ISBLANK(INDEX('Policy Characteristics'!J:J,MATCH($C1161,'Policy Characteristics'!$C:$C,0))),"",INDEX('Policy Characteristics'!J:J,MATCH($C1161,'Policy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1" s="177" t="str">
        <f>IF(ISBLANK(INDEX('Policy Characteristics'!K:K,MATCH($C1161,'Policy Characteristics'!$C:$C,0))),"",INDEX('Policy Characteristics'!K:K,MATCH($C1161,'Policy Characteristics'!$C:$C,0)))</f>
        <v>industry-ag-main.html#eff-stds</v>
      </c>
      <c r="R1161" s="177" t="str">
        <f>IF(ISBLANK(INDEX('Policy Characteristics'!L:L,MATCH($C1161,'Policy Characteristics'!$C:$C,0))),"",INDEX('Policy Characteristics'!L:L,MATCH($C1161,'Policy Characteristics'!$C:$C,0)))</f>
        <v>industry-energy-efficiency-standards.html</v>
      </c>
    </row>
    <row r="1162" spans="1:18" s="4" customFormat="1" x14ac:dyDescent="0.35">
      <c r="A1162" s="176" t="str">
        <f>IF(ISBLANK(INDEX('Policy Characteristics'!A:A,MATCH($C1162,'Policy Characteristics'!$C:$C,0))),"",INDEX('Policy Characteristics'!A:A,MATCH($C1162,'Policy Characteristics'!$C:$C,0)))</f>
        <v>Industry</v>
      </c>
      <c r="B1162" s="184" t="str">
        <f>IF(ISBLANK(INDEX('Policy Characteristics'!B:B,MATCH($C1162,'Policy Characteristics'!$C:$C,0))),"",INDEX('Policy Characteristics'!B:B,MATCH($C1162,'Policy Characteristics'!$C:$C,0)))</f>
        <v>Industry Energy Efficiency Standards</v>
      </c>
      <c r="C1162" s="176" t="str">
        <f t="shared" si="44"/>
        <v>Percentage Improvement in Eqpt Efficiency Standards above BAU</v>
      </c>
      <c r="D1162" s="6" t="s">
        <v>1980</v>
      </c>
      <c r="E1162" s="47" t="s">
        <v>1300</v>
      </c>
      <c r="F1162" t="s">
        <v>1942</v>
      </c>
      <c r="G1162" s="47" t="s">
        <v>1308</v>
      </c>
      <c r="H1162" s="44">
        <v>1120</v>
      </c>
      <c r="I1162" s="198" t="s">
        <v>43</v>
      </c>
      <c r="J1162" s="177" t="str">
        <f>IF(ISBLANK(INDEX('Policy Characteristics'!D:D,MATCH($C1162,'Policy Characteristics'!$C:$C,0))),"",INDEX('Policy Characteristics'!D:D,MATCH($C1162,'Policy Characteristics'!$C:$C,0)))</f>
        <v>Industry Energy Efficiency Standards</v>
      </c>
      <c r="K1162" s="177" t="str">
        <f>IF(ISBLANK(INDEX('Policy Characteristics'!E:E,MATCH($C1162,'Policy Characteristics'!$C:$C,0))),"",INDEX('Policy Characteristics'!E:E,MATCH($C1162,'Policy Characteristics'!$C:$C,0)))</f>
        <v>indst efficiency standards</v>
      </c>
      <c r="L1162" s="177">
        <f>IF(ISBLANK(INDEX('Policy Characteristics'!F:F,MATCH($C1162,'Policy Characteristics'!$C:$C,0))),"",INDEX('Policy Characteristics'!F:F,MATCH($C1162,'Policy Characteristics'!$C:$C,0)))</f>
        <v>0</v>
      </c>
      <c r="M1162" s="177">
        <f>IF(ISBLANK(INDEX('Policy Characteristics'!G:G,MATCH($C1162,'Policy Characteristics'!$C:$C,0))),"",INDEX('Policy Characteristics'!G:G,MATCH($C1162,'Policy Characteristics'!$C:$C,0)))</f>
        <v>0.25</v>
      </c>
      <c r="N1162" s="177">
        <f>IF(ISBLANK(INDEX('Policy Characteristics'!H:H,MATCH($C1162,'Policy Characteristics'!$C:$C,0))),"",INDEX('Policy Characteristics'!H:H,MATCH($C1162,'Policy Characteristics'!$C:$C,0)))</f>
        <v>0.01</v>
      </c>
      <c r="O1162" s="177" t="str">
        <f>IF(ISBLANK(INDEX('Policy Characteristics'!I:I,MATCH($C1162,'Policy Characteristics'!$C:$C,0))),"",INDEX('Policy Characteristics'!I:I,MATCH($C1162,'Policy Characteristics'!$C:$C,0)))</f>
        <v>% reduction in energy use</v>
      </c>
      <c r="P1162" s="177" t="str">
        <f>IF(ISBLANK(INDEX('Policy Characteristics'!J:J,MATCH($C1162,'Policy Characteristics'!$C:$C,0))),"",INDEX('Policy Characteristics'!J:J,MATCH($C1162,'Policy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2" s="177" t="str">
        <f>IF(ISBLANK(INDEX('Policy Characteristics'!K:K,MATCH($C1162,'Policy Characteristics'!$C:$C,0))),"",INDEX('Policy Characteristics'!K:K,MATCH($C1162,'Policy Characteristics'!$C:$C,0)))</f>
        <v>industry-ag-main.html#eff-stds</v>
      </c>
      <c r="R1162" s="177" t="str">
        <f>IF(ISBLANK(INDEX('Policy Characteristics'!L:L,MATCH($C1162,'Policy Characteristics'!$C:$C,0))),"",INDEX('Policy Characteristics'!L:L,MATCH($C1162,'Policy Characteristics'!$C:$C,0)))</f>
        <v>industry-energy-efficiency-standards.html</v>
      </c>
    </row>
    <row r="1163" spans="1:18" s="4" customFormat="1" x14ac:dyDescent="0.35">
      <c r="A1163" s="176" t="str">
        <f>IF(ISBLANK(INDEX('Policy Characteristics'!A:A,MATCH($C1163,'Policy Characteristics'!$C:$C,0))),"",INDEX('Policy Characteristics'!A:A,MATCH($C1163,'Policy Characteristics'!$C:$C,0)))</f>
        <v>Industry</v>
      </c>
      <c r="B1163" s="184" t="str">
        <f>IF(ISBLANK(INDEX('Policy Characteristics'!B:B,MATCH($C1163,'Policy Characteristics'!$C:$C,0))),"",INDEX('Policy Characteristics'!B:B,MATCH($C1163,'Policy Characteristics'!$C:$C,0)))</f>
        <v>Industry Energy Efficiency Standards</v>
      </c>
      <c r="C1163" s="176" t="str">
        <f t="shared" si="44"/>
        <v>Percentage Improvement in Eqpt Efficiency Standards above BAU</v>
      </c>
      <c r="D1163" s="6" t="s">
        <v>1980</v>
      </c>
      <c r="E1163" s="47" t="s">
        <v>1301</v>
      </c>
      <c r="F1163" t="s">
        <v>1942</v>
      </c>
      <c r="G1163" s="47" t="s">
        <v>1305</v>
      </c>
      <c r="H1163" s="44">
        <v>1121</v>
      </c>
      <c r="I1163" s="198" t="s">
        <v>44</v>
      </c>
      <c r="J1163" s="177" t="str">
        <f>IF(ISBLANK(INDEX('Policy Characteristics'!D:D,MATCH($C1163,'Policy Characteristics'!$C:$C,0))),"",INDEX('Policy Characteristics'!D:D,MATCH($C1163,'Policy Characteristics'!$C:$C,0)))</f>
        <v>Industry Energy Efficiency Standards</v>
      </c>
      <c r="K1163" s="177" t="str">
        <f>IF(ISBLANK(INDEX('Policy Characteristics'!E:E,MATCH($C1163,'Policy Characteristics'!$C:$C,0))),"",INDEX('Policy Characteristics'!E:E,MATCH($C1163,'Policy Characteristics'!$C:$C,0)))</f>
        <v>indst efficiency standards</v>
      </c>
      <c r="L1163" s="177">
        <f>IF(ISBLANK(INDEX('Policy Characteristics'!F:F,MATCH($C1163,'Policy Characteristics'!$C:$C,0))),"",INDEX('Policy Characteristics'!F:F,MATCH($C1163,'Policy Characteristics'!$C:$C,0)))</f>
        <v>0</v>
      </c>
      <c r="M1163" s="177">
        <f>IF(ISBLANK(INDEX('Policy Characteristics'!G:G,MATCH($C1163,'Policy Characteristics'!$C:$C,0))),"",INDEX('Policy Characteristics'!G:G,MATCH($C1163,'Policy Characteristics'!$C:$C,0)))</f>
        <v>0.25</v>
      </c>
      <c r="N1163" s="177">
        <f>IF(ISBLANK(INDEX('Policy Characteristics'!H:H,MATCH($C1163,'Policy Characteristics'!$C:$C,0))),"",INDEX('Policy Characteristics'!H:H,MATCH($C1163,'Policy Characteristics'!$C:$C,0)))</f>
        <v>0.01</v>
      </c>
      <c r="O1163" s="177" t="str">
        <f>IF(ISBLANK(INDEX('Policy Characteristics'!I:I,MATCH($C1163,'Policy Characteristics'!$C:$C,0))),"",INDEX('Policy Characteristics'!I:I,MATCH($C1163,'Policy Characteristics'!$C:$C,0)))</f>
        <v>% reduction in energy use</v>
      </c>
      <c r="P1163" s="177" t="str">
        <f>IF(ISBLANK(INDEX('Policy Characteristics'!J:J,MATCH($C1163,'Policy Characteristics'!$C:$C,0))),"",INDEX('Policy Characteristics'!J:J,MATCH($C1163,'Policy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3" s="177" t="str">
        <f>IF(ISBLANK(INDEX('Policy Characteristics'!K:K,MATCH($C1163,'Policy Characteristics'!$C:$C,0))),"",INDEX('Policy Characteristics'!K:K,MATCH($C1163,'Policy Characteristics'!$C:$C,0)))</f>
        <v>industry-ag-main.html#eff-stds</v>
      </c>
      <c r="R1163" s="177" t="str">
        <f>IF(ISBLANK(INDEX('Policy Characteristics'!L:L,MATCH($C1163,'Policy Characteristics'!$C:$C,0))),"",INDEX('Policy Characteristics'!L:L,MATCH($C1163,'Policy Characteristics'!$C:$C,0)))</f>
        <v>industry-energy-efficiency-standards.html</v>
      </c>
    </row>
    <row r="1164" spans="1:18" s="4" customFormat="1" x14ac:dyDescent="0.35">
      <c r="A1164" s="176" t="str">
        <f>IF(ISBLANK(INDEX('Policy Characteristics'!A:A,MATCH($C1164,'Policy Characteristics'!$C:$C,0))),"",INDEX('Policy Characteristics'!A:A,MATCH($C1164,'Policy Characteristics'!$C:$C,0)))</f>
        <v>Industry</v>
      </c>
      <c r="B1164" s="184" t="str">
        <f>IF(ISBLANK(INDEX('Policy Characteristics'!B:B,MATCH($C1164,'Policy Characteristics'!$C:$C,0))),"",INDEX('Policy Characteristics'!B:B,MATCH($C1164,'Policy Characteristics'!$C:$C,0)))</f>
        <v>Industry Energy Efficiency Standards</v>
      </c>
      <c r="C1164" s="176" t="str">
        <f t="shared" si="44"/>
        <v>Percentage Improvement in Eqpt Efficiency Standards above BAU</v>
      </c>
      <c r="D1164" s="6" t="s">
        <v>1980</v>
      </c>
      <c r="E1164" s="47" t="s">
        <v>1302</v>
      </c>
      <c r="F1164" t="s">
        <v>1942</v>
      </c>
      <c r="G1164" s="47" t="s">
        <v>1306</v>
      </c>
      <c r="H1164" s="44">
        <v>1122</v>
      </c>
      <c r="I1164" s="198" t="s">
        <v>43</v>
      </c>
      <c r="J1164" s="177" t="str">
        <f>IF(ISBLANK(INDEX('Policy Characteristics'!D:D,MATCH($C1164,'Policy Characteristics'!$C:$C,0))),"",INDEX('Policy Characteristics'!D:D,MATCH($C1164,'Policy Characteristics'!$C:$C,0)))</f>
        <v>Industry Energy Efficiency Standards</v>
      </c>
      <c r="K1164" s="177" t="str">
        <f>IF(ISBLANK(INDEX('Policy Characteristics'!E:E,MATCH($C1164,'Policy Characteristics'!$C:$C,0))),"",INDEX('Policy Characteristics'!E:E,MATCH($C1164,'Policy Characteristics'!$C:$C,0)))</f>
        <v>indst efficiency standards</v>
      </c>
      <c r="L1164" s="177">
        <f>IF(ISBLANK(INDEX('Policy Characteristics'!F:F,MATCH($C1164,'Policy Characteristics'!$C:$C,0))),"",INDEX('Policy Characteristics'!F:F,MATCH($C1164,'Policy Characteristics'!$C:$C,0)))</f>
        <v>0</v>
      </c>
      <c r="M1164" s="177">
        <f>IF(ISBLANK(INDEX('Policy Characteristics'!G:G,MATCH($C1164,'Policy Characteristics'!$C:$C,0))),"",INDEX('Policy Characteristics'!G:G,MATCH($C1164,'Policy Characteristics'!$C:$C,0)))</f>
        <v>0.25</v>
      </c>
      <c r="N1164" s="177">
        <f>IF(ISBLANK(INDEX('Policy Characteristics'!H:H,MATCH($C1164,'Policy Characteristics'!$C:$C,0))),"",INDEX('Policy Characteristics'!H:H,MATCH($C1164,'Policy Characteristics'!$C:$C,0)))</f>
        <v>0.01</v>
      </c>
      <c r="O1164" s="177" t="str">
        <f>IF(ISBLANK(INDEX('Policy Characteristics'!I:I,MATCH($C1164,'Policy Characteristics'!$C:$C,0))),"",INDEX('Policy Characteristics'!I:I,MATCH($C1164,'Policy Characteristics'!$C:$C,0)))</f>
        <v>% reduction in energy use</v>
      </c>
      <c r="P1164" s="177" t="str">
        <f>IF(ISBLANK(INDEX('Policy Characteristics'!J:J,MATCH($C1164,'Policy Characteristics'!$C:$C,0))),"",INDEX('Policy Characteristics'!J:J,MATCH($C1164,'Policy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4" s="177" t="str">
        <f>IF(ISBLANK(INDEX('Policy Characteristics'!K:K,MATCH($C1164,'Policy Characteristics'!$C:$C,0))),"",INDEX('Policy Characteristics'!K:K,MATCH($C1164,'Policy Characteristics'!$C:$C,0)))</f>
        <v>industry-ag-main.html#eff-stds</v>
      </c>
      <c r="R1164" s="177" t="str">
        <f>IF(ISBLANK(INDEX('Policy Characteristics'!L:L,MATCH($C1164,'Policy Characteristics'!$C:$C,0))),"",INDEX('Policy Characteristics'!L:L,MATCH($C1164,'Policy Characteristics'!$C:$C,0)))</f>
        <v>industry-energy-efficiency-standards.html</v>
      </c>
    </row>
    <row r="1165" spans="1:18" s="4" customFormat="1" x14ac:dyDescent="0.35">
      <c r="A1165" s="176" t="str">
        <f>IF(ISBLANK(INDEX('Policy Characteristics'!A:A,MATCH($C1165,'Policy Characteristics'!$C:$C,0))),"",INDEX('Policy Characteristics'!A:A,MATCH($C1165,'Policy Characteristics'!$C:$C,0)))</f>
        <v>Industry</v>
      </c>
      <c r="B1165" s="184" t="str">
        <f>IF(ISBLANK(INDEX('Policy Characteristics'!B:B,MATCH($C1165,'Policy Characteristics'!$C:$C,0))),"",INDEX('Policy Characteristics'!B:B,MATCH($C1165,'Policy Characteristics'!$C:$C,0)))</f>
        <v>Industry Energy Efficiency Standards</v>
      </c>
      <c r="C1165" s="176" t="str">
        <f t="shared" si="44"/>
        <v>Percentage Improvement in Eqpt Efficiency Standards above BAU</v>
      </c>
      <c r="D1165" s="6" t="s">
        <v>1980</v>
      </c>
      <c r="E1165" s="47" t="s">
        <v>1303</v>
      </c>
      <c r="F1165" t="s">
        <v>1942</v>
      </c>
      <c r="G1165" s="47" t="s">
        <v>1309</v>
      </c>
      <c r="H1165" s="44">
        <v>1123</v>
      </c>
      <c r="I1165" s="198" t="s">
        <v>44</v>
      </c>
      <c r="J1165" s="177" t="str">
        <f>IF(ISBLANK(INDEX('Policy Characteristics'!D:D,MATCH($C1165,'Policy Characteristics'!$C:$C,0))),"",INDEX('Policy Characteristics'!D:D,MATCH($C1165,'Policy Characteristics'!$C:$C,0)))</f>
        <v>Industry Energy Efficiency Standards</v>
      </c>
      <c r="K1165" s="177" t="str">
        <f>IF(ISBLANK(INDEX('Policy Characteristics'!E:E,MATCH($C1165,'Policy Characteristics'!$C:$C,0))),"",INDEX('Policy Characteristics'!E:E,MATCH($C1165,'Policy Characteristics'!$C:$C,0)))</f>
        <v>indst efficiency standards</v>
      </c>
      <c r="L1165" s="177">
        <f>IF(ISBLANK(INDEX('Policy Characteristics'!F:F,MATCH($C1165,'Policy Characteristics'!$C:$C,0))),"",INDEX('Policy Characteristics'!F:F,MATCH($C1165,'Policy Characteristics'!$C:$C,0)))</f>
        <v>0</v>
      </c>
      <c r="M1165" s="177">
        <f>IF(ISBLANK(INDEX('Policy Characteristics'!G:G,MATCH($C1165,'Policy Characteristics'!$C:$C,0))),"",INDEX('Policy Characteristics'!G:G,MATCH($C1165,'Policy Characteristics'!$C:$C,0)))</f>
        <v>0.25</v>
      </c>
      <c r="N1165" s="177">
        <f>IF(ISBLANK(INDEX('Policy Characteristics'!H:H,MATCH($C1165,'Policy Characteristics'!$C:$C,0))),"",INDEX('Policy Characteristics'!H:H,MATCH($C1165,'Policy Characteristics'!$C:$C,0)))</f>
        <v>0.01</v>
      </c>
      <c r="O1165" s="177" t="str">
        <f>IF(ISBLANK(INDEX('Policy Characteristics'!I:I,MATCH($C1165,'Policy Characteristics'!$C:$C,0))),"",INDEX('Policy Characteristics'!I:I,MATCH($C1165,'Policy Characteristics'!$C:$C,0)))</f>
        <v>% reduction in energy use</v>
      </c>
      <c r="P1165" s="177" t="str">
        <f>IF(ISBLANK(INDEX('Policy Characteristics'!J:J,MATCH($C1165,'Policy Characteristics'!$C:$C,0))),"",INDEX('Policy Characteristics'!J:J,MATCH($C1165,'Policy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5" s="177" t="str">
        <f>IF(ISBLANK(INDEX('Policy Characteristics'!K:K,MATCH($C1165,'Policy Characteristics'!$C:$C,0))),"",INDEX('Policy Characteristics'!K:K,MATCH($C1165,'Policy Characteristics'!$C:$C,0)))</f>
        <v>industry-ag-main.html#eff-stds</v>
      </c>
      <c r="R1165" s="177" t="str">
        <f>IF(ISBLANK(INDEX('Policy Characteristics'!L:L,MATCH($C1165,'Policy Characteristics'!$C:$C,0))),"",INDEX('Policy Characteristics'!L:L,MATCH($C1165,'Policy Characteristics'!$C:$C,0)))</f>
        <v>industry-energy-efficiency-standards.html</v>
      </c>
    </row>
    <row r="1166" spans="1:18" s="4" customFormat="1" x14ac:dyDescent="0.35">
      <c r="A1166" s="176" t="str">
        <f>IF(ISBLANK(INDEX('Policy Characteristics'!A:A,MATCH($C1166,'Policy Characteristics'!$C:$C,0))),"",INDEX('Policy Characteristics'!A:A,MATCH($C1166,'Policy Characteristics'!$C:$C,0)))</f>
        <v>Industry</v>
      </c>
      <c r="B1166" s="184" t="str">
        <f>IF(ISBLANK(INDEX('Policy Characteristics'!B:B,MATCH($C1166,'Policy Characteristics'!$C:$C,0))),"",INDEX('Policy Characteristics'!B:B,MATCH($C1166,'Policy Characteristics'!$C:$C,0)))</f>
        <v>Industry Energy Efficiency Standards</v>
      </c>
      <c r="C1166" s="176" t="str">
        <f t="shared" si="44"/>
        <v>Percentage Improvement in Eqpt Efficiency Standards above BAU</v>
      </c>
      <c r="D1166" s="6" t="s">
        <v>1980</v>
      </c>
      <c r="E1166" s="47" t="s">
        <v>1605</v>
      </c>
      <c r="F1166" t="s">
        <v>1942</v>
      </c>
      <c r="G1166" s="47" t="s">
        <v>1608</v>
      </c>
      <c r="H1166" s="44">
        <v>1124</v>
      </c>
      <c r="I1166" s="198" t="s">
        <v>44</v>
      </c>
      <c r="J1166" s="177" t="str">
        <f>IF(ISBLANK(INDEX('Policy Characteristics'!D:D,MATCH($C1166,'Policy Characteristics'!$C:$C,0))),"",INDEX('Policy Characteristics'!D:D,MATCH($C1166,'Policy Characteristics'!$C:$C,0)))</f>
        <v>Industry Energy Efficiency Standards</v>
      </c>
      <c r="K1166" s="177" t="str">
        <f>IF(ISBLANK(INDEX('Policy Characteristics'!E:E,MATCH($C1166,'Policy Characteristics'!$C:$C,0))),"",INDEX('Policy Characteristics'!E:E,MATCH($C1166,'Policy Characteristics'!$C:$C,0)))</f>
        <v>indst efficiency standards</v>
      </c>
      <c r="L1166" s="177">
        <f>IF(ISBLANK(INDEX('Policy Characteristics'!F:F,MATCH($C1166,'Policy Characteristics'!$C:$C,0))),"",INDEX('Policy Characteristics'!F:F,MATCH($C1166,'Policy Characteristics'!$C:$C,0)))</f>
        <v>0</v>
      </c>
      <c r="M1166" s="177">
        <f>IF(ISBLANK(INDEX('Policy Characteristics'!G:G,MATCH($C1166,'Policy Characteristics'!$C:$C,0))),"",INDEX('Policy Characteristics'!G:G,MATCH($C1166,'Policy Characteristics'!$C:$C,0)))</f>
        <v>0.25</v>
      </c>
      <c r="N1166" s="177">
        <f>IF(ISBLANK(INDEX('Policy Characteristics'!H:H,MATCH($C1166,'Policy Characteristics'!$C:$C,0))),"",INDEX('Policy Characteristics'!H:H,MATCH($C1166,'Policy Characteristics'!$C:$C,0)))</f>
        <v>0.01</v>
      </c>
      <c r="O1166" s="177" t="str">
        <f>IF(ISBLANK(INDEX('Policy Characteristics'!I:I,MATCH($C1166,'Policy Characteristics'!$C:$C,0))),"",INDEX('Policy Characteristics'!I:I,MATCH($C1166,'Policy Characteristics'!$C:$C,0)))</f>
        <v>% reduction in energy use</v>
      </c>
      <c r="P1166" s="177" t="str">
        <f>IF(ISBLANK(INDEX('Policy Characteristics'!J:J,MATCH($C1166,'Policy Characteristics'!$C:$C,0))),"",INDEX('Policy Characteristics'!J:J,MATCH($C1166,'Policy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6" s="177" t="str">
        <f>IF(ISBLANK(INDEX('Policy Characteristics'!K:K,MATCH($C1166,'Policy Characteristics'!$C:$C,0))),"",INDEX('Policy Characteristics'!K:K,MATCH($C1166,'Policy Characteristics'!$C:$C,0)))</f>
        <v>industry-ag-main.html#eff-stds</v>
      </c>
      <c r="R1166" s="177" t="str">
        <f>IF(ISBLANK(INDEX('Policy Characteristics'!L:L,MATCH($C1166,'Policy Characteristics'!$C:$C,0))),"",INDEX('Policy Characteristics'!L:L,MATCH($C1166,'Policy Characteristics'!$C:$C,0)))</f>
        <v>industry-energy-efficiency-standards.html</v>
      </c>
    </row>
    <row r="1167" spans="1:18" s="4" customFormat="1" x14ac:dyDescent="0.35">
      <c r="A1167" s="176" t="str">
        <f>IF(ISBLANK(INDEX('Policy Characteristics'!A:A,MATCH($C1167,'Policy Characteristics'!$C:$C,0))),"",INDEX('Policy Characteristics'!A:A,MATCH($C1167,'Policy Characteristics'!$C:$C,0)))</f>
        <v>Industry</v>
      </c>
      <c r="B1167" s="184" t="str">
        <f>IF(ISBLANK(INDEX('Policy Characteristics'!B:B,MATCH($C1167,'Policy Characteristics'!$C:$C,0))),"",INDEX('Policy Characteristics'!B:B,MATCH($C1167,'Policy Characteristics'!$C:$C,0)))</f>
        <v>Industry Energy Efficiency Standards</v>
      </c>
      <c r="C1167" s="176" t="str">
        <f t="shared" si="44"/>
        <v>Percentage Improvement in Eqpt Efficiency Standards above BAU</v>
      </c>
      <c r="D1167" s="6" t="s">
        <v>1980</v>
      </c>
      <c r="E1167" s="47" t="s">
        <v>1606</v>
      </c>
      <c r="F1167" t="s">
        <v>1942</v>
      </c>
      <c r="G1167" s="47" t="s">
        <v>1610</v>
      </c>
      <c r="H1167" s="44">
        <v>1125</v>
      </c>
      <c r="I1167" s="198" t="s">
        <v>44</v>
      </c>
      <c r="J1167" s="177" t="str">
        <f>IF(ISBLANK(INDEX('Policy Characteristics'!D:D,MATCH($C1167,'Policy Characteristics'!$C:$C,0))),"",INDEX('Policy Characteristics'!D:D,MATCH($C1167,'Policy Characteristics'!$C:$C,0)))</f>
        <v>Industry Energy Efficiency Standards</v>
      </c>
      <c r="K1167" s="177" t="str">
        <f>IF(ISBLANK(INDEX('Policy Characteristics'!E:E,MATCH($C1167,'Policy Characteristics'!$C:$C,0))),"",INDEX('Policy Characteristics'!E:E,MATCH($C1167,'Policy Characteristics'!$C:$C,0)))</f>
        <v>indst efficiency standards</v>
      </c>
      <c r="L1167" s="177">
        <f>IF(ISBLANK(INDEX('Policy Characteristics'!F:F,MATCH($C1167,'Policy Characteristics'!$C:$C,0))),"",INDEX('Policy Characteristics'!F:F,MATCH($C1167,'Policy Characteristics'!$C:$C,0)))</f>
        <v>0</v>
      </c>
      <c r="M1167" s="177">
        <f>IF(ISBLANK(INDEX('Policy Characteristics'!G:G,MATCH($C1167,'Policy Characteristics'!$C:$C,0))),"",INDEX('Policy Characteristics'!G:G,MATCH($C1167,'Policy Characteristics'!$C:$C,0)))</f>
        <v>0.25</v>
      </c>
      <c r="N1167" s="177">
        <f>IF(ISBLANK(INDEX('Policy Characteristics'!H:H,MATCH($C1167,'Policy Characteristics'!$C:$C,0))),"",INDEX('Policy Characteristics'!H:H,MATCH($C1167,'Policy Characteristics'!$C:$C,0)))</f>
        <v>0.01</v>
      </c>
      <c r="O1167" s="177" t="str">
        <f>IF(ISBLANK(INDEX('Policy Characteristics'!I:I,MATCH($C1167,'Policy Characteristics'!$C:$C,0))),"",INDEX('Policy Characteristics'!I:I,MATCH($C1167,'Policy Characteristics'!$C:$C,0)))</f>
        <v>% reduction in energy use</v>
      </c>
      <c r="P1167" s="177" t="str">
        <f>IF(ISBLANK(INDEX('Policy Characteristics'!J:J,MATCH($C1167,'Policy Characteristics'!$C:$C,0))),"",INDEX('Policy Characteristics'!J:J,MATCH($C1167,'Policy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7" s="177" t="str">
        <f>IF(ISBLANK(INDEX('Policy Characteristics'!K:K,MATCH($C1167,'Policy Characteristics'!$C:$C,0))),"",INDEX('Policy Characteristics'!K:K,MATCH($C1167,'Policy Characteristics'!$C:$C,0)))</f>
        <v>industry-ag-main.html#eff-stds</v>
      </c>
      <c r="R1167" s="177" t="str">
        <f>IF(ISBLANK(INDEX('Policy Characteristics'!L:L,MATCH($C1167,'Policy Characteristics'!$C:$C,0))),"",INDEX('Policy Characteristics'!L:L,MATCH($C1167,'Policy Characteristics'!$C:$C,0)))</f>
        <v>industry-energy-efficiency-standards.html</v>
      </c>
    </row>
    <row r="1168" spans="1:18" s="4" customFormat="1" x14ac:dyDescent="0.35">
      <c r="A1168" s="176" t="str">
        <f>IF(ISBLANK(INDEX('Policy Characteristics'!A:A,MATCH($C1168,'Policy Characteristics'!$C:$C,0))),"",INDEX('Policy Characteristics'!A:A,MATCH($C1168,'Policy Characteristics'!$C:$C,0)))</f>
        <v>Industry</v>
      </c>
      <c r="B1168" s="184" t="str">
        <f>IF(ISBLANK(INDEX('Policy Characteristics'!B:B,MATCH($C1168,'Policy Characteristics'!$C:$C,0))),"",INDEX('Policy Characteristics'!B:B,MATCH($C1168,'Policy Characteristics'!$C:$C,0)))</f>
        <v>Industry Energy Efficiency Standards</v>
      </c>
      <c r="C1168" s="176" t="str">
        <f t="shared" si="44"/>
        <v>Percentage Improvement in Eqpt Efficiency Standards above BAU</v>
      </c>
      <c r="D1168" s="6" t="s">
        <v>1980</v>
      </c>
      <c r="E1168" s="47" t="s">
        <v>1607</v>
      </c>
      <c r="F1168" t="s">
        <v>1942</v>
      </c>
      <c r="G1168" s="47" t="s">
        <v>1611</v>
      </c>
      <c r="H1168" s="44">
        <v>1126</v>
      </c>
      <c r="I1168" s="198" t="s">
        <v>43</v>
      </c>
      <c r="J1168" s="177" t="str">
        <f>IF(ISBLANK(INDEX('Policy Characteristics'!D:D,MATCH($C1168,'Policy Characteristics'!$C:$C,0))),"",INDEX('Policy Characteristics'!D:D,MATCH($C1168,'Policy Characteristics'!$C:$C,0)))</f>
        <v>Industry Energy Efficiency Standards</v>
      </c>
      <c r="K1168" s="177" t="str">
        <f>IF(ISBLANK(INDEX('Policy Characteristics'!E:E,MATCH($C1168,'Policy Characteristics'!$C:$C,0))),"",INDEX('Policy Characteristics'!E:E,MATCH($C1168,'Policy Characteristics'!$C:$C,0)))</f>
        <v>indst efficiency standards</v>
      </c>
      <c r="L1168" s="177">
        <f>IF(ISBLANK(INDEX('Policy Characteristics'!F:F,MATCH($C1168,'Policy Characteristics'!$C:$C,0))),"",INDEX('Policy Characteristics'!F:F,MATCH($C1168,'Policy Characteristics'!$C:$C,0)))</f>
        <v>0</v>
      </c>
      <c r="M1168" s="177">
        <f>IF(ISBLANK(INDEX('Policy Characteristics'!G:G,MATCH($C1168,'Policy Characteristics'!$C:$C,0))),"",INDEX('Policy Characteristics'!G:G,MATCH($C1168,'Policy Characteristics'!$C:$C,0)))</f>
        <v>0.25</v>
      </c>
      <c r="N1168" s="177">
        <f>IF(ISBLANK(INDEX('Policy Characteristics'!H:H,MATCH($C1168,'Policy Characteristics'!$C:$C,0))),"",INDEX('Policy Characteristics'!H:H,MATCH($C1168,'Policy Characteristics'!$C:$C,0)))</f>
        <v>0.01</v>
      </c>
      <c r="O1168" s="177" t="str">
        <f>IF(ISBLANK(INDEX('Policy Characteristics'!I:I,MATCH($C1168,'Policy Characteristics'!$C:$C,0))),"",INDEX('Policy Characteristics'!I:I,MATCH($C1168,'Policy Characteristics'!$C:$C,0)))</f>
        <v>% reduction in energy use</v>
      </c>
      <c r="P1168" s="177" t="str">
        <f>IF(ISBLANK(INDEX('Policy Characteristics'!J:J,MATCH($C1168,'Policy Characteristics'!$C:$C,0))),"",INDEX('Policy Characteristics'!J:J,MATCH($C1168,'Policy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8" s="177" t="str">
        <f>IF(ISBLANK(INDEX('Policy Characteristics'!K:K,MATCH($C1168,'Policy Characteristics'!$C:$C,0))),"",INDEX('Policy Characteristics'!K:K,MATCH($C1168,'Policy Characteristics'!$C:$C,0)))</f>
        <v>industry-ag-main.html#eff-stds</v>
      </c>
      <c r="R1168" s="177" t="str">
        <f>IF(ISBLANK(INDEX('Policy Characteristics'!L:L,MATCH($C1168,'Policy Characteristics'!$C:$C,0))),"",INDEX('Policy Characteristics'!L:L,MATCH($C1168,'Policy Characteristics'!$C:$C,0)))</f>
        <v>industry-energy-efficiency-standards.html</v>
      </c>
    </row>
    <row r="1169" spans="1:18" s="4" customFormat="1" x14ac:dyDescent="0.35">
      <c r="A1169" s="176" t="str">
        <f>IF(ISBLANK(INDEX('Policy Characteristics'!A:A,MATCH($C1169,'Policy Characteristics'!$C:$C,0))),"",INDEX('Policy Characteristics'!A:A,MATCH($C1169,'Policy Characteristics'!$C:$C,0)))</f>
        <v>Industry</v>
      </c>
      <c r="B1169" s="184" t="str">
        <f>IF(ISBLANK(INDEX('Policy Characteristics'!B:B,MATCH($C1169,'Policy Characteristics'!$C:$C,0))),"",INDEX('Policy Characteristics'!B:B,MATCH($C1169,'Policy Characteristics'!$C:$C,0)))</f>
        <v>Industry Energy Efficiency Standards</v>
      </c>
      <c r="C1169" s="176" t="str">
        <f t="shared" si="44"/>
        <v>Percentage Improvement in Eqpt Efficiency Standards above BAU</v>
      </c>
      <c r="D1169" s="6" t="s">
        <v>1980</v>
      </c>
      <c r="E1169" s="47" t="s">
        <v>1604</v>
      </c>
      <c r="F1169" t="s">
        <v>1942</v>
      </c>
      <c r="G1169" s="47" t="s">
        <v>1609</v>
      </c>
      <c r="H1169" s="44">
        <v>1127</v>
      </c>
      <c r="I1169" s="198" t="s">
        <v>44</v>
      </c>
      <c r="J1169" s="177" t="str">
        <f>IF(ISBLANK(INDEX('Policy Characteristics'!D:D,MATCH($C1169,'Policy Characteristics'!$C:$C,0))),"",INDEX('Policy Characteristics'!D:D,MATCH($C1169,'Policy Characteristics'!$C:$C,0)))</f>
        <v>Industry Energy Efficiency Standards</v>
      </c>
      <c r="K1169" s="177" t="str">
        <f>IF(ISBLANK(INDEX('Policy Characteristics'!E:E,MATCH($C1169,'Policy Characteristics'!$C:$C,0))),"",INDEX('Policy Characteristics'!E:E,MATCH($C1169,'Policy Characteristics'!$C:$C,0)))</f>
        <v>indst efficiency standards</v>
      </c>
      <c r="L1169" s="177">
        <f>IF(ISBLANK(INDEX('Policy Characteristics'!F:F,MATCH($C1169,'Policy Characteristics'!$C:$C,0))),"",INDEX('Policy Characteristics'!F:F,MATCH($C1169,'Policy Characteristics'!$C:$C,0)))</f>
        <v>0</v>
      </c>
      <c r="M1169" s="177">
        <f>IF(ISBLANK(INDEX('Policy Characteristics'!G:G,MATCH($C1169,'Policy Characteristics'!$C:$C,0))),"",INDEX('Policy Characteristics'!G:G,MATCH($C1169,'Policy Characteristics'!$C:$C,0)))</f>
        <v>0.25</v>
      </c>
      <c r="N1169" s="177">
        <f>IF(ISBLANK(INDEX('Policy Characteristics'!H:H,MATCH($C1169,'Policy Characteristics'!$C:$C,0))),"",INDEX('Policy Characteristics'!H:H,MATCH($C1169,'Policy Characteristics'!$C:$C,0)))</f>
        <v>0.01</v>
      </c>
      <c r="O1169" s="177" t="str">
        <f>IF(ISBLANK(INDEX('Policy Characteristics'!I:I,MATCH($C1169,'Policy Characteristics'!$C:$C,0))),"",INDEX('Policy Characteristics'!I:I,MATCH($C1169,'Policy Characteristics'!$C:$C,0)))</f>
        <v>% reduction in energy use</v>
      </c>
      <c r="P1169" s="177" t="str">
        <f>IF(ISBLANK(INDEX('Policy Characteristics'!J:J,MATCH($C1169,'Policy Characteristics'!$C:$C,0))),"",INDEX('Policy Characteristics'!J:J,MATCH($C1169,'Policy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9" s="177" t="str">
        <f>IF(ISBLANK(INDEX('Policy Characteristics'!K:K,MATCH($C1169,'Policy Characteristics'!$C:$C,0))),"",INDEX('Policy Characteristics'!K:K,MATCH($C1169,'Policy Characteristics'!$C:$C,0)))</f>
        <v>industry-ag-main.html#eff-stds</v>
      </c>
      <c r="R1169" s="177" t="str">
        <f>IF(ISBLANK(INDEX('Policy Characteristics'!L:L,MATCH($C1169,'Policy Characteristics'!$C:$C,0))),"",INDEX('Policy Characteristics'!L:L,MATCH($C1169,'Policy Characteristics'!$C:$C,0)))</f>
        <v>industry-energy-efficiency-standards.html</v>
      </c>
    </row>
    <row r="1170" spans="1:18" s="4" customFormat="1" x14ac:dyDescent="0.35">
      <c r="A1170" s="176" t="str">
        <f>IF(ISBLANK(INDEX('Policy Characteristics'!A:A,MATCH($C1170,'Policy Characteristics'!$C:$C,0))),"",INDEX('Policy Characteristics'!A:A,MATCH($C1170,'Policy Characteristics'!$C:$C,0)))</f>
        <v>Industry</v>
      </c>
      <c r="B1170" s="184" t="str">
        <f>IF(ISBLANK(INDEX('Policy Characteristics'!B:B,MATCH($C1170,'Policy Characteristics'!$C:$C,0))),"",INDEX('Policy Characteristics'!B:B,MATCH($C1170,'Policy Characteristics'!$C:$C,0)))</f>
        <v>Industry Energy Efficiency Standards</v>
      </c>
      <c r="C1170" s="176" t="str">
        <f t="shared" si="44"/>
        <v>Percentage Improvement in Eqpt Efficiency Standards above BAU</v>
      </c>
      <c r="D1170" s="6" t="s">
        <v>1981</v>
      </c>
      <c r="E1170" s="47" t="s">
        <v>1298</v>
      </c>
      <c r="F1170" t="s">
        <v>1943</v>
      </c>
      <c r="G1170" s="47" t="s">
        <v>1304</v>
      </c>
      <c r="H1170" s="44">
        <v>1128</v>
      </c>
      <c r="I1170" s="198" t="s">
        <v>43</v>
      </c>
      <c r="J1170" s="177" t="str">
        <f>IF(ISBLANK(INDEX('Policy Characteristics'!D:D,MATCH($C1170,'Policy Characteristics'!$C:$C,0))),"",INDEX('Policy Characteristics'!D:D,MATCH($C1170,'Policy Characteristics'!$C:$C,0)))</f>
        <v>Industry Energy Efficiency Standards</v>
      </c>
      <c r="K1170" s="177" t="str">
        <f>IF(ISBLANK(INDEX('Policy Characteristics'!E:E,MATCH($C1170,'Policy Characteristics'!$C:$C,0))),"",INDEX('Policy Characteristics'!E:E,MATCH($C1170,'Policy Characteristics'!$C:$C,0)))</f>
        <v>indst efficiency standards</v>
      </c>
      <c r="L1170" s="177">
        <f>IF(ISBLANK(INDEX('Policy Characteristics'!F:F,MATCH($C1170,'Policy Characteristics'!$C:$C,0))),"",INDEX('Policy Characteristics'!F:F,MATCH($C1170,'Policy Characteristics'!$C:$C,0)))</f>
        <v>0</v>
      </c>
      <c r="M1170" s="177">
        <f>IF(ISBLANK(INDEX('Policy Characteristics'!G:G,MATCH($C1170,'Policy Characteristics'!$C:$C,0))),"",INDEX('Policy Characteristics'!G:G,MATCH($C1170,'Policy Characteristics'!$C:$C,0)))</f>
        <v>0.25</v>
      </c>
      <c r="N1170" s="177">
        <f>IF(ISBLANK(INDEX('Policy Characteristics'!H:H,MATCH($C1170,'Policy Characteristics'!$C:$C,0))),"",INDEX('Policy Characteristics'!H:H,MATCH($C1170,'Policy Characteristics'!$C:$C,0)))</f>
        <v>0.01</v>
      </c>
      <c r="O1170" s="177" t="str">
        <f>IF(ISBLANK(INDEX('Policy Characteristics'!I:I,MATCH($C1170,'Policy Characteristics'!$C:$C,0))),"",INDEX('Policy Characteristics'!I:I,MATCH($C1170,'Policy Characteristics'!$C:$C,0)))</f>
        <v>% reduction in energy use</v>
      </c>
      <c r="P1170" s="177" t="str">
        <f>IF(ISBLANK(INDEX('Policy Characteristics'!J:J,MATCH($C1170,'Policy Characteristics'!$C:$C,0))),"",INDEX('Policy Characteristics'!J:J,MATCH($C1170,'Policy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0" s="177" t="str">
        <f>IF(ISBLANK(INDEX('Policy Characteristics'!K:K,MATCH($C1170,'Policy Characteristics'!$C:$C,0))),"",INDEX('Policy Characteristics'!K:K,MATCH($C1170,'Policy Characteristics'!$C:$C,0)))</f>
        <v>industry-ag-main.html#eff-stds</v>
      </c>
      <c r="R1170" s="177" t="str">
        <f>IF(ISBLANK(INDEX('Policy Characteristics'!L:L,MATCH($C1170,'Policy Characteristics'!$C:$C,0))),"",INDEX('Policy Characteristics'!L:L,MATCH($C1170,'Policy Characteristics'!$C:$C,0)))</f>
        <v>industry-energy-efficiency-standards.html</v>
      </c>
    </row>
    <row r="1171" spans="1:18" s="4" customFormat="1" x14ac:dyDescent="0.35">
      <c r="A1171" s="176" t="str">
        <f>IF(ISBLANK(INDEX('Policy Characteristics'!A:A,MATCH($C1171,'Policy Characteristics'!$C:$C,0))),"",INDEX('Policy Characteristics'!A:A,MATCH($C1171,'Policy Characteristics'!$C:$C,0)))</f>
        <v>Industry</v>
      </c>
      <c r="B1171" s="184" t="str">
        <f>IF(ISBLANK(INDEX('Policy Characteristics'!B:B,MATCH($C1171,'Policy Characteristics'!$C:$C,0))),"",INDEX('Policy Characteristics'!B:B,MATCH($C1171,'Policy Characteristics'!$C:$C,0)))</f>
        <v>Industry Energy Efficiency Standards</v>
      </c>
      <c r="C1171" s="176" t="str">
        <f t="shared" si="44"/>
        <v>Percentage Improvement in Eqpt Efficiency Standards above BAU</v>
      </c>
      <c r="D1171" s="6" t="s">
        <v>1981</v>
      </c>
      <c r="E1171" s="47" t="s">
        <v>1299</v>
      </c>
      <c r="F1171" t="s">
        <v>1943</v>
      </c>
      <c r="G1171" s="47" t="s">
        <v>1307</v>
      </c>
      <c r="H1171" s="44">
        <v>1129</v>
      </c>
      <c r="I1171" s="198" t="s">
        <v>44</v>
      </c>
      <c r="J1171" s="177" t="str">
        <f>IF(ISBLANK(INDEX('Policy Characteristics'!D:D,MATCH($C1171,'Policy Characteristics'!$C:$C,0))),"",INDEX('Policy Characteristics'!D:D,MATCH($C1171,'Policy Characteristics'!$C:$C,0)))</f>
        <v>Industry Energy Efficiency Standards</v>
      </c>
      <c r="K1171" s="177" t="str">
        <f>IF(ISBLANK(INDEX('Policy Characteristics'!E:E,MATCH($C1171,'Policy Characteristics'!$C:$C,0))),"",INDEX('Policy Characteristics'!E:E,MATCH($C1171,'Policy Characteristics'!$C:$C,0)))</f>
        <v>indst efficiency standards</v>
      </c>
      <c r="L1171" s="177">
        <f>IF(ISBLANK(INDEX('Policy Characteristics'!F:F,MATCH($C1171,'Policy Characteristics'!$C:$C,0))),"",INDEX('Policy Characteristics'!F:F,MATCH($C1171,'Policy Characteristics'!$C:$C,0)))</f>
        <v>0</v>
      </c>
      <c r="M1171" s="177">
        <f>IF(ISBLANK(INDEX('Policy Characteristics'!G:G,MATCH($C1171,'Policy Characteristics'!$C:$C,0))),"",INDEX('Policy Characteristics'!G:G,MATCH($C1171,'Policy Characteristics'!$C:$C,0)))</f>
        <v>0.25</v>
      </c>
      <c r="N1171" s="177">
        <f>IF(ISBLANK(INDEX('Policy Characteristics'!H:H,MATCH($C1171,'Policy Characteristics'!$C:$C,0))),"",INDEX('Policy Characteristics'!H:H,MATCH($C1171,'Policy Characteristics'!$C:$C,0)))</f>
        <v>0.01</v>
      </c>
      <c r="O1171" s="177" t="str">
        <f>IF(ISBLANK(INDEX('Policy Characteristics'!I:I,MATCH($C1171,'Policy Characteristics'!$C:$C,0))),"",INDEX('Policy Characteristics'!I:I,MATCH($C1171,'Policy Characteristics'!$C:$C,0)))</f>
        <v>% reduction in energy use</v>
      </c>
      <c r="P1171" s="177" t="str">
        <f>IF(ISBLANK(INDEX('Policy Characteristics'!J:J,MATCH($C1171,'Policy Characteristics'!$C:$C,0))),"",INDEX('Policy Characteristics'!J:J,MATCH($C1171,'Policy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1" s="177" t="str">
        <f>IF(ISBLANK(INDEX('Policy Characteristics'!K:K,MATCH($C1171,'Policy Characteristics'!$C:$C,0))),"",INDEX('Policy Characteristics'!K:K,MATCH($C1171,'Policy Characteristics'!$C:$C,0)))</f>
        <v>industry-ag-main.html#eff-stds</v>
      </c>
      <c r="R1171" s="177" t="str">
        <f>IF(ISBLANK(INDEX('Policy Characteristics'!L:L,MATCH($C1171,'Policy Characteristics'!$C:$C,0))),"",INDEX('Policy Characteristics'!L:L,MATCH($C1171,'Policy Characteristics'!$C:$C,0)))</f>
        <v>industry-energy-efficiency-standards.html</v>
      </c>
    </row>
    <row r="1172" spans="1:18" s="4" customFormat="1" x14ac:dyDescent="0.35">
      <c r="A1172" s="176" t="str">
        <f>IF(ISBLANK(INDEX('Policy Characteristics'!A:A,MATCH($C1172,'Policy Characteristics'!$C:$C,0))),"",INDEX('Policy Characteristics'!A:A,MATCH($C1172,'Policy Characteristics'!$C:$C,0)))</f>
        <v>Industry</v>
      </c>
      <c r="B1172" s="184" t="str">
        <f>IF(ISBLANK(INDEX('Policy Characteristics'!B:B,MATCH($C1172,'Policy Characteristics'!$C:$C,0))),"",INDEX('Policy Characteristics'!B:B,MATCH($C1172,'Policy Characteristics'!$C:$C,0)))</f>
        <v>Industry Energy Efficiency Standards</v>
      </c>
      <c r="C1172" s="176" t="str">
        <f t="shared" si="44"/>
        <v>Percentage Improvement in Eqpt Efficiency Standards above BAU</v>
      </c>
      <c r="D1172" s="6" t="s">
        <v>1981</v>
      </c>
      <c r="E1172" s="47" t="s">
        <v>1300</v>
      </c>
      <c r="F1172" t="s">
        <v>1943</v>
      </c>
      <c r="G1172" s="47" t="s">
        <v>1308</v>
      </c>
      <c r="H1172" s="44">
        <v>1130</v>
      </c>
      <c r="I1172" s="198" t="s">
        <v>43</v>
      </c>
      <c r="J1172" s="177" t="str">
        <f>IF(ISBLANK(INDEX('Policy Characteristics'!D:D,MATCH($C1172,'Policy Characteristics'!$C:$C,0))),"",INDEX('Policy Characteristics'!D:D,MATCH($C1172,'Policy Characteristics'!$C:$C,0)))</f>
        <v>Industry Energy Efficiency Standards</v>
      </c>
      <c r="K1172" s="177" t="str">
        <f>IF(ISBLANK(INDEX('Policy Characteristics'!E:E,MATCH($C1172,'Policy Characteristics'!$C:$C,0))),"",INDEX('Policy Characteristics'!E:E,MATCH($C1172,'Policy Characteristics'!$C:$C,0)))</f>
        <v>indst efficiency standards</v>
      </c>
      <c r="L1172" s="177">
        <f>IF(ISBLANK(INDEX('Policy Characteristics'!F:F,MATCH($C1172,'Policy Characteristics'!$C:$C,0))),"",INDEX('Policy Characteristics'!F:F,MATCH($C1172,'Policy Characteristics'!$C:$C,0)))</f>
        <v>0</v>
      </c>
      <c r="M1172" s="177">
        <f>IF(ISBLANK(INDEX('Policy Characteristics'!G:G,MATCH($C1172,'Policy Characteristics'!$C:$C,0))),"",INDEX('Policy Characteristics'!G:G,MATCH($C1172,'Policy Characteristics'!$C:$C,0)))</f>
        <v>0.25</v>
      </c>
      <c r="N1172" s="177">
        <f>IF(ISBLANK(INDEX('Policy Characteristics'!H:H,MATCH($C1172,'Policy Characteristics'!$C:$C,0))),"",INDEX('Policy Characteristics'!H:H,MATCH($C1172,'Policy Characteristics'!$C:$C,0)))</f>
        <v>0.01</v>
      </c>
      <c r="O1172" s="177" t="str">
        <f>IF(ISBLANK(INDEX('Policy Characteristics'!I:I,MATCH($C1172,'Policy Characteristics'!$C:$C,0))),"",INDEX('Policy Characteristics'!I:I,MATCH($C1172,'Policy Characteristics'!$C:$C,0)))</f>
        <v>% reduction in energy use</v>
      </c>
      <c r="P1172" s="177" t="str">
        <f>IF(ISBLANK(INDEX('Policy Characteristics'!J:J,MATCH($C1172,'Policy Characteristics'!$C:$C,0))),"",INDEX('Policy Characteristics'!J:J,MATCH($C1172,'Policy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2" s="177" t="str">
        <f>IF(ISBLANK(INDEX('Policy Characteristics'!K:K,MATCH($C1172,'Policy Characteristics'!$C:$C,0))),"",INDEX('Policy Characteristics'!K:K,MATCH($C1172,'Policy Characteristics'!$C:$C,0)))</f>
        <v>industry-ag-main.html#eff-stds</v>
      </c>
      <c r="R1172" s="177" t="str">
        <f>IF(ISBLANK(INDEX('Policy Characteristics'!L:L,MATCH($C1172,'Policy Characteristics'!$C:$C,0))),"",INDEX('Policy Characteristics'!L:L,MATCH($C1172,'Policy Characteristics'!$C:$C,0)))</f>
        <v>industry-energy-efficiency-standards.html</v>
      </c>
    </row>
    <row r="1173" spans="1:18" s="4" customFormat="1" x14ac:dyDescent="0.35">
      <c r="A1173" s="176" t="str">
        <f>IF(ISBLANK(INDEX('Policy Characteristics'!A:A,MATCH($C1173,'Policy Characteristics'!$C:$C,0))),"",INDEX('Policy Characteristics'!A:A,MATCH($C1173,'Policy Characteristics'!$C:$C,0)))</f>
        <v>Industry</v>
      </c>
      <c r="B1173" s="184" t="str">
        <f>IF(ISBLANK(INDEX('Policy Characteristics'!B:B,MATCH($C1173,'Policy Characteristics'!$C:$C,0))),"",INDEX('Policy Characteristics'!B:B,MATCH($C1173,'Policy Characteristics'!$C:$C,0)))</f>
        <v>Industry Energy Efficiency Standards</v>
      </c>
      <c r="C1173" s="176" t="str">
        <f t="shared" si="44"/>
        <v>Percentage Improvement in Eqpt Efficiency Standards above BAU</v>
      </c>
      <c r="D1173" s="6" t="s">
        <v>1981</v>
      </c>
      <c r="E1173" s="47" t="s">
        <v>1301</v>
      </c>
      <c r="F1173" t="s">
        <v>1943</v>
      </c>
      <c r="G1173" s="47" t="s">
        <v>1305</v>
      </c>
      <c r="H1173" s="44">
        <v>1131</v>
      </c>
      <c r="I1173" s="198" t="s">
        <v>44</v>
      </c>
      <c r="J1173" s="177" t="str">
        <f>IF(ISBLANK(INDEX('Policy Characteristics'!D:D,MATCH($C1173,'Policy Characteristics'!$C:$C,0))),"",INDEX('Policy Characteristics'!D:D,MATCH($C1173,'Policy Characteristics'!$C:$C,0)))</f>
        <v>Industry Energy Efficiency Standards</v>
      </c>
      <c r="K1173" s="177" t="str">
        <f>IF(ISBLANK(INDEX('Policy Characteristics'!E:E,MATCH($C1173,'Policy Characteristics'!$C:$C,0))),"",INDEX('Policy Characteristics'!E:E,MATCH($C1173,'Policy Characteristics'!$C:$C,0)))</f>
        <v>indst efficiency standards</v>
      </c>
      <c r="L1173" s="177">
        <f>IF(ISBLANK(INDEX('Policy Characteristics'!F:F,MATCH($C1173,'Policy Characteristics'!$C:$C,0))),"",INDEX('Policy Characteristics'!F:F,MATCH($C1173,'Policy Characteristics'!$C:$C,0)))</f>
        <v>0</v>
      </c>
      <c r="M1173" s="177">
        <f>IF(ISBLANK(INDEX('Policy Characteristics'!G:G,MATCH($C1173,'Policy Characteristics'!$C:$C,0))),"",INDEX('Policy Characteristics'!G:G,MATCH($C1173,'Policy Characteristics'!$C:$C,0)))</f>
        <v>0.25</v>
      </c>
      <c r="N1173" s="177">
        <f>IF(ISBLANK(INDEX('Policy Characteristics'!H:H,MATCH($C1173,'Policy Characteristics'!$C:$C,0))),"",INDEX('Policy Characteristics'!H:H,MATCH($C1173,'Policy Characteristics'!$C:$C,0)))</f>
        <v>0.01</v>
      </c>
      <c r="O1173" s="177" t="str">
        <f>IF(ISBLANK(INDEX('Policy Characteristics'!I:I,MATCH($C1173,'Policy Characteristics'!$C:$C,0))),"",INDEX('Policy Characteristics'!I:I,MATCH($C1173,'Policy Characteristics'!$C:$C,0)))</f>
        <v>% reduction in energy use</v>
      </c>
      <c r="P1173" s="177" t="str">
        <f>IF(ISBLANK(INDEX('Policy Characteristics'!J:J,MATCH($C1173,'Policy Characteristics'!$C:$C,0))),"",INDEX('Policy Characteristics'!J:J,MATCH($C1173,'Policy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3" s="177" t="str">
        <f>IF(ISBLANK(INDEX('Policy Characteristics'!K:K,MATCH($C1173,'Policy Characteristics'!$C:$C,0))),"",INDEX('Policy Characteristics'!K:K,MATCH($C1173,'Policy Characteristics'!$C:$C,0)))</f>
        <v>industry-ag-main.html#eff-stds</v>
      </c>
      <c r="R1173" s="177" t="str">
        <f>IF(ISBLANK(INDEX('Policy Characteristics'!L:L,MATCH($C1173,'Policy Characteristics'!$C:$C,0))),"",INDEX('Policy Characteristics'!L:L,MATCH($C1173,'Policy Characteristics'!$C:$C,0)))</f>
        <v>industry-energy-efficiency-standards.html</v>
      </c>
    </row>
    <row r="1174" spans="1:18" s="4" customFormat="1" x14ac:dyDescent="0.35">
      <c r="A1174" s="176" t="str">
        <f>IF(ISBLANK(INDEX('Policy Characteristics'!A:A,MATCH($C1174,'Policy Characteristics'!$C:$C,0))),"",INDEX('Policy Characteristics'!A:A,MATCH($C1174,'Policy Characteristics'!$C:$C,0)))</f>
        <v>Industry</v>
      </c>
      <c r="B1174" s="184" t="str">
        <f>IF(ISBLANK(INDEX('Policy Characteristics'!B:B,MATCH($C1174,'Policy Characteristics'!$C:$C,0))),"",INDEX('Policy Characteristics'!B:B,MATCH($C1174,'Policy Characteristics'!$C:$C,0)))</f>
        <v>Industry Energy Efficiency Standards</v>
      </c>
      <c r="C1174" s="176" t="str">
        <f t="shared" si="44"/>
        <v>Percentage Improvement in Eqpt Efficiency Standards above BAU</v>
      </c>
      <c r="D1174" s="6" t="s">
        <v>1981</v>
      </c>
      <c r="E1174" s="47" t="s">
        <v>1302</v>
      </c>
      <c r="F1174" t="s">
        <v>1943</v>
      </c>
      <c r="G1174" s="47" t="s">
        <v>1306</v>
      </c>
      <c r="H1174" s="44">
        <v>1132</v>
      </c>
      <c r="I1174" s="198" t="s">
        <v>43</v>
      </c>
      <c r="J1174" s="177" t="str">
        <f>IF(ISBLANK(INDEX('Policy Characteristics'!D:D,MATCH($C1174,'Policy Characteristics'!$C:$C,0))),"",INDEX('Policy Characteristics'!D:D,MATCH($C1174,'Policy Characteristics'!$C:$C,0)))</f>
        <v>Industry Energy Efficiency Standards</v>
      </c>
      <c r="K1174" s="177" t="str">
        <f>IF(ISBLANK(INDEX('Policy Characteristics'!E:E,MATCH($C1174,'Policy Characteristics'!$C:$C,0))),"",INDEX('Policy Characteristics'!E:E,MATCH($C1174,'Policy Characteristics'!$C:$C,0)))</f>
        <v>indst efficiency standards</v>
      </c>
      <c r="L1174" s="177">
        <f>IF(ISBLANK(INDEX('Policy Characteristics'!F:F,MATCH($C1174,'Policy Characteristics'!$C:$C,0))),"",INDEX('Policy Characteristics'!F:F,MATCH($C1174,'Policy Characteristics'!$C:$C,0)))</f>
        <v>0</v>
      </c>
      <c r="M1174" s="177">
        <f>IF(ISBLANK(INDEX('Policy Characteristics'!G:G,MATCH($C1174,'Policy Characteristics'!$C:$C,0))),"",INDEX('Policy Characteristics'!G:G,MATCH($C1174,'Policy Characteristics'!$C:$C,0)))</f>
        <v>0.25</v>
      </c>
      <c r="N1174" s="177">
        <f>IF(ISBLANK(INDEX('Policy Characteristics'!H:H,MATCH($C1174,'Policy Characteristics'!$C:$C,0))),"",INDEX('Policy Characteristics'!H:H,MATCH($C1174,'Policy Characteristics'!$C:$C,0)))</f>
        <v>0.01</v>
      </c>
      <c r="O1174" s="177" t="str">
        <f>IF(ISBLANK(INDEX('Policy Characteristics'!I:I,MATCH($C1174,'Policy Characteristics'!$C:$C,0))),"",INDEX('Policy Characteristics'!I:I,MATCH($C1174,'Policy Characteristics'!$C:$C,0)))</f>
        <v>% reduction in energy use</v>
      </c>
      <c r="P1174" s="177" t="str">
        <f>IF(ISBLANK(INDEX('Policy Characteristics'!J:J,MATCH($C1174,'Policy Characteristics'!$C:$C,0))),"",INDEX('Policy Characteristics'!J:J,MATCH($C1174,'Policy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4" s="177" t="str">
        <f>IF(ISBLANK(INDEX('Policy Characteristics'!K:K,MATCH($C1174,'Policy Characteristics'!$C:$C,0))),"",INDEX('Policy Characteristics'!K:K,MATCH($C1174,'Policy Characteristics'!$C:$C,0)))</f>
        <v>industry-ag-main.html#eff-stds</v>
      </c>
      <c r="R1174" s="177" t="str">
        <f>IF(ISBLANK(INDEX('Policy Characteristics'!L:L,MATCH($C1174,'Policy Characteristics'!$C:$C,0))),"",INDEX('Policy Characteristics'!L:L,MATCH($C1174,'Policy Characteristics'!$C:$C,0)))</f>
        <v>industry-energy-efficiency-standards.html</v>
      </c>
    </row>
    <row r="1175" spans="1:18" s="4" customFormat="1" x14ac:dyDescent="0.35">
      <c r="A1175" s="176" t="str">
        <f>IF(ISBLANK(INDEX('Policy Characteristics'!A:A,MATCH($C1175,'Policy Characteristics'!$C:$C,0))),"",INDEX('Policy Characteristics'!A:A,MATCH($C1175,'Policy Characteristics'!$C:$C,0)))</f>
        <v>Industry</v>
      </c>
      <c r="B1175" s="184" t="str">
        <f>IF(ISBLANK(INDEX('Policy Characteristics'!B:B,MATCH($C1175,'Policy Characteristics'!$C:$C,0))),"",INDEX('Policy Characteristics'!B:B,MATCH($C1175,'Policy Characteristics'!$C:$C,0)))</f>
        <v>Industry Energy Efficiency Standards</v>
      </c>
      <c r="C1175" s="176" t="str">
        <f t="shared" si="44"/>
        <v>Percentage Improvement in Eqpt Efficiency Standards above BAU</v>
      </c>
      <c r="D1175" s="6" t="s">
        <v>1981</v>
      </c>
      <c r="E1175" s="47" t="s">
        <v>1303</v>
      </c>
      <c r="F1175" t="s">
        <v>1943</v>
      </c>
      <c r="G1175" s="47" t="s">
        <v>1309</v>
      </c>
      <c r="H1175" s="44">
        <v>1133</v>
      </c>
      <c r="I1175" s="198" t="s">
        <v>44</v>
      </c>
      <c r="J1175" s="177" t="str">
        <f>IF(ISBLANK(INDEX('Policy Characteristics'!D:D,MATCH($C1175,'Policy Characteristics'!$C:$C,0))),"",INDEX('Policy Characteristics'!D:D,MATCH($C1175,'Policy Characteristics'!$C:$C,0)))</f>
        <v>Industry Energy Efficiency Standards</v>
      </c>
      <c r="K1175" s="177" t="str">
        <f>IF(ISBLANK(INDEX('Policy Characteristics'!E:E,MATCH($C1175,'Policy Characteristics'!$C:$C,0))),"",INDEX('Policy Characteristics'!E:E,MATCH($C1175,'Policy Characteristics'!$C:$C,0)))</f>
        <v>indst efficiency standards</v>
      </c>
      <c r="L1175" s="177">
        <f>IF(ISBLANK(INDEX('Policy Characteristics'!F:F,MATCH($C1175,'Policy Characteristics'!$C:$C,0))),"",INDEX('Policy Characteristics'!F:F,MATCH($C1175,'Policy Characteristics'!$C:$C,0)))</f>
        <v>0</v>
      </c>
      <c r="M1175" s="177">
        <f>IF(ISBLANK(INDEX('Policy Characteristics'!G:G,MATCH($C1175,'Policy Characteristics'!$C:$C,0))),"",INDEX('Policy Characteristics'!G:G,MATCH($C1175,'Policy Characteristics'!$C:$C,0)))</f>
        <v>0.25</v>
      </c>
      <c r="N1175" s="177">
        <f>IF(ISBLANK(INDEX('Policy Characteristics'!H:H,MATCH($C1175,'Policy Characteristics'!$C:$C,0))),"",INDEX('Policy Characteristics'!H:H,MATCH($C1175,'Policy Characteristics'!$C:$C,0)))</f>
        <v>0.01</v>
      </c>
      <c r="O1175" s="177" t="str">
        <f>IF(ISBLANK(INDEX('Policy Characteristics'!I:I,MATCH($C1175,'Policy Characteristics'!$C:$C,0))),"",INDEX('Policy Characteristics'!I:I,MATCH($C1175,'Policy Characteristics'!$C:$C,0)))</f>
        <v>% reduction in energy use</v>
      </c>
      <c r="P1175" s="177" t="str">
        <f>IF(ISBLANK(INDEX('Policy Characteristics'!J:J,MATCH($C1175,'Policy Characteristics'!$C:$C,0))),"",INDEX('Policy Characteristics'!J:J,MATCH($C1175,'Policy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5" s="177" t="str">
        <f>IF(ISBLANK(INDEX('Policy Characteristics'!K:K,MATCH($C1175,'Policy Characteristics'!$C:$C,0))),"",INDEX('Policy Characteristics'!K:K,MATCH($C1175,'Policy Characteristics'!$C:$C,0)))</f>
        <v>industry-ag-main.html#eff-stds</v>
      </c>
      <c r="R1175" s="177" t="str">
        <f>IF(ISBLANK(INDEX('Policy Characteristics'!L:L,MATCH($C1175,'Policy Characteristics'!$C:$C,0))),"",INDEX('Policy Characteristics'!L:L,MATCH($C1175,'Policy Characteristics'!$C:$C,0)))</f>
        <v>industry-energy-efficiency-standards.html</v>
      </c>
    </row>
    <row r="1176" spans="1:18" s="4" customFormat="1" x14ac:dyDescent="0.35">
      <c r="A1176" s="176" t="str">
        <f>IF(ISBLANK(INDEX('Policy Characteristics'!A:A,MATCH($C1176,'Policy Characteristics'!$C:$C,0))),"",INDEX('Policy Characteristics'!A:A,MATCH($C1176,'Policy Characteristics'!$C:$C,0)))</f>
        <v>Industry</v>
      </c>
      <c r="B1176" s="184" t="str">
        <f>IF(ISBLANK(INDEX('Policy Characteristics'!B:B,MATCH($C1176,'Policy Characteristics'!$C:$C,0))),"",INDEX('Policy Characteristics'!B:B,MATCH($C1176,'Policy Characteristics'!$C:$C,0)))</f>
        <v>Industry Energy Efficiency Standards</v>
      </c>
      <c r="C1176" s="176" t="str">
        <f t="shared" si="44"/>
        <v>Percentage Improvement in Eqpt Efficiency Standards above BAU</v>
      </c>
      <c r="D1176" s="6" t="s">
        <v>1981</v>
      </c>
      <c r="E1176" s="47" t="s">
        <v>1605</v>
      </c>
      <c r="F1176" t="s">
        <v>1943</v>
      </c>
      <c r="G1176" s="47" t="s">
        <v>1608</v>
      </c>
      <c r="H1176" s="44">
        <v>1134</v>
      </c>
      <c r="I1176" s="198" t="s">
        <v>44</v>
      </c>
      <c r="J1176" s="177" t="str">
        <f>IF(ISBLANK(INDEX('Policy Characteristics'!D:D,MATCH($C1176,'Policy Characteristics'!$C:$C,0))),"",INDEX('Policy Characteristics'!D:D,MATCH($C1176,'Policy Characteristics'!$C:$C,0)))</f>
        <v>Industry Energy Efficiency Standards</v>
      </c>
      <c r="K1176" s="177" t="str">
        <f>IF(ISBLANK(INDEX('Policy Characteristics'!E:E,MATCH($C1176,'Policy Characteristics'!$C:$C,0))),"",INDEX('Policy Characteristics'!E:E,MATCH($C1176,'Policy Characteristics'!$C:$C,0)))</f>
        <v>indst efficiency standards</v>
      </c>
      <c r="L1176" s="177">
        <f>IF(ISBLANK(INDEX('Policy Characteristics'!F:F,MATCH($C1176,'Policy Characteristics'!$C:$C,0))),"",INDEX('Policy Characteristics'!F:F,MATCH($C1176,'Policy Characteristics'!$C:$C,0)))</f>
        <v>0</v>
      </c>
      <c r="M1176" s="177">
        <f>IF(ISBLANK(INDEX('Policy Characteristics'!G:G,MATCH($C1176,'Policy Characteristics'!$C:$C,0))),"",INDEX('Policy Characteristics'!G:G,MATCH($C1176,'Policy Characteristics'!$C:$C,0)))</f>
        <v>0.25</v>
      </c>
      <c r="N1176" s="177">
        <f>IF(ISBLANK(INDEX('Policy Characteristics'!H:H,MATCH($C1176,'Policy Characteristics'!$C:$C,0))),"",INDEX('Policy Characteristics'!H:H,MATCH($C1176,'Policy Characteristics'!$C:$C,0)))</f>
        <v>0.01</v>
      </c>
      <c r="O1176" s="177" t="str">
        <f>IF(ISBLANK(INDEX('Policy Characteristics'!I:I,MATCH($C1176,'Policy Characteristics'!$C:$C,0))),"",INDEX('Policy Characteristics'!I:I,MATCH($C1176,'Policy Characteristics'!$C:$C,0)))</f>
        <v>% reduction in energy use</v>
      </c>
      <c r="P1176" s="177" t="str">
        <f>IF(ISBLANK(INDEX('Policy Characteristics'!J:J,MATCH($C1176,'Policy Characteristics'!$C:$C,0))),"",INDEX('Policy Characteristics'!J:J,MATCH($C1176,'Policy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6" s="177" t="str">
        <f>IF(ISBLANK(INDEX('Policy Characteristics'!K:K,MATCH($C1176,'Policy Characteristics'!$C:$C,0))),"",INDEX('Policy Characteristics'!K:K,MATCH($C1176,'Policy Characteristics'!$C:$C,0)))</f>
        <v>industry-ag-main.html#eff-stds</v>
      </c>
      <c r="R1176" s="177" t="str">
        <f>IF(ISBLANK(INDEX('Policy Characteristics'!L:L,MATCH($C1176,'Policy Characteristics'!$C:$C,0))),"",INDEX('Policy Characteristics'!L:L,MATCH($C1176,'Policy Characteristics'!$C:$C,0)))</f>
        <v>industry-energy-efficiency-standards.html</v>
      </c>
    </row>
    <row r="1177" spans="1:18" s="4" customFormat="1" x14ac:dyDescent="0.35">
      <c r="A1177" s="176" t="str">
        <f>IF(ISBLANK(INDEX('Policy Characteristics'!A:A,MATCH($C1177,'Policy Characteristics'!$C:$C,0))),"",INDEX('Policy Characteristics'!A:A,MATCH($C1177,'Policy Characteristics'!$C:$C,0)))</f>
        <v>Industry</v>
      </c>
      <c r="B1177" s="184" t="str">
        <f>IF(ISBLANK(INDEX('Policy Characteristics'!B:B,MATCH($C1177,'Policy Characteristics'!$C:$C,0))),"",INDEX('Policy Characteristics'!B:B,MATCH($C1177,'Policy Characteristics'!$C:$C,0)))</f>
        <v>Industry Energy Efficiency Standards</v>
      </c>
      <c r="C1177" s="176" t="str">
        <f t="shared" si="44"/>
        <v>Percentage Improvement in Eqpt Efficiency Standards above BAU</v>
      </c>
      <c r="D1177" s="6" t="s">
        <v>1981</v>
      </c>
      <c r="E1177" s="47" t="s">
        <v>1606</v>
      </c>
      <c r="F1177" t="s">
        <v>1943</v>
      </c>
      <c r="G1177" s="47" t="s">
        <v>1610</v>
      </c>
      <c r="H1177" s="44">
        <v>1135</v>
      </c>
      <c r="I1177" s="198" t="s">
        <v>44</v>
      </c>
      <c r="J1177" s="177" t="str">
        <f>IF(ISBLANK(INDEX('Policy Characteristics'!D:D,MATCH($C1177,'Policy Characteristics'!$C:$C,0))),"",INDEX('Policy Characteristics'!D:D,MATCH($C1177,'Policy Characteristics'!$C:$C,0)))</f>
        <v>Industry Energy Efficiency Standards</v>
      </c>
      <c r="K1177" s="177" t="str">
        <f>IF(ISBLANK(INDEX('Policy Characteristics'!E:E,MATCH($C1177,'Policy Characteristics'!$C:$C,0))),"",INDEX('Policy Characteristics'!E:E,MATCH($C1177,'Policy Characteristics'!$C:$C,0)))</f>
        <v>indst efficiency standards</v>
      </c>
      <c r="L1177" s="177">
        <f>IF(ISBLANK(INDEX('Policy Characteristics'!F:F,MATCH($C1177,'Policy Characteristics'!$C:$C,0))),"",INDEX('Policy Characteristics'!F:F,MATCH($C1177,'Policy Characteristics'!$C:$C,0)))</f>
        <v>0</v>
      </c>
      <c r="M1177" s="177">
        <f>IF(ISBLANK(INDEX('Policy Characteristics'!G:G,MATCH($C1177,'Policy Characteristics'!$C:$C,0))),"",INDEX('Policy Characteristics'!G:G,MATCH($C1177,'Policy Characteristics'!$C:$C,0)))</f>
        <v>0.25</v>
      </c>
      <c r="N1177" s="177">
        <f>IF(ISBLANK(INDEX('Policy Characteristics'!H:H,MATCH($C1177,'Policy Characteristics'!$C:$C,0))),"",INDEX('Policy Characteristics'!H:H,MATCH($C1177,'Policy Characteristics'!$C:$C,0)))</f>
        <v>0.01</v>
      </c>
      <c r="O1177" s="177" t="str">
        <f>IF(ISBLANK(INDEX('Policy Characteristics'!I:I,MATCH($C1177,'Policy Characteristics'!$C:$C,0))),"",INDEX('Policy Characteristics'!I:I,MATCH($C1177,'Policy Characteristics'!$C:$C,0)))</f>
        <v>% reduction in energy use</v>
      </c>
      <c r="P1177" s="177" t="str">
        <f>IF(ISBLANK(INDEX('Policy Characteristics'!J:J,MATCH($C1177,'Policy Characteristics'!$C:$C,0))),"",INDEX('Policy Characteristics'!J:J,MATCH($C1177,'Policy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7" s="177" t="str">
        <f>IF(ISBLANK(INDEX('Policy Characteristics'!K:K,MATCH($C1177,'Policy Characteristics'!$C:$C,0))),"",INDEX('Policy Characteristics'!K:K,MATCH($C1177,'Policy Characteristics'!$C:$C,0)))</f>
        <v>industry-ag-main.html#eff-stds</v>
      </c>
      <c r="R1177" s="177" t="str">
        <f>IF(ISBLANK(INDEX('Policy Characteristics'!L:L,MATCH($C1177,'Policy Characteristics'!$C:$C,0))),"",INDEX('Policy Characteristics'!L:L,MATCH($C1177,'Policy Characteristics'!$C:$C,0)))</f>
        <v>industry-energy-efficiency-standards.html</v>
      </c>
    </row>
    <row r="1178" spans="1:18" s="4" customFormat="1" x14ac:dyDescent="0.35">
      <c r="A1178" s="176" t="str">
        <f>IF(ISBLANK(INDEX('Policy Characteristics'!A:A,MATCH($C1178,'Policy Characteristics'!$C:$C,0))),"",INDEX('Policy Characteristics'!A:A,MATCH($C1178,'Policy Characteristics'!$C:$C,0)))</f>
        <v>Industry</v>
      </c>
      <c r="B1178" s="184" t="str">
        <f>IF(ISBLANK(INDEX('Policy Characteristics'!B:B,MATCH($C1178,'Policy Characteristics'!$C:$C,0))),"",INDEX('Policy Characteristics'!B:B,MATCH($C1178,'Policy Characteristics'!$C:$C,0)))</f>
        <v>Industry Energy Efficiency Standards</v>
      </c>
      <c r="C1178" s="176" t="str">
        <f t="shared" si="44"/>
        <v>Percentage Improvement in Eqpt Efficiency Standards above BAU</v>
      </c>
      <c r="D1178" s="6" t="s">
        <v>1981</v>
      </c>
      <c r="E1178" s="47" t="s">
        <v>1607</v>
      </c>
      <c r="F1178" t="s">
        <v>1943</v>
      </c>
      <c r="G1178" s="47" t="s">
        <v>1611</v>
      </c>
      <c r="H1178" s="44">
        <v>1136</v>
      </c>
      <c r="I1178" s="198" t="s">
        <v>43</v>
      </c>
      <c r="J1178" s="177" t="str">
        <f>IF(ISBLANK(INDEX('Policy Characteristics'!D:D,MATCH($C1178,'Policy Characteristics'!$C:$C,0))),"",INDEX('Policy Characteristics'!D:D,MATCH($C1178,'Policy Characteristics'!$C:$C,0)))</f>
        <v>Industry Energy Efficiency Standards</v>
      </c>
      <c r="K1178" s="177" t="str">
        <f>IF(ISBLANK(INDEX('Policy Characteristics'!E:E,MATCH($C1178,'Policy Characteristics'!$C:$C,0))),"",INDEX('Policy Characteristics'!E:E,MATCH($C1178,'Policy Characteristics'!$C:$C,0)))</f>
        <v>indst efficiency standards</v>
      </c>
      <c r="L1178" s="177">
        <f>IF(ISBLANK(INDEX('Policy Characteristics'!F:F,MATCH($C1178,'Policy Characteristics'!$C:$C,0))),"",INDEX('Policy Characteristics'!F:F,MATCH($C1178,'Policy Characteristics'!$C:$C,0)))</f>
        <v>0</v>
      </c>
      <c r="M1178" s="177">
        <f>IF(ISBLANK(INDEX('Policy Characteristics'!G:G,MATCH($C1178,'Policy Characteristics'!$C:$C,0))),"",INDEX('Policy Characteristics'!G:G,MATCH($C1178,'Policy Characteristics'!$C:$C,0)))</f>
        <v>0.25</v>
      </c>
      <c r="N1178" s="177">
        <f>IF(ISBLANK(INDEX('Policy Characteristics'!H:H,MATCH($C1178,'Policy Characteristics'!$C:$C,0))),"",INDEX('Policy Characteristics'!H:H,MATCH($C1178,'Policy Characteristics'!$C:$C,0)))</f>
        <v>0.01</v>
      </c>
      <c r="O1178" s="177" t="str">
        <f>IF(ISBLANK(INDEX('Policy Characteristics'!I:I,MATCH($C1178,'Policy Characteristics'!$C:$C,0))),"",INDEX('Policy Characteristics'!I:I,MATCH($C1178,'Policy Characteristics'!$C:$C,0)))</f>
        <v>% reduction in energy use</v>
      </c>
      <c r="P1178" s="177" t="str">
        <f>IF(ISBLANK(INDEX('Policy Characteristics'!J:J,MATCH($C1178,'Policy Characteristics'!$C:$C,0))),"",INDEX('Policy Characteristics'!J:J,MATCH($C1178,'Policy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8" s="177" t="str">
        <f>IF(ISBLANK(INDEX('Policy Characteristics'!K:K,MATCH($C1178,'Policy Characteristics'!$C:$C,0))),"",INDEX('Policy Characteristics'!K:K,MATCH($C1178,'Policy Characteristics'!$C:$C,0)))</f>
        <v>industry-ag-main.html#eff-stds</v>
      </c>
      <c r="R1178" s="177" t="str">
        <f>IF(ISBLANK(INDEX('Policy Characteristics'!L:L,MATCH($C1178,'Policy Characteristics'!$C:$C,0))),"",INDEX('Policy Characteristics'!L:L,MATCH($C1178,'Policy Characteristics'!$C:$C,0)))</f>
        <v>industry-energy-efficiency-standards.html</v>
      </c>
    </row>
    <row r="1179" spans="1:18" s="4" customFormat="1" x14ac:dyDescent="0.35">
      <c r="A1179" s="176" t="str">
        <f>IF(ISBLANK(INDEX('Policy Characteristics'!A:A,MATCH($C1179,'Policy Characteristics'!$C:$C,0))),"",INDEX('Policy Characteristics'!A:A,MATCH($C1179,'Policy Characteristics'!$C:$C,0)))</f>
        <v>Industry</v>
      </c>
      <c r="B1179" s="184" t="str">
        <f>IF(ISBLANK(INDEX('Policy Characteristics'!B:B,MATCH($C1179,'Policy Characteristics'!$C:$C,0))),"",INDEX('Policy Characteristics'!B:B,MATCH($C1179,'Policy Characteristics'!$C:$C,0)))</f>
        <v>Industry Energy Efficiency Standards</v>
      </c>
      <c r="C1179" s="176" t="str">
        <f t="shared" si="44"/>
        <v>Percentage Improvement in Eqpt Efficiency Standards above BAU</v>
      </c>
      <c r="D1179" s="6" t="s">
        <v>1981</v>
      </c>
      <c r="E1179" s="47" t="s">
        <v>1604</v>
      </c>
      <c r="F1179" t="s">
        <v>1943</v>
      </c>
      <c r="G1179" s="47" t="s">
        <v>1609</v>
      </c>
      <c r="H1179" s="44">
        <v>1137</v>
      </c>
      <c r="I1179" s="198" t="s">
        <v>44</v>
      </c>
      <c r="J1179" s="177" t="str">
        <f>IF(ISBLANK(INDEX('Policy Characteristics'!D:D,MATCH($C1179,'Policy Characteristics'!$C:$C,0))),"",INDEX('Policy Characteristics'!D:D,MATCH($C1179,'Policy Characteristics'!$C:$C,0)))</f>
        <v>Industry Energy Efficiency Standards</v>
      </c>
      <c r="K1179" s="177" t="str">
        <f>IF(ISBLANK(INDEX('Policy Characteristics'!E:E,MATCH($C1179,'Policy Characteristics'!$C:$C,0))),"",INDEX('Policy Characteristics'!E:E,MATCH($C1179,'Policy Characteristics'!$C:$C,0)))</f>
        <v>indst efficiency standards</v>
      </c>
      <c r="L1179" s="177">
        <f>IF(ISBLANK(INDEX('Policy Characteristics'!F:F,MATCH($C1179,'Policy Characteristics'!$C:$C,0))),"",INDEX('Policy Characteristics'!F:F,MATCH($C1179,'Policy Characteristics'!$C:$C,0)))</f>
        <v>0</v>
      </c>
      <c r="M1179" s="177">
        <f>IF(ISBLANK(INDEX('Policy Characteristics'!G:G,MATCH($C1179,'Policy Characteristics'!$C:$C,0))),"",INDEX('Policy Characteristics'!G:G,MATCH($C1179,'Policy Characteristics'!$C:$C,0)))</f>
        <v>0.25</v>
      </c>
      <c r="N1179" s="177">
        <f>IF(ISBLANK(INDEX('Policy Characteristics'!H:H,MATCH($C1179,'Policy Characteristics'!$C:$C,0))),"",INDEX('Policy Characteristics'!H:H,MATCH($C1179,'Policy Characteristics'!$C:$C,0)))</f>
        <v>0.01</v>
      </c>
      <c r="O1179" s="177" t="str">
        <f>IF(ISBLANK(INDEX('Policy Characteristics'!I:I,MATCH($C1179,'Policy Characteristics'!$C:$C,0))),"",INDEX('Policy Characteristics'!I:I,MATCH($C1179,'Policy Characteristics'!$C:$C,0)))</f>
        <v>% reduction in energy use</v>
      </c>
      <c r="P1179" s="177" t="str">
        <f>IF(ISBLANK(INDEX('Policy Characteristics'!J:J,MATCH($C1179,'Policy Characteristics'!$C:$C,0))),"",INDEX('Policy Characteristics'!J:J,MATCH($C1179,'Policy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9" s="177" t="str">
        <f>IF(ISBLANK(INDEX('Policy Characteristics'!K:K,MATCH($C1179,'Policy Characteristics'!$C:$C,0))),"",INDEX('Policy Characteristics'!K:K,MATCH($C1179,'Policy Characteristics'!$C:$C,0)))</f>
        <v>industry-ag-main.html#eff-stds</v>
      </c>
      <c r="R1179" s="177" t="str">
        <f>IF(ISBLANK(INDEX('Policy Characteristics'!L:L,MATCH($C1179,'Policy Characteristics'!$C:$C,0))),"",INDEX('Policy Characteristics'!L:L,MATCH($C1179,'Policy Characteristics'!$C:$C,0)))</f>
        <v>industry-energy-efficiency-standards.html</v>
      </c>
    </row>
    <row r="1180" spans="1:18" s="4" customFormat="1" x14ac:dyDescent="0.35">
      <c r="A1180" s="176" t="str">
        <f>IF(ISBLANK(INDEX('Policy Characteristics'!A:A,MATCH($C1180,'Policy Characteristics'!$C:$C,0))),"",INDEX('Policy Characteristics'!A:A,MATCH($C1180,'Policy Characteristics'!$C:$C,0)))</f>
        <v>Industry</v>
      </c>
      <c r="B1180" s="184" t="str">
        <f>IF(ISBLANK(INDEX('Policy Characteristics'!B:B,MATCH($C1180,'Policy Characteristics'!$C:$C,0))),"",INDEX('Policy Characteristics'!B:B,MATCH($C1180,'Policy Characteristics'!$C:$C,0)))</f>
        <v>Industry Energy Efficiency Standards</v>
      </c>
      <c r="C1180" s="176" t="str">
        <f t="shared" si="44"/>
        <v>Percentage Improvement in Eqpt Efficiency Standards above BAU</v>
      </c>
      <c r="D1180" s="6" t="s">
        <v>1982</v>
      </c>
      <c r="E1180" s="47" t="s">
        <v>1298</v>
      </c>
      <c r="F1180" t="s">
        <v>1944</v>
      </c>
      <c r="G1180" s="47" t="s">
        <v>1304</v>
      </c>
      <c r="H1180" s="44">
        <v>1138</v>
      </c>
      <c r="I1180" s="198" t="s">
        <v>43</v>
      </c>
      <c r="J1180" s="177" t="str">
        <f>IF(ISBLANK(INDEX('Policy Characteristics'!D:D,MATCH($C1180,'Policy Characteristics'!$C:$C,0))),"",INDEX('Policy Characteristics'!D:D,MATCH($C1180,'Policy Characteristics'!$C:$C,0)))</f>
        <v>Industry Energy Efficiency Standards</v>
      </c>
      <c r="K1180" s="177" t="str">
        <f>IF(ISBLANK(INDEX('Policy Characteristics'!E:E,MATCH($C1180,'Policy Characteristics'!$C:$C,0))),"",INDEX('Policy Characteristics'!E:E,MATCH($C1180,'Policy Characteristics'!$C:$C,0)))</f>
        <v>indst efficiency standards</v>
      </c>
      <c r="L1180" s="177">
        <f>IF(ISBLANK(INDEX('Policy Characteristics'!F:F,MATCH($C1180,'Policy Characteristics'!$C:$C,0))),"",INDEX('Policy Characteristics'!F:F,MATCH($C1180,'Policy Characteristics'!$C:$C,0)))</f>
        <v>0</v>
      </c>
      <c r="M1180" s="177">
        <f>IF(ISBLANK(INDEX('Policy Characteristics'!G:G,MATCH($C1180,'Policy Characteristics'!$C:$C,0))),"",INDEX('Policy Characteristics'!G:G,MATCH($C1180,'Policy Characteristics'!$C:$C,0)))</f>
        <v>0.25</v>
      </c>
      <c r="N1180" s="177">
        <f>IF(ISBLANK(INDEX('Policy Characteristics'!H:H,MATCH($C1180,'Policy Characteristics'!$C:$C,0))),"",INDEX('Policy Characteristics'!H:H,MATCH($C1180,'Policy Characteristics'!$C:$C,0)))</f>
        <v>0.01</v>
      </c>
      <c r="O1180" s="177" t="str">
        <f>IF(ISBLANK(INDEX('Policy Characteristics'!I:I,MATCH($C1180,'Policy Characteristics'!$C:$C,0))),"",INDEX('Policy Characteristics'!I:I,MATCH($C1180,'Policy Characteristics'!$C:$C,0)))</f>
        <v>% reduction in energy use</v>
      </c>
      <c r="P1180" s="177" t="str">
        <f>IF(ISBLANK(INDEX('Policy Characteristics'!J:J,MATCH($C1180,'Policy Characteristics'!$C:$C,0))),"",INDEX('Policy Characteristics'!J:J,MATCH($C1180,'Policy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0" s="177" t="str">
        <f>IF(ISBLANK(INDEX('Policy Characteristics'!K:K,MATCH($C1180,'Policy Characteristics'!$C:$C,0))),"",INDEX('Policy Characteristics'!K:K,MATCH($C1180,'Policy Characteristics'!$C:$C,0)))</f>
        <v>industry-ag-main.html#eff-stds</v>
      </c>
      <c r="R1180" s="177" t="str">
        <f>IF(ISBLANK(INDEX('Policy Characteristics'!L:L,MATCH($C1180,'Policy Characteristics'!$C:$C,0))),"",INDEX('Policy Characteristics'!L:L,MATCH($C1180,'Policy Characteristics'!$C:$C,0)))</f>
        <v>industry-energy-efficiency-standards.html</v>
      </c>
    </row>
    <row r="1181" spans="1:18" s="4" customFormat="1" x14ac:dyDescent="0.35">
      <c r="A1181" s="176" t="str">
        <f>IF(ISBLANK(INDEX('Policy Characteristics'!A:A,MATCH($C1181,'Policy Characteristics'!$C:$C,0))),"",INDEX('Policy Characteristics'!A:A,MATCH($C1181,'Policy Characteristics'!$C:$C,0)))</f>
        <v>Industry</v>
      </c>
      <c r="B1181" s="184" t="str">
        <f>IF(ISBLANK(INDEX('Policy Characteristics'!B:B,MATCH($C1181,'Policy Characteristics'!$C:$C,0))),"",INDEX('Policy Characteristics'!B:B,MATCH($C1181,'Policy Characteristics'!$C:$C,0)))</f>
        <v>Industry Energy Efficiency Standards</v>
      </c>
      <c r="C1181" s="176" t="str">
        <f t="shared" si="44"/>
        <v>Percentage Improvement in Eqpt Efficiency Standards above BAU</v>
      </c>
      <c r="D1181" s="6" t="s">
        <v>1982</v>
      </c>
      <c r="E1181" s="47" t="s">
        <v>1299</v>
      </c>
      <c r="F1181" t="s">
        <v>1944</v>
      </c>
      <c r="G1181" s="47" t="s">
        <v>1307</v>
      </c>
      <c r="H1181" s="44">
        <v>1139</v>
      </c>
      <c r="I1181" s="198" t="s">
        <v>43</v>
      </c>
      <c r="J1181" s="177" t="str">
        <f>IF(ISBLANK(INDEX('Policy Characteristics'!D:D,MATCH($C1181,'Policy Characteristics'!$C:$C,0))),"",INDEX('Policy Characteristics'!D:D,MATCH($C1181,'Policy Characteristics'!$C:$C,0)))</f>
        <v>Industry Energy Efficiency Standards</v>
      </c>
      <c r="K1181" s="177" t="str">
        <f>IF(ISBLANK(INDEX('Policy Characteristics'!E:E,MATCH($C1181,'Policy Characteristics'!$C:$C,0))),"",INDEX('Policy Characteristics'!E:E,MATCH($C1181,'Policy Characteristics'!$C:$C,0)))</f>
        <v>indst efficiency standards</v>
      </c>
      <c r="L1181" s="177">
        <f>IF(ISBLANK(INDEX('Policy Characteristics'!F:F,MATCH($C1181,'Policy Characteristics'!$C:$C,0))),"",INDEX('Policy Characteristics'!F:F,MATCH($C1181,'Policy Characteristics'!$C:$C,0)))</f>
        <v>0</v>
      </c>
      <c r="M1181" s="177">
        <f>IF(ISBLANK(INDEX('Policy Characteristics'!G:G,MATCH($C1181,'Policy Characteristics'!$C:$C,0))),"",INDEX('Policy Characteristics'!G:G,MATCH($C1181,'Policy Characteristics'!$C:$C,0)))</f>
        <v>0.25</v>
      </c>
      <c r="N1181" s="177">
        <f>IF(ISBLANK(INDEX('Policy Characteristics'!H:H,MATCH($C1181,'Policy Characteristics'!$C:$C,0))),"",INDEX('Policy Characteristics'!H:H,MATCH($C1181,'Policy Characteristics'!$C:$C,0)))</f>
        <v>0.01</v>
      </c>
      <c r="O1181" s="177" t="str">
        <f>IF(ISBLANK(INDEX('Policy Characteristics'!I:I,MATCH($C1181,'Policy Characteristics'!$C:$C,0))),"",INDEX('Policy Characteristics'!I:I,MATCH($C1181,'Policy Characteristics'!$C:$C,0)))</f>
        <v>% reduction in energy use</v>
      </c>
      <c r="P1181" s="177" t="str">
        <f>IF(ISBLANK(INDEX('Policy Characteristics'!J:J,MATCH($C1181,'Policy Characteristics'!$C:$C,0))),"",INDEX('Policy Characteristics'!J:J,MATCH($C1181,'Policy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1" s="177" t="str">
        <f>IF(ISBLANK(INDEX('Policy Characteristics'!K:K,MATCH($C1181,'Policy Characteristics'!$C:$C,0))),"",INDEX('Policy Characteristics'!K:K,MATCH($C1181,'Policy Characteristics'!$C:$C,0)))</f>
        <v>industry-ag-main.html#eff-stds</v>
      </c>
      <c r="R1181" s="177" t="str">
        <f>IF(ISBLANK(INDEX('Policy Characteristics'!L:L,MATCH($C1181,'Policy Characteristics'!$C:$C,0))),"",INDEX('Policy Characteristics'!L:L,MATCH($C1181,'Policy Characteristics'!$C:$C,0)))</f>
        <v>industry-energy-efficiency-standards.html</v>
      </c>
    </row>
    <row r="1182" spans="1:18" s="4" customFormat="1" x14ac:dyDescent="0.35">
      <c r="A1182" s="176" t="str">
        <f>IF(ISBLANK(INDEX('Policy Characteristics'!A:A,MATCH($C1182,'Policy Characteristics'!$C:$C,0))),"",INDEX('Policy Characteristics'!A:A,MATCH($C1182,'Policy Characteristics'!$C:$C,0)))</f>
        <v>Industry</v>
      </c>
      <c r="B1182" s="184" t="str">
        <f>IF(ISBLANK(INDEX('Policy Characteristics'!B:B,MATCH($C1182,'Policy Characteristics'!$C:$C,0))),"",INDEX('Policy Characteristics'!B:B,MATCH($C1182,'Policy Characteristics'!$C:$C,0)))</f>
        <v>Industry Energy Efficiency Standards</v>
      </c>
      <c r="C1182" s="176" t="str">
        <f t="shared" si="44"/>
        <v>Percentage Improvement in Eqpt Efficiency Standards above BAU</v>
      </c>
      <c r="D1182" s="6" t="s">
        <v>1982</v>
      </c>
      <c r="E1182" s="47" t="s">
        <v>1300</v>
      </c>
      <c r="F1182" t="s">
        <v>1944</v>
      </c>
      <c r="G1182" s="47" t="s">
        <v>1308</v>
      </c>
      <c r="H1182" s="44">
        <v>1140</v>
      </c>
      <c r="I1182" s="198" t="s">
        <v>43</v>
      </c>
      <c r="J1182" s="177" t="str">
        <f>IF(ISBLANK(INDEX('Policy Characteristics'!D:D,MATCH($C1182,'Policy Characteristics'!$C:$C,0))),"",INDEX('Policy Characteristics'!D:D,MATCH($C1182,'Policy Characteristics'!$C:$C,0)))</f>
        <v>Industry Energy Efficiency Standards</v>
      </c>
      <c r="K1182" s="177" t="str">
        <f>IF(ISBLANK(INDEX('Policy Characteristics'!E:E,MATCH($C1182,'Policy Characteristics'!$C:$C,0))),"",INDEX('Policy Characteristics'!E:E,MATCH($C1182,'Policy Characteristics'!$C:$C,0)))</f>
        <v>indst efficiency standards</v>
      </c>
      <c r="L1182" s="177">
        <f>IF(ISBLANK(INDEX('Policy Characteristics'!F:F,MATCH($C1182,'Policy Characteristics'!$C:$C,0))),"",INDEX('Policy Characteristics'!F:F,MATCH($C1182,'Policy Characteristics'!$C:$C,0)))</f>
        <v>0</v>
      </c>
      <c r="M1182" s="177">
        <f>IF(ISBLANK(INDEX('Policy Characteristics'!G:G,MATCH($C1182,'Policy Characteristics'!$C:$C,0))),"",INDEX('Policy Characteristics'!G:G,MATCH($C1182,'Policy Characteristics'!$C:$C,0)))</f>
        <v>0.25</v>
      </c>
      <c r="N1182" s="177">
        <f>IF(ISBLANK(INDEX('Policy Characteristics'!H:H,MATCH($C1182,'Policy Characteristics'!$C:$C,0))),"",INDEX('Policy Characteristics'!H:H,MATCH($C1182,'Policy Characteristics'!$C:$C,0)))</f>
        <v>0.01</v>
      </c>
      <c r="O1182" s="177" t="str">
        <f>IF(ISBLANK(INDEX('Policy Characteristics'!I:I,MATCH($C1182,'Policy Characteristics'!$C:$C,0))),"",INDEX('Policy Characteristics'!I:I,MATCH($C1182,'Policy Characteristics'!$C:$C,0)))</f>
        <v>% reduction in energy use</v>
      </c>
      <c r="P1182" s="177" t="str">
        <f>IF(ISBLANK(INDEX('Policy Characteristics'!J:J,MATCH($C1182,'Policy Characteristics'!$C:$C,0))),"",INDEX('Policy Characteristics'!J:J,MATCH($C1182,'Policy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2" s="177" t="str">
        <f>IF(ISBLANK(INDEX('Policy Characteristics'!K:K,MATCH($C1182,'Policy Characteristics'!$C:$C,0))),"",INDEX('Policy Characteristics'!K:K,MATCH($C1182,'Policy Characteristics'!$C:$C,0)))</f>
        <v>industry-ag-main.html#eff-stds</v>
      </c>
      <c r="R1182" s="177" t="str">
        <f>IF(ISBLANK(INDEX('Policy Characteristics'!L:L,MATCH($C1182,'Policy Characteristics'!$C:$C,0))),"",INDEX('Policy Characteristics'!L:L,MATCH($C1182,'Policy Characteristics'!$C:$C,0)))</f>
        <v>industry-energy-efficiency-standards.html</v>
      </c>
    </row>
    <row r="1183" spans="1:18" s="4" customFormat="1" x14ac:dyDescent="0.35">
      <c r="A1183" s="176" t="str">
        <f>IF(ISBLANK(INDEX('Policy Characteristics'!A:A,MATCH($C1183,'Policy Characteristics'!$C:$C,0))),"",INDEX('Policy Characteristics'!A:A,MATCH($C1183,'Policy Characteristics'!$C:$C,0)))</f>
        <v>Industry</v>
      </c>
      <c r="B1183" s="184" t="str">
        <f>IF(ISBLANK(INDEX('Policy Characteristics'!B:B,MATCH($C1183,'Policy Characteristics'!$C:$C,0))),"",INDEX('Policy Characteristics'!B:B,MATCH($C1183,'Policy Characteristics'!$C:$C,0)))</f>
        <v>Industry Energy Efficiency Standards</v>
      </c>
      <c r="C1183" s="176" t="str">
        <f t="shared" si="44"/>
        <v>Percentage Improvement in Eqpt Efficiency Standards above BAU</v>
      </c>
      <c r="D1183" s="6" t="s">
        <v>1982</v>
      </c>
      <c r="E1183" s="47" t="s">
        <v>1301</v>
      </c>
      <c r="F1183" t="s">
        <v>1944</v>
      </c>
      <c r="G1183" s="47" t="s">
        <v>1305</v>
      </c>
      <c r="H1183" s="44">
        <v>1141</v>
      </c>
      <c r="I1183" s="198" t="s">
        <v>44</v>
      </c>
      <c r="J1183" s="177" t="str">
        <f>IF(ISBLANK(INDEX('Policy Characteristics'!D:D,MATCH($C1183,'Policy Characteristics'!$C:$C,0))),"",INDEX('Policy Characteristics'!D:D,MATCH($C1183,'Policy Characteristics'!$C:$C,0)))</f>
        <v>Industry Energy Efficiency Standards</v>
      </c>
      <c r="K1183" s="177" t="str">
        <f>IF(ISBLANK(INDEX('Policy Characteristics'!E:E,MATCH($C1183,'Policy Characteristics'!$C:$C,0))),"",INDEX('Policy Characteristics'!E:E,MATCH($C1183,'Policy Characteristics'!$C:$C,0)))</f>
        <v>indst efficiency standards</v>
      </c>
      <c r="L1183" s="177">
        <f>IF(ISBLANK(INDEX('Policy Characteristics'!F:F,MATCH($C1183,'Policy Characteristics'!$C:$C,0))),"",INDEX('Policy Characteristics'!F:F,MATCH($C1183,'Policy Characteristics'!$C:$C,0)))</f>
        <v>0</v>
      </c>
      <c r="M1183" s="177">
        <f>IF(ISBLANK(INDEX('Policy Characteristics'!G:G,MATCH($C1183,'Policy Characteristics'!$C:$C,0))),"",INDEX('Policy Characteristics'!G:G,MATCH($C1183,'Policy Characteristics'!$C:$C,0)))</f>
        <v>0.25</v>
      </c>
      <c r="N1183" s="177">
        <f>IF(ISBLANK(INDEX('Policy Characteristics'!H:H,MATCH($C1183,'Policy Characteristics'!$C:$C,0))),"",INDEX('Policy Characteristics'!H:H,MATCH($C1183,'Policy Characteristics'!$C:$C,0)))</f>
        <v>0.01</v>
      </c>
      <c r="O1183" s="177" t="str">
        <f>IF(ISBLANK(INDEX('Policy Characteristics'!I:I,MATCH($C1183,'Policy Characteristics'!$C:$C,0))),"",INDEX('Policy Characteristics'!I:I,MATCH($C1183,'Policy Characteristics'!$C:$C,0)))</f>
        <v>% reduction in energy use</v>
      </c>
      <c r="P1183" s="177" t="str">
        <f>IF(ISBLANK(INDEX('Policy Characteristics'!J:J,MATCH($C1183,'Policy Characteristics'!$C:$C,0))),"",INDEX('Policy Characteristics'!J:J,MATCH($C1183,'Policy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3" s="177" t="str">
        <f>IF(ISBLANK(INDEX('Policy Characteristics'!K:K,MATCH($C1183,'Policy Characteristics'!$C:$C,0))),"",INDEX('Policy Characteristics'!K:K,MATCH($C1183,'Policy Characteristics'!$C:$C,0)))</f>
        <v>industry-ag-main.html#eff-stds</v>
      </c>
      <c r="R1183" s="177" t="str">
        <f>IF(ISBLANK(INDEX('Policy Characteristics'!L:L,MATCH($C1183,'Policy Characteristics'!$C:$C,0))),"",INDEX('Policy Characteristics'!L:L,MATCH($C1183,'Policy Characteristics'!$C:$C,0)))</f>
        <v>industry-energy-efficiency-standards.html</v>
      </c>
    </row>
    <row r="1184" spans="1:18" s="4" customFormat="1" x14ac:dyDescent="0.35">
      <c r="A1184" s="176" t="str">
        <f>IF(ISBLANK(INDEX('Policy Characteristics'!A:A,MATCH($C1184,'Policy Characteristics'!$C:$C,0))),"",INDEX('Policy Characteristics'!A:A,MATCH($C1184,'Policy Characteristics'!$C:$C,0)))</f>
        <v>Industry</v>
      </c>
      <c r="B1184" s="184" t="str">
        <f>IF(ISBLANK(INDEX('Policy Characteristics'!B:B,MATCH($C1184,'Policy Characteristics'!$C:$C,0))),"",INDEX('Policy Characteristics'!B:B,MATCH($C1184,'Policy Characteristics'!$C:$C,0)))</f>
        <v>Industry Energy Efficiency Standards</v>
      </c>
      <c r="C1184" s="176" t="str">
        <f t="shared" si="44"/>
        <v>Percentage Improvement in Eqpt Efficiency Standards above BAU</v>
      </c>
      <c r="D1184" s="6" t="s">
        <v>1982</v>
      </c>
      <c r="E1184" s="47" t="s">
        <v>1302</v>
      </c>
      <c r="F1184" t="s">
        <v>1944</v>
      </c>
      <c r="G1184" s="47" t="s">
        <v>1306</v>
      </c>
      <c r="H1184" s="44">
        <v>1142</v>
      </c>
      <c r="I1184" s="198" t="s">
        <v>43</v>
      </c>
      <c r="J1184" s="177" t="str">
        <f>IF(ISBLANK(INDEX('Policy Characteristics'!D:D,MATCH($C1184,'Policy Characteristics'!$C:$C,0))),"",INDEX('Policy Characteristics'!D:D,MATCH($C1184,'Policy Characteristics'!$C:$C,0)))</f>
        <v>Industry Energy Efficiency Standards</v>
      </c>
      <c r="K1184" s="177" t="str">
        <f>IF(ISBLANK(INDEX('Policy Characteristics'!E:E,MATCH($C1184,'Policy Characteristics'!$C:$C,0))),"",INDEX('Policy Characteristics'!E:E,MATCH($C1184,'Policy Characteristics'!$C:$C,0)))</f>
        <v>indst efficiency standards</v>
      </c>
      <c r="L1184" s="177">
        <f>IF(ISBLANK(INDEX('Policy Characteristics'!F:F,MATCH($C1184,'Policy Characteristics'!$C:$C,0))),"",INDEX('Policy Characteristics'!F:F,MATCH($C1184,'Policy Characteristics'!$C:$C,0)))</f>
        <v>0</v>
      </c>
      <c r="M1184" s="177">
        <f>IF(ISBLANK(INDEX('Policy Characteristics'!G:G,MATCH($C1184,'Policy Characteristics'!$C:$C,0))),"",INDEX('Policy Characteristics'!G:G,MATCH($C1184,'Policy Characteristics'!$C:$C,0)))</f>
        <v>0.25</v>
      </c>
      <c r="N1184" s="177">
        <f>IF(ISBLANK(INDEX('Policy Characteristics'!H:H,MATCH($C1184,'Policy Characteristics'!$C:$C,0))),"",INDEX('Policy Characteristics'!H:H,MATCH($C1184,'Policy Characteristics'!$C:$C,0)))</f>
        <v>0.01</v>
      </c>
      <c r="O1184" s="177" t="str">
        <f>IF(ISBLANK(INDEX('Policy Characteristics'!I:I,MATCH($C1184,'Policy Characteristics'!$C:$C,0))),"",INDEX('Policy Characteristics'!I:I,MATCH($C1184,'Policy Characteristics'!$C:$C,0)))</f>
        <v>% reduction in energy use</v>
      </c>
      <c r="P1184" s="177" t="str">
        <f>IF(ISBLANK(INDEX('Policy Characteristics'!J:J,MATCH($C1184,'Policy Characteristics'!$C:$C,0))),"",INDEX('Policy Characteristics'!J:J,MATCH($C1184,'Policy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4" s="177" t="str">
        <f>IF(ISBLANK(INDEX('Policy Characteristics'!K:K,MATCH($C1184,'Policy Characteristics'!$C:$C,0))),"",INDEX('Policy Characteristics'!K:K,MATCH($C1184,'Policy Characteristics'!$C:$C,0)))</f>
        <v>industry-ag-main.html#eff-stds</v>
      </c>
      <c r="R1184" s="177" t="str">
        <f>IF(ISBLANK(INDEX('Policy Characteristics'!L:L,MATCH($C1184,'Policy Characteristics'!$C:$C,0))),"",INDEX('Policy Characteristics'!L:L,MATCH($C1184,'Policy Characteristics'!$C:$C,0)))</f>
        <v>industry-energy-efficiency-standards.html</v>
      </c>
    </row>
    <row r="1185" spans="1:18" s="4" customFormat="1" x14ac:dyDescent="0.35">
      <c r="A1185" s="176" t="str">
        <f>IF(ISBLANK(INDEX('Policy Characteristics'!A:A,MATCH($C1185,'Policy Characteristics'!$C:$C,0))),"",INDEX('Policy Characteristics'!A:A,MATCH($C1185,'Policy Characteristics'!$C:$C,0)))</f>
        <v>Industry</v>
      </c>
      <c r="B1185" s="184" t="str">
        <f>IF(ISBLANK(INDEX('Policy Characteristics'!B:B,MATCH($C1185,'Policy Characteristics'!$C:$C,0))),"",INDEX('Policy Characteristics'!B:B,MATCH($C1185,'Policy Characteristics'!$C:$C,0)))</f>
        <v>Industry Energy Efficiency Standards</v>
      </c>
      <c r="C1185" s="176" t="str">
        <f t="shared" si="44"/>
        <v>Percentage Improvement in Eqpt Efficiency Standards above BAU</v>
      </c>
      <c r="D1185" s="6" t="s">
        <v>1982</v>
      </c>
      <c r="E1185" s="47" t="s">
        <v>1303</v>
      </c>
      <c r="F1185" t="s">
        <v>1944</v>
      </c>
      <c r="G1185" s="47" t="s">
        <v>1309</v>
      </c>
      <c r="H1185" s="44">
        <v>1143</v>
      </c>
      <c r="I1185" s="198" t="s">
        <v>44</v>
      </c>
      <c r="J1185" s="177" t="str">
        <f>IF(ISBLANK(INDEX('Policy Characteristics'!D:D,MATCH($C1185,'Policy Characteristics'!$C:$C,0))),"",INDEX('Policy Characteristics'!D:D,MATCH($C1185,'Policy Characteristics'!$C:$C,0)))</f>
        <v>Industry Energy Efficiency Standards</v>
      </c>
      <c r="K1185" s="177" t="str">
        <f>IF(ISBLANK(INDEX('Policy Characteristics'!E:E,MATCH($C1185,'Policy Characteristics'!$C:$C,0))),"",INDEX('Policy Characteristics'!E:E,MATCH($C1185,'Policy Characteristics'!$C:$C,0)))</f>
        <v>indst efficiency standards</v>
      </c>
      <c r="L1185" s="177">
        <f>IF(ISBLANK(INDEX('Policy Characteristics'!F:F,MATCH($C1185,'Policy Characteristics'!$C:$C,0))),"",INDEX('Policy Characteristics'!F:F,MATCH($C1185,'Policy Characteristics'!$C:$C,0)))</f>
        <v>0</v>
      </c>
      <c r="M1185" s="177">
        <f>IF(ISBLANK(INDEX('Policy Characteristics'!G:G,MATCH($C1185,'Policy Characteristics'!$C:$C,0))),"",INDEX('Policy Characteristics'!G:G,MATCH($C1185,'Policy Characteristics'!$C:$C,0)))</f>
        <v>0.25</v>
      </c>
      <c r="N1185" s="177">
        <f>IF(ISBLANK(INDEX('Policy Characteristics'!H:H,MATCH($C1185,'Policy Characteristics'!$C:$C,0))),"",INDEX('Policy Characteristics'!H:H,MATCH($C1185,'Policy Characteristics'!$C:$C,0)))</f>
        <v>0.01</v>
      </c>
      <c r="O1185" s="177" t="str">
        <f>IF(ISBLANK(INDEX('Policy Characteristics'!I:I,MATCH($C1185,'Policy Characteristics'!$C:$C,0))),"",INDEX('Policy Characteristics'!I:I,MATCH($C1185,'Policy Characteristics'!$C:$C,0)))</f>
        <v>% reduction in energy use</v>
      </c>
      <c r="P1185" s="177" t="str">
        <f>IF(ISBLANK(INDEX('Policy Characteristics'!J:J,MATCH($C1185,'Policy Characteristics'!$C:$C,0))),"",INDEX('Policy Characteristics'!J:J,MATCH($C1185,'Policy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5" s="177" t="str">
        <f>IF(ISBLANK(INDEX('Policy Characteristics'!K:K,MATCH($C1185,'Policy Characteristics'!$C:$C,0))),"",INDEX('Policy Characteristics'!K:K,MATCH($C1185,'Policy Characteristics'!$C:$C,0)))</f>
        <v>industry-ag-main.html#eff-stds</v>
      </c>
      <c r="R1185" s="177" t="str">
        <f>IF(ISBLANK(INDEX('Policy Characteristics'!L:L,MATCH($C1185,'Policy Characteristics'!$C:$C,0))),"",INDEX('Policy Characteristics'!L:L,MATCH($C1185,'Policy Characteristics'!$C:$C,0)))</f>
        <v>industry-energy-efficiency-standards.html</v>
      </c>
    </row>
    <row r="1186" spans="1:18" s="4" customFormat="1" x14ac:dyDescent="0.35">
      <c r="A1186" s="176" t="str">
        <f>IF(ISBLANK(INDEX('Policy Characteristics'!A:A,MATCH($C1186,'Policy Characteristics'!$C:$C,0))),"",INDEX('Policy Characteristics'!A:A,MATCH($C1186,'Policy Characteristics'!$C:$C,0)))</f>
        <v>Industry</v>
      </c>
      <c r="B1186" s="184" t="str">
        <f>IF(ISBLANK(INDEX('Policy Characteristics'!B:B,MATCH($C1186,'Policy Characteristics'!$C:$C,0))),"",INDEX('Policy Characteristics'!B:B,MATCH($C1186,'Policy Characteristics'!$C:$C,0)))</f>
        <v>Industry Energy Efficiency Standards</v>
      </c>
      <c r="C1186" s="176" t="str">
        <f t="shared" si="44"/>
        <v>Percentage Improvement in Eqpt Efficiency Standards above BAU</v>
      </c>
      <c r="D1186" s="6" t="s">
        <v>1982</v>
      </c>
      <c r="E1186" s="47" t="s">
        <v>1605</v>
      </c>
      <c r="F1186" t="s">
        <v>1944</v>
      </c>
      <c r="G1186" s="47" t="s">
        <v>1608</v>
      </c>
      <c r="H1186" s="44">
        <v>1144</v>
      </c>
      <c r="I1186" s="198" t="s">
        <v>44</v>
      </c>
      <c r="J1186" s="177" t="str">
        <f>IF(ISBLANK(INDEX('Policy Characteristics'!D:D,MATCH($C1186,'Policy Characteristics'!$C:$C,0))),"",INDEX('Policy Characteristics'!D:D,MATCH($C1186,'Policy Characteristics'!$C:$C,0)))</f>
        <v>Industry Energy Efficiency Standards</v>
      </c>
      <c r="K1186" s="177" t="str">
        <f>IF(ISBLANK(INDEX('Policy Characteristics'!E:E,MATCH($C1186,'Policy Characteristics'!$C:$C,0))),"",INDEX('Policy Characteristics'!E:E,MATCH($C1186,'Policy Characteristics'!$C:$C,0)))</f>
        <v>indst efficiency standards</v>
      </c>
      <c r="L1186" s="177">
        <f>IF(ISBLANK(INDEX('Policy Characteristics'!F:F,MATCH($C1186,'Policy Characteristics'!$C:$C,0))),"",INDEX('Policy Characteristics'!F:F,MATCH($C1186,'Policy Characteristics'!$C:$C,0)))</f>
        <v>0</v>
      </c>
      <c r="M1186" s="177">
        <f>IF(ISBLANK(INDEX('Policy Characteristics'!G:G,MATCH($C1186,'Policy Characteristics'!$C:$C,0))),"",INDEX('Policy Characteristics'!G:G,MATCH($C1186,'Policy Characteristics'!$C:$C,0)))</f>
        <v>0.25</v>
      </c>
      <c r="N1186" s="177">
        <f>IF(ISBLANK(INDEX('Policy Characteristics'!H:H,MATCH($C1186,'Policy Characteristics'!$C:$C,0))),"",INDEX('Policy Characteristics'!H:H,MATCH($C1186,'Policy Characteristics'!$C:$C,0)))</f>
        <v>0.01</v>
      </c>
      <c r="O1186" s="177" t="str">
        <f>IF(ISBLANK(INDEX('Policy Characteristics'!I:I,MATCH($C1186,'Policy Characteristics'!$C:$C,0))),"",INDEX('Policy Characteristics'!I:I,MATCH($C1186,'Policy Characteristics'!$C:$C,0)))</f>
        <v>% reduction in energy use</v>
      </c>
      <c r="P1186" s="177" t="str">
        <f>IF(ISBLANK(INDEX('Policy Characteristics'!J:J,MATCH($C1186,'Policy Characteristics'!$C:$C,0))),"",INDEX('Policy Characteristics'!J:J,MATCH($C1186,'Policy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6" s="177" t="str">
        <f>IF(ISBLANK(INDEX('Policy Characteristics'!K:K,MATCH($C1186,'Policy Characteristics'!$C:$C,0))),"",INDEX('Policy Characteristics'!K:K,MATCH($C1186,'Policy Characteristics'!$C:$C,0)))</f>
        <v>industry-ag-main.html#eff-stds</v>
      </c>
      <c r="R1186" s="177" t="str">
        <f>IF(ISBLANK(INDEX('Policy Characteristics'!L:L,MATCH($C1186,'Policy Characteristics'!$C:$C,0))),"",INDEX('Policy Characteristics'!L:L,MATCH($C1186,'Policy Characteristics'!$C:$C,0)))</f>
        <v>industry-energy-efficiency-standards.html</v>
      </c>
    </row>
    <row r="1187" spans="1:18" s="4" customFormat="1" x14ac:dyDescent="0.35">
      <c r="A1187" s="176" t="str">
        <f>IF(ISBLANK(INDEX('Policy Characteristics'!A:A,MATCH($C1187,'Policy Characteristics'!$C:$C,0))),"",INDEX('Policy Characteristics'!A:A,MATCH($C1187,'Policy Characteristics'!$C:$C,0)))</f>
        <v>Industry</v>
      </c>
      <c r="B1187" s="184" t="str">
        <f>IF(ISBLANK(INDEX('Policy Characteristics'!B:B,MATCH($C1187,'Policy Characteristics'!$C:$C,0))),"",INDEX('Policy Characteristics'!B:B,MATCH($C1187,'Policy Characteristics'!$C:$C,0)))</f>
        <v>Industry Energy Efficiency Standards</v>
      </c>
      <c r="C1187" s="176" t="str">
        <f t="shared" si="44"/>
        <v>Percentage Improvement in Eqpt Efficiency Standards above BAU</v>
      </c>
      <c r="D1187" s="6" t="s">
        <v>1982</v>
      </c>
      <c r="E1187" s="47" t="s">
        <v>1606</v>
      </c>
      <c r="F1187" t="s">
        <v>1944</v>
      </c>
      <c r="G1187" s="47" t="s">
        <v>1610</v>
      </c>
      <c r="H1187" s="44">
        <v>1145</v>
      </c>
      <c r="I1187" s="198" t="s">
        <v>44</v>
      </c>
      <c r="J1187" s="177" t="str">
        <f>IF(ISBLANK(INDEX('Policy Characteristics'!D:D,MATCH($C1187,'Policy Characteristics'!$C:$C,0))),"",INDEX('Policy Characteristics'!D:D,MATCH($C1187,'Policy Characteristics'!$C:$C,0)))</f>
        <v>Industry Energy Efficiency Standards</v>
      </c>
      <c r="K1187" s="177" t="str">
        <f>IF(ISBLANK(INDEX('Policy Characteristics'!E:E,MATCH($C1187,'Policy Characteristics'!$C:$C,0))),"",INDEX('Policy Characteristics'!E:E,MATCH($C1187,'Policy Characteristics'!$C:$C,0)))</f>
        <v>indst efficiency standards</v>
      </c>
      <c r="L1187" s="177">
        <f>IF(ISBLANK(INDEX('Policy Characteristics'!F:F,MATCH($C1187,'Policy Characteristics'!$C:$C,0))),"",INDEX('Policy Characteristics'!F:F,MATCH($C1187,'Policy Characteristics'!$C:$C,0)))</f>
        <v>0</v>
      </c>
      <c r="M1187" s="177">
        <f>IF(ISBLANK(INDEX('Policy Characteristics'!G:G,MATCH($C1187,'Policy Characteristics'!$C:$C,0))),"",INDEX('Policy Characteristics'!G:G,MATCH($C1187,'Policy Characteristics'!$C:$C,0)))</f>
        <v>0.25</v>
      </c>
      <c r="N1187" s="177">
        <f>IF(ISBLANK(INDEX('Policy Characteristics'!H:H,MATCH($C1187,'Policy Characteristics'!$C:$C,0))),"",INDEX('Policy Characteristics'!H:H,MATCH($C1187,'Policy Characteristics'!$C:$C,0)))</f>
        <v>0.01</v>
      </c>
      <c r="O1187" s="177" t="str">
        <f>IF(ISBLANK(INDEX('Policy Characteristics'!I:I,MATCH($C1187,'Policy Characteristics'!$C:$C,0))),"",INDEX('Policy Characteristics'!I:I,MATCH($C1187,'Policy Characteristics'!$C:$C,0)))</f>
        <v>% reduction in energy use</v>
      </c>
      <c r="P1187" s="177" t="str">
        <f>IF(ISBLANK(INDEX('Policy Characteristics'!J:J,MATCH($C1187,'Policy Characteristics'!$C:$C,0))),"",INDEX('Policy Characteristics'!J:J,MATCH($C1187,'Policy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7" s="177" t="str">
        <f>IF(ISBLANK(INDEX('Policy Characteristics'!K:K,MATCH($C1187,'Policy Characteristics'!$C:$C,0))),"",INDEX('Policy Characteristics'!K:K,MATCH($C1187,'Policy Characteristics'!$C:$C,0)))</f>
        <v>industry-ag-main.html#eff-stds</v>
      </c>
      <c r="R1187" s="177" t="str">
        <f>IF(ISBLANK(INDEX('Policy Characteristics'!L:L,MATCH($C1187,'Policy Characteristics'!$C:$C,0))),"",INDEX('Policy Characteristics'!L:L,MATCH($C1187,'Policy Characteristics'!$C:$C,0)))</f>
        <v>industry-energy-efficiency-standards.html</v>
      </c>
    </row>
    <row r="1188" spans="1:18" s="4" customFormat="1" x14ac:dyDescent="0.35">
      <c r="A1188" s="176" t="str">
        <f>IF(ISBLANK(INDEX('Policy Characteristics'!A:A,MATCH($C1188,'Policy Characteristics'!$C:$C,0))),"",INDEX('Policy Characteristics'!A:A,MATCH($C1188,'Policy Characteristics'!$C:$C,0)))</f>
        <v>Industry</v>
      </c>
      <c r="B1188" s="184" t="str">
        <f>IF(ISBLANK(INDEX('Policy Characteristics'!B:B,MATCH($C1188,'Policy Characteristics'!$C:$C,0))),"",INDEX('Policy Characteristics'!B:B,MATCH($C1188,'Policy Characteristics'!$C:$C,0)))</f>
        <v>Industry Energy Efficiency Standards</v>
      </c>
      <c r="C1188" s="176" t="str">
        <f t="shared" si="44"/>
        <v>Percentage Improvement in Eqpt Efficiency Standards above BAU</v>
      </c>
      <c r="D1188" s="6" t="s">
        <v>1982</v>
      </c>
      <c r="E1188" s="47" t="s">
        <v>1607</v>
      </c>
      <c r="F1188" t="s">
        <v>1944</v>
      </c>
      <c r="G1188" s="47" t="s">
        <v>1611</v>
      </c>
      <c r="H1188" s="44">
        <v>1146</v>
      </c>
      <c r="I1188" s="198" t="s">
        <v>43</v>
      </c>
      <c r="J1188" s="177" t="str">
        <f>IF(ISBLANK(INDEX('Policy Characteristics'!D:D,MATCH($C1188,'Policy Characteristics'!$C:$C,0))),"",INDEX('Policy Characteristics'!D:D,MATCH($C1188,'Policy Characteristics'!$C:$C,0)))</f>
        <v>Industry Energy Efficiency Standards</v>
      </c>
      <c r="K1188" s="177" t="str">
        <f>IF(ISBLANK(INDEX('Policy Characteristics'!E:E,MATCH($C1188,'Policy Characteristics'!$C:$C,0))),"",INDEX('Policy Characteristics'!E:E,MATCH($C1188,'Policy Characteristics'!$C:$C,0)))</f>
        <v>indst efficiency standards</v>
      </c>
      <c r="L1188" s="177">
        <f>IF(ISBLANK(INDEX('Policy Characteristics'!F:F,MATCH($C1188,'Policy Characteristics'!$C:$C,0))),"",INDEX('Policy Characteristics'!F:F,MATCH($C1188,'Policy Characteristics'!$C:$C,0)))</f>
        <v>0</v>
      </c>
      <c r="M1188" s="177">
        <f>IF(ISBLANK(INDEX('Policy Characteristics'!G:G,MATCH($C1188,'Policy Characteristics'!$C:$C,0))),"",INDEX('Policy Characteristics'!G:G,MATCH($C1188,'Policy Characteristics'!$C:$C,0)))</f>
        <v>0.25</v>
      </c>
      <c r="N1188" s="177">
        <f>IF(ISBLANK(INDEX('Policy Characteristics'!H:H,MATCH($C1188,'Policy Characteristics'!$C:$C,0))),"",INDEX('Policy Characteristics'!H:H,MATCH($C1188,'Policy Characteristics'!$C:$C,0)))</f>
        <v>0.01</v>
      </c>
      <c r="O1188" s="177" t="str">
        <f>IF(ISBLANK(INDEX('Policy Characteristics'!I:I,MATCH($C1188,'Policy Characteristics'!$C:$C,0))),"",INDEX('Policy Characteristics'!I:I,MATCH($C1188,'Policy Characteristics'!$C:$C,0)))</f>
        <v>% reduction in energy use</v>
      </c>
      <c r="P1188" s="177" t="str">
        <f>IF(ISBLANK(INDEX('Policy Characteristics'!J:J,MATCH($C1188,'Policy Characteristics'!$C:$C,0))),"",INDEX('Policy Characteristics'!J:J,MATCH($C1188,'Policy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8" s="177" t="str">
        <f>IF(ISBLANK(INDEX('Policy Characteristics'!K:K,MATCH($C1188,'Policy Characteristics'!$C:$C,0))),"",INDEX('Policy Characteristics'!K:K,MATCH($C1188,'Policy Characteristics'!$C:$C,0)))</f>
        <v>industry-ag-main.html#eff-stds</v>
      </c>
      <c r="R1188" s="177" t="str">
        <f>IF(ISBLANK(INDEX('Policy Characteristics'!L:L,MATCH($C1188,'Policy Characteristics'!$C:$C,0))),"",INDEX('Policy Characteristics'!L:L,MATCH($C1188,'Policy Characteristics'!$C:$C,0)))</f>
        <v>industry-energy-efficiency-standards.html</v>
      </c>
    </row>
    <row r="1189" spans="1:18" s="4" customFormat="1" x14ac:dyDescent="0.35">
      <c r="A1189" s="176" t="str">
        <f>IF(ISBLANK(INDEX('Policy Characteristics'!A:A,MATCH($C1189,'Policy Characteristics'!$C:$C,0))),"",INDEX('Policy Characteristics'!A:A,MATCH($C1189,'Policy Characteristics'!$C:$C,0)))</f>
        <v>Industry</v>
      </c>
      <c r="B1189" s="184" t="str">
        <f>IF(ISBLANK(INDEX('Policy Characteristics'!B:B,MATCH($C1189,'Policy Characteristics'!$C:$C,0))),"",INDEX('Policy Characteristics'!B:B,MATCH($C1189,'Policy Characteristics'!$C:$C,0)))</f>
        <v>Industry Energy Efficiency Standards</v>
      </c>
      <c r="C1189" s="176" t="str">
        <f t="shared" si="44"/>
        <v>Percentage Improvement in Eqpt Efficiency Standards above BAU</v>
      </c>
      <c r="D1189" s="6" t="s">
        <v>1982</v>
      </c>
      <c r="E1189" s="47" t="s">
        <v>1604</v>
      </c>
      <c r="F1189" t="s">
        <v>1944</v>
      </c>
      <c r="G1189" s="47" t="s">
        <v>1609</v>
      </c>
      <c r="H1189" s="44">
        <v>1147</v>
      </c>
      <c r="I1189" s="198" t="s">
        <v>44</v>
      </c>
      <c r="J1189" s="177" t="str">
        <f>IF(ISBLANK(INDEX('Policy Characteristics'!D:D,MATCH($C1189,'Policy Characteristics'!$C:$C,0))),"",INDEX('Policy Characteristics'!D:D,MATCH($C1189,'Policy Characteristics'!$C:$C,0)))</f>
        <v>Industry Energy Efficiency Standards</v>
      </c>
      <c r="K1189" s="177" t="str">
        <f>IF(ISBLANK(INDEX('Policy Characteristics'!E:E,MATCH($C1189,'Policy Characteristics'!$C:$C,0))),"",INDEX('Policy Characteristics'!E:E,MATCH($C1189,'Policy Characteristics'!$C:$C,0)))</f>
        <v>indst efficiency standards</v>
      </c>
      <c r="L1189" s="177">
        <f>IF(ISBLANK(INDEX('Policy Characteristics'!F:F,MATCH($C1189,'Policy Characteristics'!$C:$C,0))),"",INDEX('Policy Characteristics'!F:F,MATCH($C1189,'Policy Characteristics'!$C:$C,0)))</f>
        <v>0</v>
      </c>
      <c r="M1189" s="177">
        <f>IF(ISBLANK(INDEX('Policy Characteristics'!G:G,MATCH($C1189,'Policy Characteristics'!$C:$C,0))),"",INDEX('Policy Characteristics'!G:G,MATCH($C1189,'Policy Characteristics'!$C:$C,0)))</f>
        <v>0.25</v>
      </c>
      <c r="N1189" s="177">
        <f>IF(ISBLANK(INDEX('Policy Characteristics'!H:H,MATCH($C1189,'Policy Characteristics'!$C:$C,0))),"",INDEX('Policy Characteristics'!H:H,MATCH($C1189,'Policy Characteristics'!$C:$C,0)))</f>
        <v>0.01</v>
      </c>
      <c r="O1189" s="177" t="str">
        <f>IF(ISBLANK(INDEX('Policy Characteristics'!I:I,MATCH($C1189,'Policy Characteristics'!$C:$C,0))),"",INDEX('Policy Characteristics'!I:I,MATCH($C1189,'Policy Characteristics'!$C:$C,0)))</f>
        <v>% reduction in energy use</v>
      </c>
      <c r="P1189" s="177" t="str">
        <f>IF(ISBLANK(INDEX('Policy Characteristics'!J:J,MATCH($C1189,'Policy Characteristics'!$C:$C,0))),"",INDEX('Policy Characteristics'!J:J,MATCH($C1189,'Policy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9" s="177" t="str">
        <f>IF(ISBLANK(INDEX('Policy Characteristics'!K:K,MATCH($C1189,'Policy Characteristics'!$C:$C,0))),"",INDEX('Policy Characteristics'!K:K,MATCH($C1189,'Policy Characteristics'!$C:$C,0)))</f>
        <v>industry-ag-main.html#eff-stds</v>
      </c>
      <c r="R1189" s="177" t="str">
        <f>IF(ISBLANK(INDEX('Policy Characteristics'!L:L,MATCH($C1189,'Policy Characteristics'!$C:$C,0))),"",INDEX('Policy Characteristics'!L:L,MATCH($C1189,'Policy Characteristics'!$C:$C,0)))</f>
        <v>industry-energy-efficiency-standards.html</v>
      </c>
    </row>
    <row r="1190" spans="1:18" s="4" customFormat="1" x14ac:dyDescent="0.35">
      <c r="A1190" s="176" t="str">
        <f>IF(ISBLANK(INDEX('Policy Characteristics'!A:A,MATCH($C1190,'Policy Characteristics'!$C:$C,0))),"",INDEX('Policy Characteristics'!A:A,MATCH($C1190,'Policy Characteristics'!$C:$C,0)))</f>
        <v>Industry</v>
      </c>
      <c r="B1190" s="184" t="str">
        <f>IF(ISBLANK(INDEX('Policy Characteristics'!B:B,MATCH($C1190,'Policy Characteristics'!$C:$C,0))),"",INDEX('Policy Characteristics'!B:B,MATCH($C1190,'Policy Characteristics'!$C:$C,0)))</f>
        <v>Industry Energy Efficiency Standards</v>
      </c>
      <c r="C1190" s="176" t="str">
        <f t="shared" si="44"/>
        <v>Percentage Improvement in Eqpt Efficiency Standards above BAU</v>
      </c>
      <c r="D1190" s="6" t="s">
        <v>1983</v>
      </c>
      <c r="E1190" s="47" t="s">
        <v>1298</v>
      </c>
      <c r="F1190" t="s">
        <v>1945</v>
      </c>
      <c r="G1190" s="47" t="s">
        <v>1304</v>
      </c>
      <c r="H1190" s="44">
        <v>1148</v>
      </c>
      <c r="I1190" s="198" t="s">
        <v>43</v>
      </c>
      <c r="J1190" s="177" t="str">
        <f>IF(ISBLANK(INDEX('Policy Characteristics'!D:D,MATCH($C1190,'Policy Characteristics'!$C:$C,0))),"",INDEX('Policy Characteristics'!D:D,MATCH($C1190,'Policy Characteristics'!$C:$C,0)))</f>
        <v>Industry Energy Efficiency Standards</v>
      </c>
      <c r="K1190" s="177" t="str">
        <f>IF(ISBLANK(INDEX('Policy Characteristics'!E:E,MATCH($C1190,'Policy Characteristics'!$C:$C,0))),"",INDEX('Policy Characteristics'!E:E,MATCH($C1190,'Policy Characteristics'!$C:$C,0)))</f>
        <v>indst efficiency standards</v>
      </c>
      <c r="L1190" s="177">
        <f>IF(ISBLANK(INDEX('Policy Characteristics'!F:F,MATCH($C1190,'Policy Characteristics'!$C:$C,0))),"",INDEX('Policy Characteristics'!F:F,MATCH($C1190,'Policy Characteristics'!$C:$C,0)))</f>
        <v>0</v>
      </c>
      <c r="M1190" s="177">
        <f>IF(ISBLANK(INDEX('Policy Characteristics'!G:G,MATCH($C1190,'Policy Characteristics'!$C:$C,0))),"",INDEX('Policy Characteristics'!G:G,MATCH($C1190,'Policy Characteristics'!$C:$C,0)))</f>
        <v>0.25</v>
      </c>
      <c r="N1190" s="177">
        <f>IF(ISBLANK(INDEX('Policy Characteristics'!H:H,MATCH($C1190,'Policy Characteristics'!$C:$C,0))),"",INDEX('Policy Characteristics'!H:H,MATCH($C1190,'Policy Characteristics'!$C:$C,0)))</f>
        <v>0.01</v>
      </c>
      <c r="O1190" s="177" t="str">
        <f>IF(ISBLANK(INDEX('Policy Characteristics'!I:I,MATCH($C1190,'Policy Characteristics'!$C:$C,0))),"",INDEX('Policy Characteristics'!I:I,MATCH($C1190,'Policy Characteristics'!$C:$C,0)))</f>
        <v>% reduction in energy use</v>
      </c>
      <c r="P1190" s="177" t="str">
        <f>IF(ISBLANK(INDEX('Policy Characteristics'!J:J,MATCH($C1190,'Policy Characteristics'!$C:$C,0))),"",INDEX('Policy Characteristics'!J:J,MATCH($C1190,'Policy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0" s="177" t="str">
        <f>IF(ISBLANK(INDEX('Policy Characteristics'!K:K,MATCH($C1190,'Policy Characteristics'!$C:$C,0))),"",INDEX('Policy Characteristics'!K:K,MATCH($C1190,'Policy Characteristics'!$C:$C,0)))</f>
        <v>industry-ag-main.html#eff-stds</v>
      </c>
      <c r="R1190" s="177" t="str">
        <f>IF(ISBLANK(INDEX('Policy Characteristics'!L:L,MATCH($C1190,'Policy Characteristics'!$C:$C,0))),"",INDEX('Policy Characteristics'!L:L,MATCH($C1190,'Policy Characteristics'!$C:$C,0)))</f>
        <v>industry-energy-efficiency-standards.html</v>
      </c>
    </row>
    <row r="1191" spans="1:18" s="4" customFormat="1" x14ac:dyDescent="0.35">
      <c r="A1191" s="176" t="str">
        <f>IF(ISBLANK(INDEX('Policy Characteristics'!A:A,MATCH($C1191,'Policy Characteristics'!$C:$C,0))),"",INDEX('Policy Characteristics'!A:A,MATCH($C1191,'Policy Characteristics'!$C:$C,0)))</f>
        <v>Industry</v>
      </c>
      <c r="B1191" s="184" t="str">
        <f>IF(ISBLANK(INDEX('Policy Characteristics'!B:B,MATCH($C1191,'Policy Characteristics'!$C:$C,0))),"",INDEX('Policy Characteristics'!B:B,MATCH($C1191,'Policy Characteristics'!$C:$C,0)))</f>
        <v>Industry Energy Efficiency Standards</v>
      </c>
      <c r="C1191" s="176" t="str">
        <f t="shared" si="44"/>
        <v>Percentage Improvement in Eqpt Efficiency Standards above BAU</v>
      </c>
      <c r="D1191" s="6" t="s">
        <v>1983</v>
      </c>
      <c r="E1191" s="47" t="s">
        <v>1299</v>
      </c>
      <c r="F1191" t="s">
        <v>1945</v>
      </c>
      <c r="G1191" s="47" t="s">
        <v>1307</v>
      </c>
      <c r="H1191" s="44">
        <v>1149</v>
      </c>
      <c r="I1191" s="198" t="s">
        <v>43</v>
      </c>
      <c r="J1191" s="177" t="str">
        <f>IF(ISBLANK(INDEX('Policy Characteristics'!D:D,MATCH($C1191,'Policy Characteristics'!$C:$C,0))),"",INDEX('Policy Characteristics'!D:D,MATCH($C1191,'Policy Characteristics'!$C:$C,0)))</f>
        <v>Industry Energy Efficiency Standards</v>
      </c>
      <c r="K1191" s="177" t="str">
        <f>IF(ISBLANK(INDEX('Policy Characteristics'!E:E,MATCH($C1191,'Policy Characteristics'!$C:$C,0))),"",INDEX('Policy Characteristics'!E:E,MATCH($C1191,'Policy Characteristics'!$C:$C,0)))</f>
        <v>indst efficiency standards</v>
      </c>
      <c r="L1191" s="177">
        <f>IF(ISBLANK(INDEX('Policy Characteristics'!F:F,MATCH($C1191,'Policy Characteristics'!$C:$C,0))),"",INDEX('Policy Characteristics'!F:F,MATCH($C1191,'Policy Characteristics'!$C:$C,0)))</f>
        <v>0</v>
      </c>
      <c r="M1191" s="177">
        <f>IF(ISBLANK(INDEX('Policy Characteristics'!G:G,MATCH($C1191,'Policy Characteristics'!$C:$C,0))),"",INDEX('Policy Characteristics'!G:G,MATCH($C1191,'Policy Characteristics'!$C:$C,0)))</f>
        <v>0.25</v>
      </c>
      <c r="N1191" s="177">
        <f>IF(ISBLANK(INDEX('Policy Characteristics'!H:H,MATCH($C1191,'Policy Characteristics'!$C:$C,0))),"",INDEX('Policy Characteristics'!H:H,MATCH($C1191,'Policy Characteristics'!$C:$C,0)))</f>
        <v>0.01</v>
      </c>
      <c r="O1191" s="177" t="str">
        <f>IF(ISBLANK(INDEX('Policy Characteristics'!I:I,MATCH($C1191,'Policy Characteristics'!$C:$C,0))),"",INDEX('Policy Characteristics'!I:I,MATCH($C1191,'Policy Characteristics'!$C:$C,0)))</f>
        <v>% reduction in energy use</v>
      </c>
      <c r="P1191" s="177" t="str">
        <f>IF(ISBLANK(INDEX('Policy Characteristics'!J:J,MATCH($C1191,'Policy Characteristics'!$C:$C,0))),"",INDEX('Policy Characteristics'!J:J,MATCH($C1191,'Policy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1" s="177" t="str">
        <f>IF(ISBLANK(INDEX('Policy Characteristics'!K:K,MATCH($C1191,'Policy Characteristics'!$C:$C,0))),"",INDEX('Policy Characteristics'!K:K,MATCH($C1191,'Policy Characteristics'!$C:$C,0)))</f>
        <v>industry-ag-main.html#eff-stds</v>
      </c>
      <c r="R1191" s="177" t="str">
        <f>IF(ISBLANK(INDEX('Policy Characteristics'!L:L,MATCH($C1191,'Policy Characteristics'!$C:$C,0))),"",INDEX('Policy Characteristics'!L:L,MATCH($C1191,'Policy Characteristics'!$C:$C,0)))</f>
        <v>industry-energy-efficiency-standards.html</v>
      </c>
    </row>
    <row r="1192" spans="1:18" s="4" customFormat="1" x14ac:dyDescent="0.35">
      <c r="A1192" s="176" t="str">
        <f>IF(ISBLANK(INDEX('Policy Characteristics'!A:A,MATCH($C1192,'Policy Characteristics'!$C:$C,0))),"",INDEX('Policy Characteristics'!A:A,MATCH($C1192,'Policy Characteristics'!$C:$C,0)))</f>
        <v>Industry</v>
      </c>
      <c r="B1192" s="184" t="str">
        <f>IF(ISBLANK(INDEX('Policy Characteristics'!B:B,MATCH($C1192,'Policy Characteristics'!$C:$C,0))),"",INDEX('Policy Characteristics'!B:B,MATCH($C1192,'Policy Characteristics'!$C:$C,0)))</f>
        <v>Industry Energy Efficiency Standards</v>
      </c>
      <c r="C1192" s="176" t="str">
        <f t="shared" si="44"/>
        <v>Percentage Improvement in Eqpt Efficiency Standards above BAU</v>
      </c>
      <c r="D1192" s="6" t="s">
        <v>1983</v>
      </c>
      <c r="E1192" s="47" t="s">
        <v>1300</v>
      </c>
      <c r="F1192" t="s">
        <v>1945</v>
      </c>
      <c r="G1192" s="47" t="s">
        <v>1308</v>
      </c>
      <c r="H1192" s="44">
        <v>1150</v>
      </c>
      <c r="I1192" s="198" t="s">
        <v>43</v>
      </c>
      <c r="J1192" s="177" t="str">
        <f>IF(ISBLANK(INDEX('Policy Characteristics'!D:D,MATCH($C1192,'Policy Characteristics'!$C:$C,0))),"",INDEX('Policy Characteristics'!D:D,MATCH($C1192,'Policy Characteristics'!$C:$C,0)))</f>
        <v>Industry Energy Efficiency Standards</v>
      </c>
      <c r="K1192" s="177" t="str">
        <f>IF(ISBLANK(INDEX('Policy Characteristics'!E:E,MATCH($C1192,'Policy Characteristics'!$C:$C,0))),"",INDEX('Policy Characteristics'!E:E,MATCH($C1192,'Policy Characteristics'!$C:$C,0)))</f>
        <v>indst efficiency standards</v>
      </c>
      <c r="L1192" s="177">
        <f>IF(ISBLANK(INDEX('Policy Characteristics'!F:F,MATCH($C1192,'Policy Characteristics'!$C:$C,0))),"",INDEX('Policy Characteristics'!F:F,MATCH($C1192,'Policy Characteristics'!$C:$C,0)))</f>
        <v>0</v>
      </c>
      <c r="M1192" s="177">
        <f>IF(ISBLANK(INDEX('Policy Characteristics'!G:G,MATCH($C1192,'Policy Characteristics'!$C:$C,0))),"",INDEX('Policy Characteristics'!G:G,MATCH($C1192,'Policy Characteristics'!$C:$C,0)))</f>
        <v>0.25</v>
      </c>
      <c r="N1192" s="177">
        <f>IF(ISBLANK(INDEX('Policy Characteristics'!H:H,MATCH($C1192,'Policy Characteristics'!$C:$C,0))),"",INDEX('Policy Characteristics'!H:H,MATCH($C1192,'Policy Characteristics'!$C:$C,0)))</f>
        <v>0.01</v>
      </c>
      <c r="O1192" s="177" t="str">
        <f>IF(ISBLANK(INDEX('Policy Characteristics'!I:I,MATCH($C1192,'Policy Characteristics'!$C:$C,0))),"",INDEX('Policy Characteristics'!I:I,MATCH($C1192,'Policy Characteristics'!$C:$C,0)))</f>
        <v>% reduction in energy use</v>
      </c>
      <c r="P1192" s="177" t="str">
        <f>IF(ISBLANK(INDEX('Policy Characteristics'!J:J,MATCH($C1192,'Policy Characteristics'!$C:$C,0))),"",INDEX('Policy Characteristics'!J:J,MATCH($C1192,'Policy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2" s="177" t="str">
        <f>IF(ISBLANK(INDEX('Policy Characteristics'!K:K,MATCH($C1192,'Policy Characteristics'!$C:$C,0))),"",INDEX('Policy Characteristics'!K:K,MATCH($C1192,'Policy Characteristics'!$C:$C,0)))</f>
        <v>industry-ag-main.html#eff-stds</v>
      </c>
      <c r="R1192" s="177" t="str">
        <f>IF(ISBLANK(INDEX('Policy Characteristics'!L:L,MATCH($C1192,'Policy Characteristics'!$C:$C,0))),"",INDEX('Policy Characteristics'!L:L,MATCH($C1192,'Policy Characteristics'!$C:$C,0)))</f>
        <v>industry-energy-efficiency-standards.html</v>
      </c>
    </row>
    <row r="1193" spans="1:18" s="4" customFormat="1" x14ac:dyDescent="0.35">
      <c r="A1193" s="176" t="str">
        <f>IF(ISBLANK(INDEX('Policy Characteristics'!A:A,MATCH($C1193,'Policy Characteristics'!$C:$C,0))),"",INDEX('Policy Characteristics'!A:A,MATCH($C1193,'Policy Characteristics'!$C:$C,0)))</f>
        <v>Industry</v>
      </c>
      <c r="B1193" s="184" t="str">
        <f>IF(ISBLANK(INDEX('Policy Characteristics'!B:B,MATCH($C1193,'Policy Characteristics'!$C:$C,0))),"",INDEX('Policy Characteristics'!B:B,MATCH($C1193,'Policy Characteristics'!$C:$C,0)))</f>
        <v>Industry Energy Efficiency Standards</v>
      </c>
      <c r="C1193" s="176" t="str">
        <f t="shared" ref="C1193:C1249" si="45">C$1000</f>
        <v>Percentage Improvement in Eqpt Efficiency Standards above BAU</v>
      </c>
      <c r="D1193" s="6" t="s">
        <v>1983</v>
      </c>
      <c r="E1193" s="47" t="s">
        <v>1301</v>
      </c>
      <c r="F1193" t="s">
        <v>1945</v>
      </c>
      <c r="G1193" s="47" t="s">
        <v>1305</v>
      </c>
      <c r="H1193" s="44">
        <v>1151</v>
      </c>
      <c r="I1193" s="198" t="s">
        <v>44</v>
      </c>
      <c r="J1193" s="177" t="str">
        <f>IF(ISBLANK(INDEX('Policy Characteristics'!D:D,MATCH($C1193,'Policy Characteristics'!$C:$C,0))),"",INDEX('Policy Characteristics'!D:D,MATCH($C1193,'Policy Characteristics'!$C:$C,0)))</f>
        <v>Industry Energy Efficiency Standards</v>
      </c>
      <c r="K1193" s="177" t="str">
        <f>IF(ISBLANK(INDEX('Policy Characteristics'!E:E,MATCH($C1193,'Policy Characteristics'!$C:$C,0))),"",INDEX('Policy Characteristics'!E:E,MATCH($C1193,'Policy Characteristics'!$C:$C,0)))</f>
        <v>indst efficiency standards</v>
      </c>
      <c r="L1193" s="177">
        <f>IF(ISBLANK(INDEX('Policy Characteristics'!F:F,MATCH($C1193,'Policy Characteristics'!$C:$C,0))),"",INDEX('Policy Characteristics'!F:F,MATCH($C1193,'Policy Characteristics'!$C:$C,0)))</f>
        <v>0</v>
      </c>
      <c r="M1193" s="177">
        <f>IF(ISBLANK(INDEX('Policy Characteristics'!G:G,MATCH($C1193,'Policy Characteristics'!$C:$C,0))),"",INDEX('Policy Characteristics'!G:G,MATCH($C1193,'Policy Characteristics'!$C:$C,0)))</f>
        <v>0.25</v>
      </c>
      <c r="N1193" s="177">
        <f>IF(ISBLANK(INDEX('Policy Characteristics'!H:H,MATCH($C1193,'Policy Characteristics'!$C:$C,0))),"",INDEX('Policy Characteristics'!H:H,MATCH($C1193,'Policy Characteristics'!$C:$C,0)))</f>
        <v>0.01</v>
      </c>
      <c r="O1193" s="177" t="str">
        <f>IF(ISBLANK(INDEX('Policy Characteristics'!I:I,MATCH($C1193,'Policy Characteristics'!$C:$C,0))),"",INDEX('Policy Characteristics'!I:I,MATCH($C1193,'Policy Characteristics'!$C:$C,0)))</f>
        <v>% reduction in energy use</v>
      </c>
      <c r="P1193" s="177" t="str">
        <f>IF(ISBLANK(INDEX('Policy Characteristics'!J:J,MATCH($C1193,'Policy Characteristics'!$C:$C,0))),"",INDEX('Policy Characteristics'!J:J,MATCH($C1193,'Policy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3" s="177" t="str">
        <f>IF(ISBLANK(INDEX('Policy Characteristics'!K:K,MATCH($C1193,'Policy Characteristics'!$C:$C,0))),"",INDEX('Policy Characteristics'!K:K,MATCH($C1193,'Policy Characteristics'!$C:$C,0)))</f>
        <v>industry-ag-main.html#eff-stds</v>
      </c>
      <c r="R1193" s="177" t="str">
        <f>IF(ISBLANK(INDEX('Policy Characteristics'!L:L,MATCH($C1193,'Policy Characteristics'!$C:$C,0))),"",INDEX('Policy Characteristics'!L:L,MATCH($C1193,'Policy Characteristics'!$C:$C,0)))</f>
        <v>industry-energy-efficiency-standards.html</v>
      </c>
    </row>
    <row r="1194" spans="1:18" s="4" customFormat="1" x14ac:dyDescent="0.35">
      <c r="A1194" s="176" t="str">
        <f>IF(ISBLANK(INDEX('Policy Characteristics'!A:A,MATCH($C1194,'Policy Characteristics'!$C:$C,0))),"",INDEX('Policy Characteristics'!A:A,MATCH($C1194,'Policy Characteristics'!$C:$C,0)))</f>
        <v>Industry</v>
      </c>
      <c r="B1194" s="184" t="str">
        <f>IF(ISBLANK(INDEX('Policy Characteristics'!B:B,MATCH($C1194,'Policy Characteristics'!$C:$C,0))),"",INDEX('Policy Characteristics'!B:B,MATCH($C1194,'Policy Characteristics'!$C:$C,0)))</f>
        <v>Industry Energy Efficiency Standards</v>
      </c>
      <c r="C1194" s="176" t="str">
        <f t="shared" si="45"/>
        <v>Percentage Improvement in Eqpt Efficiency Standards above BAU</v>
      </c>
      <c r="D1194" s="6" t="s">
        <v>1983</v>
      </c>
      <c r="E1194" s="47" t="s">
        <v>1302</v>
      </c>
      <c r="F1194" t="s">
        <v>1945</v>
      </c>
      <c r="G1194" s="47" t="s">
        <v>1306</v>
      </c>
      <c r="H1194" s="44">
        <v>1152</v>
      </c>
      <c r="I1194" s="198" t="s">
        <v>43</v>
      </c>
      <c r="J1194" s="177" t="str">
        <f>IF(ISBLANK(INDEX('Policy Characteristics'!D:D,MATCH($C1194,'Policy Characteristics'!$C:$C,0))),"",INDEX('Policy Characteristics'!D:D,MATCH($C1194,'Policy Characteristics'!$C:$C,0)))</f>
        <v>Industry Energy Efficiency Standards</v>
      </c>
      <c r="K1194" s="177" t="str">
        <f>IF(ISBLANK(INDEX('Policy Characteristics'!E:E,MATCH($C1194,'Policy Characteristics'!$C:$C,0))),"",INDEX('Policy Characteristics'!E:E,MATCH($C1194,'Policy Characteristics'!$C:$C,0)))</f>
        <v>indst efficiency standards</v>
      </c>
      <c r="L1194" s="177">
        <f>IF(ISBLANK(INDEX('Policy Characteristics'!F:F,MATCH($C1194,'Policy Characteristics'!$C:$C,0))),"",INDEX('Policy Characteristics'!F:F,MATCH($C1194,'Policy Characteristics'!$C:$C,0)))</f>
        <v>0</v>
      </c>
      <c r="M1194" s="177">
        <f>IF(ISBLANK(INDEX('Policy Characteristics'!G:G,MATCH($C1194,'Policy Characteristics'!$C:$C,0))),"",INDEX('Policy Characteristics'!G:G,MATCH($C1194,'Policy Characteristics'!$C:$C,0)))</f>
        <v>0.25</v>
      </c>
      <c r="N1194" s="177">
        <f>IF(ISBLANK(INDEX('Policy Characteristics'!H:H,MATCH($C1194,'Policy Characteristics'!$C:$C,0))),"",INDEX('Policy Characteristics'!H:H,MATCH($C1194,'Policy Characteristics'!$C:$C,0)))</f>
        <v>0.01</v>
      </c>
      <c r="O1194" s="177" t="str">
        <f>IF(ISBLANK(INDEX('Policy Characteristics'!I:I,MATCH($C1194,'Policy Characteristics'!$C:$C,0))),"",INDEX('Policy Characteristics'!I:I,MATCH($C1194,'Policy Characteristics'!$C:$C,0)))</f>
        <v>% reduction in energy use</v>
      </c>
      <c r="P1194" s="177" t="str">
        <f>IF(ISBLANK(INDEX('Policy Characteristics'!J:J,MATCH($C1194,'Policy Characteristics'!$C:$C,0))),"",INDEX('Policy Characteristics'!J:J,MATCH($C1194,'Policy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4" s="177" t="str">
        <f>IF(ISBLANK(INDEX('Policy Characteristics'!K:K,MATCH($C1194,'Policy Characteristics'!$C:$C,0))),"",INDEX('Policy Characteristics'!K:K,MATCH($C1194,'Policy Characteristics'!$C:$C,0)))</f>
        <v>industry-ag-main.html#eff-stds</v>
      </c>
      <c r="R1194" s="177" t="str">
        <f>IF(ISBLANK(INDEX('Policy Characteristics'!L:L,MATCH($C1194,'Policy Characteristics'!$C:$C,0))),"",INDEX('Policy Characteristics'!L:L,MATCH($C1194,'Policy Characteristics'!$C:$C,0)))</f>
        <v>industry-energy-efficiency-standards.html</v>
      </c>
    </row>
    <row r="1195" spans="1:18" s="4" customFormat="1" x14ac:dyDescent="0.35">
      <c r="A1195" s="176" t="str">
        <f>IF(ISBLANK(INDEX('Policy Characteristics'!A:A,MATCH($C1195,'Policy Characteristics'!$C:$C,0))),"",INDEX('Policy Characteristics'!A:A,MATCH($C1195,'Policy Characteristics'!$C:$C,0)))</f>
        <v>Industry</v>
      </c>
      <c r="B1195" s="184" t="str">
        <f>IF(ISBLANK(INDEX('Policy Characteristics'!B:B,MATCH($C1195,'Policy Characteristics'!$C:$C,0))),"",INDEX('Policy Characteristics'!B:B,MATCH($C1195,'Policy Characteristics'!$C:$C,0)))</f>
        <v>Industry Energy Efficiency Standards</v>
      </c>
      <c r="C1195" s="176" t="str">
        <f t="shared" si="45"/>
        <v>Percentage Improvement in Eqpt Efficiency Standards above BAU</v>
      </c>
      <c r="D1195" s="6" t="s">
        <v>1983</v>
      </c>
      <c r="E1195" s="47" t="s">
        <v>1303</v>
      </c>
      <c r="F1195" t="s">
        <v>1945</v>
      </c>
      <c r="G1195" s="47" t="s">
        <v>1309</v>
      </c>
      <c r="H1195" s="44">
        <v>1153</v>
      </c>
      <c r="I1195" s="198" t="s">
        <v>44</v>
      </c>
      <c r="J1195" s="177" t="str">
        <f>IF(ISBLANK(INDEX('Policy Characteristics'!D:D,MATCH($C1195,'Policy Characteristics'!$C:$C,0))),"",INDEX('Policy Characteristics'!D:D,MATCH($C1195,'Policy Characteristics'!$C:$C,0)))</f>
        <v>Industry Energy Efficiency Standards</v>
      </c>
      <c r="K1195" s="177" t="str">
        <f>IF(ISBLANK(INDEX('Policy Characteristics'!E:E,MATCH($C1195,'Policy Characteristics'!$C:$C,0))),"",INDEX('Policy Characteristics'!E:E,MATCH($C1195,'Policy Characteristics'!$C:$C,0)))</f>
        <v>indst efficiency standards</v>
      </c>
      <c r="L1195" s="177">
        <f>IF(ISBLANK(INDEX('Policy Characteristics'!F:F,MATCH($C1195,'Policy Characteristics'!$C:$C,0))),"",INDEX('Policy Characteristics'!F:F,MATCH($C1195,'Policy Characteristics'!$C:$C,0)))</f>
        <v>0</v>
      </c>
      <c r="M1195" s="177">
        <f>IF(ISBLANK(INDEX('Policy Characteristics'!G:G,MATCH($C1195,'Policy Characteristics'!$C:$C,0))),"",INDEX('Policy Characteristics'!G:G,MATCH($C1195,'Policy Characteristics'!$C:$C,0)))</f>
        <v>0.25</v>
      </c>
      <c r="N1195" s="177">
        <f>IF(ISBLANK(INDEX('Policy Characteristics'!H:H,MATCH($C1195,'Policy Characteristics'!$C:$C,0))),"",INDEX('Policy Characteristics'!H:H,MATCH($C1195,'Policy Characteristics'!$C:$C,0)))</f>
        <v>0.01</v>
      </c>
      <c r="O1195" s="177" t="str">
        <f>IF(ISBLANK(INDEX('Policy Characteristics'!I:I,MATCH($C1195,'Policy Characteristics'!$C:$C,0))),"",INDEX('Policy Characteristics'!I:I,MATCH($C1195,'Policy Characteristics'!$C:$C,0)))</f>
        <v>% reduction in energy use</v>
      </c>
      <c r="P1195" s="177" t="str">
        <f>IF(ISBLANK(INDEX('Policy Characteristics'!J:J,MATCH($C1195,'Policy Characteristics'!$C:$C,0))),"",INDEX('Policy Characteristics'!J:J,MATCH($C1195,'Policy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5" s="177" t="str">
        <f>IF(ISBLANK(INDEX('Policy Characteristics'!K:K,MATCH($C1195,'Policy Characteristics'!$C:$C,0))),"",INDEX('Policy Characteristics'!K:K,MATCH($C1195,'Policy Characteristics'!$C:$C,0)))</f>
        <v>industry-ag-main.html#eff-stds</v>
      </c>
      <c r="R1195" s="177" t="str">
        <f>IF(ISBLANK(INDEX('Policy Characteristics'!L:L,MATCH($C1195,'Policy Characteristics'!$C:$C,0))),"",INDEX('Policy Characteristics'!L:L,MATCH($C1195,'Policy Characteristics'!$C:$C,0)))</f>
        <v>industry-energy-efficiency-standards.html</v>
      </c>
    </row>
    <row r="1196" spans="1:18" s="4" customFormat="1" x14ac:dyDescent="0.35">
      <c r="A1196" s="176" t="str">
        <f>IF(ISBLANK(INDEX('Policy Characteristics'!A:A,MATCH($C1196,'Policy Characteristics'!$C:$C,0))),"",INDEX('Policy Characteristics'!A:A,MATCH($C1196,'Policy Characteristics'!$C:$C,0)))</f>
        <v>Industry</v>
      </c>
      <c r="B1196" s="184" t="str">
        <f>IF(ISBLANK(INDEX('Policy Characteristics'!B:B,MATCH($C1196,'Policy Characteristics'!$C:$C,0))),"",INDEX('Policy Characteristics'!B:B,MATCH($C1196,'Policy Characteristics'!$C:$C,0)))</f>
        <v>Industry Energy Efficiency Standards</v>
      </c>
      <c r="C1196" s="176" t="str">
        <f t="shared" si="45"/>
        <v>Percentage Improvement in Eqpt Efficiency Standards above BAU</v>
      </c>
      <c r="D1196" s="6" t="s">
        <v>1983</v>
      </c>
      <c r="E1196" s="47" t="s">
        <v>1605</v>
      </c>
      <c r="F1196" t="s">
        <v>1945</v>
      </c>
      <c r="G1196" s="47" t="s">
        <v>1608</v>
      </c>
      <c r="H1196" s="44">
        <v>1154</v>
      </c>
      <c r="I1196" s="198" t="s">
        <v>44</v>
      </c>
      <c r="J1196" s="177" t="str">
        <f>IF(ISBLANK(INDEX('Policy Characteristics'!D:D,MATCH($C1196,'Policy Characteristics'!$C:$C,0))),"",INDEX('Policy Characteristics'!D:D,MATCH($C1196,'Policy Characteristics'!$C:$C,0)))</f>
        <v>Industry Energy Efficiency Standards</v>
      </c>
      <c r="K1196" s="177" t="str">
        <f>IF(ISBLANK(INDEX('Policy Characteristics'!E:E,MATCH($C1196,'Policy Characteristics'!$C:$C,0))),"",INDEX('Policy Characteristics'!E:E,MATCH($C1196,'Policy Characteristics'!$C:$C,0)))</f>
        <v>indst efficiency standards</v>
      </c>
      <c r="L1196" s="177">
        <f>IF(ISBLANK(INDEX('Policy Characteristics'!F:F,MATCH($C1196,'Policy Characteristics'!$C:$C,0))),"",INDEX('Policy Characteristics'!F:F,MATCH($C1196,'Policy Characteristics'!$C:$C,0)))</f>
        <v>0</v>
      </c>
      <c r="M1196" s="177">
        <f>IF(ISBLANK(INDEX('Policy Characteristics'!G:G,MATCH($C1196,'Policy Characteristics'!$C:$C,0))),"",INDEX('Policy Characteristics'!G:G,MATCH($C1196,'Policy Characteristics'!$C:$C,0)))</f>
        <v>0.25</v>
      </c>
      <c r="N1196" s="177">
        <f>IF(ISBLANK(INDEX('Policy Characteristics'!H:H,MATCH($C1196,'Policy Characteristics'!$C:$C,0))),"",INDEX('Policy Characteristics'!H:H,MATCH($C1196,'Policy Characteristics'!$C:$C,0)))</f>
        <v>0.01</v>
      </c>
      <c r="O1196" s="177" t="str">
        <f>IF(ISBLANK(INDEX('Policy Characteristics'!I:I,MATCH($C1196,'Policy Characteristics'!$C:$C,0))),"",INDEX('Policy Characteristics'!I:I,MATCH($C1196,'Policy Characteristics'!$C:$C,0)))</f>
        <v>% reduction in energy use</v>
      </c>
      <c r="P1196" s="177" t="str">
        <f>IF(ISBLANK(INDEX('Policy Characteristics'!J:J,MATCH($C1196,'Policy Characteristics'!$C:$C,0))),"",INDEX('Policy Characteristics'!J:J,MATCH($C1196,'Policy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6" s="177" t="str">
        <f>IF(ISBLANK(INDEX('Policy Characteristics'!K:K,MATCH($C1196,'Policy Characteristics'!$C:$C,0))),"",INDEX('Policy Characteristics'!K:K,MATCH($C1196,'Policy Characteristics'!$C:$C,0)))</f>
        <v>industry-ag-main.html#eff-stds</v>
      </c>
      <c r="R1196" s="177" t="str">
        <f>IF(ISBLANK(INDEX('Policy Characteristics'!L:L,MATCH($C1196,'Policy Characteristics'!$C:$C,0))),"",INDEX('Policy Characteristics'!L:L,MATCH($C1196,'Policy Characteristics'!$C:$C,0)))</f>
        <v>industry-energy-efficiency-standards.html</v>
      </c>
    </row>
    <row r="1197" spans="1:18" s="4" customFormat="1" x14ac:dyDescent="0.35">
      <c r="A1197" s="176" t="str">
        <f>IF(ISBLANK(INDEX('Policy Characteristics'!A:A,MATCH($C1197,'Policy Characteristics'!$C:$C,0))),"",INDEX('Policy Characteristics'!A:A,MATCH($C1197,'Policy Characteristics'!$C:$C,0)))</f>
        <v>Industry</v>
      </c>
      <c r="B1197" s="184" t="str">
        <f>IF(ISBLANK(INDEX('Policy Characteristics'!B:B,MATCH($C1197,'Policy Characteristics'!$C:$C,0))),"",INDEX('Policy Characteristics'!B:B,MATCH($C1197,'Policy Characteristics'!$C:$C,0)))</f>
        <v>Industry Energy Efficiency Standards</v>
      </c>
      <c r="C1197" s="176" t="str">
        <f t="shared" si="45"/>
        <v>Percentage Improvement in Eqpt Efficiency Standards above BAU</v>
      </c>
      <c r="D1197" s="6" t="s">
        <v>1983</v>
      </c>
      <c r="E1197" s="47" t="s">
        <v>1606</v>
      </c>
      <c r="F1197" t="s">
        <v>1945</v>
      </c>
      <c r="G1197" s="47" t="s">
        <v>1610</v>
      </c>
      <c r="H1197" s="44">
        <v>1155</v>
      </c>
      <c r="I1197" s="198" t="s">
        <v>43</v>
      </c>
      <c r="J1197" s="177" t="str">
        <f>IF(ISBLANK(INDEX('Policy Characteristics'!D:D,MATCH($C1197,'Policy Characteristics'!$C:$C,0))),"",INDEX('Policy Characteristics'!D:D,MATCH($C1197,'Policy Characteristics'!$C:$C,0)))</f>
        <v>Industry Energy Efficiency Standards</v>
      </c>
      <c r="K1197" s="177" t="str">
        <f>IF(ISBLANK(INDEX('Policy Characteristics'!E:E,MATCH($C1197,'Policy Characteristics'!$C:$C,0))),"",INDEX('Policy Characteristics'!E:E,MATCH($C1197,'Policy Characteristics'!$C:$C,0)))</f>
        <v>indst efficiency standards</v>
      </c>
      <c r="L1197" s="177">
        <f>IF(ISBLANK(INDEX('Policy Characteristics'!F:F,MATCH($C1197,'Policy Characteristics'!$C:$C,0))),"",INDEX('Policy Characteristics'!F:F,MATCH($C1197,'Policy Characteristics'!$C:$C,0)))</f>
        <v>0</v>
      </c>
      <c r="M1197" s="177">
        <f>IF(ISBLANK(INDEX('Policy Characteristics'!G:G,MATCH($C1197,'Policy Characteristics'!$C:$C,0))),"",INDEX('Policy Characteristics'!G:G,MATCH($C1197,'Policy Characteristics'!$C:$C,0)))</f>
        <v>0.25</v>
      </c>
      <c r="N1197" s="177">
        <f>IF(ISBLANK(INDEX('Policy Characteristics'!H:H,MATCH($C1197,'Policy Characteristics'!$C:$C,0))),"",INDEX('Policy Characteristics'!H:H,MATCH($C1197,'Policy Characteristics'!$C:$C,0)))</f>
        <v>0.01</v>
      </c>
      <c r="O1197" s="177" t="str">
        <f>IF(ISBLANK(INDEX('Policy Characteristics'!I:I,MATCH($C1197,'Policy Characteristics'!$C:$C,0))),"",INDEX('Policy Characteristics'!I:I,MATCH($C1197,'Policy Characteristics'!$C:$C,0)))</f>
        <v>% reduction in energy use</v>
      </c>
      <c r="P1197" s="177" t="str">
        <f>IF(ISBLANK(INDEX('Policy Characteristics'!J:J,MATCH($C1197,'Policy Characteristics'!$C:$C,0))),"",INDEX('Policy Characteristics'!J:J,MATCH($C1197,'Policy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7" s="177" t="str">
        <f>IF(ISBLANK(INDEX('Policy Characteristics'!K:K,MATCH($C1197,'Policy Characteristics'!$C:$C,0))),"",INDEX('Policy Characteristics'!K:K,MATCH($C1197,'Policy Characteristics'!$C:$C,0)))</f>
        <v>industry-ag-main.html#eff-stds</v>
      </c>
      <c r="R1197" s="177" t="str">
        <f>IF(ISBLANK(INDEX('Policy Characteristics'!L:L,MATCH($C1197,'Policy Characteristics'!$C:$C,0))),"",INDEX('Policy Characteristics'!L:L,MATCH($C1197,'Policy Characteristics'!$C:$C,0)))</f>
        <v>industry-energy-efficiency-standards.html</v>
      </c>
    </row>
    <row r="1198" spans="1:18" s="4" customFormat="1" x14ac:dyDescent="0.35">
      <c r="A1198" s="176" t="str">
        <f>IF(ISBLANK(INDEX('Policy Characteristics'!A:A,MATCH($C1198,'Policy Characteristics'!$C:$C,0))),"",INDEX('Policy Characteristics'!A:A,MATCH($C1198,'Policy Characteristics'!$C:$C,0)))</f>
        <v>Industry</v>
      </c>
      <c r="B1198" s="184" t="str">
        <f>IF(ISBLANK(INDEX('Policy Characteristics'!B:B,MATCH($C1198,'Policy Characteristics'!$C:$C,0))),"",INDEX('Policy Characteristics'!B:B,MATCH($C1198,'Policy Characteristics'!$C:$C,0)))</f>
        <v>Industry Energy Efficiency Standards</v>
      </c>
      <c r="C1198" s="176" t="str">
        <f t="shared" si="45"/>
        <v>Percentage Improvement in Eqpt Efficiency Standards above BAU</v>
      </c>
      <c r="D1198" s="6" t="s">
        <v>1983</v>
      </c>
      <c r="E1198" s="47" t="s">
        <v>1607</v>
      </c>
      <c r="F1198" t="s">
        <v>1945</v>
      </c>
      <c r="G1198" s="47" t="s">
        <v>1611</v>
      </c>
      <c r="H1198" s="44">
        <v>1156</v>
      </c>
      <c r="I1198" s="198" t="s">
        <v>43</v>
      </c>
      <c r="J1198" s="177" t="str">
        <f>IF(ISBLANK(INDEX('Policy Characteristics'!D:D,MATCH($C1198,'Policy Characteristics'!$C:$C,0))),"",INDEX('Policy Characteristics'!D:D,MATCH($C1198,'Policy Characteristics'!$C:$C,0)))</f>
        <v>Industry Energy Efficiency Standards</v>
      </c>
      <c r="K1198" s="177" t="str">
        <f>IF(ISBLANK(INDEX('Policy Characteristics'!E:E,MATCH($C1198,'Policy Characteristics'!$C:$C,0))),"",INDEX('Policy Characteristics'!E:E,MATCH($C1198,'Policy Characteristics'!$C:$C,0)))</f>
        <v>indst efficiency standards</v>
      </c>
      <c r="L1198" s="177">
        <f>IF(ISBLANK(INDEX('Policy Characteristics'!F:F,MATCH($C1198,'Policy Characteristics'!$C:$C,0))),"",INDEX('Policy Characteristics'!F:F,MATCH($C1198,'Policy Characteristics'!$C:$C,0)))</f>
        <v>0</v>
      </c>
      <c r="M1198" s="177">
        <f>IF(ISBLANK(INDEX('Policy Characteristics'!G:G,MATCH($C1198,'Policy Characteristics'!$C:$C,0))),"",INDEX('Policy Characteristics'!G:G,MATCH($C1198,'Policy Characteristics'!$C:$C,0)))</f>
        <v>0.25</v>
      </c>
      <c r="N1198" s="177">
        <f>IF(ISBLANK(INDEX('Policy Characteristics'!H:H,MATCH($C1198,'Policy Characteristics'!$C:$C,0))),"",INDEX('Policy Characteristics'!H:H,MATCH($C1198,'Policy Characteristics'!$C:$C,0)))</f>
        <v>0.01</v>
      </c>
      <c r="O1198" s="177" t="str">
        <f>IF(ISBLANK(INDEX('Policy Characteristics'!I:I,MATCH($C1198,'Policy Characteristics'!$C:$C,0))),"",INDEX('Policy Characteristics'!I:I,MATCH($C1198,'Policy Characteristics'!$C:$C,0)))</f>
        <v>% reduction in energy use</v>
      </c>
      <c r="P1198" s="177" t="str">
        <f>IF(ISBLANK(INDEX('Policy Characteristics'!J:J,MATCH($C1198,'Policy Characteristics'!$C:$C,0))),"",INDEX('Policy Characteristics'!J:J,MATCH($C1198,'Policy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8" s="177" t="str">
        <f>IF(ISBLANK(INDEX('Policy Characteristics'!K:K,MATCH($C1198,'Policy Characteristics'!$C:$C,0))),"",INDEX('Policy Characteristics'!K:K,MATCH($C1198,'Policy Characteristics'!$C:$C,0)))</f>
        <v>industry-ag-main.html#eff-stds</v>
      </c>
      <c r="R1198" s="177" t="str">
        <f>IF(ISBLANK(INDEX('Policy Characteristics'!L:L,MATCH($C1198,'Policy Characteristics'!$C:$C,0))),"",INDEX('Policy Characteristics'!L:L,MATCH($C1198,'Policy Characteristics'!$C:$C,0)))</f>
        <v>industry-energy-efficiency-standards.html</v>
      </c>
    </row>
    <row r="1199" spans="1:18" s="4" customFormat="1" x14ac:dyDescent="0.35">
      <c r="A1199" s="176" t="str">
        <f>IF(ISBLANK(INDEX('Policy Characteristics'!A:A,MATCH($C1199,'Policy Characteristics'!$C:$C,0))),"",INDEX('Policy Characteristics'!A:A,MATCH($C1199,'Policy Characteristics'!$C:$C,0)))</f>
        <v>Industry</v>
      </c>
      <c r="B1199" s="184" t="str">
        <f>IF(ISBLANK(INDEX('Policy Characteristics'!B:B,MATCH($C1199,'Policy Characteristics'!$C:$C,0))),"",INDEX('Policy Characteristics'!B:B,MATCH($C1199,'Policy Characteristics'!$C:$C,0)))</f>
        <v>Industry Energy Efficiency Standards</v>
      </c>
      <c r="C1199" s="176" t="str">
        <f t="shared" si="45"/>
        <v>Percentage Improvement in Eqpt Efficiency Standards above BAU</v>
      </c>
      <c r="D1199" s="6" t="s">
        <v>1983</v>
      </c>
      <c r="E1199" s="47" t="s">
        <v>1604</v>
      </c>
      <c r="F1199" t="s">
        <v>1945</v>
      </c>
      <c r="G1199" s="47" t="s">
        <v>1609</v>
      </c>
      <c r="H1199" s="44">
        <v>1157</v>
      </c>
      <c r="I1199" s="198" t="s">
        <v>44</v>
      </c>
      <c r="J1199" s="177" t="str">
        <f>IF(ISBLANK(INDEX('Policy Characteristics'!D:D,MATCH($C1199,'Policy Characteristics'!$C:$C,0))),"",INDEX('Policy Characteristics'!D:D,MATCH($C1199,'Policy Characteristics'!$C:$C,0)))</f>
        <v>Industry Energy Efficiency Standards</v>
      </c>
      <c r="K1199" s="177" t="str">
        <f>IF(ISBLANK(INDEX('Policy Characteristics'!E:E,MATCH($C1199,'Policy Characteristics'!$C:$C,0))),"",INDEX('Policy Characteristics'!E:E,MATCH($C1199,'Policy Characteristics'!$C:$C,0)))</f>
        <v>indst efficiency standards</v>
      </c>
      <c r="L1199" s="177">
        <f>IF(ISBLANK(INDEX('Policy Characteristics'!F:F,MATCH($C1199,'Policy Characteristics'!$C:$C,0))),"",INDEX('Policy Characteristics'!F:F,MATCH($C1199,'Policy Characteristics'!$C:$C,0)))</f>
        <v>0</v>
      </c>
      <c r="M1199" s="177">
        <f>IF(ISBLANK(INDEX('Policy Characteristics'!G:G,MATCH($C1199,'Policy Characteristics'!$C:$C,0))),"",INDEX('Policy Characteristics'!G:G,MATCH($C1199,'Policy Characteristics'!$C:$C,0)))</f>
        <v>0.25</v>
      </c>
      <c r="N1199" s="177">
        <f>IF(ISBLANK(INDEX('Policy Characteristics'!H:H,MATCH($C1199,'Policy Characteristics'!$C:$C,0))),"",INDEX('Policy Characteristics'!H:H,MATCH($C1199,'Policy Characteristics'!$C:$C,0)))</f>
        <v>0.01</v>
      </c>
      <c r="O1199" s="177" t="str">
        <f>IF(ISBLANK(INDEX('Policy Characteristics'!I:I,MATCH($C1199,'Policy Characteristics'!$C:$C,0))),"",INDEX('Policy Characteristics'!I:I,MATCH($C1199,'Policy Characteristics'!$C:$C,0)))</f>
        <v>% reduction in energy use</v>
      </c>
      <c r="P1199" s="177" t="str">
        <f>IF(ISBLANK(INDEX('Policy Characteristics'!J:J,MATCH($C1199,'Policy Characteristics'!$C:$C,0))),"",INDEX('Policy Characteristics'!J:J,MATCH($C1199,'Policy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9" s="177" t="str">
        <f>IF(ISBLANK(INDEX('Policy Characteristics'!K:K,MATCH($C1199,'Policy Characteristics'!$C:$C,0))),"",INDEX('Policy Characteristics'!K:K,MATCH($C1199,'Policy Characteristics'!$C:$C,0)))</f>
        <v>industry-ag-main.html#eff-stds</v>
      </c>
      <c r="R1199" s="177" t="str">
        <f>IF(ISBLANK(INDEX('Policy Characteristics'!L:L,MATCH($C1199,'Policy Characteristics'!$C:$C,0))),"",INDEX('Policy Characteristics'!L:L,MATCH($C1199,'Policy Characteristics'!$C:$C,0)))</f>
        <v>industry-energy-efficiency-standards.html</v>
      </c>
    </row>
    <row r="1200" spans="1:18" s="4" customFormat="1" x14ac:dyDescent="0.35">
      <c r="A1200" s="176" t="str">
        <f>IF(ISBLANK(INDEX('Policy Characteristics'!A:A,MATCH($C1200,'Policy Characteristics'!$C:$C,0))),"",INDEX('Policy Characteristics'!A:A,MATCH($C1200,'Policy Characteristics'!$C:$C,0)))</f>
        <v>Industry</v>
      </c>
      <c r="B1200" s="184" t="str">
        <f>IF(ISBLANK(INDEX('Policy Characteristics'!B:B,MATCH($C1200,'Policy Characteristics'!$C:$C,0))),"",INDEX('Policy Characteristics'!B:B,MATCH($C1200,'Policy Characteristics'!$C:$C,0)))</f>
        <v>Industry Energy Efficiency Standards</v>
      </c>
      <c r="C1200" s="176" t="str">
        <f t="shared" si="45"/>
        <v>Percentage Improvement in Eqpt Efficiency Standards above BAU</v>
      </c>
      <c r="D1200" s="6" t="s">
        <v>1984</v>
      </c>
      <c r="E1200" s="47" t="s">
        <v>1298</v>
      </c>
      <c r="F1200" t="s">
        <v>1946</v>
      </c>
      <c r="G1200" s="47" t="s">
        <v>1304</v>
      </c>
      <c r="H1200" s="44">
        <v>1158</v>
      </c>
      <c r="I1200" s="198" t="s">
        <v>43</v>
      </c>
      <c r="J1200" s="177" t="str">
        <f>IF(ISBLANK(INDEX('Policy Characteristics'!D:D,MATCH($C1200,'Policy Characteristics'!$C:$C,0))),"",INDEX('Policy Characteristics'!D:D,MATCH($C1200,'Policy Characteristics'!$C:$C,0)))</f>
        <v>Industry Energy Efficiency Standards</v>
      </c>
      <c r="K1200" s="177" t="str">
        <f>IF(ISBLANK(INDEX('Policy Characteristics'!E:E,MATCH($C1200,'Policy Characteristics'!$C:$C,0))),"",INDEX('Policy Characteristics'!E:E,MATCH($C1200,'Policy Characteristics'!$C:$C,0)))</f>
        <v>indst efficiency standards</v>
      </c>
      <c r="L1200" s="177">
        <f>IF(ISBLANK(INDEX('Policy Characteristics'!F:F,MATCH($C1200,'Policy Characteristics'!$C:$C,0))),"",INDEX('Policy Characteristics'!F:F,MATCH($C1200,'Policy Characteristics'!$C:$C,0)))</f>
        <v>0</v>
      </c>
      <c r="M1200" s="177">
        <f>IF(ISBLANK(INDEX('Policy Characteristics'!G:G,MATCH($C1200,'Policy Characteristics'!$C:$C,0))),"",INDEX('Policy Characteristics'!G:G,MATCH($C1200,'Policy Characteristics'!$C:$C,0)))</f>
        <v>0.25</v>
      </c>
      <c r="N1200" s="177">
        <f>IF(ISBLANK(INDEX('Policy Characteristics'!H:H,MATCH($C1200,'Policy Characteristics'!$C:$C,0))),"",INDEX('Policy Characteristics'!H:H,MATCH($C1200,'Policy Characteristics'!$C:$C,0)))</f>
        <v>0.01</v>
      </c>
      <c r="O1200" s="177" t="str">
        <f>IF(ISBLANK(INDEX('Policy Characteristics'!I:I,MATCH($C1200,'Policy Characteristics'!$C:$C,0))),"",INDEX('Policy Characteristics'!I:I,MATCH($C1200,'Policy Characteristics'!$C:$C,0)))</f>
        <v>% reduction in energy use</v>
      </c>
      <c r="P1200" s="177" t="str">
        <f>IF(ISBLANK(INDEX('Policy Characteristics'!J:J,MATCH($C1200,'Policy Characteristics'!$C:$C,0))),"",INDEX('Policy Characteristics'!J:J,MATCH($C1200,'Policy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0" s="177" t="str">
        <f>IF(ISBLANK(INDEX('Policy Characteristics'!K:K,MATCH($C1200,'Policy Characteristics'!$C:$C,0))),"",INDEX('Policy Characteristics'!K:K,MATCH($C1200,'Policy Characteristics'!$C:$C,0)))</f>
        <v>industry-ag-main.html#eff-stds</v>
      </c>
      <c r="R1200" s="177" t="str">
        <f>IF(ISBLANK(INDEX('Policy Characteristics'!L:L,MATCH($C1200,'Policy Characteristics'!$C:$C,0))),"",INDEX('Policy Characteristics'!L:L,MATCH($C1200,'Policy Characteristics'!$C:$C,0)))</f>
        <v>industry-energy-efficiency-standards.html</v>
      </c>
    </row>
    <row r="1201" spans="1:18" s="4" customFormat="1" x14ac:dyDescent="0.35">
      <c r="A1201" s="176" t="str">
        <f>IF(ISBLANK(INDEX('Policy Characteristics'!A:A,MATCH($C1201,'Policy Characteristics'!$C:$C,0))),"",INDEX('Policy Characteristics'!A:A,MATCH($C1201,'Policy Characteristics'!$C:$C,0)))</f>
        <v>Industry</v>
      </c>
      <c r="B1201" s="184" t="str">
        <f>IF(ISBLANK(INDEX('Policy Characteristics'!B:B,MATCH($C1201,'Policy Characteristics'!$C:$C,0))),"",INDEX('Policy Characteristics'!B:B,MATCH($C1201,'Policy Characteristics'!$C:$C,0)))</f>
        <v>Industry Energy Efficiency Standards</v>
      </c>
      <c r="C1201" s="176" t="str">
        <f t="shared" si="45"/>
        <v>Percentage Improvement in Eqpt Efficiency Standards above BAU</v>
      </c>
      <c r="D1201" s="6" t="s">
        <v>1984</v>
      </c>
      <c r="E1201" s="47" t="s">
        <v>1299</v>
      </c>
      <c r="F1201" t="s">
        <v>1946</v>
      </c>
      <c r="G1201" s="47" t="s">
        <v>1307</v>
      </c>
      <c r="H1201" s="44">
        <v>1159</v>
      </c>
      <c r="I1201" s="198" t="s">
        <v>43</v>
      </c>
      <c r="J1201" s="177" t="str">
        <f>IF(ISBLANK(INDEX('Policy Characteristics'!D:D,MATCH($C1201,'Policy Characteristics'!$C:$C,0))),"",INDEX('Policy Characteristics'!D:D,MATCH($C1201,'Policy Characteristics'!$C:$C,0)))</f>
        <v>Industry Energy Efficiency Standards</v>
      </c>
      <c r="K1201" s="177" t="str">
        <f>IF(ISBLANK(INDEX('Policy Characteristics'!E:E,MATCH($C1201,'Policy Characteristics'!$C:$C,0))),"",INDEX('Policy Characteristics'!E:E,MATCH($C1201,'Policy Characteristics'!$C:$C,0)))</f>
        <v>indst efficiency standards</v>
      </c>
      <c r="L1201" s="177">
        <f>IF(ISBLANK(INDEX('Policy Characteristics'!F:F,MATCH($C1201,'Policy Characteristics'!$C:$C,0))),"",INDEX('Policy Characteristics'!F:F,MATCH($C1201,'Policy Characteristics'!$C:$C,0)))</f>
        <v>0</v>
      </c>
      <c r="M1201" s="177">
        <f>IF(ISBLANK(INDEX('Policy Characteristics'!G:G,MATCH($C1201,'Policy Characteristics'!$C:$C,0))),"",INDEX('Policy Characteristics'!G:G,MATCH($C1201,'Policy Characteristics'!$C:$C,0)))</f>
        <v>0.25</v>
      </c>
      <c r="N1201" s="177">
        <f>IF(ISBLANK(INDEX('Policy Characteristics'!H:H,MATCH($C1201,'Policy Characteristics'!$C:$C,0))),"",INDEX('Policy Characteristics'!H:H,MATCH($C1201,'Policy Characteristics'!$C:$C,0)))</f>
        <v>0.01</v>
      </c>
      <c r="O1201" s="177" t="str">
        <f>IF(ISBLANK(INDEX('Policy Characteristics'!I:I,MATCH($C1201,'Policy Characteristics'!$C:$C,0))),"",INDEX('Policy Characteristics'!I:I,MATCH($C1201,'Policy Characteristics'!$C:$C,0)))</f>
        <v>% reduction in energy use</v>
      </c>
      <c r="P1201" s="177" t="str">
        <f>IF(ISBLANK(INDEX('Policy Characteristics'!J:J,MATCH($C1201,'Policy Characteristics'!$C:$C,0))),"",INDEX('Policy Characteristics'!J:J,MATCH($C1201,'Policy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1" s="177" t="str">
        <f>IF(ISBLANK(INDEX('Policy Characteristics'!K:K,MATCH($C1201,'Policy Characteristics'!$C:$C,0))),"",INDEX('Policy Characteristics'!K:K,MATCH($C1201,'Policy Characteristics'!$C:$C,0)))</f>
        <v>industry-ag-main.html#eff-stds</v>
      </c>
      <c r="R1201" s="177" t="str">
        <f>IF(ISBLANK(INDEX('Policy Characteristics'!L:L,MATCH($C1201,'Policy Characteristics'!$C:$C,0))),"",INDEX('Policy Characteristics'!L:L,MATCH($C1201,'Policy Characteristics'!$C:$C,0)))</f>
        <v>industry-energy-efficiency-standards.html</v>
      </c>
    </row>
    <row r="1202" spans="1:18" s="4" customFormat="1" x14ac:dyDescent="0.35">
      <c r="A1202" s="176" t="str">
        <f>IF(ISBLANK(INDEX('Policy Characteristics'!A:A,MATCH($C1202,'Policy Characteristics'!$C:$C,0))),"",INDEX('Policy Characteristics'!A:A,MATCH($C1202,'Policy Characteristics'!$C:$C,0)))</f>
        <v>Industry</v>
      </c>
      <c r="B1202" s="184" t="str">
        <f>IF(ISBLANK(INDEX('Policy Characteristics'!B:B,MATCH($C1202,'Policy Characteristics'!$C:$C,0))),"",INDEX('Policy Characteristics'!B:B,MATCH($C1202,'Policy Characteristics'!$C:$C,0)))</f>
        <v>Industry Energy Efficiency Standards</v>
      </c>
      <c r="C1202" s="176" t="str">
        <f t="shared" si="45"/>
        <v>Percentage Improvement in Eqpt Efficiency Standards above BAU</v>
      </c>
      <c r="D1202" s="6" t="s">
        <v>1984</v>
      </c>
      <c r="E1202" s="47" t="s">
        <v>1300</v>
      </c>
      <c r="F1202" t="s">
        <v>1946</v>
      </c>
      <c r="G1202" s="47" t="s">
        <v>1308</v>
      </c>
      <c r="H1202" s="44">
        <v>1160</v>
      </c>
      <c r="I1202" s="198" t="s">
        <v>43</v>
      </c>
      <c r="J1202" s="177" t="str">
        <f>IF(ISBLANK(INDEX('Policy Characteristics'!D:D,MATCH($C1202,'Policy Characteristics'!$C:$C,0))),"",INDEX('Policy Characteristics'!D:D,MATCH($C1202,'Policy Characteristics'!$C:$C,0)))</f>
        <v>Industry Energy Efficiency Standards</v>
      </c>
      <c r="K1202" s="177" t="str">
        <f>IF(ISBLANK(INDEX('Policy Characteristics'!E:E,MATCH($C1202,'Policy Characteristics'!$C:$C,0))),"",INDEX('Policy Characteristics'!E:E,MATCH($C1202,'Policy Characteristics'!$C:$C,0)))</f>
        <v>indst efficiency standards</v>
      </c>
      <c r="L1202" s="177">
        <f>IF(ISBLANK(INDEX('Policy Characteristics'!F:F,MATCH($C1202,'Policy Characteristics'!$C:$C,0))),"",INDEX('Policy Characteristics'!F:F,MATCH($C1202,'Policy Characteristics'!$C:$C,0)))</f>
        <v>0</v>
      </c>
      <c r="M1202" s="177">
        <f>IF(ISBLANK(INDEX('Policy Characteristics'!G:G,MATCH($C1202,'Policy Characteristics'!$C:$C,0))),"",INDEX('Policy Characteristics'!G:G,MATCH($C1202,'Policy Characteristics'!$C:$C,0)))</f>
        <v>0.25</v>
      </c>
      <c r="N1202" s="177">
        <f>IF(ISBLANK(INDEX('Policy Characteristics'!H:H,MATCH($C1202,'Policy Characteristics'!$C:$C,0))),"",INDEX('Policy Characteristics'!H:H,MATCH($C1202,'Policy Characteristics'!$C:$C,0)))</f>
        <v>0.01</v>
      </c>
      <c r="O1202" s="177" t="str">
        <f>IF(ISBLANK(INDEX('Policy Characteristics'!I:I,MATCH($C1202,'Policy Characteristics'!$C:$C,0))),"",INDEX('Policy Characteristics'!I:I,MATCH($C1202,'Policy Characteristics'!$C:$C,0)))</f>
        <v>% reduction in energy use</v>
      </c>
      <c r="P1202" s="177" t="str">
        <f>IF(ISBLANK(INDEX('Policy Characteristics'!J:J,MATCH($C1202,'Policy Characteristics'!$C:$C,0))),"",INDEX('Policy Characteristics'!J:J,MATCH($C1202,'Policy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2" s="177" t="str">
        <f>IF(ISBLANK(INDEX('Policy Characteristics'!K:K,MATCH($C1202,'Policy Characteristics'!$C:$C,0))),"",INDEX('Policy Characteristics'!K:K,MATCH($C1202,'Policy Characteristics'!$C:$C,0)))</f>
        <v>industry-ag-main.html#eff-stds</v>
      </c>
      <c r="R1202" s="177" t="str">
        <f>IF(ISBLANK(INDEX('Policy Characteristics'!L:L,MATCH($C1202,'Policy Characteristics'!$C:$C,0))),"",INDEX('Policy Characteristics'!L:L,MATCH($C1202,'Policy Characteristics'!$C:$C,0)))</f>
        <v>industry-energy-efficiency-standards.html</v>
      </c>
    </row>
    <row r="1203" spans="1:18" s="4" customFormat="1" x14ac:dyDescent="0.35">
      <c r="A1203" s="176" t="str">
        <f>IF(ISBLANK(INDEX('Policy Characteristics'!A:A,MATCH($C1203,'Policy Characteristics'!$C:$C,0))),"",INDEX('Policy Characteristics'!A:A,MATCH($C1203,'Policy Characteristics'!$C:$C,0)))</f>
        <v>Industry</v>
      </c>
      <c r="B1203" s="184" t="str">
        <f>IF(ISBLANK(INDEX('Policy Characteristics'!B:B,MATCH($C1203,'Policy Characteristics'!$C:$C,0))),"",INDEX('Policy Characteristics'!B:B,MATCH($C1203,'Policy Characteristics'!$C:$C,0)))</f>
        <v>Industry Energy Efficiency Standards</v>
      </c>
      <c r="C1203" s="176" t="str">
        <f t="shared" si="45"/>
        <v>Percentage Improvement in Eqpt Efficiency Standards above BAU</v>
      </c>
      <c r="D1203" s="6" t="s">
        <v>1984</v>
      </c>
      <c r="E1203" s="47" t="s">
        <v>1301</v>
      </c>
      <c r="F1203" t="s">
        <v>1946</v>
      </c>
      <c r="G1203" s="47" t="s">
        <v>1305</v>
      </c>
      <c r="H1203" s="44">
        <v>1161</v>
      </c>
      <c r="I1203" s="198" t="s">
        <v>44</v>
      </c>
      <c r="J1203" s="177" t="str">
        <f>IF(ISBLANK(INDEX('Policy Characteristics'!D:D,MATCH($C1203,'Policy Characteristics'!$C:$C,0))),"",INDEX('Policy Characteristics'!D:D,MATCH($C1203,'Policy Characteristics'!$C:$C,0)))</f>
        <v>Industry Energy Efficiency Standards</v>
      </c>
      <c r="K1203" s="177" t="str">
        <f>IF(ISBLANK(INDEX('Policy Characteristics'!E:E,MATCH($C1203,'Policy Characteristics'!$C:$C,0))),"",INDEX('Policy Characteristics'!E:E,MATCH($C1203,'Policy Characteristics'!$C:$C,0)))</f>
        <v>indst efficiency standards</v>
      </c>
      <c r="L1203" s="177">
        <f>IF(ISBLANK(INDEX('Policy Characteristics'!F:F,MATCH($C1203,'Policy Characteristics'!$C:$C,0))),"",INDEX('Policy Characteristics'!F:F,MATCH($C1203,'Policy Characteristics'!$C:$C,0)))</f>
        <v>0</v>
      </c>
      <c r="M1203" s="177">
        <f>IF(ISBLANK(INDEX('Policy Characteristics'!G:G,MATCH($C1203,'Policy Characteristics'!$C:$C,0))),"",INDEX('Policy Characteristics'!G:G,MATCH($C1203,'Policy Characteristics'!$C:$C,0)))</f>
        <v>0.25</v>
      </c>
      <c r="N1203" s="177">
        <f>IF(ISBLANK(INDEX('Policy Characteristics'!H:H,MATCH($C1203,'Policy Characteristics'!$C:$C,0))),"",INDEX('Policy Characteristics'!H:H,MATCH($C1203,'Policy Characteristics'!$C:$C,0)))</f>
        <v>0.01</v>
      </c>
      <c r="O1203" s="177" t="str">
        <f>IF(ISBLANK(INDEX('Policy Characteristics'!I:I,MATCH($C1203,'Policy Characteristics'!$C:$C,0))),"",INDEX('Policy Characteristics'!I:I,MATCH($C1203,'Policy Characteristics'!$C:$C,0)))</f>
        <v>% reduction in energy use</v>
      </c>
      <c r="P1203" s="177" t="str">
        <f>IF(ISBLANK(INDEX('Policy Characteristics'!J:J,MATCH($C1203,'Policy Characteristics'!$C:$C,0))),"",INDEX('Policy Characteristics'!J:J,MATCH($C1203,'Policy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3" s="177" t="str">
        <f>IF(ISBLANK(INDEX('Policy Characteristics'!K:K,MATCH($C1203,'Policy Characteristics'!$C:$C,0))),"",INDEX('Policy Characteristics'!K:K,MATCH($C1203,'Policy Characteristics'!$C:$C,0)))</f>
        <v>industry-ag-main.html#eff-stds</v>
      </c>
      <c r="R1203" s="177" t="str">
        <f>IF(ISBLANK(INDEX('Policy Characteristics'!L:L,MATCH($C1203,'Policy Characteristics'!$C:$C,0))),"",INDEX('Policy Characteristics'!L:L,MATCH($C1203,'Policy Characteristics'!$C:$C,0)))</f>
        <v>industry-energy-efficiency-standards.html</v>
      </c>
    </row>
    <row r="1204" spans="1:18" s="4" customFormat="1" x14ac:dyDescent="0.35">
      <c r="A1204" s="176" t="str">
        <f>IF(ISBLANK(INDEX('Policy Characteristics'!A:A,MATCH($C1204,'Policy Characteristics'!$C:$C,0))),"",INDEX('Policy Characteristics'!A:A,MATCH($C1204,'Policy Characteristics'!$C:$C,0)))</f>
        <v>Industry</v>
      </c>
      <c r="B1204" s="184" t="str">
        <f>IF(ISBLANK(INDEX('Policy Characteristics'!B:B,MATCH($C1204,'Policy Characteristics'!$C:$C,0))),"",INDEX('Policy Characteristics'!B:B,MATCH($C1204,'Policy Characteristics'!$C:$C,0)))</f>
        <v>Industry Energy Efficiency Standards</v>
      </c>
      <c r="C1204" s="176" t="str">
        <f t="shared" si="45"/>
        <v>Percentage Improvement in Eqpt Efficiency Standards above BAU</v>
      </c>
      <c r="D1204" s="6" t="s">
        <v>1984</v>
      </c>
      <c r="E1204" s="47" t="s">
        <v>1302</v>
      </c>
      <c r="F1204" t="s">
        <v>1946</v>
      </c>
      <c r="G1204" s="47" t="s">
        <v>1306</v>
      </c>
      <c r="H1204" s="44">
        <v>1162</v>
      </c>
      <c r="I1204" s="198" t="s">
        <v>43</v>
      </c>
      <c r="J1204" s="177" t="str">
        <f>IF(ISBLANK(INDEX('Policy Characteristics'!D:D,MATCH($C1204,'Policy Characteristics'!$C:$C,0))),"",INDEX('Policy Characteristics'!D:D,MATCH($C1204,'Policy Characteristics'!$C:$C,0)))</f>
        <v>Industry Energy Efficiency Standards</v>
      </c>
      <c r="K1204" s="177" t="str">
        <f>IF(ISBLANK(INDEX('Policy Characteristics'!E:E,MATCH($C1204,'Policy Characteristics'!$C:$C,0))),"",INDEX('Policy Characteristics'!E:E,MATCH($C1204,'Policy Characteristics'!$C:$C,0)))</f>
        <v>indst efficiency standards</v>
      </c>
      <c r="L1204" s="177">
        <f>IF(ISBLANK(INDEX('Policy Characteristics'!F:F,MATCH($C1204,'Policy Characteristics'!$C:$C,0))),"",INDEX('Policy Characteristics'!F:F,MATCH($C1204,'Policy Characteristics'!$C:$C,0)))</f>
        <v>0</v>
      </c>
      <c r="M1204" s="177">
        <f>IF(ISBLANK(INDEX('Policy Characteristics'!G:G,MATCH($C1204,'Policy Characteristics'!$C:$C,0))),"",INDEX('Policy Characteristics'!G:G,MATCH($C1204,'Policy Characteristics'!$C:$C,0)))</f>
        <v>0.25</v>
      </c>
      <c r="N1204" s="177">
        <f>IF(ISBLANK(INDEX('Policy Characteristics'!H:H,MATCH($C1204,'Policy Characteristics'!$C:$C,0))),"",INDEX('Policy Characteristics'!H:H,MATCH($C1204,'Policy Characteristics'!$C:$C,0)))</f>
        <v>0.01</v>
      </c>
      <c r="O1204" s="177" t="str">
        <f>IF(ISBLANK(INDEX('Policy Characteristics'!I:I,MATCH($C1204,'Policy Characteristics'!$C:$C,0))),"",INDEX('Policy Characteristics'!I:I,MATCH($C1204,'Policy Characteristics'!$C:$C,0)))</f>
        <v>% reduction in energy use</v>
      </c>
      <c r="P1204" s="177" t="str">
        <f>IF(ISBLANK(INDEX('Policy Characteristics'!J:J,MATCH($C1204,'Policy Characteristics'!$C:$C,0))),"",INDEX('Policy Characteristics'!J:J,MATCH($C1204,'Policy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4" s="177" t="str">
        <f>IF(ISBLANK(INDEX('Policy Characteristics'!K:K,MATCH($C1204,'Policy Characteristics'!$C:$C,0))),"",INDEX('Policy Characteristics'!K:K,MATCH($C1204,'Policy Characteristics'!$C:$C,0)))</f>
        <v>industry-ag-main.html#eff-stds</v>
      </c>
      <c r="R1204" s="177" t="str">
        <f>IF(ISBLANK(INDEX('Policy Characteristics'!L:L,MATCH($C1204,'Policy Characteristics'!$C:$C,0))),"",INDEX('Policy Characteristics'!L:L,MATCH($C1204,'Policy Characteristics'!$C:$C,0)))</f>
        <v>industry-energy-efficiency-standards.html</v>
      </c>
    </row>
    <row r="1205" spans="1:18" s="4" customFormat="1" x14ac:dyDescent="0.35">
      <c r="A1205" s="176" t="str">
        <f>IF(ISBLANK(INDEX('Policy Characteristics'!A:A,MATCH($C1205,'Policy Characteristics'!$C:$C,0))),"",INDEX('Policy Characteristics'!A:A,MATCH($C1205,'Policy Characteristics'!$C:$C,0)))</f>
        <v>Industry</v>
      </c>
      <c r="B1205" s="184" t="str">
        <f>IF(ISBLANK(INDEX('Policy Characteristics'!B:B,MATCH($C1205,'Policy Characteristics'!$C:$C,0))),"",INDEX('Policy Characteristics'!B:B,MATCH($C1205,'Policy Characteristics'!$C:$C,0)))</f>
        <v>Industry Energy Efficiency Standards</v>
      </c>
      <c r="C1205" s="176" t="str">
        <f t="shared" si="45"/>
        <v>Percentage Improvement in Eqpt Efficiency Standards above BAU</v>
      </c>
      <c r="D1205" s="6" t="s">
        <v>1984</v>
      </c>
      <c r="E1205" s="47" t="s">
        <v>1303</v>
      </c>
      <c r="F1205" t="s">
        <v>1946</v>
      </c>
      <c r="G1205" s="47" t="s">
        <v>1309</v>
      </c>
      <c r="H1205" s="44">
        <v>1163</v>
      </c>
      <c r="I1205" s="198" t="s">
        <v>44</v>
      </c>
      <c r="J1205" s="177" t="str">
        <f>IF(ISBLANK(INDEX('Policy Characteristics'!D:D,MATCH($C1205,'Policy Characteristics'!$C:$C,0))),"",INDEX('Policy Characteristics'!D:D,MATCH($C1205,'Policy Characteristics'!$C:$C,0)))</f>
        <v>Industry Energy Efficiency Standards</v>
      </c>
      <c r="K1205" s="177" t="str">
        <f>IF(ISBLANK(INDEX('Policy Characteristics'!E:E,MATCH($C1205,'Policy Characteristics'!$C:$C,0))),"",INDEX('Policy Characteristics'!E:E,MATCH($C1205,'Policy Characteristics'!$C:$C,0)))</f>
        <v>indst efficiency standards</v>
      </c>
      <c r="L1205" s="177">
        <f>IF(ISBLANK(INDEX('Policy Characteristics'!F:F,MATCH($C1205,'Policy Characteristics'!$C:$C,0))),"",INDEX('Policy Characteristics'!F:F,MATCH($C1205,'Policy Characteristics'!$C:$C,0)))</f>
        <v>0</v>
      </c>
      <c r="M1205" s="177">
        <f>IF(ISBLANK(INDEX('Policy Characteristics'!G:G,MATCH($C1205,'Policy Characteristics'!$C:$C,0))),"",INDEX('Policy Characteristics'!G:G,MATCH($C1205,'Policy Characteristics'!$C:$C,0)))</f>
        <v>0.25</v>
      </c>
      <c r="N1205" s="177">
        <f>IF(ISBLANK(INDEX('Policy Characteristics'!H:H,MATCH($C1205,'Policy Characteristics'!$C:$C,0))),"",INDEX('Policy Characteristics'!H:H,MATCH($C1205,'Policy Characteristics'!$C:$C,0)))</f>
        <v>0.01</v>
      </c>
      <c r="O1205" s="177" t="str">
        <f>IF(ISBLANK(INDEX('Policy Characteristics'!I:I,MATCH($C1205,'Policy Characteristics'!$C:$C,0))),"",INDEX('Policy Characteristics'!I:I,MATCH($C1205,'Policy Characteristics'!$C:$C,0)))</f>
        <v>% reduction in energy use</v>
      </c>
      <c r="P1205" s="177" t="str">
        <f>IF(ISBLANK(INDEX('Policy Characteristics'!J:J,MATCH($C1205,'Policy Characteristics'!$C:$C,0))),"",INDEX('Policy Characteristics'!J:J,MATCH($C1205,'Policy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5" s="177" t="str">
        <f>IF(ISBLANK(INDEX('Policy Characteristics'!K:K,MATCH($C1205,'Policy Characteristics'!$C:$C,0))),"",INDEX('Policy Characteristics'!K:K,MATCH($C1205,'Policy Characteristics'!$C:$C,0)))</f>
        <v>industry-ag-main.html#eff-stds</v>
      </c>
      <c r="R1205" s="177" t="str">
        <f>IF(ISBLANK(INDEX('Policy Characteristics'!L:L,MATCH($C1205,'Policy Characteristics'!$C:$C,0))),"",INDEX('Policy Characteristics'!L:L,MATCH($C1205,'Policy Characteristics'!$C:$C,0)))</f>
        <v>industry-energy-efficiency-standards.html</v>
      </c>
    </row>
    <row r="1206" spans="1:18" s="4" customFormat="1" x14ac:dyDescent="0.35">
      <c r="A1206" s="176" t="str">
        <f>IF(ISBLANK(INDEX('Policy Characteristics'!A:A,MATCH($C1206,'Policy Characteristics'!$C:$C,0))),"",INDEX('Policy Characteristics'!A:A,MATCH($C1206,'Policy Characteristics'!$C:$C,0)))</f>
        <v>Industry</v>
      </c>
      <c r="B1206" s="184" t="str">
        <f>IF(ISBLANK(INDEX('Policy Characteristics'!B:B,MATCH($C1206,'Policy Characteristics'!$C:$C,0))),"",INDEX('Policy Characteristics'!B:B,MATCH($C1206,'Policy Characteristics'!$C:$C,0)))</f>
        <v>Industry Energy Efficiency Standards</v>
      </c>
      <c r="C1206" s="176" t="str">
        <f t="shared" si="45"/>
        <v>Percentage Improvement in Eqpt Efficiency Standards above BAU</v>
      </c>
      <c r="D1206" s="6" t="s">
        <v>1984</v>
      </c>
      <c r="E1206" s="47" t="s">
        <v>1605</v>
      </c>
      <c r="F1206" t="s">
        <v>1946</v>
      </c>
      <c r="G1206" s="47" t="s">
        <v>1608</v>
      </c>
      <c r="H1206" s="44">
        <v>1164</v>
      </c>
      <c r="I1206" s="198" t="s">
        <v>44</v>
      </c>
      <c r="J1206" s="177" t="str">
        <f>IF(ISBLANK(INDEX('Policy Characteristics'!D:D,MATCH($C1206,'Policy Characteristics'!$C:$C,0))),"",INDEX('Policy Characteristics'!D:D,MATCH($C1206,'Policy Characteristics'!$C:$C,0)))</f>
        <v>Industry Energy Efficiency Standards</v>
      </c>
      <c r="K1206" s="177" t="str">
        <f>IF(ISBLANK(INDEX('Policy Characteristics'!E:E,MATCH($C1206,'Policy Characteristics'!$C:$C,0))),"",INDEX('Policy Characteristics'!E:E,MATCH($C1206,'Policy Characteristics'!$C:$C,0)))</f>
        <v>indst efficiency standards</v>
      </c>
      <c r="L1206" s="177">
        <f>IF(ISBLANK(INDEX('Policy Characteristics'!F:F,MATCH($C1206,'Policy Characteristics'!$C:$C,0))),"",INDEX('Policy Characteristics'!F:F,MATCH($C1206,'Policy Characteristics'!$C:$C,0)))</f>
        <v>0</v>
      </c>
      <c r="M1206" s="177">
        <f>IF(ISBLANK(INDEX('Policy Characteristics'!G:G,MATCH($C1206,'Policy Characteristics'!$C:$C,0))),"",INDEX('Policy Characteristics'!G:G,MATCH($C1206,'Policy Characteristics'!$C:$C,0)))</f>
        <v>0.25</v>
      </c>
      <c r="N1206" s="177">
        <f>IF(ISBLANK(INDEX('Policy Characteristics'!H:H,MATCH($C1206,'Policy Characteristics'!$C:$C,0))),"",INDEX('Policy Characteristics'!H:H,MATCH($C1206,'Policy Characteristics'!$C:$C,0)))</f>
        <v>0.01</v>
      </c>
      <c r="O1206" s="177" t="str">
        <f>IF(ISBLANK(INDEX('Policy Characteristics'!I:I,MATCH($C1206,'Policy Characteristics'!$C:$C,0))),"",INDEX('Policy Characteristics'!I:I,MATCH($C1206,'Policy Characteristics'!$C:$C,0)))</f>
        <v>% reduction in energy use</v>
      </c>
      <c r="P1206" s="177" t="str">
        <f>IF(ISBLANK(INDEX('Policy Characteristics'!J:J,MATCH($C1206,'Policy Characteristics'!$C:$C,0))),"",INDEX('Policy Characteristics'!J:J,MATCH($C1206,'Policy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6" s="177" t="str">
        <f>IF(ISBLANK(INDEX('Policy Characteristics'!K:K,MATCH($C1206,'Policy Characteristics'!$C:$C,0))),"",INDEX('Policy Characteristics'!K:K,MATCH($C1206,'Policy Characteristics'!$C:$C,0)))</f>
        <v>industry-ag-main.html#eff-stds</v>
      </c>
      <c r="R1206" s="177" t="str">
        <f>IF(ISBLANK(INDEX('Policy Characteristics'!L:L,MATCH($C1206,'Policy Characteristics'!$C:$C,0))),"",INDEX('Policy Characteristics'!L:L,MATCH($C1206,'Policy Characteristics'!$C:$C,0)))</f>
        <v>industry-energy-efficiency-standards.html</v>
      </c>
    </row>
    <row r="1207" spans="1:18" s="4" customFormat="1" x14ac:dyDescent="0.35">
      <c r="A1207" s="176" t="str">
        <f>IF(ISBLANK(INDEX('Policy Characteristics'!A:A,MATCH($C1207,'Policy Characteristics'!$C:$C,0))),"",INDEX('Policy Characteristics'!A:A,MATCH($C1207,'Policy Characteristics'!$C:$C,0)))</f>
        <v>Industry</v>
      </c>
      <c r="B1207" s="184" t="str">
        <f>IF(ISBLANK(INDEX('Policy Characteristics'!B:B,MATCH($C1207,'Policy Characteristics'!$C:$C,0))),"",INDEX('Policy Characteristics'!B:B,MATCH($C1207,'Policy Characteristics'!$C:$C,0)))</f>
        <v>Industry Energy Efficiency Standards</v>
      </c>
      <c r="C1207" s="176" t="str">
        <f t="shared" si="45"/>
        <v>Percentage Improvement in Eqpt Efficiency Standards above BAU</v>
      </c>
      <c r="D1207" s="6" t="s">
        <v>1984</v>
      </c>
      <c r="E1207" s="47" t="s">
        <v>1606</v>
      </c>
      <c r="F1207" t="s">
        <v>1946</v>
      </c>
      <c r="G1207" s="47" t="s">
        <v>1610</v>
      </c>
      <c r="H1207" s="44">
        <v>1165</v>
      </c>
      <c r="I1207" s="198" t="s">
        <v>43</v>
      </c>
      <c r="J1207" s="177" t="str">
        <f>IF(ISBLANK(INDEX('Policy Characteristics'!D:D,MATCH($C1207,'Policy Characteristics'!$C:$C,0))),"",INDEX('Policy Characteristics'!D:D,MATCH($C1207,'Policy Characteristics'!$C:$C,0)))</f>
        <v>Industry Energy Efficiency Standards</v>
      </c>
      <c r="K1207" s="177" t="str">
        <f>IF(ISBLANK(INDEX('Policy Characteristics'!E:E,MATCH($C1207,'Policy Characteristics'!$C:$C,0))),"",INDEX('Policy Characteristics'!E:E,MATCH($C1207,'Policy Characteristics'!$C:$C,0)))</f>
        <v>indst efficiency standards</v>
      </c>
      <c r="L1207" s="177">
        <f>IF(ISBLANK(INDEX('Policy Characteristics'!F:F,MATCH($C1207,'Policy Characteristics'!$C:$C,0))),"",INDEX('Policy Characteristics'!F:F,MATCH($C1207,'Policy Characteristics'!$C:$C,0)))</f>
        <v>0</v>
      </c>
      <c r="M1207" s="177">
        <f>IF(ISBLANK(INDEX('Policy Characteristics'!G:G,MATCH($C1207,'Policy Characteristics'!$C:$C,0))),"",INDEX('Policy Characteristics'!G:G,MATCH($C1207,'Policy Characteristics'!$C:$C,0)))</f>
        <v>0.25</v>
      </c>
      <c r="N1207" s="177">
        <f>IF(ISBLANK(INDEX('Policy Characteristics'!H:H,MATCH($C1207,'Policy Characteristics'!$C:$C,0))),"",INDEX('Policy Characteristics'!H:H,MATCH($C1207,'Policy Characteristics'!$C:$C,0)))</f>
        <v>0.01</v>
      </c>
      <c r="O1207" s="177" t="str">
        <f>IF(ISBLANK(INDEX('Policy Characteristics'!I:I,MATCH($C1207,'Policy Characteristics'!$C:$C,0))),"",INDEX('Policy Characteristics'!I:I,MATCH($C1207,'Policy Characteristics'!$C:$C,0)))</f>
        <v>% reduction in energy use</v>
      </c>
      <c r="P1207" s="177" t="str">
        <f>IF(ISBLANK(INDEX('Policy Characteristics'!J:J,MATCH($C1207,'Policy Characteristics'!$C:$C,0))),"",INDEX('Policy Characteristics'!J:J,MATCH($C1207,'Policy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7" s="177" t="str">
        <f>IF(ISBLANK(INDEX('Policy Characteristics'!K:K,MATCH($C1207,'Policy Characteristics'!$C:$C,0))),"",INDEX('Policy Characteristics'!K:K,MATCH($C1207,'Policy Characteristics'!$C:$C,0)))</f>
        <v>industry-ag-main.html#eff-stds</v>
      </c>
      <c r="R1207" s="177" t="str">
        <f>IF(ISBLANK(INDEX('Policy Characteristics'!L:L,MATCH($C1207,'Policy Characteristics'!$C:$C,0))),"",INDEX('Policy Characteristics'!L:L,MATCH($C1207,'Policy Characteristics'!$C:$C,0)))</f>
        <v>industry-energy-efficiency-standards.html</v>
      </c>
    </row>
    <row r="1208" spans="1:18" s="4" customFormat="1" x14ac:dyDescent="0.35">
      <c r="A1208" s="176" t="str">
        <f>IF(ISBLANK(INDEX('Policy Characteristics'!A:A,MATCH($C1208,'Policy Characteristics'!$C:$C,0))),"",INDEX('Policy Characteristics'!A:A,MATCH($C1208,'Policy Characteristics'!$C:$C,0)))</f>
        <v>Industry</v>
      </c>
      <c r="B1208" s="184" t="str">
        <f>IF(ISBLANK(INDEX('Policy Characteristics'!B:B,MATCH($C1208,'Policy Characteristics'!$C:$C,0))),"",INDEX('Policy Characteristics'!B:B,MATCH($C1208,'Policy Characteristics'!$C:$C,0)))</f>
        <v>Industry Energy Efficiency Standards</v>
      </c>
      <c r="C1208" s="176" t="str">
        <f t="shared" si="45"/>
        <v>Percentage Improvement in Eqpt Efficiency Standards above BAU</v>
      </c>
      <c r="D1208" s="6" t="s">
        <v>1984</v>
      </c>
      <c r="E1208" s="47" t="s">
        <v>1607</v>
      </c>
      <c r="F1208" t="s">
        <v>1946</v>
      </c>
      <c r="G1208" s="47" t="s">
        <v>1611</v>
      </c>
      <c r="H1208" s="44">
        <v>1166</v>
      </c>
      <c r="I1208" s="198" t="s">
        <v>43</v>
      </c>
      <c r="J1208" s="177" t="str">
        <f>IF(ISBLANK(INDEX('Policy Characteristics'!D:D,MATCH($C1208,'Policy Characteristics'!$C:$C,0))),"",INDEX('Policy Characteristics'!D:D,MATCH($C1208,'Policy Characteristics'!$C:$C,0)))</f>
        <v>Industry Energy Efficiency Standards</v>
      </c>
      <c r="K1208" s="177" t="str">
        <f>IF(ISBLANK(INDEX('Policy Characteristics'!E:E,MATCH($C1208,'Policy Characteristics'!$C:$C,0))),"",INDEX('Policy Characteristics'!E:E,MATCH($C1208,'Policy Characteristics'!$C:$C,0)))</f>
        <v>indst efficiency standards</v>
      </c>
      <c r="L1208" s="177">
        <f>IF(ISBLANK(INDEX('Policy Characteristics'!F:F,MATCH($C1208,'Policy Characteristics'!$C:$C,0))),"",INDEX('Policy Characteristics'!F:F,MATCH($C1208,'Policy Characteristics'!$C:$C,0)))</f>
        <v>0</v>
      </c>
      <c r="M1208" s="177">
        <f>IF(ISBLANK(INDEX('Policy Characteristics'!G:G,MATCH($C1208,'Policy Characteristics'!$C:$C,0))),"",INDEX('Policy Characteristics'!G:G,MATCH($C1208,'Policy Characteristics'!$C:$C,0)))</f>
        <v>0.25</v>
      </c>
      <c r="N1208" s="177">
        <f>IF(ISBLANK(INDEX('Policy Characteristics'!H:H,MATCH($C1208,'Policy Characteristics'!$C:$C,0))),"",INDEX('Policy Characteristics'!H:H,MATCH($C1208,'Policy Characteristics'!$C:$C,0)))</f>
        <v>0.01</v>
      </c>
      <c r="O1208" s="177" t="str">
        <f>IF(ISBLANK(INDEX('Policy Characteristics'!I:I,MATCH($C1208,'Policy Characteristics'!$C:$C,0))),"",INDEX('Policy Characteristics'!I:I,MATCH($C1208,'Policy Characteristics'!$C:$C,0)))</f>
        <v>% reduction in energy use</v>
      </c>
      <c r="P1208" s="177" t="str">
        <f>IF(ISBLANK(INDEX('Policy Characteristics'!J:J,MATCH($C1208,'Policy Characteristics'!$C:$C,0))),"",INDEX('Policy Characteristics'!J:J,MATCH($C1208,'Policy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8" s="177" t="str">
        <f>IF(ISBLANK(INDEX('Policy Characteristics'!K:K,MATCH($C1208,'Policy Characteristics'!$C:$C,0))),"",INDEX('Policy Characteristics'!K:K,MATCH($C1208,'Policy Characteristics'!$C:$C,0)))</f>
        <v>industry-ag-main.html#eff-stds</v>
      </c>
      <c r="R1208" s="177" t="str">
        <f>IF(ISBLANK(INDEX('Policy Characteristics'!L:L,MATCH($C1208,'Policy Characteristics'!$C:$C,0))),"",INDEX('Policy Characteristics'!L:L,MATCH($C1208,'Policy Characteristics'!$C:$C,0)))</f>
        <v>industry-energy-efficiency-standards.html</v>
      </c>
    </row>
    <row r="1209" spans="1:18" s="4" customFormat="1" x14ac:dyDescent="0.35">
      <c r="A1209" s="176" t="str">
        <f>IF(ISBLANK(INDEX('Policy Characteristics'!A:A,MATCH($C1209,'Policy Characteristics'!$C:$C,0))),"",INDEX('Policy Characteristics'!A:A,MATCH($C1209,'Policy Characteristics'!$C:$C,0)))</f>
        <v>Industry</v>
      </c>
      <c r="B1209" s="184" t="str">
        <f>IF(ISBLANK(INDEX('Policy Characteristics'!B:B,MATCH($C1209,'Policy Characteristics'!$C:$C,0))),"",INDEX('Policy Characteristics'!B:B,MATCH($C1209,'Policy Characteristics'!$C:$C,0)))</f>
        <v>Industry Energy Efficiency Standards</v>
      </c>
      <c r="C1209" s="176" t="str">
        <f t="shared" si="45"/>
        <v>Percentage Improvement in Eqpt Efficiency Standards above BAU</v>
      </c>
      <c r="D1209" s="6" t="s">
        <v>1984</v>
      </c>
      <c r="E1209" s="47" t="s">
        <v>1604</v>
      </c>
      <c r="F1209" t="s">
        <v>1946</v>
      </c>
      <c r="G1209" s="47" t="s">
        <v>1609</v>
      </c>
      <c r="H1209" s="44">
        <v>1167</v>
      </c>
      <c r="I1209" s="198" t="s">
        <v>44</v>
      </c>
      <c r="J1209" s="177" t="str">
        <f>IF(ISBLANK(INDEX('Policy Characteristics'!D:D,MATCH($C1209,'Policy Characteristics'!$C:$C,0))),"",INDEX('Policy Characteristics'!D:D,MATCH($C1209,'Policy Characteristics'!$C:$C,0)))</f>
        <v>Industry Energy Efficiency Standards</v>
      </c>
      <c r="K1209" s="177" t="str">
        <f>IF(ISBLANK(INDEX('Policy Characteristics'!E:E,MATCH($C1209,'Policy Characteristics'!$C:$C,0))),"",INDEX('Policy Characteristics'!E:E,MATCH($C1209,'Policy Characteristics'!$C:$C,0)))</f>
        <v>indst efficiency standards</v>
      </c>
      <c r="L1209" s="177">
        <f>IF(ISBLANK(INDEX('Policy Characteristics'!F:F,MATCH($C1209,'Policy Characteristics'!$C:$C,0))),"",INDEX('Policy Characteristics'!F:F,MATCH($C1209,'Policy Characteristics'!$C:$C,0)))</f>
        <v>0</v>
      </c>
      <c r="M1209" s="177">
        <f>IF(ISBLANK(INDEX('Policy Characteristics'!G:G,MATCH($C1209,'Policy Characteristics'!$C:$C,0))),"",INDEX('Policy Characteristics'!G:G,MATCH($C1209,'Policy Characteristics'!$C:$C,0)))</f>
        <v>0.25</v>
      </c>
      <c r="N1209" s="177">
        <f>IF(ISBLANK(INDEX('Policy Characteristics'!H:H,MATCH($C1209,'Policy Characteristics'!$C:$C,0))),"",INDEX('Policy Characteristics'!H:H,MATCH($C1209,'Policy Characteristics'!$C:$C,0)))</f>
        <v>0.01</v>
      </c>
      <c r="O1209" s="177" t="str">
        <f>IF(ISBLANK(INDEX('Policy Characteristics'!I:I,MATCH($C1209,'Policy Characteristics'!$C:$C,0))),"",INDEX('Policy Characteristics'!I:I,MATCH($C1209,'Policy Characteristics'!$C:$C,0)))</f>
        <v>% reduction in energy use</v>
      </c>
      <c r="P1209" s="177" t="str">
        <f>IF(ISBLANK(INDEX('Policy Characteristics'!J:J,MATCH($C1209,'Policy Characteristics'!$C:$C,0))),"",INDEX('Policy Characteristics'!J:J,MATCH($C1209,'Policy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9" s="177" t="str">
        <f>IF(ISBLANK(INDEX('Policy Characteristics'!K:K,MATCH($C1209,'Policy Characteristics'!$C:$C,0))),"",INDEX('Policy Characteristics'!K:K,MATCH($C1209,'Policy Characteristics'!$C:$C,0)))</f>
        <v>industry-ag-main.html#eff-stds</v>
      </c>
      <c r="R1209" s="177" t="str">
        <f>IF(ISBLANK(INDEX('Policy Characteristics'!L:L,MATCH($C1209,'Policy Characteristics'!$C:$C,0))),"",INDEX('Policy Characteristics'!L:L,MATCH($C1209,'Policy Characteristics'!$C:$C,0)))</f>
        <v>industry-energy-efficiency-standards.html</v>
      </c>
    </row>
    <row r="1210" spans="1:18" s="4" customFormat="1" x14ac:dyDescent="0.35">
      <c r="A1210" s="176" t="str">
        <f>IF(ISBLANK(INDEX('Policy Characteristics'!A:A,MATCH($C1210,'Policy Characteristics'!$C:$C,0))),"",INDEX('Policy Characteristics'!A:A,MATCH($C1210,'Policy Characteristics'!$C:$C,0)))</f>
        <v>Industry</v>
      </c>
      <c r="B1210" s="184" t="str">
        <f>IF(ISBLANK(INDEX('Policy Characteristics'!B:B,MATCH($C1210,'Policy Characteristics'!$C:$C,0))),"",INDEX('Policy Characteristics'!B:B,MATCH($C1210,'Policy Characteristics'!$C:$C,0)))</f>
        <v>Industry Energy Efficiency Standards</v>
      </c>
      <c r="C1210" s="176" t="str">
        <f t="shared" si="45"/>
        <v>Percentage Improvement in Eqpt Efficiency Standards above BAU</v>
      </c>
      <c r="D1210" s="6" t="s">
        <v>1985</v>
      </c>
      <c r="E1210" s="47" t="s">
        <v>1298</v>
      </c>
      <c r="F1210" t="s">
        <v>1947</v>
      </c>
      <c r="G1210" s="47" t="s">
        <v>1304</v>
      </c>
      <c r="H1210" s="44">
        <v>1168</v>
      </c>
      <c r="I1210" s="198" t="s">
        <v>43</v>
      </c>
      <c r="J1210" s="177" t="str">
        <f>IF(ISBLANK(INDEX('Policy Characteristics'!D:D,MATCH($C1210,'Policy Characteristics'!$C:$C,0))),"",INDEX('Policy Characteristics'!D:D,MATCH($C1210,'Policy Characteristics'!$C:$C,0)))</f>
        <v>Industry Energy Efficiency Standards</v>
      </c>
      <c r="K1210" s="177" t="str">
        <f>IF(ISBLANK(INDEX('Policy Characteristics'!E:E,MATCH($C1210,'Policy Characteristics'!$C:$C,0))),"",INDEX('Policy Characteristics'!E:E,MATCH($C1210,'Policy Characteristics'!$C:$C,0)))</f>
        <v>indst efficiency standards</v>
      </c>
      <c r="L1210" s="177">
        <f>IF(ISBLANK(INDEX('Policy Characteristics'!F:F,MATCH($C1210,'Policy Characteristics'!$C:$C,0))),"",INDEX('Policy Characteristics'!F:F,MATCH($C1210,'Policy Characteristics'!$C:$C,0)))</f>
        <v>0</v>
      </c>
      <c r="M1210" s="177">
        <f>IF(ISBLANK(INDEX('Policy Characteristics'!G:G,MATCH($C1210,'Policy Characteristics'!$C:$C,0))),"",INDEX('Policy Characteristics'!G:G,MATCH($C1210,'Policy Characteristics'!$C:$C,0)))</f>
        <v>0.25</v>
      </c>
      <c r="N1210" s="177">
        <f>IF(ISBLANK(INDEX('Policy Characteristics'!H:H,MATCH($C1210,'Policy Characteristics'!$C:$C,0))),"",INDEX('Policy Characteristics'!H:H,MATCH($C1210,'Policy Characteristics'!$C:$C,0)))</f>
        <v>0.01</v>
      </c>
      <c r="O1210" s="177" t="str">
        <f>IF(ISBLANK(INDEX('Policy Characteristics'!I:I,MATCH($C1210,'Policy Characteristics'!$C:$C,0))),"",INDEX('Policy Characteristics'!I:I,MATCH($C1210,'Policy Characteristics'!$C:$C,0)))</f>
        <v>% reduction in energy use</v>
      </c>
      <c r="P1210" s="177" t="str">
        <f>IF(ISBLANK(INDEX('Policy Characteristics'!J:J,MATCH($C1210,'Policy Characteristics'!$C:$C,0))),"",INDEX('Policy Characteristics'!J:J,MATCH($C1210,'Policy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0" s="177" t="str">
        <f>IF(ISBLANK(INDEX('Policy Characteristics'!K:K,MATCH($C1210,'Policy Characteristics'!$C:$C,0))),"",INDEX('Policy Characteristics'!K:K,MATCH($C1210,'Policy Characteristics'!$C:$C,0)))</f>
        <v>industry-ag-main.html#eff-stds</v>
      </c>
      <c r="R1210" s="177" t="str">
        <f>IF(ISBLANK(INDEX('Policy Characteristics'!L:L,MATCH($C1210,'Policy Characteristics'!$C:$C,0))),"",INDEX('Policy Characteristics'!L:L,MATCH($C1210,'Policy Characteristics'!$C:$C,0)))</f>
        <v>industry-energy-efficiency-standards.html</v>
      </c>
    </row>
    <row r="1211" spans="1:18" s="4" customFormat="1" x14ac:dyDescent="0.35">
      <c r="A1211" s="176" t="str">
        <f>IF(ISBLANK(INDEX('Policy Characteristics'!A:A,MATCH($C1211,'Policy Characteristics'!$C:$C,0))),"",INDEX('Policy Characteristics'!A:A,MATCH($C1211,'Policy Characteristics'!$C:$C,0)))</f>
        <v>Industry</v>
      </c>
      <c r="B1211" s="184" t="str">
        <f>IF(ISBLANK(INDEX('Policy Characteristics'!B:B,MATCH($C1211,'Policy Characteristics'!$C:$C,0))),"",INDEX('Policy Characteristics'!B:B,MATCH($C1211,'Policy Characteristics'!$C:$C,0)))</f>
        <v>Industry Energy Efficiency Standards</v>
      </c>
      <c r="C1211" s="176" t="str">
        <f t="shared" si="45"/>
        <v>Percentage Improvement in Eqpt Efficiency Standards above BAU</v>
      </c>
      <c r="D1211" s="6" t="s">
        <v>1985</v>
      </c>
      <c r="E1211" s="47" t="s">
        <v>1299</v>
      </c>
      <c r="F1211" t="s">
        <v>1947</v>
      </c>
      <c r="G1211" s="47" t="s">
        <v>1307</v>
      </c>
      <c r="H1211" s="44">
        <v>1169</v>
      </c>
      <c r="I1211" s="198" t="s">
        <v>43</v>
      </c>
      <c r="J1211" s="177" t="str">
        <f>IF(ISBLANK(INDEX('Policy Characteristics'!D:D,MATCH($C1211,'Policy Characteristics'!$C:$C,0))),"",INDEX('Policy Characteristics'!D:D,MATCH($C1211,'Policy Characteristics'!$C:$C,0)))</f>
        <v>Industry Energy Efficiency Standards</v>
      </c>
      <c r="K1211" s="177" t="str">
        <f>IF(ISBLANK(INDEX('Policy Characteristics'!E:E,MATCH($C1211,'Policy Characteristics'!$C:$C,0))),"",INDEX('Policy Characteristics'!E:E,MATCH($C1211,'Policy Characteristics'!$C:$C,0)))</f>
        <v>indst efficiency standards</v>
      </c>
      <c r="L1211" s="177">
        <f>IF(ISBLANK(INDEX('Policy Characteristics'!F:F,MATCH($C1211,'Policy Characteristics'!$C:$C,0))),"",INDEX('Policy Characteristics'!F:F,MATCH($C1211,'Policy Characteristics'!$C:$C,0)))</f>
        <v>0</v>
      </c>
      <c r="M1211" s="177">
        <f>IF(ISBLANK(INDEX('Policy Characteristics'!G:G,MATCH($C1211,'Policy Characteristics'!$C:$C,0))),"",INDEX('Policy Characteristics'!G:G,MATCH($C1211,'Policy Characteristics'!$C:$C,0)))</f>
        <v>0.25</v>
      </c>
      <c r="N1211" s="177">
        <f>IF(ISBLANK(INDEX('Policy Characteristics'!H:H,MATCH($C1211,'Policy Characteristics'!$C:$C,0))),"",INDEX('Policy Characteristics'!H:H,MATCH($C1211,'Policy Characteristics'!$C:$C,0)))</f>
        <v>0.01</v>
      </c>
      <c r="O1211" s="177" t="str">
        <f>IF(ISBLANK(INDEX('Policy Characteristics'!I:I,MATCH($C1211,'Policy Characteristics'!$C:$C,0))),"",INDEX('Policy Characteristics'!I:I,MATCH($C1211,'Policy Characteristics'!$C:$C,0)))</f>
        <v>% reduction in energy use</v>
      </c>
      <c r="P1211" s="177" t="str">
        <f>IF(ISBLANK(INDEX('Policy Characteristics'!J:J,MATCH($C1211,'Policy Characteristics'!$C:$C,0))),"",INDEX('Policy Characteristics'!J:J,MATCH($C1211,'Policy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1" s="177" t="str">
        <f>IF(ISBLANK(INDEX('Policy Characteristics'!K:K,MATCH($C1211,'Policy Characteristics'!$C:$C,0))),"",INDEX('Policy Characteristics'!K:K,MATCH($C1211,'Policy Characteristics'!$C:$C,0)))</f>
        <v>industry-ag-main.html#eff-stds</v>
      </c>
      <c r="R1211" s="177" t="str">
        <f>IF(ISBLANK(INDEX('Policy Characteristics'!L:L,MATCH($C1211,'Policy Characteristics'!$C:$C,0))),"",INDEX('Policy Characteristics'!L:L,MATCH($C1211,'Policy Characteristics'!$C:$C,0)))</f>
        <v>industry-energy-efficiency-standards.html</v>
      </c>
    </row>
    <row r="1212" spans="1:18" s="4" customFormat="1" x14ac:dyDescent="0.35">
      <c r="A1212" s="176" t="str">
        <f>IF(ISBLANK(INDEX('Policy Characteristics'!A:A,MATCH($C1212,'Policy Characteristics'!$C:$C,0))),"",INDEX('Policy Characteristics'!A:A,MATCH($C1212,'Policy Characteristics'!$C:$C,0)))</f>
        <v>Industry</v>
      </c>
      <c r="B1212" s="184" t="str">
        <f>IF(ISBLANK(INDEX('Policy Characteristics'!B:B,MATCH($C1212,'Policy Characteristics'!$C:$C,0))),"",INDEX('Policy Characteristics'!B:B,MATCH($C1212,'Policy Characteristics'!$C:$C,0)))</f>
        <v>Industry Energy Efficiency Standards</v>
      </c>
      <c r="C1212" s="176" t="str">
        <f t="shared" si="45"/>
        <v>Percentage Improvement in Eqpt Efficiency Standards above BAU</v>
      </c>
      <c r="D1212" s="6" t="s">
        <v>1985</v>
      </c>
      <c r="E1212" s="47" t="s">
        <v>1300</v>
      </c>
      <c r="F1212" t="s">
        <v>1947</v>
      </c>
      <c r="G1212" s="47" t="s">
        <v>1308</v>
      </c>
      <c r="H1212" s="44">
        <v>1170</v>
      </c>
      <c r="I1212" s="198" t="s">
        <v>43</v>
      </c>
      <c r="J1212" s="177" t="str">
        <f>IF(ISBLANK(INDEX('Policy Characteristics'!D:D,MATCH($C1212,'Policy Characteristics'!$C:$C,0))),"",INDEX('Policy Characteristics'!D:D,MATCH($C1212,'Policy Characteristics'!$C:$C,0)))</f>
        <v>Industry Energy Efficiency Standards</v>
      </c>
      <c r="K1212" s="177" t="str">
        <f>IF(ISBLANK(INDEX('Policy Characteristics'!E:E,MATCH($C1212,'Policy Characteristics'!$C:$C,0))),"",INDEX('Policy Characteristics'!E:E,MATCH($C1212,'Policy Characteristics'!$C:$C,0)))</f>
        <v>indst efficiency standards</v>
      </c>
      <c r="L1212" s="177">
        <f>IF(ISBLANK(INDEX('Policy Characteristics'!F:F,MATCH($C1212,'Policy Characteristics'!$C:$C,0))),"",INDEX('Policy Characteristics'!F:F,MATCH($C1212,'Policy Characteristics'!$C:$C,0)))</f>
        <v>0</v>
      </c>
      <c r="M1212" s="177">
        <f>IF(ISBLANK(INDEX('Policy Characteristics'!G:G,MATCH($C1212,'Policy Characteristics'!$C:$C,0))),"",INDEX('Policy Characteristics'!G:G,MATCH($C1212,'Policy Characteristics'!$C:$C,0)))</f>
        <v>0.25</v>
      </c>
      <c r="N1212" s="177">
        <f>IF(ISBLANK(INDEX('Policy Characteristics'!H:H,MATCH($C1212,'Policy Characteristics'!$C:$C,0))),"",INDEX('Policy Characteristics'!H:H,MATCH($C1212,'Policy Characteristics'!$C:$C,0)))</f>
        <v>0.01</v>
      </c>
      <c r="O1212" s="177" t="str">
        <f>IF(ISBLANK(INDEX('Policy Characteristics'!I:I,MATCH($C1212,'Policy Characteristics'!$C:$C,0))),"",INDEX('Policy Characteristics'!I:I,MATCH($C1212,'Policy Characteristics'!$C:$C,0)))</f>
        <v>% reduction in energy use</v>
      </c>
      <c r="P1212" s="177" t="str">
        <f>IF(ISBLANK(INDEX('Policy Characteristics'!J:J,MATCH($C1212,'Policy Characteristics'!$C:$C,0))),"",INDEX('Policy Characteristics'!J:J,MATCH($C1212,'Policy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2" s="177" t="str">
        <f>IF(ISBLANK(INDEX('Policy Characteristics'!K:K,MATCH($C1212,'Policy Characteristics'!$C:$C,0))),"",INDEX('Policy Characteristics'!K:K,MATCH($C1212,'Policy Characteristics'!$C:$C,0)))</f>
        <v>industry-ag-main.html#eff-stds</v>
      </c>
      <c r="R1212" s="177" t="str">
        <f>IF(ISBLANK(INDEX('Policy Characteristics'!L:L,MATCH($C1212,'Policy Characteristics'!$C:$C,0))),"",INDEX('Policy Characteristics'!L:L,MATCH($C1212,'Policy Characteristics'!$C:$C,0)))</f>
        <v>industry-energy-efficiency-standards.html</v>
      </c>
    </row>
    <row r="1213" spans="1:18" s="4" customFormat="1" x14ac:dyDescent="0.35">
      <c r="A1213" s="176" t="str">
        <f>IF(ISBLANK(INDEX('Policy Characteristics'!A:A,MATCH($C1213,'Policy Characteristics'!$C:$C,0))),"",INDEX('Policy Characteristics'!A:A,MATCH($C1213,'Policy Characteristics'!$C:$C,0)))</f>
        <v>Industry</v>
      </c>
      <c r="B1213" s="184" t="str">
        <f>IF(ISBLANK(INDEX('Policy Characteristics'!B:B,MATCH($C1213,'Policy Characteristics'!$C:$C,0))),"",INDEX('Policy Characteristics'!B:B,MATCH($C1213,'Policy Characteristics'!$C:$C,0)))</f>
        <v>Industry Energy Efficiency Standards</v>
      </c>
      <c r="C1213" s="176" t="str">
        <f t="shared" si="45"/>
        <v>Percentage Improvement in Eqpt Efficiency Standards above BAU</v>
      </c>
      <c r="D1213" s="6" t="s">
        <v>1985</v>
      </c>
      <c r="E1213" s="47" t="s">
        <v>1301</v>
      </c>
      <c r="F1213" t="s">
        <v>1947</v>
      </c>
      <c r="G1213" s="47" t="s">
        <v>1305</v>
      </c>
      <c r="H1213" s="44">
        <v>1171</v>
      </c>
      <c r="I1213" s="198" t="s">
        <v>44</v>
      </c>
      <c r="J1213" s="177" t="str">
        <f>IF(ISBLANK(INDEX('Policy Characteristics'!D:D,MATCH($C1213,'Policy Characteristics'!$C:$C,0))),"",INDEX('Policy Characteristics'!D:D,MATCH($C1213,'Policy Characteristics'!$C:$C,0)))</f>
        <v>Industry Energy Efficiency Standards</v>
      </c>
      <c r="K1213" s="177" t="str">
        <f>IF(ISBLANK(INDEX('Policy Characteristics'!E:E,MATCH($C1213,'Policy Characteristics'!$C:$C,0))),"",INDEX('Policy Characteristics'!E:E,MATCH($C1213,'Policy Characteristics'!$C:$C,0)))</f>
        <v>indst efficiency standards</v>
      </c>
      <c r="L1213" s="177">
        <f>IF(ISBLANK(INDEX('Policy Characteristics'!F:F,MATCH($C1213,'Policy Characteristics'!$C:$C,0))),"",INDEX('Policy Characteristics'!F:F,MATCH($C1213,'Policy Characteristics'!$C:$C,0)))</f>
        <v>0</v>
      </c>
      <c r="M1213" s="177">
        <f>IF(ISBLANK(INDEX('Policy Characteristics'!G:G,MATCH($C1213,'Policy Characteristics'!$C:$C,0))),"",INDEX('Policy Characteristics'!G:G,MATCH($C1213,'Policy Characteristics'!$C:$C,0)))</f>
        <v>0.25</v>
      </c>
      <c r="N1213" s="177">
        <f>IF(ISBLANK(INDEX('Policy Characteristics'!H:H,MATCH($C1213,'Policy Characteristics'!$C:$C,0))),"",INDEX('Policy Characteristics'!H:H,MATCH($C1213,'Policy Characteristics'!$C:$C,0)))</f>
        <v>0.01</v>
      </c>
      <c r="O1213" s="177" t="str">
        <f>IF(ISBLANK(INDEX('Policy Characteristics'!I:I,MATCH($C1213,'Policy Characteristics'!$C:$C,0))),"",INDEX('Policy Characteristics'!I:I,MATCH($C1213,'Policy Characteristics'!$C:$C,0)))</f>
        <v>% reduction in energy use</v>
      </c>
      <c r="P1213" s="177" t="str">
        <f>IF(ISBLANK(INDEX('Policy Characteristics'!J:J,MATCH($C1213,'Policy Characteristics'!$C:$C,0))),"",INDEX('Policy Characteristics'!J:J,MATCH($C1213,'Policy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3" s="177" t="str">
        <f>IF(ISBLANK(INDEX('Policy Characteristics'!K:K,MATCH($C1213,'Policy Characteristics'!$C:$C,0))),"",INDEX('Policy Characteristics'!K:K,MATCH($C1213,'Policy Characteristics'!$C:$C,0)))</f>
        <v>industry-ag-main.html#eff-stds</v>
      </c>
      <c r="R1213" s="177" t="str">
        <f>IF(ISBLANK(INDEX('Policy Characteristics'!L:L,MATCH($C1213,'Policy Characteristics'!$C:$C,0))),"",INDEX('Policy Characteristics'!L:L,MATCH($C1213,'Policy Characteristics'!$C:$C,0)))</f>
        <v>industry-energy-efficiency-standards.html</v>
      </c>
    </row>
    <row r="1214" spans="1:18" s="4" customFormat="1" x14ac:dyDescent="0.35">
      <c r="A1214" s="176" t="str">
        <f>IF(ISBLANK(INDEX('Policy Characteristics'!A:A,MATCH($C1214,'Policy Characteristics'!$C:$C,0))),"",INDEX('Policy Characteristics'!A:A,MATCH($C1214,'Policy Characteristics'!$C:$C,0)))</f>
        <v>Industry</v>
      </c>
      <c r="B1214" s="184" t="str">
        <f>IF(ISBLANK(INDEX('Policy Characteristics'!B:B,MATCH($C1214,'Policy Characteristics'!$C:$C,0))),"",INDEX('Policy Characteristics'!B:B,MATCH($C1214,'Policy Characteristics'!$C:$C,0)))</f>
        <v>Industry Energy Efficiency Standards</v>
      </c>
      <c r="C1214" s="176" t="str">
        <f t="shared" si="45"/>
        <v>Percentage Improvement in Eqpt Efficiency Standards above BAU</v>
      </c>
      <c r="D1214" s="6" t="s">
        <v>1985</v>
      </c>
      <c r="E1214" s="47" t="s">
        <v>1302</v>
      </c>
      <c r="F1214" t="s">
        <v>1947</v>
      </c>
      <c r="G1214" s="47" t="s">
        <v>1306</v>
      </c>
      <c r="H1214" s="44">
        <v>1172</v>
      </c>
      <c r="I1214" s="198" t="s">
        <v>43</v>
      </c>
      <c r="J1214" s="177" t="str">
        <f>IF(ISBLANK(INDEX('Policy Characteristics'!D:D,MATCH($C1214,'Policy Characteristics'!$C:$C,0))),"",INDEX('Policy Characteristics'!D:D,MATCH($C1214,'Policy Characteristics'!$C:$C,0)))</f>
        <v>Industry Energy Efficiency Standards</v>
      </c>
      <c r="K1214" s="177" t="str">
        <f>IF(ISBLANK(INDEX('Policy Characteristics'!E:E,MATCH($C1214,'Policy Characteristics'!$C:$C,0))),"",INDEX('Policy Characteristics'!E:E,MATCH($C1214,'Policy Characteristics'!$C:$C,0)))</f>
        <v>indst efficiency standards</v>
      </c>
      <c r="L1214" s="177">
        <f>IF(ISBLANK(INDEX('Policy Characteristics'!F:F,MATCH($C1214,'Policy Characteristics'!$C:$C,0))),"",INDEX('Policy Characteristics'!F:F,MATCH($C1214,'Policy Characteristics'!$C:$C,0)))</f>
        <v>0</v>
      </c>
      <c r="M1214" s="177">
        <f>IF(ISBLANK(INDEX('Policy Characteristics'!G:G,MATCH($C1214,'Policy Characteristics'!$C:$C,0))),"",INDEX('Policy Characteristics'!G:G,MATCH($C1214,'Policy Characteristics'!$C:$C,0)))</f>
        <v>0.25</v>
      </c>
      <c r="N1214" s="177">
        <f>IF(ISBLANK(INDEX('Policy Characteristics'!H:H,MATCH($C1214,'Policy Characteristics'!$C:$C,0))),"",INDEX('Policy Characteristics'!H:H,MATCH($C1214,'Policy Characteristics'!$C:$C,0)))</f>
        <v>0.01</v>
      </c>
      <c r="O1214" s="177" t="str">
        <f>IF(ISBLANK(INDEX('Policy Characteristics'!I:I,MATCH($C1214,'Policy Characteristics'!$C:$C,0))),"",INDEX('Policy Characteristics'!I:I,MATCH($C1214,'Policy Characteristics'!$C:$C,0)))</f>
        <v>% reduction in energy use</v>
      </c>
      <c r="P1214" s="177" t="str">
        <f>IF(ISBLANK(INDEX('Policy Characteristics'!J:J,MATCH($C1214,'Policy Characteristics'!$C:$C,0))),"",INDEX('Policy Characteristics'!J:J,MATCH($C1214,'Policy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4" s="177" t="str">
        <f>IF(ISBLANK(INDEX('Policy Characteristics'!K:K,MATCH($C1214,'Policy Characteristics'!$C:$C,0))),"",INDEX('Policy Characteristics'!K:K,MATCH($C1214,'Policy Characteristics'!$C:$C,0)))</f>
        <v>industry-ag-main.html#eff-stds</v>
      </c>
      <c r="R1214" s="177" t="str">
        <f>IF(ISBLANK(INDEX('Policy Characteristics'!L:L,MATCH($C1214,'Policy Characteristics'!$C:$C,0))),"",INDEX('Policy Characteristics'!L:L,MATCH($C1214,'Policy Characteristics'!$C:$C,0)))</f>
        <v>industry-energy-efficiency-standards.html</v>
      </c>
    </row>
    <row r="1215" spans="1:18" s="4" customFormat="1" x14ac:dyDescent="0.35">
      <c r="A1215" s="176" t="str">
        <f>IF(ISBLANK(INDEX('Policy Characteristics'!A:A,MATCH($C1215,'Policy Characteristics'!$C:$C,0))),"",INDEX('Policy Characteristics'!A:A,MATCH($C1215,'Policy Characteristics'!$C:$C,0)))</f>
        <v>Industry</v>
      </c>
      <c r="B1215" s="184" t="str">
        <f>IF(ISBLANK(INDEX('Policy Characteristics'!B:B,MATCH($C1215,'Policy Characteristics'!$C:$C,0))),"",INDEX('Policy Characteristics'!B:B,MATCH($C1215,'Policy Characteristics'!$C:$C,0)))</f>
        <v>Industry Energy Efficiency Standards</v>
      </c>
      <c r="C1215" s="176" t="str">
        <f t="shared" si="45"/>
        <v>Percentage Improvement in Eqpt Efficiency Standards above BAU</v>
      </c>
      <c r="D1215" s="6" t="s">
        <v>1985</v>
      </c>
      <c r="E1215" s="47" t="s">
        <v>1303</v>
      </c>
      <c r="F1215" t="s">
        <v>1947</v>
      </c>
      <c r="G1215" s="47" t="s">
        <v>1309</v>
      </c>
      <c r="H1215" s="44">
        <v>1173</v>
      </c>
      <c r="I1215" s="198" t="s">
        <v>44</v>
      </c>
      <c r="J1215" s="177" t="str">
        <f>IF(ISBLANK(INDEX('Policy Characteristics'!D:D,MATCH($C1215,'Policy Characteristics'!$C:$C,0))),"",INDEX('Policy Characteristics'!D:D,MATCH($C1215,'Policy Characteristics'!$C:$C,0)))</f>
        <v>Industry Energy Efficiency Standards</v>
      </c>
      <c r="K1215" s="177" t="str">
        <f>IF(ISBLANK(INDEX('Policy Characteristics'!E:E,MATCH($C1215,'Policy Characteristics'!$C:$C,0))),"",INDEX('Policy Characteristics'!E:E,MATCH($C1215,'Policy Characteristics'!$C:$C,0)))</f>
        <v>indst efficiency standards</v>
      </c>
      <c r="L1215" s="177">
        <f>IF(ISBLANK(INDEX('Policy Characteristics'!F:F,MATCH($C1215,'Policy Characteristics'!$C:$C,0))),"",INDEX('Policy Characteristics'!F:F,MATCH($C1215,'Policy Characteristics'!$C:$C,0)))</f>
        <v>0</v>
      </c>
      <c r="M1215" s="177">
        <f>IF(ISBLANK(INDEX('Policy Characteristics'!G:G,MATCH($C1215,'Policy Characteristics'!$C:$C,0))),"",INDEX('Policy Characteristics'!G:G,MATCH($C1215,'Policy Characteristics'!$C:$C,0)))</f>
        <v>0.25</v>
      </c>
      <c r="N1215" s="177">
        <f>IF(ISBLANK(INDEX('Policy Characteristics'!H:H,MATCH($C1215,'Policy Characteristics'!$C:$C,0))),"",INDEX('Policy Characteristics'!H:H,MATCH($C1215,'Policy Characteristics'!$C:$C,0)))</f>
        <v>0.01</v>
      </c>
      <c r="O1215" s="177" t="str">
        <f>IF(ISBLANK(INDEX('Policy Characteristics'!I:I,MATCH($C1215,'Policy Characteristics'!$C:$C,0))),"",INDEX('Policy Characteristics'!I:I,MATCH($C1215,'Policy Characteristics'!$C:$C,0)))</f>
        <v>% reduction in energy use</v>
      </c>
      <c r="P1215" s="177" t="str">
        <f>IF(ISBLANK(INDEX('Policy Characteristics'!J:J,MATCH($C1215,'Policy Characteristics'!$C:$C,0))),"",INDEX('Policy Characteristics'!J:J,MATCH($C1215,'Policy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5" s="177" t="str">
        <f>IF(ISBLANK(INDEX('Policy Characteristics'!K:K,MATCH($C1215,'Policy Characteristics'!$C:$C,0))),"",INDEX('Policy Characteristics'!K:K,MATCH($C1215,'Policy Characteristics'!$C:$C,0)))</f>
        <v>industry-ag-main.html#eff-stds</v>
      </c>
      <c r="R1215" s="177" t="str">
        <f>IF(ISBLANK(INDEX('Policy Characteristics'!L:L,MATCH($C1215,'Policy Characteristics'!$C:$C,0))),"",INDEX('Policy Characteristics'!L:L,MATCH($C1215,'Policy Characteristics'!$C:$C,0)))</f>
        <v>industry-energy-efficiency-standards.html</v>
      </c>
    </row>
    <row r="1216" spans="1:18" s="4" customFormat="1" x14ac:dyDescent="0.35">
      <c r="A1216" s="176" t="str">
        <f>IF(ISBLANK(INDEX('Policy Characteristics'!A:A,MATCH($C1216,'Policy Characteristics'!$C:$C,0))),"",INDEX('Policy Characteristics'!A:A,MATCH($C1216,'Policy Characteristics'!$C:$C,0)))</f>
        <v>Industry</v>
      </c>
      <c r="B1216" s="184" t="str">
        <f>IF(ISBLANK(INDEX('Policy Characteristics'!B:B,MATCH($C1216,'Policy Characteristics'!$C:$C,0))),"",INDEX('Policy Characteristics'!B:B,MATCH($C1216,'Policy Characteristics'!$C:$C,0)))</f>
        <v>Industry Energy Efficiency Standards</v>
      </c>
      <c r="C1216" s="176" t="str">
        <f t="shared" si="45"/>
        <v>Percentage Improvement in Eqpt Efficiency Standards above BAU</v>
      </c>
      <c r="D1216" s="6" t="s">
        <v>1985</v>
      </c>
      <c r="E1216" s="47" t="s">
        <v>1605</v>
      </c>
      <c r="F1216" t="s">
        <v>1947</v>
      </c>
      <c r="G1216" s="47" t="s">
        <v>1608</v>
      </c>
      <c r="H1216" s="44">
        <v>1174</v>
      </c>
      <c r="I1216" s="198" t="s">
        <v>44</v>
      </c>
      <c r="J1216" s="177" t="str">
        <f>IF(ISBLANK(INDEX('Policy Characteristics'!D:D,MATCH($C1216,'Policy Characteristics'!$C:$C,0))),"",INDEX('Policy Characteristics'!D:D,MATCH($C1216,'Policy Characteristics'!$C:$C,0)))</f>
        <v>Industry Energy Efficiency Standards</v>
      </c>
      <c r="K1216" s="177" t="str">
        <f>IF(ISBLANK(INDEX('Policy Characteristics'!E:E,MATCH($C1216,'Policy Characteristics'!$C:$C,0))),"",INDEX('Policy Characteristics'!E:E,MATCH($C1216,'Policy Characteristics'!$C:$C,0)))</f>
        <v>indst efficiency standards</v>
      </c>
      <c r="L1216" s="177">
        <f>IF(ISBLANK(INDEX('Policy Characteristics'!F:F,MATCH($C1216,'Policy Characteristics'!$C:$C,0))),"",INDEX('Policy Characteristics'!F:F,MATCH($C1216,'Policy Characteristics'!$C:$C,0)))</f>
        <v>0</v>
      </c>
      <c r="M1216" s="177">
        <f>IF(ISBLANK(INDEX('Policy Characteristics'!G:G,MATCH($C1216,'Policy Characteristics'!$C:$C,0))),"",INDEX('Policy Characteristics'!G:G,MATCH($C1216,'Policy Characteristics'!$C:$C,0)))</f>
        <v>0.25</v>
      </c>
      <c r="N1216" s="177">
        <f>IF(ISBLANK(INDEX('Policy Characteristics'!H:H,MATCH($C1216,'Policy Characteristics'!$C:$C,0))),"",INDEX('Policy Characteristics'!H:H,MATCH($C1216,'Policy Characteristics'!$C:$C,0)))</f>
        <v>0.01</v>
      </c>
      <c r="O1216" s="177" t="str">
        <f>IF(ISBLANK(INDEX('Policy Characteristics'!I:I,MATCH($C1216,'Policy Characteristics'!$C:$C,0))),"",INDEX('Policy Characteristics'!I:I,MATCH($C1216,'Policy Characteristics'!$C:$C,0)))</f>
        <v>% reduction in energy use</v>
      </c>
      <c r="P1216" s="177" t="str">
        <f>IF(ISBLANK(INDEX('Policy Characteristics'!J:J,MATCH($C1216,'Policy Characteristics'!$C:$C,0))),"",INDEX('Policy Characteristics'!J:J,MATCH($C1216,'Policy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6" s="177" t="str">
        <f>IF(ISBLANK(INDEX('Policy Characteristics'!K:K,MATCH($C1216,'Policy Characteristics'!$C:$C,0))),"",INDEX('Policy Characteristics'!K:K,MATCH($C1216,'Policy Characteristics'!$C:$C,0)))</f>
        <v>industry-ag-main.html#eff-stds</v>
      </c>
      <c r="R1216" s="177" t="str">
        <f>IF(ISBLANK(INDEX('Policy Characteristics'!L:L,MATCH($C1216,'Policy Characteristics'!$C:$C,0))),"",INDEX('Policy Characteristics'!L:L,MATCH($C1216,'Policy Characteristics'!$C:$C,0)))</f>
        <v>industry-energy-efficiency-standards.html</v>
      </c>
    </row>
    <row r="1217" spans="1:18" s="4" customFormat="1" x14ac:dyDescent="0.35">
      <c r="A1217" s="176" t="str">
        <f>IF(ISBLANK(INDEX('Policy Characteristics'!A:A,MATCH($C1217,'Policy Characteristics'!$C:$C,0))),"",INDEX('Policy Characteristics'!A:A,MATCH($C1217,'Policy Characteristics'!$C:$C,0)))</f>
        <v>Industry</v>
      </c>
      <c r="B1217" s="184" t="str">
        <f>IF(ISBLANK(INDEX('Policy Characteristics'!B:B,MATCH($C1217,'Policy Characteristics'!$C:$C,0))),"",INDEX('Policy Characteristics'!B:B,MATCH($C1217,'Policy Characteristics'!$C:$C,0)))</f>
        <v>Industry Energy Efficiency Standards</v>
      </c>
      <c r="C1217" s="176" t="str">
        <f t="shared" si="45"/>
        <v>Percentage Improvement in Eqpt Efficiency Standards above BAU</v>
      </c>
      <c r="D1217" s="6" t="s">
        <v>1985</v>
      </c>
      <c r="E1217" s="47" t="s">
        <v>1606</v>
      </c>
      <c r="F1217" t="s">
        <v>1947</v>
      </c>
      <c r="G1217" s="47" t="s">
        <v>1610</v>
      </c>
      <c r="H1217" s="44">
        <v>1175</v>
      </c>
      <c r="I1217" s="198" t="s">
        <v>43</v>
      </c>
      <c r="J1217" s="177" t="str">
        <f>IF(ISBLANK(INDEX('Policy Characteristics'!D:D,MATCH($C1217,'Policy Characteristics'!$C:$C,0))),"",INDEX('Policy Characteristics'!D:D,MATCH($C1217,'Policy Characteristics'!$C:$C,0)))</f>
        <v>Industry Energy Efficiency Standards</v>
      </c>
      <c r="K1217" s="177" t="str">
        <f>IF(ISBLANK(INDEX('Policy Characteristics'!E:E,MATCH($C1217,'Policy Characteristics'!$C:$C,0))),"",INDEX('Policy Characteristics'!E:E,MATCH($C1217,'Policy Characteristics'!$C:$C,0)))</f>
        <v>indst efficiency standards</v>
      </c>
      <c r="L1217" s="177">
        <f>IF(ISBLANK(INDEX('Policy Characteristics'!F:F,MATCH($C1217,'Policy Characteristics'!$C:$C,0))),"",INDEX('Policy Characteristics'!F:F,MATCH($C1217,'Policy Characteristics'!$C:$C,0)))</f>
        <v>0</v>
      </c>
      <c r="M1217" s="177">
        <f>IF(ISBLANK(INDEX('Policy Characteristics'!G:G,MATCH($C1217,'Policy Characteristics'!$C:$C,0))),"",INDEX('Policy Characteristics'!G:G,MATCH($C1217,'Policy Characteristics'!$C:$C,0)))</f>
        <v>0.25</v>
      </c>
      <c r="N1217" s="177">
        <f>IF(ISBLANK(INDEX('Policy Characteristics'!H:H,MATCH($C1217,'Policy Characteristics'!$C:$C,0))),"",INDEX('Policy Characteristics'!H:H,MATCH($C1217,'Policy Characteristics'!$C:$C,0)))</f>
        <v>0.01</v>
      </c>
      <c r="O1217" s="177" t="str">
        <f>IF(ISBLANK(INDEX('Policy Characteristics'!I:I,MATCH($C1217,'Policy Characteristics'!$C:$C,0))),"",INDEX('Policy Characteristics'!I:I,MATCH($C1217,'Policy Characteristics'!$C:$C,0)))</f>
        <v>% reduction in energy use</v>
      </c>
      <c r="P1217" s="177" t="str">
        <f>IF(ISBLANK(INDEX('Policy Characteristics'!J:J,MATCH($C1217,'Policy Characteristics'!$C:$C,0))),"",INDEX('Policy Characteristics'!J:J,MATCH($C1217,'Policy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7" s="177" t="str">
        <f>IF(ISBLANK(INDEX('Policy Characteristics'!K:K,MATCH($C1217,'Policy Characteristics'!$C:$C,0))),"",INDEX('Policy Characteristics'!K:K,MATCH($C1217,'Policy Characteristics'!$C:$C,0)))</f>
        <v>industry-ag-main.html#eff-stds</v>
      </c>
      <c r="R1217" s="177" t="str">
        <f>IF(ISBLANK(INDEX('Policy Characteristics'!L:L,MATCH($C1217,'Policy Characteristics'!$C:$C,0))),"",INDEX('Policy Characteristics'!L:L,MATCH($C1217,'Policy Characteristics'!$C:$C,0)))</f>
        <v>industry-energy-efficiency-standards.html</v>
      </c>
    </row>
    <row r="1218" spans="1:18" s="4" customFormat="1" x14ac:dyDescent="0.35">
      <c r="A1218" s="176" t="str">
        <f>IF(ISBLANK(INDEX('Policy Characteristics'!A:A,MATCH($C1218,'Policy Characteristics'!$C:$C,0))),"",INDEX('Policy Characteristics'!A:A,MATCH($C1218,'Policy Characteristics'!$C:$C,0)))</f>
        <v>Industry</v>
      </c>
      <c r="B1218" s="184" t="str">
        <f>IF(ISBLANK(INDEX('Policy Characteristics'!B:B,MATCH($C1218,'Policy Characteristics'!$C:$C,0))),"",INDEX('Policy Characteristics'!B:B,MATCH($C1218,'Policy Characteristics'!$C:$C,0)))</f>
        <v>Industry Energy Efficiency Standards</v>
      </c>
      <c r="C1218" s="176" t="str">
        <f t="shared" si="45"/>
        <v>Percentage Improvement in Eqpt Efficiency Standards above BAU</v>
      </c>
      <c r="D1218" s="6" t="s">
        <v>1985</v>
      </c>
      <c r="E1218" s="47" t="s">
        <v>1607</v>
      </c>
      <c r="F1218" t="s">
        <v>1947</v>
      </c>
      <c r="G1218" s="47" t="s">
        <v>1611</v>
      </c>
      <c r="H1218" s="44">
        <v>1176</v>
      </c>
      <c r="I1218" s="198" t="s">
        <v>43</v>
      </c>
      <c r="J1218" s="177" t="str">
        <f>IF(ISBLANK(INDEX('Policy Characteristics'!D:D,MATCH($C1218,'Policy Characteristics'!$C:$C,0))),"",INDEX('Policy Characteristics'!D:D,MATCH($C1218,'Policy Characteristics'!$C:$C,0)))</f>
        <v>Industry Energy Efficiency Standards</v>
      </c>
      <c r="K1218" s="177" t="str">
        <f>IF(ISBLANK(INDEX('Policy Characteristics'!E:E,MATCH($C1218,'Policy Characteristics'!$C:$C,0))),"",INDEX('Policy Characteristics'!E:E,MATCH($C1218,'Policy Characteristics'!$C:$C,0)))</f>
        <v>indst efficiency standards</v>
      </c>
      <c r="L1218" s="177">
        <f>IF(ISBLANK(INDEX('Policy Characteristics'!F:F,MATCH($C1218,'Policy Characteristics'!$C:$C,0))),"",INDEX('Policy Characteristics'!F:F,MATCH($C1218,'Policy Characteristics'!$C:$C,0)))</f>
        <v>0</v>
      </c>
      <c r="M1218" s="177">
        <f>IF(ISBLANK(INDEX('Policy Characteristics'!G:G,MATCH($C1218,'Policy Characteristics'!$C:$C,0))),"",INDEX('Policy Characteristics'!G:G,MATCH($C1218,'Policy Characteristics'!$C:$C,0)))</f>
        <v>0.25</v>
      </c>
      <c r="N1218" s="177">
        <f>IF(ISBLANK(INDEX('Policy Characteristics'!H:H,MATCH($C1218,'Policy Characteristics'!$C:$C,0))),"",INDEX('Policy Characteristics'!H:H,MATCH($C1218,'Policy Characteristics'!$C:$C,0)))</f>
        <v>0.01</v>
      </c>
      <c r="O1218" s="177" t="str">
        <f>IF(ISBLANK(INDEX('Policy Characteristics'!I:I,MATCH($C1218,'Policy Characteristics'!$C:$C,0))),"",INDEX('Policy Characteristics'!I:I,MATCH($C1218,'Policy Characteristics'!$C:$C,0)))</f>
        <v>% reduction in energy use</v>
      </c>
      <c r="P1218" s="177" t="str">
        <f>IF(ISBLANK(INDEX('Policy Characteristics'!J:J,MATCH($C1218,'Policy Characteristics'!$C:$C,0))),"",INDEX('Policy Characteristics'!J:J,MATCH($C1218,'Policy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8" s="177" t="str">
        <f>IF(ISBLANK(INDEX('Policy Characteristics'!K:K,MATCH($C1218,'Policy Characteristics'!$C:$C,0))),"",INDEX('Policy Characteristics'!K:K,MATCH($C1218,'Policy Characteristics'!$C:$C,0)))</f>
        <v>industry-ag-main.html#eff-stds</v>
      </c>
      <c r="R1218" s="177" t="str">
        <f>IF(ISBLANK(INDEX('Policy Characteristics'!L:L,MATCH($C1218,'Policy Characteristics'!$C:$C,0))),"",INDEX('Policy Characteristics'!L:L,MATCH($C1218,'Policy Characteristics'!$C:$C,0)))</f>
        <v>industry-energy-efficiency-standards.html</v>
      </c>
    </row>
    <row r="1219" spans="1:18" s="4" customFormat="1" x14ac:dyDescent="0.35">
      <c r="A1219" s="176" t="str">
        <f>IF(ISBLANK(INDEX('Policy Characteristics'!A:A,MATCH($C1219,'Policy Characteristics'!$C:$C,0))),"",INDEX('Policy Characteristics'!A:A,MATCH($C1219,'Policy Characteristics'!$C:$C,0)))</f>
        <v>Industry</v>
      </c>
      <c r="B1219" s="184" t="str">
        <f>IF(ISBLANK(INDEX('Policy Characteristics'!B:B,MATCH($C1219,'Policy Characteristics'!$C:$C,0))),"",INDEX('Policy Characteristics'!B:B,MATCH($C1219,'Policy Characteristics'!$C:$C,0)))</f>
        <v>Industry Energy Efficiency Standards</v>
      </c>
      <c r="C1219" s="176" t="str">
        <f t="shared" si="45"/>
        <v>Percentage Improvement in Eqpt Efficiency Standards above BAU</v>
      </c>
      <c r="D1219" s="6" t="s">
        <v>1985</v>
      </c>
      <c r="E1219" s="47" t="s">
        <v>1604</v>
      </c>
      <c r="F1219" t="s">
        <v>1947</v>
      </c>
      <c r="G1219" s="47" t="s">
        <v>1609</v>
      </c>
      <c r="H1219" s="44">
        <v>1177</v>
      </c>
      <c r="I1219" s="198" t="s">
        <v>44</v>
      </c>
      <c r="J1219" s="177" t="str">
        <f>IF(ISBLANK(INDEX('Policy Characteristics'!D:D,MATCH($C1219,'Policy Characteristics'!$C:$C,0))),"",INDEX('Policy Characteristics'!D:D,MATCH($C1219,'Policy Characteristics'!$C:$C,0)))</f>
        <v>Industry Energy Efficiency Standards</v>
      </c>
      <c r="K1219" s="177" t="str">
        <f>IF(ISBLANK(INDEX('Policy Characteristics'!E:E,MATCH($C1219,'Policy Characteristics'!$C:$C,0))),"",INDEX('Policy Characteristics'!E:E,MATCH($C1219,'Policy Characteristics'!$C:$C,0)))</f>
        <v>indst efficiency standards</v>
      </c>
      <c r="L1219" s="177">
        <f>IF(ISBLANK(INDEX('Policy Characteristics'!F:F,MATCH($C1219,'Policy Characteristics'!$C:$C,0))),"",INDEX('Policy Characteristics'!F:F,MATCH($C1219,'Policy Characteristics'!$C:$C,0)))</f>
        <v>0</v>
      </c>
      <c r="M1219" s="177">
        <f>IF(ISBLANK(INDEX('Policy Characteristics'!G:G,MATCH($C1219,'Policy Characteristics'!$C:$C,0))),"",INDEX('Policy Characteristics'!G:G,MATCH($C1219,'Policy Characteristics'!$C:$C,0)))</f>
        <v>0.25</v>
      </c>
      <c r="N1219" s="177">
        <f>IF(ISBLANK(INDEX('Policy Characteristics'!H:H,MATCH($C1219,'Policy Characteristics'!$C:$C,0))),"",INDEX('Policy Characteristics'!H:H,MATCH($C1219,'Policy Characteristics'!$C:$C,0)))</f>
        <v>0.01</v>
      </c>
      <c r="O1219" s="177" t="str">
        <f>IF(ISBLANK(INDEX('Policy Characteristics'!I:I,MATCH($C1219,'Policy Characteristics'!$C:$C,0))),"",INDEX('Policy Characteristics'!I:I,MATCH($C1219,'Policy Characteristics'!$C:$C,0)))</f>
        <v>% reduction in energy use</v>
      </c>
      <c r="P1219" s="177" t="str">
        <f>IF(ISBLANK(INDEX('Policy Characteristics'!J:J,MATCH($C1219,'Policy Characteristics'!$C:$C,0))),"",INDEX('Policy Characteristics'!J:J,MATCH($C1219,'Policy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9" s="177" t="str">
        <f>IF(ISBLANK(INDEX('Policy Characteristics'!K:K,MATCH($C1219,'Policy Characteristics'!$C:$C,0))),"",INDEX('Policy Characteristics'!K:K,MATCH($C1219,'Policy Characteristics'!$C:$C,0)))</f>
        <v>industry-ag-main.html#eff-stds</v>
      </c>
      <c r="R1219" s="177" t="str">
        <f>IF(ISBLANK(INDEX('Policy Characteristics'!L:L,MATCH($C1219,'Policy Characteristics'!$C:$C,0))),"",INDEX('Policy Characteristics'!L:L,MATCH($C1219,'Policy Characteristics'!$C:$C,0)))</f>
        <v>industry-energy-efficiency-standards.html</v>
      </c>
    </row>
    <row r="1220" spans="1:18" s="4" customFormat="1" x14ac:dyDescent="0.35">
      <c r="A1220" s="176" t="str">
        <f>IF(ISBLANK(INDEX('Policy Characteristics'!A:A,MATCH($C1220,'Policy Characteristics'!$C:$C,0))),"",INDEX('Policy Characteristics'!A:A,MATCH($C1220,'Policy Characteristics'!$C:$C,0)))</f>
        <v>Industry</v>
      </c>
      <c r="B1220" s="184" t="str">
        <f>IF(ISBLANK(INDEX('Policy Characteristics'!B:B,MATCH($C1220,'Policy Characteristics'!$C:$C,0))),"",INDEX('Policy Characteristics'!B:B,MATCH($C1220,'Policy Characteristics'!$C:$C,0)))</f>
        <v>Industry Energy Efficiency Standards</v>
      </c>
      <c r="C1220" s="176" t="str">
        <f t="shared" si="45"/>
        <v>Percentage Improvement in Eqpt Efficiency Standards above BAU</v>
      </c>
      <c r="D1220" s="6" t="s">
        <v>1986</v>
      </c>
      <c r="E1220" s="47" t="s">
        <v>1298</v>
      </c>
      <c r="F1220" t="s">
        <v>1948</v>
      </c>
      <c r="G1220" s="47" t="s">
        <v>1304</v>
      </c>
      <c r="H1220" s="44">
        <v>1178</v>
      </c>
      <c r="I1220" s="199" t="s">
        <v>44</v>
      </c>
      <c r="J1220" s="177" t="str">
        <f>IF(ISBLANK(INDEX('Policy Characteristics'!D:D,MATCH($C1220,'Policy Characteristics'!$C:$C,0))),"",INDEX('Policy Characteristics'!D:D,MATCH($C1220,'Policy Characteristics'!$C:$C,0)))</f>
        <v>Industry Energy Efficiency Standards</v>
      </c>
      <c r="K1220" s="177" t="str">
        <f>IF(ISBLANK(INDEX('Policy Characteristics'!E:E,MATCH($C1220,'Policy Characteristics'!$C:$C,0))),"",INDEX('Policy Characteristics'!E:E,MATCH($C1220,'Policy Characteristics'!$C:$C,0)))</f>
        <v>indst efficiency standards</v>
      </c>
      <c r="L1220" s="177">
        <f>IF(ISBLANK(INDEX('Policy Characteristics'!F:F,MATCH($C1220,'Policy Characteristics'!$C:$C,0))),"",INDEX('Policy Characteristics'!F:F,MATCH($C1220,'Policy Characteristics'!$C:$C,0)))</f>
        <v>0</v>
      </c>
      <c r="M1220" s="177">
        <f>IF(ISBLANK(INDEX('Policy Characteristics'!G:G,MATCH($C1220,'Policy Characteristics'!$C:$C,0))),"",INDEX('Policy Characteristics'!G:G,MATCH($C1220,'Policy Characteristics'!$C:$C,0)))</f>
        <v>0.25</v>
      </c>
      <c r="N1220" s="177">
        <f>IF(ISBLANK(INDEX('Policy Characteristics'!H:H,MATCH($C1220,'Policy Characteristics'!$C:$C,0))),"",INDEX('Policy Characteristics'!H:H,MATCH($C1220,'Policy Characteristics'!$C:$C,0)))</f>
        <v>0.01</v>
      </c>
      <c r="O1220" s="177" t="str">
        <f>IF(ISBLANK(INDEX('Policy Characteristics'!I:I,MATCH($C1220,'Policy Characteristics'!$C:$C,0))),"",INDEX('Policy Characteristics'!I:I,MATCH($C1220,'Policy Characteristics'!$C:$C,0)))</f>
        <v>% reduction in energy use</v>
      </c>
      <c r="P1220" s="177" t="str">
        <f>IF(ISBLANK(INDEX('Policy Characteristics'!J:J,MATCH($C1220,'Policy Characteristics'!$C:$C,0))),"",INDEX('Policy Characteristics'!J:J,MATCH($C1220,'Policy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0" s="177" t="str">
        <f>IF(ISBLANK(INDEX('Policy Characteristics'!K:K,MATCH($C1220,'Policy Characteristics'!$C:$C,0))),"",INDEX('Policy Characteristics'!K:K,MATCH($C1220,'Policy Characteristics'!$C:$C,0)))</f>
        <v>industry-ag-main.html#eff-stds</v>
      </c>
      <c r="R1220" s="177" t="str">
        <f>IF(ISBLANK(INDEX('Policy Characteristics'!L:L,MATCH($C1220,'Policy Characteristics'!$C:$C,0))),"",INDEX('Policy Characteristics'!L:L,MATCH($C1220,'Policy Characteristics'!$C:$C,0)))</f>
        <v>industry-energy-efficiency-standards.html</v>
      </c>
    </row>
    <row r="1221" spans="1:18" s="4" customFormat="1" x14ac:dyDescent="0.35">
      <c r="A1221" s="176" t="str">
        <f>IF(ISBLANK(INDEX('Policy Characteristics'!A:A,MATCH($C1221,'Policy Characteristics'!$C:$C,0))),"",INDEX('Policy Characteristics'!A:A,MATCH($C1221,'Policy Characteristics'!$C:$C,0)))</f>
        <v>Industry</v>
      </c>
      <c r="B1221" s="184" t="str">
        <f>IF(ISBLANK(INDEX('Policy Characteristics'!B:B,MATCH($C1221,'Policy Characteristics'!$C:$C,0))),"",INDEX('Policy Characteristics'!B:B,MATCH($C1221,'Policy Characteristics'!$C:$C,0)))</f>
        <v>Industry Energy Efficiency Standards</v>
      </c>
      <c r="C1221" s="176" t="str">
        <f t="shared" si="45"/>
        <v>Percentage Improvement in Eqpt Efficiency Standards above BAU</v>
      </c>
      <c r="D1221" s="6" t="s">
        <v>1986</v>
      </c>
      <c r="E1221" s="47" t="s">
        <v>1299</v>
      </c>
      <c r="F1221" t="s">
        <v>1948</v>
      </c>
      <c r="G1221" s="47" t="s">
        <v>1307</v>
      </c>
      <c r="H1221" s="44">
        <v>1179</v>
      </c>
      <c r="I1221" s="198" t="s">
        <v>44</v>
      </c>
      <c r="J1221" s="177" t="str">
        <f>IF(ISBLANK(INDEX('Policy Characteristics'!D:D,MATCH($C1221,'Policy Characteristics'!$C:$C,0))),"",INDEX('Policy Characteristics'!D:D,MATCH($C1221,'Policy Characteristics'!$C:$C,0)))</f>
        <v>Industry Energy Efficiency Standards</v>
      </c>
      <c r="K1221" s="177" t="str">
        <f>IF(ISBLANK(INDEX('Policy Characteristics'!E:E,MATCH($C1221,'Policy Characteristics'!$C:$C,0))),"",INDEX('Policy Characteristics'!E:E,MATCH($C1221,'Policy Characteristics'!$C:$C,0)))</f>
        <v>indst efficiency standards</v>
      </c>
      <c r="L1221" s="177">
        <f>IF(ISBLANK(INDEX('Policy Characteristics'!F:F,MATCH($C1221,'Policy Characteristics'!$C:$C,0))),"",INDEX('Policy Characteristics'!F:F,MATCH($C1221,'Policy Characteristics'!$C:$C,0)))</f>
        <v>0</v>
      </c>
      <c r="M1221" s="177">
        <f>IF(ISBLANK(INDEX('Policy Characteristics'!G:G,MATCH($C1221,'Policy Characteristics'!$C:$C,0))),"",INDEX('Policy Characteristics'!G:G,MATCH($C1221,'Policy Characteristics'!$C:$C,0)))</f>
        <v>0.25</v>
      </c>
      <c r="N1221" s="177">
        <f>IF(ISBLANK(INDEX('Policy Characteristics'!H:H,MATCH($C1221,'Policy Characteristics'!$C:$C,0))),"",INDEX('Policy Characteristics'!H:H,MATCH($C1221,'Policy Characteristics'!$C:$C,0)))</f>
        <v>0.01</v>
      </c>
      <c r="O1221" s="177" t="str">
        <f>IF(ISBLANK(INDEX('Policy Characteristics'!I:I,MATCH($C1221,'Policy Characteristics'!$C:$C,0))),"",INDEX('Policy Characteristics'!I:I,MATCH($C1221,'Policy Characteristics'!$C:$C,0)))</f>
        <v>% reduction in energy use</v>
      </c>
      <c r="P1221" s="177" t="str">
        <f>IF(ISBLANK(INDEX('Policy Characteristics'!J:J,MATCH($C1221,'Policy Characteristics'!$C:$C,0))),"",INDEX('Policy Characteristics'!J:J,MATCH($C1221,'Policy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1" s="177" t="str">
        <f>IF(ISBLANK(INDEX('Policy Characteristics'!K:K,MATCH($C1221,'Policy Characteristics'!$C:$C,0))),"",INDEX('Policy Characteristics'!K:K,MATCH($C1221,'Policy Characteristics'!$C:$C,0)))</f>
        <v>industry-ag-main.html#eff-stds</v>
      </c>
      <c r="R1221" s="177" t="str">
        <f>IF(ISBLANK(INDEX('Policy Characteristics'!L:L,MATCH($C1221,'Policy Characteristics'!$C:$C,0))),"",INDEX('Policy Characteristics'!L:L,MATCH($C1221,'Policy Characteristics'!$C:$C,0)))</f>
        <v>industry-energy-efficiency-standards.html</v>
      </c>
    </row>
    <row r="1222" spans="1:18" s="4" customFormat="1" x14ac:dyDescent="0.35">
      <c r="A1222" s="176" t="str">
        <f>IF(ISBLANK(INDEX('Policy Characteristics'!A:A,MATCH($C1222,'Policy Characteristics'!$C:$C,0))),"",INDEX('Policy Characteristics'!A:A,MATCH($C1222,'Policy Characteristics'!$C:$C,0)))</f>
        <v>Industry</v>
      </c>
      <c r="B1222" s="184" t="str">
        <f>IF(ISBLANK(INDEX('Policy Characteristics'!B:B,MATCH($C1222,'Policy Characteristics'!$C:$C,0))),"",INDEX('Policy Characteristics'!B:B,MATCH($C1222,'Policy Characteristics'!$C:$C,0)))</f>
        <v>Industry Energy Efficiency Standards</v>
      </c>
      <c r="C1222" s="176" t="str">
        <f t="shared" si="45"/>
        <v>Percentage Improvement in Eqpt Efficiency Standards above BAU</v>
      </c>
      <c r="D1222" s="6" t="s">
        <v>1986</v>
      </c>
      <c r="E1222" s="47" t="s">
        <v>1300</v>
      </c>
      <c r="F1222" t="s">
        <v>1948</v>
      </c>
      <c r="G1222" s="47" t="s">
        <v>1308</v>
      </c>
      <c r="H1222" s="44">
        <v>1180</v>
      </c>
      <c r="I1222" s="198" t="s">
        <v>43</v>
      </c>
      <c r="J1222" s="177" t="str">
        <f>IF(ISBLANK(INDEX('Policy Characteristics'!D:D,MATCH($C1222,'Policy Characteristics'!$C:$C,0))),"",INDEX('Policy Characteristics'!D:D,MATCH($C1222,'Policy Characteristics'!$C:$C,0)))</f>
        <v>Industry Energy Efficiency Standards</v>
      </c>
      <c r="K1222" s="177" t="str">
        <f>IF(ISBLANK(INDEX('Policy Characteristics'!E:E,MATCH($C1222,'Policy Characteristics'!$C:$C,0))),"",INDEX('Policy Characteristics'!E:E,MATCH($C1222,'Policy Characteristics'!$C:$C,0)))</f>
        <v>indst efficiency standards</v>
      </c>
      <c r="L1222" s="177">
        <f>IF(ISBLANK(INDEX('Policy Characteristics'!F:F,MATCH($C1222,'Policy Characteristics'!$C:$C,0))),"",INDEX('Policy Characteristics'!F:F,MATCH($C1222,'Policy Characteristics'!$C:$C,0)))</f>
        <v>0</v>
      </c>
      <c r="M1222" s="177">
        <f>IF(ISBLANK(INDEX('Policy Characteristics'!G:G,MATCH($C1222,'Policy Characteristics'!$C:$C,0))),"",INDEX('Policy Characteristics'!G:G,MATCH($C1222,'Policy Characteristics'!$C:$C,0)))</f>
        <v>0.25</v>
      </c>
      <c r="N1222" s="177">
        <f>IF(ISBLANK(INDEX('Policy Characteristics'!H:H,MATCH($C1222,'Policy Characteristics'!$C:$C,0))),"",INDEX('Policy Characteristics'!H:H,MATCH($C1222,'Policy Characteristics'!$C:$C,0)))</f>
        <v>0.01</v>
      </c>
      <c r="O1222" s="177" t="str">
        <f>IF(ISBLANK(INDEX('Policy Characteristics'!I:I,MATCH($C1222,'Policy Characteristics'!$C:$C,0))),"",INDEX('Policy Characteristics'!I:I,MATCH($C1222,'Policy Characteristics'!$C:$C,0)))</f>
        <v>% reduction in energy use</v>
      </c>
      <c r="P1222" s="177" t="str">
        <f>IF(ISBLANK(INDEX('Policy Characteristics'!J:J,MATCH($C1222,'Policy Characteristics'!$C:$C,0))),"",INDEX('Policy Characteristics'!J:J,MATCH($C1222,'Policy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2" s="177" t="str">
        <f>IF(ISBLANK(INDEX('Policy Characteristics'!K:K,MATCH($C1222,'Policy Characteristics'!$C:$C,0))),"",INDEX('Policy Characteristics'!K:K,MATCH($C1222,'Policy Characteristics'!$C:$C,0)))</f>
        <v>industry-ag-main.html#eff-stds</v>
      </c>
      <c r="R1222" s="177" t="str">
        <f>IF(ISBLANK(INDEX('Policy Characteristics'!L:L,MATCH($C1222,'Policy Characteristics'!$C:$C,0))),"",INDEX('Policy Characteristics'!L:L,MATCH($C1222,'Policy Characteristics'!$C:$C,0)))</f>
        <v>industry-energy-efficiency-standards.html</v>
      </c>
    </row>
    <row r="1223" spans="1:18" s="4" customFormat="1" x14ac:dyDescent="0.35">
      <c r="A1223" s="176" t="str">
        <f>IF(ISBLANK(INDEX('Policy Characteristics'!A:A,MATCH($C1223,'Policy Characteristics'!$C:$C,0))),"",INDEX('Policy Characteristics'!A:A,MATCH($C1223,'Policy Characteristics'!$C:$C,0)))</f>
        <v>Industry</v>
      </c>
      <c r="B1223" s="184" t="str">
        <f>IF(ISBLANK(INDEX('Policy Characteristics'!B:B,MATCH($C1223,'Policy Characteristics'!$C:$C,0))),"",INDEX('Policy Characteristics'!B:B,MATCH($C1223,'Policy Characteristics'!$C:$C,0)))</f>
        <v>Industry Energy Efficiency Standards</v>
      </c>
      <c r="C1223" s="176" t="str">
        <f t="shared" si="45"/>
        <v>Percentage Improvement in Eqpt Efficiency Standards above BAU</v>
      </c>
      <c r="D1223" s="6" t="s">
        <v>1986</v>
      </c>
      <c r="E1223" s="47" t="s">
        <v>1301</v>
      </c>
      <c r="F1223" t="s">
        <v>1948</v>
      </c>
      <c r="G1223" s="47" t="s">
        <v>1305</v>
      </c>
      <c r="H1223" s="44">
        <v>1181</v>
      </c>
      <c r="I1223" s="198" t="s">
        <v>44</v>
      </c>
      <c r="J1223" s="177" t="str">
        <f>IF(ISBLANK(INDEX('Policy Characteristics'!D:D,MATCH($C1223,'Policy Characteristics'!$C:$C,0))),"",INDEX('Policy Characteristics'!D:D,MATCH($C1223,'Policy Characteristics'!$C:$C,0)))</f>
        <v>Industry Energy Efficiency Standards</v>
      </c>
      <c r="K1223" s="177" t="str">
        <f>IF(ISBLANK(INDEX('Policy Characteristics'!E:E,MATCH($C1223,'Policy Characteristics'!$C:$C,0))),"",INDEX('Policy Characteristics'!E:E,MATCH($C1223,'Policy Characteristics'!$C:$C,0)))</f>
        <v>indst efficiency standards</v>
      </c>
      <c r="L1223" s="177">
        <f>IF(ISBLANK(INDEX('Policy Characteristics'!F:F,MATCH($C1223,'Policy Characteristics'!$C:$C,0))),"",INDEX('Policy Characteristics'!F:F,MATCH($C1223,'Policy Characteristics'!$C:$C,0)))</f>
        <v>0</v>
      </c>
      <c r="M1223" s="177">
        <f>IF(ISBLANK(INDEX('Policy Characteristics'!G:G,MATCH($C1223,'Policy Characteristics'!$C:$C,0))),"",INDEX('Policy Characteristics'!G:G,MATCH($C1223,'Policy Characteristics'!$C:$C,0)))</f>
        <v>0.25</v>
      </c>
      <c r="N1223" s="177">
        <f>IF(ISBLANK(INDEX('Policy Characteristics'!H:H,MATCH($C1223,'Policy Characteristics'!$C:$C,0))),"",INDEX('Policy Characteristics'!H:H,MATCH($C1223,'Policy Characteristics'!$C:$C,0)))</f>
        <v>0.01</v>
      </c>
      <c r="O1223" s="177" t="str">
        <f>IF(ISBLANK(INDEX('Policy Characteristics'!I:I,MATCH($C1223,'Policy Characteristics'!$C:$C,0))),"",INDEX('Policy Characteristics'!I:I,MATCH($C1223,'Policy Characteristics'!$C:$C,0)))</f>
        <v>% reduction in energy use</v>
      </c>
      <c r="P1223" s="177" t="str">
        <f>IF(ISBLANK(INDEX('Policy Characteristics'!J:J,MATCH($C1223,'Policy Characteristics'!$C:$C,0))),"",INDEX('Policy Characteristics'!J:J,MATCH($C1223,'Policy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3" s="177" t="str">
        <f>IF(ISBLANK(INDEX('Policy Characteristics'!K:K,MATCH($C1223,'Policy Characteristics'!$C:$C,0))),"",INDEX('Policy Characteristics'!K:K,MATCH($C1223,'Policy Characteristics'!$C:$C,0)))</f>
        <v>industry-ag-main.html#eff-stds</v>
      </c>
      <c r="R1223" s="177" t="str">
        <f>IF(ISBLANK(INDEX('Policy Characteristics'!L:L,MATCH($C1223,'Policy Characteristics'!$C:$C,0))),"",INDEX('Policy Characteristics'!L:L,MATCH($C1223,'Policy Characteristics'!$C:$C,0)))</f>
        <v>industry-energy-efficiency-standards.html</v>
      </c>
    </row>
    <row r="1224" spans="1:18" s="4" customFormat="1" x14ac:dyDescent="0.35">
      <c r="A1224" s="176" t="str">
        <f>IF(ISBLANK(INDEX('Policy Characteristics'!A:A,MATCH($C1224,'Policy Characteristics'!$C:$C,0))),"",INDEX('Policy Characteristics'!A:A,MATCH($C1224,'Policy Characteristics'!$C:$C,0)))</f>
        <v>Industry</v>
      </c>
      <c r="B1224" s="184" t="str">
        <f>IF(ISBLANK(INDEX('Policy Characteristics'!B:B,MATCH($C1224,'Policy Characteristics'!$C:$C,0))),"",INDEX('Policy Characteristics'!B:B,MATCH($C1224,'Policy Characteristics'!$C:$C,0)))</f>
        <v>Industry Energy Efficiency Standards</v>
      </c>
      <c r="C1224" s="176" t="str">
        <f t="shared" si="45"/>
        <v>Percentage Improvement in Eqpt Efficiency Standards above BAU</v>
      </c>
      <c r="D1224" s="6" t="s">
        <v>1986</v>
      </c>
      <c r="E1224" s="47" t="s">
        <v>1302</v>
      </c>
      <c r="F1224" t="s">
        <v>1948</v>
      </c>
      <c r="G1224" s="47" t="s">
        <v>1306</v>
      </c>
      <c r="H1224" s="44">
        <v>1182</v>
      </c>
      <c r="I1224" s="198" t="s">
        <v>44</v>
      </c>
      <c r="J1224" s="177" t="str">
        <f>IF(ISBLANK(INDEX('Policy Characteristics'!D:D,MATCH($C1224,'Policy Characteristics'!$C:$C,0))),"",INDEX('Policy Characteristics'!D:D,MATCH($C1224,'Policy Characteristics'!$C:$C,0)))</f>
        <v>Industry Energy Efficiency Standards</v>
      </c>
      <c r="K1224" s="177" t="str">
        <f>IF(ISBLANK(INDEX('Policy Characteristics'!E:E,MATCH($C1224,'Policy Characteristics'!$C:$C,0))),"",INDEX('Policy Characteristics'!E:E,MATCH($C1224,'Policy Characteristics'!$C:$C,0)))</f>
        <v>indst efficiency standards</v>
      </c>
      <c r="L1224" s="177">
        <f>IF(ISBLANK(INDEX('Policy Characteristics'!F:F,MATCH($C1224,'Policy Characteristics'!$C:$C,0))),"",INDEX('Policy Characteristics'!F:F,MATCH($C1224,'Policy Characteristics'!$C:$C,0)))</f>
        <v>0</v>
      </c>
      <c r="M1224" s="177">
        <f>IF(ISBLANK(INDEX('Policy Characteristics'!G:G,MATCH($C1224,'Policy Characteristics'!$C:$C,0))),"",INDEX('Policy Characteristics'!G:G,MATCH($C1224,'Policy Characteristics'!$C:$C,0)))</f>
        <v>0.25</v>
      </c>
      <c r="N1224" s="177">
        <f>IF(ISBLANK(INDEX('Policy Characteristics'!H:H,MATCH($C1224,'Policy Characteristics'!$C:$C,0))),"",INDEX('Policy Characteristics'!H:H,MATCH($C1224,'Policy Characteristics'!$C:$C,0)))</f>
        <v>0.01</v>
      </c>
      <c r="O1224" s="177" t="str">
        <f>IF(ISBLANK(INDEX('Policy Characteristics'!I:I,MATCH($C1224,'Policy Characteristics'!$C:$C,0))),"",INDEX('Policy Characteristics'!I:I,MATCH($C1224,'Policy Characteristics'!$C:$C,0)))</f>
        <v>% reduction in energy use</v>
      </c>
      <c r="P1224" s="177" t="str">
        <f>IF(ISBLANK(INDEX('Policy Characteristics'!J:J,MATCH($C1224,'Policy Characteristics'!$C:$C,0))),"",INDEX('Policy Characteristics'!J:J,MATCH($C1224,'Policy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4" s="177" t="str">
        <f>IF(ISBLANK(INDEX('Policy Characteristics'!K:K,MATCH($C1224,'Policy Characteristics'!$C:$C,0))),"",INDEX('Policy Characteristics'!K:K,MATCH($C1224,'Policy Characteristics'!$C:$C,0)))</f>
        <v>industry-ag-main.html#eff-stds</v>
      </c>
      <c r="R1224" s="177" t="str">
        <f>IF(ISBLANK(INDEX('Policy Characteristics'!L:L,MATCH($C1224,'Policy Characteristics'!$C:$C,0))),"",INDEX('Policy Characteristics'!L:L,MATCH($C1224,'Policy Characteristics'!$C:$C,0)))</f>
        <v>industry-energy-efficiency-standards.html</v>
      </c>
    </row>
    <row r="1225" spans="1:18" s="4" customFormat="1" x14ac:dyDescent="0.35">
      <c r="A1225" s="176" t="str">
        <f>IF(ISBLANK(INDEX('Policy Characteristics'!A:A,MATCH($C1225,'Policy Characteristics'!$C:$C,0))),"",INDEX('Policy Characteristics'!A:A,MATCH($C1225,'Policy Characteristics'!$C:$C,0)))</f>
        <v>Industry</v>
      </c>
      <c r="B1225" s="184" t="str">
        <f>IF(ISBLANK(INDEX('Policy Characteristics'!B:B,MATCH($C1225,'Policy Characteristics'!$C:$C,0))),"",INDEX('Policy Characteristics'!B:B,MATCH($C1225,'Policy Characteristics'!$C:$C,0)))</f>
        <v>Industry Energy Efficiency Standards</v>
      </c>
      <c r="C1225" s="176" t="str">
        <f t="shared" si="45"/>
        <v>Percentage Improvement in Eqpt Efficiency Standards above BAU</v>
      </c>
      <c r="D1225" s="6" t="s">
        <v>1986</v>
      </c>
      <c r="E1225" s="47" t="s">
        <v>1303</v>
      </c>
      <c r="F1225" t="s">
        <v>1948</v>
      </c>
      <c r="G1225" s="47" t="s">
        <v>1309</v>
      </c>
      <c r="H1225" s="44">
        <v>1183</v>
      </c>
      <c r="I1225" s="198" t="s">
        <v>44</v>
      </c>
      <c r="J1225" s="177" t="str">
        <f>IF(ISBLANK(INDEX('Policy Characteristics'!D:D,MATCH($C1225,'Policy Characteristics'!$C:$C,0))),"",INDEX('Policy Characteristics'!D:D,MATCH($C1225,'Policy Characteristics'!$C:$C,0)))</f>
        <v>Industry Energy Efficiency Standards</v>
      </c>
      <c r="K1225" s="177" t="str">
        <f>IF(ISBLANK(INDEX('Policy Characteristics'!E:E,MATCH($C1225,'Policy Characteristics'!$C:$C,0))),"",INDEX('Policy Characteristics'!E:E,MATCH($C1225,'Policy Characteristics'!$C:$C,0)))</f>
        <v>indst efficiency standards</v>
      </c>
      <c r="L1225" s="177">
        <f>IF(ISBLANK(INDEX('Policy Characteristics'!F:F,MATCH($C1225,'Policy Characteristics'!$C:$C,0))),"",INDEX('Policy Characteristics'!F:F,MATCH($C1225,'Policy Characteristics'!$C:$C,0)))</f>
        <v>0</v>
      </c>
      <c r="M1225" s="177">
        <f>IF(ISBLANK(INDEX('Policy Characteristics'!G:G,MATCH($C1225,'Policy Characteristics'!$C:$C,0))),"",INDEX('Policy Characteristics'!G:G,MATCH($C1225,'Policy Characteristics'!$C:$C,0)))</f>
        <v>0.25</v>
      </c>
      <c r="N1225" s="177">
        <f>IF(ISBLANK(INDEX('Policy Characteristics'!H:H,MATCH($C1225,'Policy Characteristics'!$C:$C,0))),"",INDEX('Policy Characteristics'!H:H,MATCH($C1225,'Policy Characteristics'!$C:$C,0)))</f>
        <v>0.01</v>
      </c>
      <c r="O1225" s="177" t="str">
        <f>IF(ISBLANK(INDEX('Policy Characteristics'!I:I,MATCH($C1225,'Policy Characteristics'!$C:$C,0))),"",INDEX('Policy Characteristics'!I:I,MATCH($C1225,'Policy Characteristics'!$C:$C,0)))</f>
        <v>% reduction in energy use</v>
      </c>
      <c r="P1225" s="177" t="str">
        <f>IF(ISBLANK(INDEX('Policy Characteristics'!J:J,MATCH($C1225,'Policy Characteristics'!$C:$C,0))),"",INDEX('Policy Characteristics'!J:J,MATCH($C1225,'Policy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5" s="177" t="str">
        <f>IF(ISBLANK(INDEX('Policy Characteristics'!K:K,MATCH($C1225,'Policy Characteristics'!$C:$C,0))),"",INDEX('Policy Characteristics'!K:K,MATCH($C1225,'Policy Characteristics'!$C:$C,0)))</f>
        <v>industry-ag-main.html#eff-stds</v>
      </c>
      <c r="R1225" s="177" t="str">
        <f>IF(ISBLANK(INDEX('Policy Characteristics'!L:L,MATCH($C1225,'Policy Characteristics'!$C:$C,0))),"",INDEX('Policy Characteristics'!L:L,MATCH($C1225,'Policy Characteristics'!$C:$C,0)))</f>
        <v>industry-energy-efficiency-standards.html</v>
      </c>
    </row>
    <row r="1226" spans="1:18" s="4" customFormat="1" x14ac:dyDescent="0.35">
      <c r="A1226" s="176" t="str">
        <f>IF(ISBLANK(INDEX('Policy Characteristics'!A:A,MATCH($C1226,'Policy Characteristics'!$C:$C,0))),"",INDEX('Policy Characteristics'!A:A,MATCH($C1226,'Policy Characteristics'!$C:$C,0)))</f>
        <v>Industry</v>
      </c>
      <c r="B1226" s="184" t="str">
        <f>IF(ISBLANK(INDEX('Policy Characteristics'!B:B,MATCH($C1226,'Policy Characteristics'!$C:$C,0))),"",INDEX('Policy Characteristics'!B:B,MATCH($C1226,'Policy Characteristics'!$C:$C,0)))</f>
        <v>Industry Energy Efficiency Standards</v>
      </c>
      <c r="C1226" s="176" t="str">
        <f t="shared" si="45"/>
        <v>Percentage Improvement in Eqpt Efficiency Standards above BAU</v>
      </c>
      <c r="D1226" s="6" t="s">
        <v>1986</v>
      </c>
      <c r="E1226" s="47" t="s">
        <v>1605</v>
      </c>
      <c r="F1226" t="s">
        <v>1948</v>
      </c>
      <c r="G1226" s="47" t="s">
        <v>1608</v>
      </c>
      <c r="H1226" s="44">
        <v>1184</v>
      </c>
      <c r="I1226" s="198" t="s">
        <v>44</v>
      </c>
      <c r="J1226" s="177" t="str">
        <f>IF(ISBLANK(INDEX('Policy Characteristics'!D:D,MATCH($C1226,'Policy Characteristics'!$C:$C,0))),"",INDEX('Policy Characteristics'!D:D,MATCH($C1226,'Policy Characteristics'!$C:$C,0)))</f>
        <v>Industry Energy Efficiency Standards</v>
      </c>
      <c r="K1226" s="177" t="str">
        <f>IF(ISBLANK(INDEX('Policy Characteristics'!E:E,MATCH($C1226,'Policy Characteristics'!$C:$C,0))),"",INDEX('Policy Characteristics'!E:E,MATCH($C1226,'Policy Characteristics'!$C:$C,0)))</f>
        <v>indst efficiency standards</v>
      </c>
      <c r="L1226" s="177">
        <f>IF(ISBLANK(INDEX('Policy Characteristics'!F:F,MATCH($C1226,'Policy Characteristics'!$C:$C,0))),"",INDEX('Policy Characteristics'!F:F,MATCH($C1226,'Policy Characteristics'!$C:$C,0)))</f>
        <v>0</v>
      </c>
      <c r="M1226" s="177">
        <f>IF(ISBLANK(INDEX('Policy Characteristics'!G:G,MATCH($C1226,'Policy Characteristics'!$C:$C,0))),"",INDEX('Policy Characteristics'!G:G,MATCH($C1226,'Policy Characteristics'!$C:$C,0)))</f>
        <v>0.25</v>
      </c>
      <c r="N1226" s="177">
        <f>IF(ISBLANK(INDEX('Policy Characteristics'!H:H,MATCH($C1226,'Policy Characteristics'!$C:$C,0))),"",INDEX('Policy Characteristics'!H:H,MATCH($C1226,'Policy Characteristics'!$C:$C,0)))</f>
        <v>0.01</v>
      </c>
      <c r="O1226" s="177" t="str">
        <f>IF(ISBLANK(INDEX('Policy Characteristics'!I:I,MATCH($C1226,'Policy Characteristics'!$C:$C,0))),"",INDEX('Policy Characteristics'!I:I,MATCH($C1226,'Policy Characteristics'!$C:$C,0)))</f>
        <v>% reduction in energy use</v>
      </c>
      <c r="P1226" s="177" t="str">
        <f>IF(ISBLANK(INDEX('Policy Characteristics'!J:J,MATCH($C1226,'Policy Characteristics'!$C:$C,0))),"",INDEX('Policy Characteristics'!J:J,MATCH($C1226,'Policy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6" s="177" t="str">
        <f>IF(ISBLANK(INDEX('Policy Characteristics'!K:K,MATCH($C1226,'Policy Characteristics'!$C:$C,0))),"",INDEX('Policy Characteristics'!K:K,MATCH($C1226,'Policy Characteristics'!$C:$C,0)))</f>
        <v>industry-ag-main.html#eff-stds</v>
      </c>
      <c r="R1226" s="177" t="str">
        <f>IF(ISBLANK(INDEX('Policy Characteristics'!L:L,MATCH($C1226,'Policy Characteristics'!$C:$C,0))),"",INDEX('Policy Characteristics'!L:L,MATCH($C1226,'Policy Characteristics'!$C:$C,0)))</f>
        <v>industry-energy-efficiency-standards.html</v>
      </c>
    </row>
    <row r="1227" spans="1:18" s="4" customFormat="1" x14ac:dyDescent="0.35">
      <c r="A1227" s="176" t="str">
        <f>IF(ISBLANK(INDEX('Policy Characteristics'!A:A,MATCH($C1227,'Policy Characteristics'!$C:$C,0))),"",INDEX('Policy Characteristics'!A:A,MATCH($C1227,'Policy Characteristics'!$C:$C,0)))</f>
        <v>Industry</v>
      </c>
      <c r="B1227" s="184" t="str">
        <f>IF(ISBLANK(INDEX('Policy Characteristics'!B:B,MATCH($C1227,'Policy Characteristics'!$C:$C,0))),"",INDEX('Policy Characteristics'!B:B,MATCH($C1227,'Policy Characteristics'!$C:$C,0)))</f>
        <v>Industry Energy Efficiency Standards</v>
      </c>
      <c r="C1227" s="176" t="str">
        <f t="shared" si="45"/>
        <v>Percentage Improvement in Eqpt Efficiency Standards above BAU</v>
      </c>
      <c r="D1227" s="6" t="s">
        <v>1986</v>
      </c>
      <c r="E1227" s="47" t="s">
        <v>1606</v>
      </c>
      <c r="F1227" t="s">
        <v>1948</v>
      </c>
      <c r="G1227" s="47" t="s">
        <v>1610</v>
      </c>
      <c r="H1227" s="44">
        <v>1185</v>
      </c>
      <c r="I1227" s="198" t="s">
        <v>44</v>
      </c>
      <c r="J1227" s="177" t="str">
        <f>IF(ISBLANK(INDEX('Policy Characteristics'!D:D,MATCH($C1227,'Policy Characteristics'!$C:$C,0))),"",INDEX('Policy Characteristics'!D:D,MATCH($C1227,'Policy Characteristics'!$C:$C,0)))</f>
        <v>Industry Energy Efficiency Standards</v>
      </c>
      <c r="K1227" s="177" t="str">
        <f>IF(ISBLANK(INDEX('Policy Characteristics'!E:E,MATCH($C1227,'Policy Characteristics'!$C:$C,0))),"",INDEX('Policy Characteristics'!E:E,MATCH($C1227,'Policy Characteristics'!$C:$C,0)))</f>
        <v>indst efficiency standards</v>
      </c>
      <c r="L1227" s="177">
        <f>IF(ISBLANK(INDEX('Policy Characteristics'!F:F,MATCH($C1227,'Policy Characteristics'!$C:$C,0))),"",INDEX('Policy Characteristics'!F:F,MATCH($C1227,'Policy Characteristics'!$C:$C,0)))</f>
        <v>0</v>
      </c>
      <c r="M1227" s="177">
        <f>IF(ISBLANK(INDEX('Policy Characteristics'!G:G,MATCH($C1227,'Policy Characteristics'!$C:$C,0))),"",INDEX('Policy Characteristics'!G:G,MATCH($C1227,'Policy Characteristics'!$C:$C,0)))</f>
        <v>0.25</v>
      </c>
      <c r="N1227" s="177">
        <f>IF(ISBLANK(INDEX('Policy Characteristics'!H:H,MATCH($C1227,'Policy Characteristics'!$C:$C,0))),"",INDEX('Policy Characteristics'!H:H,MATCH($C1227,'Policy Characteristics'!$C:$C,0)))</f>
        <v>0.01</v>
      </c>
      <c r="O1227" s="177" t="str">
        <f>IF(ISBLANK(INDEX('Policy Characteristics'!I:I,MATCH($C1227,'Policy Characteristics'!$C:$C,0))),"",INDEX('Policy Characteristics'!I:I,MATCH($C1227,'Policy Characteristics'!$C:$C,0)))</f>
        <v>% reduction in energy use</v>
      </c>
      <c r="P1227" s="177" t="str">
        <f>IF(ISBLANK(INDEX('Policy Characteristics'!J:J,MATCH($C1227,'Policy Characteristics'!$C:$C,0))),"",INDEX('Policy Characteristics'!J:J,MATCH($C1227,'Policy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7" s="177" t="str">
        <f>IF(ISBLANK(INDEX('Policy Characteristics'!K:K,MATCH($C1227,'Policy Characteristics'!$C:$C,0))),"",INDEX('Policy Characteristics'!K:K,MATCH($C1227,'Policy Characteristics'!$C:$C,0)))</f>
        <v>industry-ag-main.html#eff-stds</v>
      </c>
      <c r="R1227" s="177" t="str">
        <f>IF(ISBLANK(INDEX('Policy Characteristics'!L:L,MATCH($C1227,'Policy Characteristics'!$C:$C,0))),"",INDEX('Policy Characteristics'!L:L,MATCH($C1227,'Policy Characteristics'!$C:$C,0)))</f>
        <v>industry-energy-efficiency-standards.html</v>
      </c>
    </row>
    <row r="1228" spans="1:18" s="4" customFormat="1" x14ac:dyDescent="0.35">
      <c r="A1228" s="176" t="str">
        <f>IF(ISBLANK(INDEX('Policy Characteristics'!A:A,MATCH($C1228,'Policy Characteristics'!$C:$C,0))),"",INDEX('Policy Characteristics'!A:A,MATCH($C1228,'Policy Characteristics'!$C:$C,0)))</f>
        <v>Industry</v>
      </c>
      <c r="B1228" s="184" t="str">
        <f>IF(ISBLANK(INDEX('Policy Characteristics'!B:B,MATCH($C1228,'Policy Characteristics'!$C:$C,0))),"",INDEX('Policy Characteristics'!B:B,MATCH($C1228,'Policy Characteristics'!$C:$C,0)))</f>
        <v>Industry Energy Efficiency Standards</v>
      </c>
      <c r="C1228" s="176" t="str">
        <f t="shared" si="45"/>
        <v>Percentage Improvement in Eqpt Efficiency Standards above BAU</v>
      </c>
      <c r="D1228" s="6" t="s">
        <v>1986</v>
      </c>
      <c r="E1228" s="47" t="s">
        <v>1607</v>
      </c>
      <c r="F1228" t="s">
        <v>1948</v>
      </c>
      <c r="G1228" s="47" t="s">
        <v>1611</v>
      </c>
      <c r="H1228" s="44">
        <v>1186</v>
      </c>
      <c r="I1228" s="198" t="s">
        <v>44</v>
      </c>
      <c r="J1228" s="177" t="str">
        <f>IF(ISBLANK(INDEX('Policy Characteristics'!D:D,MATCH($C1228,'Policy Characteristics'!$C:$C,0))),"",INDEX('Policy Characteristics'!D:D,MATCH($C1228,'Policy Characteristics'!$C:$C,0)))</f>
        <v>Industry Energy Efficiency Standards</v>
      </c>
      <c r="K1228" s="177" t="str">
        <f>IF(ISBLANK(INDEX('Policy Characteristics'!E:E,MATCH($C1228,'Policy Characteristics'!$C:$C,0))),"",INDEX('Policy Characteristics'!E:E,MATCH($C1228,'Policy Characteristics'!$C:$C,0)))</f>
        <v>indst efficiency standards</v>
      </c>
      <c r="L1228" s="177">
        <f>IF(ISBLANK(INDEX('Policy Characteristics'!F:F,MATCH($C1228,'Policy Characteristics'!$C:$C,0))),"",INDEX('Policy Characteristics'!F:F,MATCH($C1228,'Policy Characteristics'!$C:$C,0)))</f>
        <v>0</v>
      </c>
      <c r="M1228" s="177">
        <f>IF(ISBLANK(INDEX('Policy Characteristics'!G:G,MATCH($C1228,'Policy Characteristics'!$C:$C,0))),"",INDEX('Policy Characteristics'!G:G,MATCH($C1228,'Policy Characteristics'!$C:$C,0)))</f>
        <v>0.25</v>
      </c>
      <c r="N1228" s="177">
        <f>IF(ISBLANK(INDEX('Policy Characteristics'!H:H,MATCH($C1228,'Policy Characteristics'!$C:$C,0))),"",INDEX('Policy Characteristics'!H:H,MATCH($C1228,'Policy Characteristics'!$C:$C,0)))</f>
        <v>0.01</v>
      </c>
      <c r="O1228" s="177" t="str">
        <f>IF(ISBLANK(INDEX('Policy Characteristics'!I:I,MATCH($C1228,'Policy Characteristics'!$C:$C,0))),"",INDEX('Policy Characteristics'!I:I,MATCH($C1228,'Policy Characteristics'!$C:$C,0)))</f>
        <v>% reduction in energy use</v>
      </c>
      <c r="P1228" s="177" t="str">
        <f>IF(ISBLANK(INDEX('Policy Characteristics'!J:J,MATCH($C1228,'Policy Characteristics'!$C:$C,0))),"",INDEX('Policy Characteristics'!J:J,MATCH($C1228,'Policy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8" s="177" t="str">
        <f>IF(ISBLANK(INDEX('Policy Characteristics'!K:K,MATCH($C1228,'Policy Characteristics'!$C:$C,0))),"",INDEX('Policy Characteristics'!K:K,MATCH($C1228,'Policy Characteristics'!$C:$C,0)))</f>
        <v>industry-ag-main.html#eff-stds</v>
      </c>
      <c r="R1228" s="177" t="str">
        <f>IF(ISBLANK(INDEX('Policy Characteristics'!L:L,MATCH($C1228,'Policy Characteristics'!$C:$C,0))),"",INDEX('Policy Characteristics'!L:L,MATCH($C1228,'Policy Characteristics'!$C:$C,0)))</f>
        <v>industry-energy-efficiency-standards.html</v>
      </c>
    </row>
    <row r="1229" spans="1:18" s="4" customFormat="1" x14ac:dyDescent="0.35">
      <c r="A1229" s="176" t="str">
        <f>IF(ISBLANK(INDEX('Policy Characteristics'!A:A,MATCH($C1229,'Policy Characteristics'!$C:$C,0))),"",INDEX('Policy Characteristics'!A:A,MATCH($C1229,'Policy Characteristics'!$C:$C,0)))</f>
        <v>Industry</v>
      </c>
      <c r="B1229" s="184" t="str">
        <f>IF(ISBLANK(INDEX('Policy Characteristics'!B:B,MATCH($C1229,'Policy Characteristics'!$C:$C,0))),"",INDEX('Policy Characteristics'!B:B,MATCH($C1229,'Policy Characteristics'!$C:$C,0)))</f>
        <v>Industry Energy Efficiency Standards</v>
      </c>
      <c r="C1229" s="176" t="str">
        <f t="shared" si="45"/>
        <v>Percentage Improvement in Eqpt Efficiency Standards above BAU</v>
      </c>
      <c r="D1229" s="6" t="s">
        <v>1986</v>
      </c>
      <c r="E1229" s="47" t="s">
        <v>1604</v>
      </c>
      <c r="F1229" t="s">
        <v>1948</v>
      </c>
      <c r="G1229" s="47" t="s">
        <v>1609</v>
      </c>
      <c r="H1229" s="44">
        <v>1187</v>
      </c>
      <c r="I1229" s="198" t="s">
        <v>44</v>
      </c>
      <c r="J1229" s="177" t="str">
        <f>IF(ISBLANK(INDEX('Policy Characteristics'!D:D,MATCH($C1229,'Policy Characteristics'!$C:$C,0))),"",INDEX('Policy Characteristics'!D:D,MATCH($C1229,'Policy Characteristics'!$C:$C,0)))</f>
        <v>Industry Energy Efficiency Standards</v>
      </c>
      <c r="K1229" s="177" t="str">
        <f>IF(ISBLANK(INDEX('Policy Characteristics'!E:E,MATCH($C1229,'Policy Characteristics'!$C:$C,0))),"",INDEX('Policy Characteristics'!E:E,MATCH($C1229,'Policy Characteristics'!$C:$C,0)))</f>
        <v>indst efficiency standards</v>
      </c>
      <c r="L1229" s="177">
        <f>IF(ISBLANK(INDEX('Policy Characteristics'!F:F,MATCH($C1229,'Policy Characteristics'!$C:$C,0))),"",INDEX('Policy Characteristics'!F:F,MATCH($C1229,'Policy Characteristics'!$C:$C,0)))</f>
        <v>0</v>
      </c>
      <c r="M1229" s="177">
        <f>IF(ISBLANK(INDEX('Policy Characteristics'!G:G,MATCH($C1229,'Policy Characteristics'!$C:$C,0))),"",INDEX('Policy Characteristics'!G:G,MATCH($C1229,'Policy Characteristics'!$C:$C,0)))</f>
        <v>0.25</v>
      </c>
      <c r="N1229" s="177">
        <f>IF(ISBLANK(INDEX('Policy Characteristics'!H:H,MATCH($C1229,'Policy Characteristics'!$C:$C,0))),"",INDEX('Policy Characteristics'!H:H,MATCH($C1229,'Policy Characteristics'!$C:$C,0)))</f>
        <v>0.01</v>
      </c>
      <c r="O1229" s="177" t="str">
        <f>IF(ISBLANK(INDEX('Policy Characteristics'!I:I,MATCH($C1229,'Policy Characteristics'!$C:$C,0))),"",INDEX('Policy Characteristics'!I:I,MATCH($C1229,'Policy Characteristics'!$C:$C,0)))</f>
        <v>% reduction in energy use</v>
      </c>
      <c r="P1229" s="177" t="str">
        <f>IF(ISBLANK(INDEX('Policy Characteristics'!J:J,MATCH($C1229,'Policy Characteristics'!$C:$C,0))),"",INDEX('Policy Characteristics'!J:J,MATCH($C1229,'Policy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9" s="177" t="str">
        <f>IF(ISBLANK(INDEX('Policy Characteristics'!K:K,MATCH($C1229,'Policy Characteristics'!$C:$C,0))),"",INDEX('Policy Characteristics'!K:K,MATCH($C1229,'Policy Characteristics'!$C:$C,0)))</f>
        <v>industry-ag-main.html#eff-stds</v>
      </c>
      <c r="R1229" s="177" t="str">
        <f>IF(ISBLANK(INDEX('Policy Characteristics'!L:L,MATCH($C1229,'Policy Characteristics'!$C:$C,0))),"",INDEX('Policy Characteristics'!L:L,MATCH($C1229,'Policy Characteristics'!$C:$C,0)))</f>
        <v>industry-energy-efficiency-standards.html</v>
      </c>
    </row>
    <row r="1230" spans="1:18" s="4" customFormat="1" x14ac:dyDescent="0.35">
      <c r="A1230" s="176" t="str">
        <f>IF(ISBLANK(INDEX('Policy Characteristics'!A:A,MATCH($C1230,'Policy Characteristics'!$C:$C,0))),"",INDEX('Policy Characteristics'!A:A,MATCH($C1230,'Policy Characteristics'!$C:$C,0)))</f>
        <v>Industry</v>
      </c>
      <c r="B1230" s="184" t="str">
        <f>IF(ISBLANK(INDEX('Policy Characteristics'!B:B,MATCH($C1230,'Policy Characteristics'!$C:$C,0))),"",INDEX('Policy Characteristics'!B:B,MATCH($C1230,'Policy Characteristics'!$C:$C,0)))</f>
        <v>Industry Energy Efficiency Standards</v>
      </c>
      <c r="C1230" s="176" t="str">
        <f t="shared" si="45"/>
        <v>Percentage Improvement in Eqpt Efficiency Standards above BAU</v>
      </c>
      <c r="D1230" s="6" t="s">
        <v>1987</v>
      </c>
      <c r="E1230" s="47" t="s">
        <v>1298</v>
      </c>
      <c r="F1230" t="s">
        <v>1990</v>
      </c>
      <c r="G1230" s="47" t="s">
        <v>1304</v>
      </c>
      <c r="H1230" s="44">
        <v>1188</v>
      </c>
      <c r="I1230" s="198" t="s">
        <v>43</v>
      </c>
      <c r="J1230" s="177" t="str">
        <f>IF(ISBLANK(INDEX('Policy Characteristics'!D:D,MATCH($C1230,'Policy Characteristics'!$C:$C,0))),"",INDEX('Policy Characteristics'!D:D,MATCH($C1230,'Policy Characteristics'!$C:$C,0)))</f>
        <v>Industry Energy Efficiency Standards</v>
      </c>
      <c r="K1230" s="177" t="str">
        <f>IF(ISBLANK(INDEX('Policy Characteristics'!E:E,MATCH($C1230,'Policy Characteristics'!$C:$C,0))),"",INDEX('Policy Characteristics'!E:E,MATCH($C1230,'Policy Characteristics'!$C:$C,0)))</f>
        <v>indst efficiency standards</v>
      </c>
      <c r="L1230" s="177">
        <f>IF(ISBLANK(INDEX('Policy Characteristics'!F:F,MATCH($C1230,'Policy Characteristics'!$C:$C,0))),"",INDEX('Policy Characteristics'!F:F,MATCH($C1230,'Policy Characteristics'!$C:$C,0)))</f>
        <v>0</v>
      </c>
      <c r="M1230" s="177">
        <f>IF(ISBLANK(INDEX('Policy Characteristics'!G:G,MATCH($C1230,'Policy Characteristics'!$C:$C,0))),"",INDEX('Policy Characteristics'!G:G,MATCH($C1230,'Policy Characteristics'!$C:$C,0)))</f>
        <v>0.25</v>
      </c>
      <c r="N1230" s="177">
        <f>IF(ISBLANK(INDEX('Policy Characteristics'!H:H,MATCH($C1230,'Policy Characteristics'!$C:$C,0))),"",INDEX('Policy Characteristics'!H:H,MATCH($C1230,'Policy Characteristics'!$C:$C,0)))</f>
        <v>0.01</v>
      </c>
      <c r="O1230" s="177" t="str">
        <f>IF(ISBLANK(INDEX('Policy Characteristics'!I:I,MATCH($C1230,'Policy Characteristics'!$C:$C,0))),"",INDEX('Policy Characteristics'!I:I,MATCH($C1230,'Policy Characteristics'!$C:$C,0)))</f>
        <v>% reduction in energy use</v>
      </c>
      <c r="P1230" s="177" t="str">
        <f>IF(ISBLANK(INDEX('Policy Characteristics'!J:J,MATCH($C1230,'Policy Characteristics'!$C:$C,0))),"",INDEX('Policy Characteristics'!J:J,MATCH($C1230,'Policy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0" s="177" t="str">
        <f>IF(ISBLANK(INDEX('Policy Characteristics'!K:K,MATCH($C1230,'Policy Characteristics'!$C:$C,0))),"",INDEX('Policy Characteristics'!K:K,MATCH($C1230,'Policy Characteristics'!$C:$C,0)))</f>
        <v>industry-ag-main.html#eff-stds</v>
      </c>
      <c r="R1230" s="177" t="str">
        <f>IF(ISBLANK(INDEX('Policy Characteristics'!L:L,MATCH($C1230,'Policy Characteristics'!$C:$C,0))),"",INDEX('Policy Characteristics'!L:L,MATCH($C1230,'Policy Characteristics'!$C:$C,0)))</f>
        <v>industry-energy-efficiency-standards.html</v>
      </c>
    </row>
    <row r="1231" spans="1:18" s="4" customFormat="1" x14ac:dyDescent="0.35">
      <c r="A1231" s="176" t="str">
        <f>IF(ISBLANK(INDEX('Policy Characteristics'!A:A,MATCH($C1231,'Policy Characteristics'!$C:$C,0))),"",INDEX('Policy Characteristics'!A:A,MATCH($C1231,'Policy Characteristics'!$C:$C,0)))</f>
        <v>Industry</v>
      </c>
      <c r="B1231" s="184" t="str">
        <f>IF(ISBLANK(INDEX('Policy Characteristics'!B:B,MATCH($C1231,'Policy Characteristics'!$C:$C,0))),"",INDEX('Policy Characteristics'!B:B,MATCH($C1231,'Policy Characteristics'!$C:$C,0)))</f>
        <v>Industry Energy Efficiency Standards</v>
      </c>
      <c r="C1231" s="176" t="str">
        <f t="shared" si="45"/>
        <v>Percentage Improvement in Eqpt Efficiency Standards above BAU</v>
      </c>
      <c r="D1231" s="6" t="s">
        <v>1987</v>
      </c>
      <c r="E1231" s="47" t="s">
        <v>1299</v>
      </c>
      <c r="F1231" t="s">
        <v>1990</v>
      </c>
      <c r="G1231" s="47" t="s">
        <v>1307</v>
      </c>
      <c r="H1231" s="44">
        <v>1189</v>
      </c>
      <c r="I1231" s="198" t="s">
        <v>44</v>
      </c>
      <c r="J1231" s="177" t="str">
        <f>IF(ISBLANK(INDEX('Policy Characteristics'!D:D,MATCH($C1231,'Policy Characteristics'!$C:$C,0))),"",INDEX('Policy Characteristics'!D:D,MATCH($C1231,'Policy Characteristics'!$C:$C,0)))</f>
        <v>Industry Energy Efficiency Standards</v>
      </c>
      <c r="K1231" s="177" t="str">
        <f>IF(ISBLANK(INDEX('Policy Characteristics'!E:E,MATCH($C1231,'Policy Characteristics'!$C:$C,0))),"",INDEX('Policy Characteristics'!E:E,MATCH($C1231,'Policy Characteristics'!$C:$C,0)))</f>
        <v>indst efficiency standards</v>
      </c>
      <c r="L1231" s="177">
        <f>IF(ISBLANK(INDEX('Policy Characteristics'!F:F,MATCH($C1231,'Policy Characteristics'!$C:$C,0))),"",INDEX('Policy Characteristics'!F:F,MATCH($C1231,'Policy Characteristics'!$C:$C,0)))</f>
        <v>0</v>
      </c>
      <c r="M1231" s="177">
        <f>IF(ISBLANK(INDEX('Policy Characteristics'!G:G,MATCH($C1231,'Policy Characteristics'!$C:$C,0))),"",INDEX('Policy Characteristics'!G:G,MATCH($C1231,'Policy Characteristics'!$C:$C,0)))</f>
        <v>0.25</v>
      </c>
      <c r="N1231" s="177">
        <f>IF(ISBLANK(INDEX('Policy Characteristics'!H:H,MATCH($C1231,'Policy Characteristics'!$C:$C,0))),"",INDEX('Policy Characteristics'!H:H,MATCH($C1231,'Policy Characteristics'!$C:$C,0)))</f>
        <v>0.01</v>
      </c>
      <c r="O1231" s="177" t="str">
        <f>IF(ISBLANK(INDEX('Policy Characteristics'!I:I,MATCH($C1231,'Policy Characteristics'!$C:$C,0))),"",INDEX('Policy Characteristics'!I:I,MATCH($C1231,'Policy Characteristics'!$C:$C,0)))</f>
        <v>% reduction in energy use</v>
      </c>
      <c r="P1231" s="177" t="str">
        <f>IF(ISBLANK(INDEX('Policy Characteristics'!J:J,MATCH($C1231,'Policy Characteristics'!$C:$C,0))),"",INDEX('Policy Characteristics'!J:J,MATCH($C1231,'Policy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1" s="177" t="str">
        <f>IF(ISBLANK(INDEX('Policy Characteristics'!K:K,MATCH($C1231,'Policy Characteristics'!$C:$C,0))),"",INDEX('Policy Characteristics'!K:K,MATCH($C1231,'Policy Characteristics'!$C:$C,0)))</f>
        <v>industry-ag-main.html#eff-stds</v>
      </c>
      <c r="R1231" s="177" t="str">
        <f>IF(ISBLANK(INDEX('Policy Characteristics'!L:L,MATCH($C1231,'Policy Characteristics'!$C:$C,0))),"",INDEX('Policy Characteristics'!L:L,MATCH($C1231,'Policy Characteristics'!$C:$C,0)))</f>
        <v>industry-energy-efficiency-standards.html</v>
      </c>
    </row>
    <row r="1232" spans="1:18" s="4" customFormat="1" x14ac:dyDescent="0.35">
      <c r="A1232" s="176" t="str">
        <f>IF(ISBLANK(INDEX('Policy Characteristics'!A:A,MATCH($C1232,'Policy Characteristics'!$C:$C,0))),"",INDEX('Policy Characteristics'!A:A,MATCH($C1232,'Policy Characteristics'!$C:$C,0)))</f>
        <v>Industry</v>
      </c>
      <c r="B1232" s="184" t="str">
        <f>IF(ISBLANK(INDEX('Policy Characteristics'!B:B,MATCH($C1232,'Policy Characteristics'!$C:$C,0))),"",INDEX('Policy Characteristics'!B:B,MATCH($C1232,'Policy Characteristics'!$C:$C,0)))</f>
        <v>Industry Energy Efficiency Standards</v>
      </c>
      <c r="C1232" s="176" t="str">
        <f t="shared" si="45"/>
        <v>Percentage Improvement in Eqpt Efficiency Standards above BAU</v>
      </c>
      <c r="D1232" s="6" t="s">
        <v>1987</v>
      </c>
      <c r="E1232" s="47" t="s">
        <v>1300</v>
      </c>
      <c r="F1232" t="s">
        <v>1990</v>
      </c>
      <c r="G1232" s="47" t="s">
        <v>1308</v>
      </c>
      <c r="H1232" s="44">
        <v>1190</v>
      </c>
      <c r="I1232" s="198" t="s">
        <v>44</v>
      </c>
      <c r="J1232" s="177" t="str">
        <f>IF(ISBLANK(INDEX('Policy Characteristics'!D:D,MATCH($C1232,'Policy Characteristics'!$C:$C,0))),"",INDEX('Policy Characteristics'!D:D,MATCH($C1232,'Policy Characteristics'!$C:$C,0)))</f>
        <v>Industry Energy Efficiency Standards</v>
      </c>
      <c r="K1232" s="177" t="str">
        <f>IF(ISBLANK(INDEX('Policy Characteristics'!E:E,MATCH($C1232,'Policy Characteristics'!$C:$C,0))),"",INDEX('Policy Characteristics'!E:E,MATCH($C1232,'Policy Characteristics'!$C:$C,0)))</f>
        <v>indst efficiency standards</v>
      </c>
      <c r="L1232" s="177">
        <f>IF(ISBLANK(INDEX('Policy Characteristics'!F:F,MATCH($C1232,'Policy Characteristics'!$C:$C,0))),"",INDEX('Policy Characteristics'!F:F,MATCH($C1232,'Policy Characteristics'!$C:$C,0)))</f>
        <v>0</v>
      </c>
      <c r="M1232" s="177">
        <f>IF(ISBLANK(INDEX('Policy Characteristics'!G:G,MATCH($C1232,'Policy Characteristics'!$C:$C,0))),"",INDEX('Policy Characteristics'!G:G,MATCH($C1232,'Policy Characteristics'!$C:$C,0)))</f>
        <v>0.25</v>
      </c>
      <c r="N1232" s="177">
        <f>IF(ISBLANK(INDEX('Policy Characteristics'!H:H,MATCH($C1232,'Policy Characteristics'!$C:$C,0))),"",INDEX('Policy Characteristics'!H:H,MATCH($C1232,'Policy Characteristics'!$C:$C,0)))</f>
        <v>0.01</v>
      </c>
      <c r="O1232" s="177" t="str">
        <f>IF(ISBLANK(INDEX('Policy Characteristics'!I:I,MATCH($C1232,'Policy Characteristics'!$C:$C,0))),"",INDEX('Policy Characteristics'!I:I,MATCH($C1232,'Policy Characteristics'!$C:$C,0)))</f>
        <v>% reduction in energy use</v>
      </c>
      <c r="P1232" s="177" t="str">
        <f>IF(ISBLANK(INDEX('Policy Characteristics'!J:J,MATCH($C1232,'Policy Characteristics'!$C:$C,0))),"",INDEX('Policy Characteristics'!J:J,MATCH($C1232,'Policy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2" s="177" t="str">
        <f>IF(ISBLANK(INDEX('Policy Characteristics'!K:K,MATCH($C1232,'Policy Characteristics'!$C:$C,0))),"",INDEX('Policy Characteristics'!K:K,MATCH($C1232,'Policy Characteristics'!$C:$C,0)))</f>
        <v>industry-ag-main.html#eff-stds</v>
      </c>
      <c r="R1232" s="177" t="str">
        <f>IF(ISBLANK(INDEX('Policy Characteristics'!L:L,MATCH($C1232,'Policy Characteristics'!$C:$C,0))),"",INDEX('Policy Characteristics'!L:L,MATCH($C1232,'Policy Characteristics'!$C:$C,0)))</f>
        <v>industry-energy-efficiency-standards.html</v>
      </c>
    </row>
    <row r="1233" spans="1:18" s="4" customFormat="1" x14ac:dyDescent="0.35">
      <c r="A1233" s="176" t="str">
        <f>IF(ISBLANK(INDEX('Policy Characteristics'!A:A,MATCH($C1233,'Policy Characteristics'!$C:$C,0))),"",INDEX('Policy Characteristics'!A:A,MATCH($C1233,'Policy Characteristics'!$C:$C,0)))</f>
        <v>Industry</v>
      </c>
      <c r="B1233" s="184" t="str">
        <f>IF(ISBLANK(INDEX('Policy Characteristics'!B:B,MATCH($C1233,'Policy Characteristics'!$C:$C,0))),"",INDEX('Policy Characteristics'!B:B,MATCH($C1233,'Policy Characteristics'!$C:$C,0)))</f>
        <v>Industry Energy Efficiency Standards</v>
      </c>
      <c r="C1233" s="176" t="str">
        <f t="shared" si="45"/>
        <v>Percentage Improvement in Eqpt Efficiency Standards above BAU</v>
      </c>
      <c r="D1233" s="6" t="s">
        <v>1987</v>
      </c>
      <c r="E1233" s="47" t="s">
        <v>1301</v>
      </c>
      <c r="F1233" t="s">
        <v>1990</v>
      </c>
      <c r="G1233" s="47" t="s">
        <v>1305</v>
      </c>
      <c r="H1233" s="44">
        <v>1191</v>
      </c>
      <c r="I1233" s="198" t="s">
        <v>44</v>
      </c>
      <c r="J1233" s="177" t="str">
        <f>IF(ISBLANK(INDEX('Policy Characteristics'!D:D,MATCH($C1233,'Policy Characteristics'!$C:$C,0))),"",INDEX('Policy Characteristics'!D:D,MATCH($C1233,'Policy Characteristics'!$C:$C,0)))</f>
        <v>Industry Energy Efficiency Standards</v>
      </c>
      <c r="K1233" s="177" t="str">
        <f>IF(ISBLANK(INDEX('Policy Characteristics'!E:E,MATCH($C1233,'Policy Characteristics'!$C:$C,0))),"",INDEX('Policy Characteristics'!E:E,MATCH($C1233,'Policy Characteristics'!$C:$C,0)))</f>
        <v>indst efficiency standards</v>
      </c>
      <c r="L1233" s="177">
        <f>IF(ISBLANK(INDEX('Policy Characteristics'!F:F,MATCH($C1233,'Policy Characteristics'!$C:$C,0))),"",INDEX('Policy Characteristics'!F:F,MATCH($C1233,'Policy Characteristics'!$C:$C,0)))</f>
        <v>0</v>
      </c>
      <c r="M1233" s="177">
        <f>IF(ISBLANK(INDEX('Policy Characteristics'!G:G,MATCH($C1233,'Policy Characteristics'!$C:$C,0))),"",INDEX('Policy Characteristics'!G:G,MATCH($C1233,'Policy Characteristics'!$C:$C,0)))</f>
        <v>0.25</v>
      </c>
      <c r="N1233" s="177">
        <f>IF(ISBLANK(INDEX('Policy Characteristics'!H:H,MATCH($C1233,'Policy Characteristics'!$C:$C,0))),"",INDEX('Policy Characteristics'!H:H,MATCH($C1233,'Policy Characteristics'!$C:$C,0)))</f>
        <v>0.01</v>
      </c>
      <c r="O1233" s="177" t="str">
        <f>IF(ISBLANK(INDEX('Policy Characteristics'!I:I,MATCH($C1233,'Policy Characteristics'!$C:$C,0))),"",INDEX('Policy Characteristics'!I:I,MATCH($C1233,'Policy Characteristics'!$C:$C,0)))</f>
        <v>% reduction in energy use</v>
      </c>
      <c r="P1233" s="177" t="str">
        <f>IF(ISBLANK(INDEX('Policy Characteristics'!J:J,MATCH($C1233,'Policy Characteristics'!$C:$C,0))),"",INDEX('Policy Characteristics'!J:J,MATCH($C1233,'Policy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3" s="177" t="str">
        <f>IF(ISBLANK(INDEX('Policy Characteristics'!K:K,MATCH($C1233,'Policy Characteristics'!$C:$C,0))),"",INDEX('Policy Characteristics'!K:K,MATCH($C1233,'Policy Characteristics'!$C:$C,0)))</f>
        <v>industry-ag-main.html#eff-stds</v>
      </c>
      <c r="R1233" s="177" t="str">
        <f>IF(ISBLANK(INDEX('Policy Characteristics'!L:L,MATCH($C1233,'Policy Characteristics'!$C:$C,0))),"",INDEX('Policy Characteristics'!L:L,MATCH($C1233,'Policy Characteristics'!$C:$C,0)))</f>
        <v>industry-energy-efficiency-standards.html</v>
      </c>
    </row>
    <row r="1234" spans="1:18" s="4" customFormat="1" x14ac:dyDescent="0.35">
      <c r="A1234" s="176" t="str">
        <f>IF(ISBLANK(INDEX('Policy Characteristics'!A:A,MATCH($C1234,'Policy Characteristics'!$C:$C,0))),"",INDEX('Policy Characteristics'!A:A,MATCH($C1234,'Policy Characteristics'!$C:$C,0)))</f>
        <v>Industry</v>
      </c>
      <c r="B1234" s="184" t="str">
        <f>IF(ISBLANK(INDEX('Policy Characteristics'!B:B,MATCH($C1234,'Policy Characteristics'!$C:$C,0))),"",INDEX('Policy Characteristics'!B:B,MATCH($C1234,'Policy Characteristics'!$C:$C,0)))</f>
        <v>Industry Energy Efficiency Standards</v>
      </c>
      <c r="C1234" s="176" t="str">
        <f t="shared" si="45"/>
        <v>Percentage Improvement in Eqpt Efficiency Standards above BAU</v>
      </c>
      <c r="D1234" s="6" t="s">
        <v>1987</v>
      </c>
      <c r="E1234" s="47" t="s">
        <v>1302</v>
      </c>
      <c r="F1234" t="s">
        <v>1990</v>
      </c>
      <c r="G1234" s="47" t="s">
        <v>1306</v>
      </c>
      <c r="H1234" s="44">
        <v>1192</v>
      </c>
      <c r="I1234" s="198" t="s">
        <v>44</v>
      </c>
      <c r="J1234" s="177" t="str">
        <f>IF(ISBLANK(INDEX('Policy Characteristics'!D:D,MATCH($C1234,'Policy Characteristics'!$C:$C,0))),"",INDEX('Policy Characteristics'!D:D,MATCH($C1234,'Policy Characteristics'!$C:$C,0)))</f>
        <v>Industry Energy Efficiency Standards</v>
      </c>
      <c r="K1234" s="177" t="str">
        <f>IF(ISBLANK(INDEX('Policy Characteristics'!E:E,MATCH($C1234,'Policy Characteristics'!$C:$C,0))),"",INDEX('Policy Characteristics'!E:E,MATCH($C1234,'Policy Characteristics'!$C:$C,0)))</f>
        <v>indst efficiency standards</v>
      </c>
      <c r="L1234" s="177">
        <f>IF(ISBLANK(INDEX('Policy Characteristics'!F:F,MATCH($C1234,'Policy Characteristics'!$C:$C,0))),"",INDEX('Policy Characteristics'!F:F,MATCH($C1234,'Policy Characteristics'!$C:$C,0)))</f>
        <v>0</v>
      </c>
      <c r="M1234" s="177">
        <f>IF(ISBLANK(INDEX('Policy Characteristics'!G:G,MATCH($C1234,'Policy Characteristics'!$C:$C,0))),"",INDEX('Policy Characteristics'!G:G,MATCH($C1234,'Policy Characteristics'!$C:$C,0)))</f>
        <v>0.25</v>
      </c>
      <c r="N1234" s="177">
        <f>IF(ISBLANK(INDEX('Policy Characteristics'!H:H,MATCH($C1234,'Policy Characteristics'!$C:$C,0))),"",INDEX('Policy Characteristics'!H:H,MATCH($C1234,'Policy Characteristics'!$C:$C,0)))</f>
        <v>0.01</v>
      </c>
      <c r="O1234" s="177" t="str">
        <f>IF(ISBLANK(INDEX('Policy Characteristics'!I:I,MATCH($C1234,'Policy Characteristics'!$C:$C,0))),"",INDEX('Policy Characteristics'!I:I,MATCH($C1234,'Policy Characteristics'!$C:$C,0)))</f>
        <v>% reduction in energy use</v>
      </c>
      <c r="P1234" s="177" t="str">
        <f>IF(ISBLANK(INDEX('Policy Characteristics'!J:J,MATCH($C1234,'Policy Characteristics'!$C:$C,0))),"",INDEX('Policy Characteristics'!J:J,MATCH($C1234,'Policy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4" s="177" t="str">
        <f>IF(ISBLANK(INDEX('Policy Characteristics'!K:K,MATCH($C1234,'Policy Characteristics'!$C:$C,0))),"",INDEX('Policy Characteristics'!K:K,MATCH($C1234,'Policy Characteristics'!$C:$C,0)))</f>
        <v>industry-ag-main.html#eff-stds</v>
      </c>
      <c r="R1234" s="177" t="str">
        <f>IF(ISBLANK(INDEX('Policy Characteristics'!L:L,MATCH($C1234,'Policy Characteristics'!$C:$C,0))),"",INDEX('Policy Characteristics'!L:L,MATCH($C1234,'Policy Characteristics'!$C:$C,0)))</f>
        <v>industry-energy-efficiency-standards.html</v>
      </c>
    </row>
    <row r="1235" spans="1:18" s="4" customFormat="1" x14ac:dyDescent="0.35">
      <c r="A1235" s="176" t="str">
        <f>IF(ISBLANK(INDEX('Policy Characteristics'!A:A,MATCH($C1235,'Policy Characteristics'!$C:$C,0))),"",INDEX('Policy Characteristics'!A:A,MATCH($C1235,'Policy Characteristics'!$C:$C,0)))</f>
        <v>Industry</v>
      </c>
      <c r="B1235" s="184" t="str">
        <f>IF(ISBLANK(INDEX('Policy Characteristics'!B:B,MATCH($C1235,'Policy Characteristics'!$C:$C,0))),"",INDEX('Policy Characteristics'!B:B,MATCH($C1235,'Policy Characteristics'!$C:$C,0)))</f>
        <v>Industry Energy Efficiency Standards</v>
      </c>
      <c r="C1235" s="176" t="str">
        <f t="shared" si="45"/>
        <v>Percentage Improvement in Eqpt Efficiency Standards above BAU</v>
      </c>
      <c r="D1235" s="6" t="s">
        <v>1987</v>
      </c>
      <c r="E1235" s="47" t="s">
        <v>1303</v>
      </c>
      <c r="F1235" t="s">
        <v>1990</v>
      </c>
      <c r="G1235" s="47" t="s">
        <v>1309</v>
      </c>
      <c r="H1235" s="44">
        <v>1193</v>
      </c>
      <c r="I1235" s="198" t="s">
        <v>44</v>
      </c>
      <c r="J1235" s="177" t="str">
        <f>IF(ISBLANK(INDEX('Policy Characteristics'!D:D,MATCH($C1235,'Policy Characteristics'!$C:$C,0))),"",INDEX('Policy Characteristics'!D:D,MATCH($C1235,'Policy Characteristics'!$C:$C,0)))</f>
        <v>Industry Energy Efficiency Standards</v>
      </c>
      <c r="K1235" s="177" t="str">
        <f>IF(ISBLANK(INDEX('Policy Characteristics'!E:E,MATCH($C1235,'Policy Characteristics'!$C:$C,0))),"",INDEX('Policy Characteristics'!E:E,MATCH($C1235,'Policy Characteristics'!$C:$C,0)))</f>
        <v>indst efficiency standards</v>
      </c>
      <c r="L1235" s="177">
        <f>IF(ISBLANK(INDEX('Policy Characteristics'!F:F,MATCH($C1235,'Policy Characteristics'!$C:$C,0))),"",INDEX('Policy Characteristics'!F:F,MATCH($C1235,'Policy Characteristics'!$C:$C,0)))</f>
        <v>0</v>
      </c>
      <c r="M1235" s="177">
        <f>IF(ISBLANK(INDEX('Policy Characteristics'!G:G,MATCH($C1235,'Policy Characteristics'!$C:$C,0))),"",INDEX('Policy Characteristics'!G:G,MATCH($C1235,'Policy Characteristics'!$C:$C,0)))</f>
        <v>0.25</v>
      </c>
      <c r="N1235" s="177">
        <f>IF(ISBLANK(INDEX('Policy Characteristics'!H:H,MATCH($C1235,'Policy Characteristics'!$C:$C,0))),"",INDEX('Policy Characteristics'!H:H,MATCH($C1235,'Policy Characteristics'!$C:$C,0)))</f>
        <v>0.01</v>
      </c>
      <c r="O1235" s="177" t="str">
        <f>IF(ISBLANK(INDEX('Policy Characteristics'!I:I,MATCH($C1235,'Policy Characteristics'!$C:$C,0))),"",INDEX('Policy Characteristics'!I:I,MATCH($C1235,'Policy Characteristics'!$C:$C,0)))</f>
        <v>% reduction in energy use</v>
      </c>
      <c r="P1235" s="177" t="str">
        <f>IF(ISBLANK(INDEX('Policy Characteristics'!J:J,MATCH($C1235,'Policy Characteristics'!$C:$C,0))),"",INDEX('Policy Characteristics'!J:J,MATCH($C1235,'Policy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5" s="177" t="str">
        <f>IF(ISBLANK(INDEX('Policy Characteristics'!K:K,MATCH($C1235,'Policy Characteristics'!$C:$C,0))),"",INDEX('Policy Characteristics'!K:K,MATCH($C1235,'Policy Characteristics'!$C:$C,0)))</f>
        <v>industry-ag-main.html#eff-stds</v>
      </c>
      <c r="R1235" s="177" t="str">
        <f>IF(ISBLANK(INDEX('Policy Characteristics'!L:L,MATCH($C1235,'Policy Characteristics'!$C:$C,0))),"",INDEX('Policy Characteristics'!L:L,MATCH($C1235,'Policy Characteristics'!$C:$C,0)))</f>
        <v>industry-energy-efficiency-standards.html</v>
      </c>
    </row>
    <row r="1236" spans="1:18" s="4" customFormat="1" x14ac:dyDescent="0.35">
      <c r="A1236" s="176" t="str">
        <f>IF(ISBLANK(INDEX('Policy Characteristics'!A:A,MATCH($C1236,'Policy Characteristics'!$C:$C,0))),"",INDEX('Policy Characteristics'!A:A,MATCH($C1236,'Policy Characteristics'!$C:$C,0)))</f>
        <v>Industry</v>
      </c>
      <c r="B1236" s="184" t="str">
        <f>IF(ISBLANK(INDEX('Policy Characteristics'!B:B,MATCH($C1236,'Policy Characteristics'!$C:$C,0))),"",INDEX('Policy Characteristics'!B:B,MATCH($C1236,'Policy Characteristics'!$C:$C,0)))</f>
        <v>Industry Energy Efficiency Standards</v>
      </c>
      <c r="C1236" s="176" t="str">
        <f t="shared" si="45"/>
        <v>Percentage Improvement in Eqpt Efficiency Standards above BAU</v>
      </c>
      <c r="D1236" s="6" t="s">
        <v>1987</v>
      </c>
      <c r="E1236" s="47" t="s">
        <v>1605</v>
      </c>
      <c r="F1236" t="s">
        <v>1990</v>
      </c>
      <c r="G1236" s="47" t="s">
        <v>1608</v>
      </c>
      <c r="H1236" s="44">
        <v>1194</v>
      </c>
      <c r="I1236" s="198" t="s">
        <v>44</v>
      </c>
      <c r="J1236" s="177" t="str">
        <f>IF(ISBLANK(INDEX('Policy Characteristics'!D:D,MATCH($C1236,'Policy Characteristics'!$C:$C,0))),"",INDEX('Policy Characteristics'!D:D,MATCH($C1236,'Policy Characteristics'!$C:$C,0)))</f>
        <v>Industry Energy Efficiency Standards</v>
      </c>
      <c r="K1236" s="177" t="str">
        <f>IF(ISBLANK(INDEX('Policy Characteristics'!E:E,MATCH($C1236,'Policy Characteristics'!$C:$C,0))),"",INDEX('Policy Characteristics'!E:E,MATCH($C1236,'Policy Characteristics'!$C:$C,0)))</f>
        <v>indst efficiency standards</v>
      </c>
      <c r="L1236" s="177">
        <f>IF(ISBLANK(INDEX('Policy Characteristics'!F:F,MATCH($C1236,'Policy Characteristics'!$C:$C,0))),"",INDEX('Policy Characteristics'!F:F,MATCH($C1236,'Policy Characteristics'!$C:$C,0)))</f>
        <v>0</v>
      </c>
      <c r="M1236" s="177">
        <f>IF(ISBLANK(INDEX('Policy Characteristics'!G:G,MATCH($C1236,'Policy Characteristics'!$C:$C,0))),"",INDEX('Policy Characteristics'!G:G,MATCH($C1236,'Policy Characteristics'!$C:$C,0)))</f>
        <v>0.25</v>
      </c>
      <c r="N1236" s="177">
        <f>IF(ISBLANK(INDEX('Policy Characteristics'!H:H,MATCH($C1236,'Policy Characteristics'!$C:$C,0))),"",INDEX('Policy Characteristics'!H:H,MATCH($C1236,'Policy Characteristics'!$C:$C,0)))</f>
        <v>0.01</v>
      </c>
      <c r="O1236" s="177" t="str">
        <f>IF(ISBLANK(INDEX('Policy Characteristics'!I:I,MATCH($C1236,'Policy Characteristics'!$C:$C,0))),"",INDEX('Policy Characteristics'!I:I,MATCH($C1236,'Policy Characteristics'!$C:$C,0)))</f>
        <v>% reduction in energy use</v>
      </c>
      <c r="P1236" s="177" t="str">
        <f>IF(ISBLANK(INDEX('Policy Characteristics'!J:J,MATCH($C1236,'Policy Characteristics'!$C:$C,0))),"",INDEX('Policy Characteristics'!J:J,MATCH($C1236,'Policy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6" s="177" t="str">
        <f>IF(ISBLANK(INDEX('Policy Characteristics'!K:K,MATCH($C1236,'Policy Characteristics'!$C:$C,0))),"",INDEX('Policy Characteristics'!K:K,MATCH($C1236,'Policy Characteristics'!$C:$C,0)))</f>
        <v>industry-ag-main.html#eff-stds</v>
      </c>
      <c r="R1236" s="177" t="str">
        <f>IF(ISBLANK(INDEX('Policy Characteristics'!L:L,MATCH($C1236,'Policy Characteristics'!$C:$C,0))),"",INDEX('Policy Characteristics'!L:L,MATCH($C1236,'Policy Characteristics'!$C:$C,0)))</f>
        <v>industry-energy-efficiency-standards.html</v>
      </c>
    </row>
    <row r="1237" spans="1:18" s="4" customFormat="1" x14ac:dyDescent="0.35">
      <c r="A1237" s="176" t="str">
        <f>IF(ISBLANK(INDEX('Policy Characteristics'!A:A,MATCH($C1237,'Policy Characteristics'!$C:$C,0))),"",INDEX('Policy Characteristics'!A:A,MATCH($C1237,'Policy Characteristics'!$C:$C,0)))</f>
        <v>Industry</v>
      </c>
      <c r="B1237" s="184" t="str">
        <f>IF(ISBLANK(INDEX('Policy Characteristics'!B:B,MATCH($C1237,'Policy Characteristics'!$C:$C,0))),"",INDEX('Policy Characteristics'!B:B,MATCH($C1237,'Policy Characteristics'!$C:$C,0)))</f>
        <v>Industry Energy Efficiency Standards</v>
      </c>
      <c r="C1237" s="176" t="str">
        <f t="shared" si="45"/>
        <v>Percentage Improvement in Eqpt Efficiency Standards above BAU</v>
      </c>
      <c r="D1237" s="6" t="s">
        <v>1987</v>
      </c>
      <c r="E1237" s="47" t="s">
        <v>1606</v>
      </c>
      <c r="F1237" t="s">
        <v>1990</v>
      </c>
      <c r="G1237" s="47" t="s">
        <v>1610</v>
      </c>
      <c r="H1237" s="44">
        <v>1195</v>
      </c>
      <c r="I1237" s="198" t="s">
        <v>44</v>
      </c>
      <c r="J1237" s="177" t="str">
        <f>IF(ISBLANK(INDEX('Policy Characteristics'!D:D,MATCH($C1237,'Policy Characteristics'!$C:$C,0))),"",INDEX('Policy Characteristics'!D:D,MATCH($C1237,'Policy Characteristics'!$C:$C,0)))</f>
        <v>Industry Energy Efficiency Standards</v>
      </c>
      <c r="K1237" s="177" t="str">
        <f>IF(ISBLANK(INDEX('Policy Characteristics'!E:E,MATCH($C1237,'Policy Characteristics'!$C:$C,0))),"",INDEX('Policy Characteristics'!E:E,MATCH($C1237,'Policy Characteristics'!$C:$C,0)))</f>
        <v>indst efficiency standards</v>
      </c>
      <c r="L1237" s="177">
        <f>IF(ISBLANK(INDEX('Policy Characteristics'!F:F,MATCH($C1237,'Policy Characteristics'!$C:$C,0))),"",INDEX('Policy Characteristics'!F:F,MATCH($C1237,'Policy Characteristics'!$C:$C,0)))</f>
        <v>0</v>
      </c>
      <c r="M1237" s="177">
        <f>IF(ISBLANK(INDEX('Policy Characteristics'!G:G,MATCH($C1237,'Policy Characteristics'!$C:$C,0))),"",INDEX('Policy Characteristics'!G:G,MATCH($C1237,'Policy Characteristics'!$C:$C,0)))</f>
        <v>0.25</v>
      </c>
      <c r="N1237" s="177">
        <f>IF(ISBLANK(INDEX('Policy Characteristics'!H:H,MATCH($C1237,'Policy Characteristics'!$C:$C,0))),"",INDEX('Policy Characteristics'!H:H,MATCH($C1237,'Policy Characteristics'!$C:$C,0)))</f>
        <v>0.01</v>
      </c>
      <c r="O1237" s="177" t="str">
        <f>IF(ISBLANK(INDEX('Policy Characteristics'!I:I,MATCH($C1237,'Policy Characteristics'!$C:$C,0))),"",INDEX('Policy Characteristics'!I:I,MATCH($C1237,'Policy Characteristics'!$C:$C,0)))</f>
        <v>% reduction in energy use</v>
      </c>
      <c r="P1237" s="177" t="str">
        <f>IF(ISBLANK(INDEX('Policy Characteristics'!J:J,MATCH($C1237,'Policy Characteristics'!$C:$C,0))),"",INDEX('Policy Characteristics'!J:J,MATCH($C1237,'Policy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7" s="177" t="str">
        <f>IF(ISBLANK(INDEX('Policy Characteristics'!K:K,MATCH($C1237,'Policy Characteristics'!$C:$C,0))),"",INDEX('Policy Characteristics'!K:K,MATCH($C1237,'Policy Characteristics'!$C:$C,0)))</f>
        <v>industry-ag-main.html#eff-stds</v>
      </c>
      <c r="R1237" s="177" t="str">
        <f>IF(ISBLANK(INDEX('Policy Characteristics'!L:L,MATCH($C1237,'Policy Characteristics'!$C:$C,0))),"",INDEX('Policy Characteristics'!L:L,MATCH($C1237,'Policy Characteristics'!$C:$C,0)))</f>
        <v>industry-energy-efficiency-standards.html</v>
      </c>
    </row>
    <row r="1238" spans="1:18" s="4" customFormat="1" x14ac:dyDescent="0.35">
      <c r="A1238" s="176" t="str">
        <f>IF(ISBLANK(INDEX('Policy Characteristics'!A:A,MATCH($C1238,'Policy Characteristics'!$C:$C,0))),"",INDEX('Policy Characteristics'!A:A,MATCH($C1238,'Policy Characteristics'!$C:$C,0)))</f>
        <v>Industry</v>
      </c>
      <c r="B1238" s="184" t="str">
        <f>IF(ISBLANK(INDEX('Policy Characteristics'!B:B,MATCH($C1238,'Policy Characteristics'!$C:$C,0))),"",INDEX('Policy Characteristics'!B:B,MATCH($C1238,'Policy Characteristics'!$C:$C,0)))</f>
        <v>Industry Energy Efficiency Standards</v>
      </c>
      <c r="C1238" s="176" t="str">
        <f t="shared" si="45"/>
        <v>Percentage Improvement in Eqpt Efficiency Standards above BAU</v>
      </c>
      <c r="D1238" s="6" t="s">
        <v>1987</v>
      </c>
      <c r="E1238" s="47" t="s">
        <v>1607</v>
      </c>
      <c r="F1238" t="s">
        <v>1990</v>
      </c>
      <c r="G1238" s="47" t="s">
        <v>1611</v>
      </c>
      <c r="H1238" s="44">
        <v>1196</v>
      </c>
      <c r="I1238" s="198" t="s">
        <v>44</v>
      </c>
      <c r="J1238" s="177" t="str">
        <f>IF(ISBLANK(INDEX('Policy Characteristics'!D:D,MATCH($C1238,'Policy Characteristics'!$C:$C,0))),"",INDEX('Policy Characteristics'!D:D,MATCH($C1238,'Policy Characteristics'!$C:$C,0)))</f>
        <v>Industry Energy Efficiency Standards</v>
      </c>
      <c r="K1238" s="177" t="str">
        <f>IF(ISBLANK(INDEX('Policy Characteristics'!E:E,MATCH($C1238,'Policy Characteristics'!$C:$C,0))),"",INDEX('Policy Characteristics'!E:E,MATCH($C1238,'Policy Characteristics'!$C:$C,0)))</f>
        <v>indst efficiency standards</v>
      </c>
      <c r="L1238" s="177">
        <f>IF(ISBLANK(INDEX('Policy Characteristics'!F:F,MATCH($C1238,'Policy Characteristics'!$C:$C,0))),"",INDEX('Policy Characteristics'!F:F,MATCH($C1238,'Policy Characteristics'!$C:$C,0)))</f>
        <v>0</v>
      </c>
      <c r="M1238" s="177">
        <f>IF(ISBLANK(INDEX('Policy Characteristics'!G:G,MATCH($C1238,'Policy Characteristics'!$C:$C,0))),"",INDEX('Policy Characteristics'!G:G,MATCH($C1238,'Policy Characteristics'!$C:$C,0)))</f>
        <v>0.25</v>
      </c>
      <c r="N1238" s="177">
        <f>IF(ISBLANK(INDEX('Policy Characteristics'!H:H,MATCH($C1238,'Policy Characteristics'!$C:$C,0))),"",INDEX('Policy Characteristics'!H:H,MATCH($C1238,'Policy Characteristics'!$C:$C,0)))</f>
        <v>0.01</v>
      </c>
      <c r="O1238" s="177" t="str">
        <f>IF(ISBLANK(INDEX('Policy Characteristics'!I:I,MATCH($C1238,'Policy Characteristics'!$C:$C,0))),"",INDEX('Policy Characteristics'!I:I,MATCH($C1238,'Policy Characteristics'!$C:$C,0)))</f>
        <v>% reduction in energy use</v>
      </c>
      <c r="P1238" s="177" t="str">
        <f>IF(ISBLANK(INDEX('Policy Characteristics'!J:J,MATCH($C1238,'Policy Characteristics'!$C:$C,0))),"",INDEX('Policy Characteristics'!J:J,MATCH($C1238,'Policy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8" s="177" t="str">
        <f>IF(ISBLANK(INDEX('Policy Characteristics'!K:K,MATCH($C1238,'Policy Characteristics'!$C:$C,0))),"",INDEX('Policy Characteristics'!K:K,MATCH($C1238,'Policy Characteristics'!$C:$C,0)))</f>
        <v>industry-ag-main.html#eff-stds</v>
      </c>
      <c r="R1238" s="177" t="str">
        <f>IF(ISBLANK(INDEX('Policy Characteristics'!L:L,MATCH($C1238,'Policy Characteristics'!$C:$C,0))),"",INDEX('Policy Characteristics'!L:L,MATCH($C1238,'Policy Characteristics'!$C:$C,0)))</f>
        <v>industry-energy-efficiency-standards.html</v>
      </c>
    </row>
    <row r="1239" spans="1:18" s="4" customFormat="1" x14ac:dyDescent="0.35">
      <c r="A1239" s="176" t="str">
        <f>IF(ISBLANK(INDEX('Policy Characteristics'!A:A,MATCH($C1239,'Policy Characteristics'!$C:$C,0))),"",INDEX('Policy Characteristics'!A:A,MATCH($C1239,'Policy Characteristics'!$C:$C,0)))</f>
        <v>Industry</v>
      </c>
      <c r="B1239" s="184" t="str">
        <f>IF(ISBLANK(INDEX('Policy Characteristics'!B:B,MATCH($C1239,'Policy Characteristics'!$C:$C,0))),"",INDEX('Policy Characteristics'!B:B,MATCH($C1239,'Policy Characteristics'!$C:$C,0)))</f>
        <v>Industry Energy Efficiency Standards</v>
      </c>
      <c r="C1239" s="176" t="str">
        <f t="shared" si="45"/>
        <v>Percentage Improvement in Eqpt Efficiency Standards above BAU</v>
      </c>
      <c r="D1239" s="6" t="s">
        <v>1987</v>
      </c>
      <c r="E1239" s="47" t="s">
        <v>1604</v>
      </c>
      <c r="F1239" t="s">
        <v>1990</v>
      </c>
      <c r="G1239" s="47" t="s">
        <v>1609</v>
      </c>
      <c r="H1239" s="44">
        <v>1197</v>
      </c>
      <c r="I1239" s="198" t="s">
        <v>44</v>
      </c>
      <c r="J1239" s="177" t="str">
        <f>IF(ISBLANK(INDEX('Policy Characteristics'!D:D,MATCH($C1239,'Policy Characteristics'!$C:$C,0))),"",INDEX('Policy Characteristics'!D:D,MATCH($C1239,'Policy Characteristics'!$C:$C,0)))</f>
        <v>Industry Energy Efficiency Standards</v>
      </c>
      <c r="K1239" s="177" t="str">
        <f>IF(ISBLANK(INDEX('Policy Characteristics'!E:E,MATCH($C1239,'Policy Characteristics'!$C:$C,0))),"",INDEX('Policy Characteristics'!E:E,MATCH($C1239,'Policy Characteristics'!$C:$C,0)))</f>
        <v>indst efficiency standards</v>
      </c>
      <c r="L1239" s="177">
        <f>IF(ISBLANK(INDEX('Policy Characteristics'!F:F,MATCH($C1239,'Policy Characteristics'!$C:$C,0))),"",INDEX('Policy Characteristics'!F:F,MATCH($C1239,'Policy Characteristics'!$C:$C,0)))</f>
        <v>0</v>
      </c>
      <c r="M1239" s="177">
        <f>IF(ISBLANK(INDEX('Policy Characteristics'!G:G,MATCH($C1239,'Policy Characteristics'!$C:$C,0))),"",INDEX('Policy Characteristics'!G:G,MATCH($C1239,'Policy Characteristics'!$C:$C,0)))</f>
        <v>0.25</v>
      </c>
      <c r="N1239" s="177">
        <f>IF(ISBLANK(INDEX('Policy Characteristics'!H:H,MATCH($C1239,'Policy Characteristics'!$C:$C,0))),"",INDEX('Policy Characteristics'!H:H,MATCH($C1239,'Policy Characteristics'!$C:$C,0)))</f>
        <v>0.01</v>
      </c>
      <c r="O1239" s="177" t="str">
        <f>IF(ISBLANK(INDEX('Policy Characteristics'!I:I,MATCH($C1239,'Policy Characteristics'!$C:$C,0))),"",INDEX('Policy Characteristics'!I:I,MATCH($C1239,'Policy Characteristics'!$C:$C,0)))</f>
        <v>% reduction in energy use</v>
      </c>
      <c r="P1239" s="177" t="str">
        <f>IF(ISBLANK(INDEX('Policy Characteristics'!J:J,MATCH($C1239,'Policy Characteristics'!$C:$C,0))),"",INDEX('Policy Characteristics'!J:J,MATCH($C1239,'Policy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9" s="177" t="str">
        <f>IF(ISBLANK(INDEX('Policy Characteristics'!K:K,MATCH($C1239,'Policy Characteristics'!$C:$C,0))),"",INDEX('Policy Characteristics'!K:K,MATCH($C1239,'Policy Characteristics'!$C:$C,0)))</f>
        <v>industry-ag-main.html#eff-stds</v>
      </c>
      <c r="R1239" s="177" t="str">
        <f>IF(ISBLANK(INDEX('Policy Characteristics'!L:L,MATCH($C1239,'Policy Characteristics'!$C:$C,0))),"",INDEX('Policy Characteristics'!L:L,MATCH($C1239,'Policy Characteristics'!$C:$C,0)))</f>
        <v>industry-energy-efficiency-standards.html</v>
      </c>
    </row>
    <row r="1240" spans="1:18" s="4" customFormat="1" x14ac:dyDescent="0.35">
      <c r="A1240" s="176" t="str">
        <f>IF(ISBLANK(INDEX('Policy Characteristics'!A:A,MATCH($C1240,'Policy Characteristics'!$C:$C,0))),"",INDEX('Policy Characteristics'!A:A,MATCH($C1240,'Policy Characteristics'!$C:$C,0)))</f>
        <v>Industry</v>
      </c>
      <c r="B1240" s="184" t="str">
        <f>IF(ISBLANK(INDEX('Policy Characteristics'!B:B,MATCH($C1240,'Policy Characteristics'!$C:$C,0))),"",INDEX('Policy Characteristics'!B:B,MATCH($C1240,'Policy Characteristics'!$C:$C,0)))</f>
        <v>Industry Energy Efficiency Standards</v>
      </c>
      <c r="C1240" s="176" t="str">
        <f t="shared" si="45"/>
        <v>Percentage Improvement in Eqpt Efficiency Standards above BAU</v>
      </c>
      <c r="D1240" s="6" t="s">
        <v>1988</v>
      </c>
      <c r="E1240" s="47" t="s">
        <v>1298</v>
      </c>
      <c r="F1240" t="s">
        <v>1949</v>
      </c>
      <c r="G1240" s="47" t="s">
        <v>1304</v>
      </c>
      <c r="H1240" s="44">
        <v>1198</v>
      </c>
      <c r="I1240" s="198" t="s">
        <v>43</v>
      </c>
      <c r="J1240" s="177" t="str">
        <f>IF(ISBLANK(INDEX('Policy Characteristics'!D:D,MATCH($C1240,'Policy Characteristics'!$C:$C,0))),"",INDEX('Policy Characteristics'!D:D,MATCH($C1240,'Policy Characteristics'!$C:$C,0)))</f>
        <v>Industry Energy Efficiency Standards</v>
      </c>
      <c r="K1240" s="177" t="str">
        <f>IF(ISBLANK(INDEX('Policy Characteristics'!E:E,MATCH($C1240,'Policy Characteristics'!$C:$C,0))),"",INDEX('Policy Characteristics'!E:E,MATCH($C1240,'Policy Characteristics'!$C:$C,0)))</f>
        <v>indst efficiency standards</v>
      </c>
      <c r="L1240" s="177">
        <f>IF(ISBLANK(INDEX('Policy Characteristics'!F:F,MATCH($C1240,'Policy Characteristics'!$C:$C,0))),"",INDEX('Policy Characteristics'!F:F,MATCH($C1240,'Policy Characteristics'!$C:$C,0)))</f>
        <v>0</v>
      </c>
      <c r="M1240" s="177">
        <f>IF(ISBLANK(INDEX('Policy Characteristics'!G:G,MATCH($C1240,'Policy Characteristics'!$C:$C,0))),"",INDEX('Policy Characteristics'!G:G,MATCH($C1240,'Policy Characteristics'!$C:$C,0)))</f>
        <v>0.25</v>
      </c>
      <c r="N1240" s="177">
        <f>IF(ISBLANK(INDEX('Policy Characteristics'!H:H,MATCH($C1240,'Policy Characteristics'!$C:$C,0))),"",INDEX('Policy Characteristics'!H:H,MATCH($C1240,'Policy Characteristics'!$C:$C,0)))</f>
        <v>0.01</v>
      </c>
      <c r="O1240" s="177" t="str">
        <f>IF(ISBLANK(INDEX('Policy Characteristics'!I:I,MATCH($C1240,'Policy Characteristics'!$C:$C,0))),"",INDEX('Policy Characteristics'!I:I,MATCH($C1240,'Policy Characteristics'!$C:$C,0)))</f>
        <v>% reduction in energy use</v>
      </c>
      <c r="P1240" s="177" t="str">
        <f>IF(ISBLANK(INDEX('Policy Characteristics'!J:J,MATCH($C1240,'Policy Characteristics'!$C:$C,0))),"",INDEX('Policy Characteristics'!J:J,MATCH($C1240,'Policy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0" s="177" t="str">
        <f>IF(ISBLANK(INDEX('Policy Characteristics'!K:K,MATCH($C1240,'Policy Characteristics'!$C:$C,0))),"",INDEX('Policy Characteristics'!K:K,MATCH($C1240,'Policy Characteristics'!$C:$C,0)))</f>
        <v>industry-ag-main.html#eff-stds</v>
      </c>
      <c r="R1240" s="177" t="str">
        <f>IF(ISBLANK(INDEX('Policy Characteristics'!L:L,MATCH($C1240,'Policy Characteristics'!$C:$C,0))),"",INDEX('Policy Characteristics'!L:L,MATCH($C1240,'Policy Characteristics'!$C:$C,0)))</f>
        <v>industry-energy-efficiency-standards.html</v>
      </c>
    </row>
    <row r="1241" spans="1:18" s="4" customFormat="1" x14ac:dyDescent="0.35">
      <c r="A1241" s="176" t="str">
        <f>IF(ISBLANK(INDEX('Policy Characteristics'!A:A,MATCH($C1241,'Policy Characteristics'!$C:$C,0))),"",INDEX('Policy Characteristics'!A:A,MATCH($C1241,'Policy Characteristics'!$C:$C,0)))</f>
        <v>Industry</v>
      </c>
      <c r="B1241" s="184" t="str">
        <f>IF(ISBLANK(INDEX('Policy Characteristics'!B:B,MATCH($C1241,'Policy Characteristics'!$C:$C,0))),"",INDEX('Policy Characteristics'!B:B,MATCH($C1241,'Policy Characteristics'!$C:$C,0)))</f>
        <v>Industry Energy Efficiency Standards</v>
      </c>
      <c r="C1241" s="176" t="str">
        <f t="shared" si="45"/>
        <v>Percentage Improvement in Eqpt Efficiency Standards above BAU</v>
      </c>
      <c r="D1241" s="6" t="s">
        <v>1988</v>
      </c>
      <c r="E1241" s="47" t="s">
        <v>1299</v>
      </c>
      <c r="F1241" t="s">
        <v>1949</v>
      </c>
      <c r="G1241" s="47" t="s">
        <v>1307</v>
      </c>
      <c r="H1241" s="44">
        <v>1199</v>
      </c>
      <c r="I1241" s="198" t="s">
        <v>44</v>
      </c>
      <c r="J1241" s="177" t="str">
        <f>IF(ISBLANK(INDEX('Policy Characteristics'!D:D,MATCH($C1241,'Policy Characteristics'!$C:$C,0))),"",INDEX('Policy Characteristics'!D:D,MATCH($C1241,'Policy Characteristics'!$C:$C,0)))</f>
        <v>Industry Energy Efficiency Standards</v>
      </c>
      <c r="K1241" s="177" t="str">
        <f>IF(ISBLANK(INDEX('Policy Characteristics'!E:E,MATCH($C1241,'Policy Characteristics'!$C:$C,0))),"",INDEX('Policy Characteristics'!E:E,MATCH($C1241,'Policy Characteristics'!$C:$C,0)))</f>
        <v>indst efficiency standards</v>
      </c>
      <c r="L1241" s="177">
        <f>IF(ISBLANK(INDEX('Policy Characteristics'!F:F,MATCH($C1241,'Policy Characteristics'!$C:$C,0))),"",INDEX('Policy Characteristics'!F:F,MATCH($C1241,'Policy Characteristics'!$C:$C,0)))</f>
        <v>0</v>
      </c>
      <c r="M1241" s="177">
        <f>IF(ISBLANK(INDEX('Policy Characteristics'!G:G,MATCH($C1241,'Policy Characteristics'!$C:$C,0))),"",INDEX('Policy Characteristics'!G:G,MATCH($C1241,'Policy Characteristics'!$C:$C,0)))</f>
        <v>0.25</v>
      </c>
      <c r="N1241" s="177">
        <f>IF(ISBLANK(INDEX('Policy Characteristics'!H:H,MATCH($C1241,'Policy Characteristics'!$C:$C,0))),"",INDEX('Policy Characteristics'!H:H,MATCH($C1241,'Policy Characteristics'!$C:$C,0)))</f>
        <v>0.01</v>
      </c>
      <c r="O1241" s="177" t="str">
        <f>IF(ISBLANK(INDEX('Policy Characteristics'!I:I,MATCH($C1241,'Policy Characteristics'!$C:$C,0))),"",INDEX('Policy Characteristics'!I:I,MATCH($C1241,'Policy Characteristics'!$C:$C,0)))</f>
        <v>% reduction in energy use</v>
      </c>
      <c r="P1241" s="177" t="str">
        <f>IF(ISBLANK(INDEX('Policy Characteristics'!J:J,MATCH($C1241,'Policy Characteristics'!$C:$C,0))),"",INDEX('Policy Characteristics'!J:J,MATCH($C1241,'Policy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1" s="177" t="str">
        <f>IF(ISBLANK(INDEX('Policy Characteristics'!K:K,MATCH($C1241,'Policy Characteristics'!$C:$C,0))),"",INDEX('Policy Characteristics'!K:K,MATCH($C1241,'Policy Characteristics'!$C:$C,0)))</f>
        <v>industry-ag-main.html#eff-stds</v>
      </c>
      <c r="R1241" s="177" t="str">
        <f>IF(ISBLANK(INDEX('Policy Characteristics'!L:L,MATCH($C1241,'Policy Characteristics'!$C:$C,0))),"",INDEX('Policy Characteristics'!L:L,MATCH($C1241,'Policy Characteristics'!$C:$C,0)))</f>
        <v>industry-energy-efficiency-standards.html</v>
      </c>
    </row>
    <row r="1242" spans="1:18" s="4" customFormat="1" x14ac:dyDescent="0.35">
      <c r="A1242" s="176" t="str">
        <f>IF(ISBLANK(INDEX('Policy Characteristics'!A:A,MATCH($C1242,'Policy Characteristics'!$C:$C,0))),"",INDEX('Policy Characteristics'!A:A,MATCH($C1242,'Policy Characteristics'!$C:$C,0)))</f>
        <v>Industry</v>
      </c>
      <c r="B1242" s="184" t="str">
        <f>IF(ISBLANK(INDEX('Policy Characteristics'!B:B,MATCH($C1242,'Policy Characteristics'!$C:$C,0))),"",INDEX('Policy Characteristics'!B:B,MATCH($C1242,'Policy Characteristics'!$C:$C,0)))</f>
        <v>Industry Energy Efficiency Standards</v>
      </c>
      <c r="C1242" s="176" t="str">
        <f t="shared" si="45"/>
        <v>Percentage Improvement in Eqpt Efficiency Standards above BAU</v>
      </c>
      <c r="D1242" s="6" t="s">
        <v>1988</v>
      </c>
      <c r="E1242" s="47" t="s">
        <v>1300</v>
      </c>
      <c r="F1242" t="s">
        <v>1949</v>
      </c>
      <c r="G1242" s="47" t="s">
        <v>1308</v>
      </c>
      <c r="H1242" s="44">
        <v>1200</v>
      </c>
      <c r="I1242" s="198" t="s">
        <v>43</v>
      </c>
      <c r="J1242" s="177" t="str">
        <f>IF(ISBLANK(INDEX('Policy Characteristics'!D:D,MATCH($C1242,'Policy Characteristics'!$C:$C,0))),"",INDEX('Policy Characteristics'!D:D,MATCH($C1242,'Policy Characteristics'!$C:$C,0)))</f>
        <v>Industry Energy Efficiency Standards</v>
      </c>
      <c r="K1242" s="177" t="str">
        <f>IF(ISBLANK(INDEX('Policy Characteristics'!E:E,MATCH($C1242,'Policy Characteristics'!$C:$C,0))),"",INDEX('Policy Characteristics'!E:E,MATCH($C1242,'Policy Characteristics'!$C:$C,0)))</f>
        <v>indst efficiency standards</v>
      </c>
      <c r="L1242" s="177">
        <f>IF(ISBLANK(INDEX('Policy Characteristics'!F:F,MATCH($C1242,'Policy Characteristics'!$C:$C,0))),"",INDEX('Policy Characteristics'!F:F,MATCH($C1242,'Policy Characteristics'!$C:$C,0)))</f>
        <v>0</v>
      </c>
      <c r="M1242" s="177">
        <f>IF(ISBLANK(INDEX('Policy Characteristics'!G:G,MATCH($C1242,'Policy Characteristics'!$C:$C,0))),"",INDEX('Policy Characteristics'!G:G,MATCH($C1242,'Policy Characteristics'!$C:$C,0)))</f>
        <v>0.25</v>
      </c>
      <c r="N1242" s="177">
        <f>IF(ISBLANK(INDEX('Policy Characteristics'!H:H,MATCH($C1242,'Policy Characteristics'!$C:$C,0))),"",INDEX('Policy Characteristics'!H:H,MATCH($C1242,'Policy Characteristics'!$C:$C,0)))</f>
        <v>0.01</v>
      </c>
      <c r="O1242" s="177" t="str">
        <f>IF(ISBLANK(INDEX('Policy Characteristics'!I:I,MATCH($C1242,'Policy Characteristics'!$C:$C,0))),"",INDEX('Policy Characteristics'!I:I,MATCH($C1242,'Policy Characteristics'!$C:$C,0)))</f>
        <v>% reduction in energy use</v>
      </c>
      <c r="P1242" s="177" t="str">
        <f>IF(ISBLANK(INDEX('Policy Characteristics'!J:J,MATCH($C1242,'Policy Characteristics'!$C:$C,0))),"",INDEX('Policy Characteristics'!J:J,MATCH($C1242,'Policy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2" s="177" t="str">
        <f>IF(ISBLANK(INDEX('Policy Characteristics'!K:K,MATCH($C1242,'Policy Characteristics'!$C:$C,0))),"",INDEX('Policy Characteristics'!K:K,MATCH($C1242,'Policy Characteristics'!$C:$C,0)))</f>
        <v>industry-ag-main.html#eff-stds</v>
      </c>
      <c r="R1242" s="177" t="str">
        <f>IF(ISBLANK(INDEX('Policy Characteristics'!L:L,MATCH($C1242,'Policy Characteristics'!$C:$C,0))),"",INDEX('Policy Characteristics'!L:L,MATCH($C1242,'Policy Characteristics'!$C:$C,0)))</f>
        <v>industry-energy-efficiency-standards.html</v>
      </c>
    </row>
    <row r="1243" spans="1:18" s="4" customFormat="1" x14ac:dyDescent="0.35">
      <c r="A1243" s="176" t="str">
        <f>IF(ISBLANK(INDEX('Policy Characteristics'!A:A,MATCH($C1243,'Policy Characteristics'!$C:$C,0))),"",INDEX('Policy Characteristics'!A:A,MATCH($C1243,'Policy Characteristics'!$C:$C,0)))</f>
        <v>Industry</v>
      </c>
      <c r="B1243" s="184" t="str">
        <f>IF(ISBLANK(INDEX('Policy Characteristics'!B:B,MATCH($C1243,'Policy Characteristics'!$C:$C,0))),"",INDEX('Policy Characteristics'!B:B,MATCH($C1243,'Policy Characteristics'!$C:$C,0)))</f>
        <v>Industry Energy Efficiency Standards</v>
      </c>
      <c r="C1243" s="176" t="str">
        <f t="shared" si="45"/>
        <v>Percentage Improvement in Eqpt Efficiency Standards above BAU</v>
      </c>
      <c r="D1243" s="6" t="s">
        <v>1988</v>
      </c>
      <c r="E1243" s="47" t="s">
        <v>1301</v>
      </c>
      <c r="F1243" t="s">
        <v>1949</v>
      </c>
      <c r="G1243" s="47" t="s">
        <v>1305</v>
      </c>
      <c r="H1243" s="44">
        <v>1201</v>
      </c>
      <c r="I1243" s="198" t="s">
        <v>44</v>
      </c>
      <c r="J1243" s="177" t="str">
        <f>IF(ISBLANK(INDEX('Policy Characteristics'!D:D,MATCH($C1243,'Policy Characteristics'!$C:$C,0))),"",INDEX('Policy Characteristics'!D:D,MATCH($C1243,'Policy Characteristics'!$C:$C,0)))</f>
        <v>Industry Energy Efficiency Standards</v>
      </c>
      <c r="K1243" s="177" t="str">
        <f>IF(ISBLANK(INDEX('Policy Characteristics'!E:E,MATCH($C1243,'Policy Characteristics'!$C:$C,0))),"",INDEX('Policy Characteristics'!E:E,MATCH($C1243,'Policy Characteristics'!$C:$C,0)))</f>
        <v>indst efficiency standards</v>
      </c>
      <c r="L1243" s="177">
        <f>IF(ISBLANK(INDEX('Policy Characteristics'!F:F,MATCH($C1243,'Policy Characteristics'!$C:$C,0))),"",INDEX('Policy Characteristics'!F:F,MATCH($C1243,'Policy Characteristics'!$C:$C,0)))</f>
        <v>0</v>
      </c>
      <c r="M1243" s="177">
        <f>IF(ISBLANK(INDEX('Policy Characteristics'!G:G,MATCH($C1243,'Policy Characteristics'!$C:$C,0))),"",INDEX('Policy Characteristics'!G:G,MATCH($C1243,'Policy Characteristics'!$C:$C,0)))</f>
        <v>0.25</v>
      </c>
      <c r="N1243" s="177">
        <f>IF(ISBLANK(INDEX('Policy Characteristics'!H:H,MATCH($C1243,'Policy Characteristics'!$C:$C,0))),"",INDEX('Policy Characteristics'!H:H,MATCH($C1243,'Policy Characteristics'!$C:$C,0)))</f>
        <v>0.01</v>
      </c>
      <c r="O1243" s="177" t="str">
        <f>IF(ISBLANK(INDEX('Policy Characteristics'!I:I,MATCH($C1243,'Policy Characteristics'!$C:$C,0))),"",INDEX('Policy Characteristics'!I:I,MATCH($C1243,'Policy Characteristics'!$C:$C,0)))</f>
        <v>% reduction in energy use</v>
      </c>
      <c r="P1243" s="177" t="str">
        <f>IF(ISBLANK(INDEX('Policy Characteristics'!J:J,MATCH($C1243,'Policy Characteristics'!$C:$C,0))),"",INDEX('Policy Characteristics'!J:J,MATCH($C1243,'Policy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3" s="177" t="str">
        <f>IF(ISBLANK(INDEX('Policy Characteristics'!K:K,MATCH($C1243,'Policy Characteristics'!$C:$C,0))),"",INDEX('Policy Characteristics'!K:K,MATCH($C1243,'Policy Characteristics'!$C:$C,0)))</f>
        <v>industry-ag-main.html#eff-stds</v>
      </c>
      <c r="R1243" s="177" t="str">
        <f>IF(ISBLANK(INDEX('Policy Characteristics'!L:L,MATCH($C1243,'Policy Characteristics'!$C:$C,0))),"",INDEX('Policy Characteristics'!L:L,MATCH($C1243,'Policy Characteristics'!$C:$C,0)))</f>
        <v>industry-energy-efficiency-standards.html</v>
      </c>
    </row>
    <row r="1244" spans="1:18" s="4" customFormat="1" x14ac:dyDescent="0.35">
      <c r="A1244" s="176" t="str">
        <f>IF(ISBLANK(INDEX('Policy Characteristics'!A:A,MATCH($C1244,'Policy Characteristics'!$C:$C,0))),"",INDEX('Policy Characteristics'!A:A,MATCH($C1244,'Policy Characteristics'!$C:$C,0)))</f>
        <v>Industry</v>
      </c>
      <c r="B1244" s="184" t="str">
        <f>IF(ISBLANK(INDEX('Policy Characteristics'!B:B,MATCH($C1244,'Policy Characteristics'!$C:$C,0))),"",INDEX('Policy Characteristics'!B:B,MATCH($C1244,'Policy Characteristics'!$C:$C,0)))</f>
        <v>Industry Energy Efficiency Standards</v>
      </c>
      <c r="C1244" s="176" t="str">
        <f t="shared" si="45"/>
        <v>Percentage Improvement in Eqpt Efficiency Standards above BAU</v>
      </c>
      <c r="D1244" s="6" t="s">
        <v>1988</v>
      </c>
      <c r="E1244" s="47" t="s">
        <v>1302</v>
      </c>
      <c r="F1244" t="s">
        <v>1949</v>
      </c>
      <c r="G1244" s="47" t="s">
        <v>1306</v>
      </c>
      <c r="H1244" s="44">
        <v>1202</v>
      </c>
      <c r="I1244" s="198" t="s">
        <v>43</v>
      </c>
      <c r="J1244" s="177" t="str">
        <f>IF(ISBLANK(INDEX('Policy Characteristics'!D:D,MATCH($C1244,'Policy Characteristics'!$C:$C,0))),"",INDEX('Policy Characteristics'!D:D,MATCH($C1244,'Policy Characteristics'!$C:$C,0)))</f>
        <v>Industry Energy Efficiency Standards</v>
      </c>
      <c r="K1244" s="177" t="str">
        <f>IF(ISBLANK(INDEX('Policy Characteristics'!E:E,MATCH($C1244,'Policy Characteristics'!$C:$C,0))),"",INDEX('Policy Characteristics'!E:E,MATCH($C1244,'Policy Characteristics'!$C:$C,0)))</f>
        <v>indst efficiency standards</v>
      </c>
      <c r="L1244" s="177">
        <f>IF(ISBLANK(INDEX('Policy Characteristics'!F:F,MATCH($C1244,'Policy Characteristics'!$C:$C,0))),"",INDEX('Policy Characteristics'!F:F,MATCH($C1244,'Policy Characteristics'!$C:$C,0)))</f>
        <v>0</v>
      </c>
      <c r="M1244" s="177">
        <f>IF(ISBLANK(INDEX('Policy Characteristics'!G:G,MATCH($C1244,'Policy Characteristics'!$C:$C,0))),"",INDEX('Policy Characteristics'!G:G,MATCH($C1244,'Policy Characteristics'!$C:$C,0)))</f>
        <v>0.25</v>
      </c>
      <c r="N1244" s="177">
        <f>IF(ISBLANK(INDEX('Policy Characteristics'!H:H,MATCH($C1244,'Policy Characteristics'!$C:$C,0))),"",INDEX('Policy Characteristics'!H:H,MATCH($C1244,'Policy Characteristics'!$C:$C,0)))</f>
        <v>0.01</v>
      </c>
      <c r="O1244" s="177" t="str">
        <f>IF(ISBLANK(INDEX('Policy Characteristics'!I:I,MATCH($C1244,'Policy Characteristics'!$C:$C,0))),"",INDEX('Policy Characteristics'!I:I,MATCH($C1244,'Policy Characteristics'!$C:$C,0)))</f>
        <v>% reduction in energy use</v>
      </c>
      <c r="P1244" s="177" t="str">
        <f>IF(ISBLANK(INDEX('Policy Characteristics'!J:J,MATCH($C1244,'Policy Characteristics'!$C:$C,0))),"",INDEX('Policy Characteristics'!J:J,MATCH($C1244,'Policy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4" s="177" t="str">
        <f>IF(ISBLANK(INDEX('Policy Characteristics'!K:K,MATCH($C1244,'Policy Characteristics'!$C:$C,0))),"",INDEX('Policy Characteristics'!K:K,MATCH($C1244,'Policy Characteristics'!$C:$C,0)))</f>
        <v>industry-ag-main.html#eff-stds</v>
      </c>
      <c r="R1244" s="177" t="str">
        <f>IF(ISBLANK(INDEX('Policy Characteristics'!L:L,MATCH($C1244,'Policy Characteristics'!$C:$C,0))),"",INDEX('Policy Characteristics'!L:L,MATCH($C1244,'Policy Characteristics'!$C:$C,0)))</f>
        <v>industry-energy-efficiency-standards.html</v>
      </c>
    </row>
    <row r="1245" spans="1:18" s="4" customFormat="1" x14ac:dyDescent="0.35">
      <c r="A1245" s="176" t="str">
        <f>IF(ISBLANK(INDEX('Policy Characteristics'!A:A,MATCH($C1245,'Policy Characteristics'!$C:$C,0))),"",INDEX('Policy Characteristics'!A:A,MATCH($C1245,'Policy Characteristics'!$C:$C,0)))</f>
        <v>Industry</v>
      </c>
      <c r="B1245" s="184" t="str">
        <f>IF(ISBLANK(INDEX('Policy Characteristics'!B:B,MATCH($C1245,'Policy Characteristics'!$C:$C,0))),"",INDEX('Policy Characteristics'!B:B,MATCH($C1245,'Policy Characteristics'!$C:$C,0)))</f>
        <v>Industry Energy Efficiency Standards</v>
      </c>
      <c r="C1245" s="176" t="str">
        <f t="shared" si="45"/>
        <v>Percentage Improvement in Eqpt Efficiency Standards above BAU</v>
      </c>
      <c r="D1245" s="6" t="s">
        <v>1988</v>
      </c>
      <c r="E1245" s="47" t="s">
        <v>1303</v>
      </c>
      <c r="F1245" t="s">
        <v>1949</v>
      </c>
      <c r="G1245" s="47" t="s">
        <v>1309</v>
      </c>
      <c r="H1245" s="44">
        <v>1203</v>
      </c>
      <c r="I1245" s="198" t="s">
        <v>44</v>
      </c>
      <c r="J1245" s="177" t="str">
        <f>IF(ISBLANK(INDEX('Policy Characteristics'!D:D,MATCH($C1245,'Policy Characteristics'!$C:$C,0))),"",INDEX('Policy Characteristics'!D:D,MATCH($C1245,'Policy Characteristics'!$C:$C,0)))</f>
        <v>Industry Energy Efficiency Standards</v>
      </c>
      <c r="K1245" s="177" t="str">
        <f>IF(ISBLANK(INDEX('Policy Characteristics'!E:E,MATCH($C1245,'Policy Characteristics'!$C:$C,0))),"",INDEX('Policy Characteristics'!E:E,MATCH($C1245,'Policy Characteristics'!$C:$C,0)))</f>
        <v>indst efficiency standards</v>
      </c>
      <c r="L1245" s="177">
        <f>IF(ISBLANK(INDEX('Policy Characteristics'!F:F,MATCH($C1245,'Policy Characteristics'!$C:$C,0))),"",INDEX('Policy Characteristics'!F:F,MATCH($C1245,'Policy Characteristics'!$C:$C,0)))</f>
        <v>0</v>
      </c>
      <c r="M1245" s="177">
        <f>IF(ISBLANK(INDEX('Policy Characteristics'!G:G,MATCH($C1245,'Policy Characteristics'!$C:$C,0))),"",INDEX('Policy Characteristics'!G:G,MATCH($C1245,'Policy Characteristics'!$C:$C,0)))</f>
        <v>0.25</v>
      </c>
      <c r="N1245" s="177">
        <f>IF(ISBLANK(INDEX('Policy Characteristics'!H:H,MATCH($C1245,'Policy Characteristics'!$C:$C,0))),"",INDEX('Policy Characteristics'!H:H,MATCH($C1245,'Policy Characteristics'!$C:$C,0)))</f>
        <v>0.01</v>
      </c>
      <c r="O1245" s="177" t="str">
        <f>IF(ISBLANK(INDEX('Policy Characteristics'!I:I,MATCH($C1245,'Policy Characteristics'!$C:$C,0))),"",INDEX('Policy Characteristics'!I:I,MATCH($C1245,'Policy Characteristics'!$C:$C,0)))</f>
        <v>% reduction in energy use</v>
      </c>
      <c r="P1245" s="177" t="str">
        <f>IF(ISBLANK(INDEX('Policy Characteristics'!J:J,MATCH($C1245,'Policy Characteristics'!$C:$C,0))),"",INDEX('Policy Characteristics'!J:J,MATCH($C1245,'Policy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5" s="177" t="str">
        <f>IF(ISBLANK(INDEX('Policy Characteristics'!K:K,MATCH($C1245,'Policy Characteristics'!$C:$C,0))),"",INDEX('Policy Characteristics'!K:K,MATCH($C1245,'Policy Characteristics'!$C:$C,0)))</f>
        <v>industry-ag-main.html#eff-stds</v>
      </c>
      <c r="R1245" s="177" t="str">
        <f>IF(ISBLANK(INDEX('Policy Characteristics'!L:L,MATCH($C1245,'Policy Characteristics'!$C:$C,0))),"",INDEX('Policy Characteristics'!L:L,MATCH($C1245,'Policy Characteristics'!$C:$C,0)))</f>
        <v>industry-energy-efficiency-standards.html</v>
      </c>
    </row>
    <row r="1246" spans="1:18" s="4" customFormat="1" x14ac:dyDescent="0.35">
      <c r="A1246" s="176" t="str">
        <f>IF(ISBLANK(INDEX('Policy Characteristics'!A:A,MATCH($C1246,'Policy Characteristics'!$C:$C,0))),"",INDEX('Policy Characteristics'!A:A,MATCH($C1246,'Policy Characteristics'!$C:$C,0)))</f>
        <v>Industry</v>
      </c>
      <c r="B1246" s="184" t="str">
        <f>IF(ISBLANK(INDEX('Policy Characteristics'!B:B,MATCH($C1246,'Policy Characteristics'!$C:$C,0))),"",INDEX('Policy Characteristics'!B:B,MATCH($C1246,'Policy Characteristics'!$C:$C,0)))</f>
        <v>Industry Energy Efficiency Standards</v>
      </c>
      <c r="C1246" s="176" t="str">
        <f t="shared" si="45"/>
        <v>Percentage Improvement in Eqpt Efficiency Standards above BAU</v>
      </c>
      <c r="D1246" s="6" t="s">
        <v>1988</v>
      </c>
      <c r="E1246" s="47" t="s">
        <v>1605</v>
      </c>
      <c r="F1246" t="s">
        <v>1949</v>
      </c>
      <c r="G1246" s="47" t="s">
        <v>1608</v>
      </c>
      <c r="H1246" s="44">
        <v>1204</v>
      </c>
      <c r="I1246" s="198" t="s">
        <v>44</v>
      </c>
      <c r="J1246" s="177" t="str">
        <f>IF(ISBLANK(INDEX('Policy Characteristics'!D:D,MATCH($C1246,'Policy Characteristics'!$C:$C,0))),"",INDEX('Policy Characteristics'!D:D,MATCH($C1246,'Policy Characteristics'!$C:$C,0)))</f>
        <v>Industry Energy Efficiency Standards</v>
      </c>
      <c r="K1246" s="177" t="str">
        <f>IF(ISBLANK(INDEX('Policy Characteristics'!E:E,MATCH($C1246,'Policy Characteristics'!$C:$C,0))),"",INDEX('Policy Characteristics'!E:E,MATCH($C1246,'Policy Characteristics'!$C:$C,0)))</f>
        <v>indst efficiency standards</v>
      </c>
      <c r="L1246" s="177">
        <f>IF(ISBLANK(INDEX('Policy Characteristics'!F:F,MATCH($C1246,'Policy Characteristics'!$C:$C,0))),"",INDEX('Policy Characteristics'!F:F,MATCH($C1246,'Policy Characteristics'!$C:$C,0)))</f>
        <v>0</v>
      </c>
      <c r="M1246" s="177">
        <f>IF(ISBLANK(INDEX('Policy Characteristics'!G:G,MATCH($C1246,'Policy Characteristics'!$C:$C,0))),"",INDEX('Policy Characteristics'!G:G,MATCH($C1246,'Policy Characteristics'!$C:$C,0)))</f>
        <v>0.25</v>
      </c>
      <c r="N1246" s="177">
        <f>IF(ISBLANK(INDEX('Policy Characteristics'!H:H,MATCH($C1246,'Policy Characteristics'!$C:$C,0))),"",INDEX('Policy Characteristics'!H:H,MATCH($C1246,'Policy Characteristics'!$C:$C,0)))</f>
        <v>0.01</v>
      </c>
      <c r="O1246" s="177" t="str">
        <f>IF(ISBLANK(INDEX('Policy Characteristics'!I:I,MATCH($C1246,'Policy Characteristics'!$C:$C,0))),"",INDEX('Policy Characteristics'!I:I,MATCH($C1246,'Policy Characteristics'!$C:$C,0)))</f>
        <v>% reduction in energy use</v>
      </c>
      <c r="P1246" s="177" t="str">
        <f>IF(ISBLANK(INDEX('Policy Characteristics'!J:J,MATCH($C1246,'Policy Characteristics'!$C:$C,0))),"",INDEX('Policy Characteristics'!J:J,MATCH($C1246,'Policy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6" s="177" t="str">
        <f>IF(ISBLANK(INDEX('Policy Characteristics'!K:K,MATCH($C1246,'Policy Characteristics'!$C:$C,0))),"",INDEX('Policy Characteristics'!K:K,MATCH($C1246,'Policy Characteristics'!$C:$C,0)))</f>
        <v>industry-ag-main.html#eff-stds</v>
      </c>
      <c r="R1246" s="177" t="str">
        <f>IF(ISBLANK(INDEX('Policy Characteristics'!L:L,MATCH($C1246,'Policy Characteristics'!$C:$C,0))),"",INDEX('Policy Characteristics'!L:L,MATCH($C1246,'Policy Characteristics'!$C:$C,0)))</f>
        <v>industry-energy-efficiency-standards.html</v>
      </c>
    </row>
    <row r="1247" spans="1:18" s="4" customFormat="1" x14ac:dyDescent="0.35">
      <c r="A1247" s="176" t="str">
        <f>IF(ISBLANK(INDEX('Policy Characteristics'!A:A,MATCH($C1247,'Policy Characteristics'!$C:$C,0))),"",INDEX('Policy Characteristics'!A:A,MATCH($C1247,'Policy Characteristics'!$C:$C,0)))</f>
        <v>Industry</v>
      </c>
      <c r="B1247" s="184" t="str">
        <f>IF(ISBLANK(INDEX('Policy Characteristics'!B:B,MATCH($C1247,'Policy Characteristics'!$C:$C,0))),"",INDEX('Policy Characteristics'!B:B,MATCH($C1247,'Policy Characteristics'!$C:$C,0)))</f>
        <v>Industry Energy Efficiency Standards</v>
      </c>
      <c r="C1247" s="176" t="str">
        <f t="shared" si="45"/>
        <v>Percentage Improvement in Eqpt Efficiency Standards above BAU</v>
      </c>
      <c r="D1247" s="6" t="s">
        <v>1988</v>
      </c>
      <c r="E1247" s="47" t="s">
        <v>1606</v>
      </c>
      <c r="F1247" t="s">
        <v>1949</v>
      </c>
      <c r="G1247" s="47" t="s">
        <v>1610</v>
      </c>
      <c r="H1247" s="44">
        <v>1205</v>
      </c>
      <c r="I1247" s="198" t="s">
        <v>43</v>
      </c>
      <c r="J1247" s="177" t="str">
        <f>IF(ISBLANK(INDEX('Policy Characteristics'!D:D,MATCH($C1247,'Policy Characteristics'!$C:$C,0))),"",INDEX('Policy Characteristics'!D:D,MATCH($C1247,'Policy Characteristics'!$C:$C,0)))</f>
        <v>Industry Energy Efficiency Standards</v>
      </c>
      <c r="K1247" s="177" t="str">
        <f>IF(ISBLANK(INDEX('Policy Characteristics'!E:E,MATCH($C1247,'Policy Characteristics'!$C:$C,0))),"",INDEX('Policy Characteristics'!E:E,MATCH($C1247,'Policy Characteristics'!$C:$C,0)))</f>
        <v>indst efficiency standards</v>
      </c>
      <c r="L1247" s="177">
        <f>IF(ISBLANK(INDEX('Policy Characteristics'!F:F,MATCH($C1247,'Policy Characteristics'!$C:$C,0))),"",INDEX('Policy Characteristics'!F:F,MATCH($C1247,'Policy Characteristics'!$C:$C,0)))</f>
        <v>0</v>
      </c>
      <c r="M1247" s="177">
        <f>IF(ISBLANK(INDEX('Policy Characteristics'!G:G,MATCH($C1247,'Policy Characteristics'!$C:$C,0))),"",INDEX('Policy Characteristics'!G:G,MATCH($C1247,'Policy Characteristics'!$C:$C,0)))</f>
        <v>0.25</v>
      </c>
      <c r="N1247" s="177">
        <f>IF(ISBLANK(INDEX('Policy Characteristics'!H:H,MATCH($C1247,'Policy Characteristics'!$C:$C,0))),"",INDEX('Policy Characteristics'!H:H,MATCH($C1247,'Policy Characteristics'!$C:$C,0)))</f>
        <v>0.01</v>
      </c>
      <c r="O1247" s="177" t="str">
        <f>IF(ISBLANK(INDEX('Policy Characteristics'!I:I,MATCH($C1247,'Policy Characteristics'!$C:$C,0))),"",INDEX('Policy Characteristics'!I:I,MATCH($C1247,'Policy Characteristics'!$C:$C,0)))</f>
        <v>% reduction in energy use</v>
      </c>
      <c r="P1247" s="177" t="str">
        <f>IF(ISBLANK(INDEX('Policy Characteristics'!J:J,MATCH($C1247,'Policy Characteristics'!$C:$C,0))),"",INDEX('Policy Characteristics'!J:J,MATCH($C1247,'Policy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7" s="177" t="str">
        <f>IF(ISBLANK(INDEX('Policy Characteristics'!K:K,MATCH($C1247,'Policy Characteristics'!$C:$C,0))),"",INDEX('Policy Characteristics'!K:K,MATCH($C1247,'Policy Characteristics'!$C:$C,0)))</f>
        <v>industry-ag-main.html#eff-stds</v>
      </c>
      <c r="R1247" s="177" t="str">
        <f>IF(ISBLANK(INDEX('Policy Characteristics'!L:L,MATCH($C1247,'Policy Characteristics'!$C:$C,0))),"",INDEX('Policy Characteristics'!L:L,MATCH($C1247,'Policy Characteristics'!$C:$C,0)))</f>
        <v>industry-energy-efficiency-standards.html</v>
      </c>
    </row>
    <row r="1248" spans="1:18" s="4" customFormat="1" x14ac:dyDescent="0.35">
      <c r="A1248" s="176" t="str">
        <f>IF(ISBLANK(INDEX('Policy Characteristics'!A:A,MATCH($C1248,'Policy Characteristics'!$C:$C,0))),"",INDEX('Policy Characteristics'!A:A,MATCH($C1248,'Policy Characteristics'!$C:$C,0)))</f>
        <v>Industry</v>
      </c>
      <c r="B1248" s="184" t="str">
        <f>IF(ISBLANK(INDEX('Policy Characteristics'!B:B,MATCH($C1248,'Policy Characteristics'!$C:$C,0))),"",INDEX('Policy Characteristics'!B:B,MATCH($C1248,'Policy Characteristics'!$C:$C,0)))</f>
        <v>Industry Energy Efficiency Standards</v>
      </c>
      <c r="C1248" s="176" t="str">
        <f t="shared" si="45"/>
        <v>Percentage Improvement in Eqpt Efficiency Standards above BAU</v>
      </c>
      <c r="D1248" s="6" t="s">
        <v>1988</v>
      </c>
      <c r="E1248" s="47" t="s">
        <v>1607</v>
      </c>
      <c r="F1248" t="s">
        <v>1949</v>
      </c>
      <c r="G1248" s="47" t="s">
        <v>1611</v>
      </c>
      <c r="H1248" s="44">
        <v>1206</v>
      </c>
      <c r="I1248" s="198" t="s">
        <v>43</v>
      </c>
      <c r="J1248" s="177" t="str">
        <f>IF(ISBLANK(INDEX('Policy Characteristics'!D:D,MATCH($C1248,'Policy Characteristics'!$C:$C,0))),"",INDEX('Policy Characteristics'!D:D,MATCH($C1248,'Policy Characteristics'!$C:$C,0)))</f>
        <v>Industry Energy Efficiency Standards</v>
      </c>
      <c r="K1248" s="177" t="str">
        <f>IF(ISBLANK(INDEX('Policy Characteristics'!E:E,MATCH($C1248,'Policy Characteristics'!$C:$C,0))),"",INDEX('Policy Characteristics'!E:E,MATCH($C1248,'Policy Characteristics'!$C:$C,0)))</f>
        <v>indst efficiency standards</v>
      </c>
      <c r="L1248" s="177">
        <f>IF(ISBLANK(INDEX('Policy Characteristics'!F:F,MATCH($C1248,'Policy Characteristics'!$C:$C,0))),"",INDEX('Policy Characteristics'!F:F,MATCH($C1248,'Policy Characteristics'!$C:$C,0)))</f>
        <v>0</v>
      </c>
      <c r="M1248" s="177">
        <f>IF(ISBLANK(INDEX('Policy Characteristics'!G:G,MATCH($C1248,'Policy Characteristics'!$C:$C,0))),"",INDEX('Policy Characteristics'!G:G,MATCH($C1248,'Policy Characteristics'!$C:$C,0)))</f>
        <v>0.25</v>
      </c>
      <c r="N1248" s="177">
        <f>IF(ISBLANK(INDEX('Policy Characteristics'!H:H,MATCH($C1248,'Policy Characteristics'!$C:$C,0))),"",INDEX('Policy Characteristics'!H:H,MATCH($C1248,'Policy Characteristics'!$C:$C,0)))</f>
        <v>0.01</v>
      </c>
      <c r="O1248" s="177" t="str">
        <f>IF(ISBLANK(INDEX('Policy Characteristics'!I:I,MATCH($C1248,'Policy Characteristics'!$C:$C,0))),"",INDEX('Policy Characteristics'!I:I,MATCH($C1248,'Policy Characteristics'!$C:$C,0)))</f>
        <v>% reduction in energy use</v>
      </c>
      <c r="P1248" s="177" t="str">
        <f>IF(ISBLANK(INDEX('Policy Characteristics'!J:J,MATCH($C1248,'Policy Characteristics'!$C:$C,0))),"",INDEX('Policy Characteristics'!J:J,MATCH($C1248,'Policy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8" s="177" t="str">
        <f>IF(ISBLANK(INDEX('Policy Characteristics'!K:K,MATCH($C1248,'Policy Characteristics'!$C:$C,0))),"",INDEX('Policy Characteristics'!K:K,MATCH($C1248,'Policy Characteristics'!$C:$C,0)))</f>
        <v>industry-ag-main.html#eff-stds</v>
      </c>
      <c r="R1248" s="177" t="str">
        <f>IF(ISBLANK(INDEX('Policy Characteristics'!L:L,MATCH($C1248,'Policy Characteristics'!$C:$C,0))),"",INDEX('Policy Characteristics'!L:L,MATCH($C1248,'Policy Characteristics'!$C:$C,0)))</f>
        <v>industry-energy-efficiency-standards.html</v>
      </c>
    </row>
    <row r="1249" spans="1:18" s="4" customFormat="1" x14ac:dyDescent="0.35">
      <c r="A1249" s="176" t="str">
        <f>IF(ISBLANK(INDEX('Policy Characteristics'!A:A,MATCH($C1249,'Policy Characteristics'!$C:$C,0))),"",INDEX('Policy Characteristics'!A:A,MATCH($C1249,'Policy Characteristics'!$C:$C,0)))</f>
        <v>Industry</v>
      </c>
      <c r="B1249" s="184" t="str">
        <f>IF(ISBLANK(INDEX('Policy Characteristics'!B:B,MATCH($C1249,'Policy Characteristics'!$C:$C,0))),"",INDEX('Policy Characteristics'!B:B,MATCH($C1249,'Policy Characteristics'!$C:$C,0)))</f>
        <v>Industry Energy Efficiency Standards</v>
      </c>
      <c r="C1249" s="176" t="str">
        <f t="shared" si="45"/>
        <v>Percentage Improvement in Eqpt Efficiency Standards above BAU</v>
      </c>
      <c r="D1249" s="6" t="s">
        <v>1988</v>
      </c>
      <c r="E1249" s="47" t="s">
        <v>1604</v>
      </c>
      <c r="F1249" t="s">
        <v>1949</v>
      </c>
      <c r="G1249" s="47" t="s">
        <v>1609</v>
      </c>
      <c r="H1249" s="44">
        <v>1207</v>
      </c>
      <c r="I1249" s="198" t="s">
        <v>44</v>
      </c>
      <c r="J1249" s="177" t="str">
        <f>IF(ISBLANK(INDEX('Policy Characteristics'!D:D,MATCH($C1249,'Policy Characteristics'!$C:$C,0))),"",INDEX('Policy Characteristics'!D:D,MATCH($C1249,'Policy Characteristics'!$C:$C,0)))</f>
        <v>Industry Energy Efficiency Standards</v>
      </c>
      <c r="K1249" s="177" t="str">
        <f>IF(ISBLANK(INDEX('Policy Characteristics'!E:E,MATCH($C1249,'Policy Characteristics'!$C:$C,0))),"",INDEX('Policy Characteristics'!E:E,MATCH($C1249,'Policy Characteristics'!$C:$C,0)))</f>
        <v>indst efficiency standards</v>
      </c>
      <c r="L1249" s="177">
        <f>IF(ISBLANK(INDEX('Policy Characteristics'!F:F,MATCH($C1249,'Policy Characteristics'!$C:$C,0))),"",INDEX('Policy Characteristics'!F:F,MATCH($C1249,'Policy Characteristics'!$C:$C,0)))</f>
        <v>0</v>
      </c>
      <c r="M1249" s="177">
        <f>IF(ISBLANK(INDEX('Policy Characteristics'!G:G,MATCH($C1249,'Policy Characteristics'!$C:$C,0))),"",INDEX('Policy Characteristics'!G:G,MATCH($C1249,'Policy Characteristics'!$C:$C,0)))</f>
        <v>0.25</v>
      </c>
      <c r="N1249" s="177">
        <f>IF(ISBLANK(INDEX('Policy Characteristics'!H:H,MATCH($C1249,'Policy Characteristics'!$C:$C,0))),"",INDEX('Policy Characteristics'!H:H,MATCH($C1249,'Policy Characteristics'!$C:$C,0)))</f>
        <v>0.01</v>
      </c>
      <c r="O1249" s="177" t="str">
        <f>IF(ISBLANK(INDEX('Policy Characteristics'!I:I,MATCH($C1249,'Policy Characteristics'!$C:$C,0))),"",INDEX('Policy Characteristics'!I:I,MATCH($C1249,'Policy Characteristics'!$C:$C,0)))</f>
        <v>% reduction in energy use</v>
      </c>
      <c r="P1249" s="177" t="str">
        <f>IF(ISBLANK(INDEX('Policy Characteristics'!J:J,MATCH($C1249,'Policy Characteristics'!$C:$C,0))),"",INDEX('Policy Characteristics'!J:J,MATCH($C1249,'Policy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9" s="177" t="str">
        <f>IF(ISBLANK(INDEX('Policy Characteristics'!K:K,MATCH($C1249,'Policy Characteristics'!$C:$C,0))),"",INDEX('Policy Characteristics'!K:K,MATCH($C1249,'Policy Characteristics'!$C:$C,0)))</f>
        <v>industry-ag-main.html#eff-stds</v>
      </c>
      <c r="R1249" s="177" t="str">
        <f>IF(ISBLANK(INDEX('Policy Characteristics'!L:L,MATCH($C1249,'Policy Characteristics'!$C:$C,0))),"",INDEX('Policy Characteristics'!L:L,MATCH($C1249,'Policy Characteristics'!$C:$C,0)))</f>
        <v>industry-energy-efficiency-standards.html</v>
      </c>
    </row>
    <row r="1250" spans="1:18" s="4" customFormat="1" x14ac:dyDescent="0.35">
      <c r="A1250" s="176" t="str">
        <f>IF(ISBLANK(INDEX('Policy Characteristics'!A:A,MATCH($C1250,'Policy Characteristics'!$C:$C,0))),"",INDEX('Policy Characteristics'!A:A,MATCH($C1250,'Policy Characteristics'!$C:$C,0)))</f>
        <v>Industry</v>
      </c>
      <c r="B1250" s="184" t="str">
        <f>IF(ISBLANK(INDEX('Policy Characteristics'!B:B,MATCH($C1250,'Policy Characteristics'!$C:$C,0))),"",INDEX('Policy Characteristics'!B:B,MATCH($C1250,'Policy Characteristics'!$C:$C,0)))</f>
        <v>Material Efficiency, Longevity, &amp; Re-Use</v>
      </c>
      <c r="C1250" t="s">
        <v>1334</v>
      </c>
      <c r="D1250" s="47" t="s">
        <v>1976</v>
      </c>
      <c r="E1250" s="47"/>
      <c r="F1250" s="6" t="s">
        <v>1939</v>
      </c>
      <c r="G1250" s="47"/>
      <c r="H1250" s="44">
        <v>429</v>
      </c>
      <c r="I1250" s="198" t="s">
        <v>43</v>
      </c>
      <c r="J1250" s="177" t="str">
        <f>IF(ISBLANK(INDEX('Policy Characteristics'!D:D,MATCH($C1250,'Policy Characteristics'!$C:$C,0))),"",INDEX('Policy Characteristics'!D:D,MATCH($C1250,'Policy Characteristics'!$C:$C,0)))</f>
        <v>Material Efficiency, Longevity, &amp; Re-Use</v>
      </c>
      <c r="K1250" s="177" t="str">
        <f>IF(ISBLANK(INDEX('Policy Characteristics'!E:E,MATCH($C1250,'Policy Characteristics'!$C:$C,0))),"",INDEX('Policy Characteristics'!E:E,MATCH($C1250,'Policy Characteristics'!$C:$C,0)))</f>
        <v>indst reduce nonenergy product demand</v>
      </c>
      <c r="L1250" s="177">
        <f>IF(ISBLANK(INDEX('Policy Characteristics'!F:F,MATCH($C1250,'Policy Characteristics'!$C:$C,0))),"",INDEX('Policy Characteristics'!F:F,MATCH($C1250,'Policy Characteristics'!$C:$C,0)))</f>
        <v>0</v>
      </c>
      <c r="M1250" s="177">
        <f>IF(ISBLANK(INDEX('Policy Characteristics'!G:G,MATCH($C1250,'Policy Characteristics'!$C:$C,0))),"",INDEX('Policy Characteristics'!G:G,MATCH($C1250,'Policy Characteristics'!$C:$C,0)))</f>
        <v>1</v>
      </c>
      <c r="N1250" s="177">
        <f>IF(ISBLANK(INDEX('Policy Characteristics'!H:H,MATCH($C1250,'Policy Characteristics'!$C:$C,0))),"",INDEX('Policy Characteristics'!H:H,MATCH($C1250,'Policy Characteristics'!$C:$C,0)))</f>
        <v>0.01</v>
      </c>
      <c r="O1250" s="177" t="str">
        <f>IF(ISBLANK(INDEX('Policy Characteristics'!I:I,MATCH($C1250,'Policy Characteristics'!$C:$C,0))),"",INDEX('Policy Characteristics'!I:I,MATCH($C1250,'Policy Characteristics'!$C:$C,0)))</f>
        <v>% demand reduction</v>
      </c>
      <c r="P1250" s="177" t="str">
        <f>IF(ISBLANK(INDEX('Policy Characteristics'!J:J,MATCH($C1250,'Policy Characteristics'!$C:$C,0))),"",INDEX('Policy Characteristics'!J:J,MATCH($C1250,'Policy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250" s="177" t="str">
        <f>IF(ISBLANK(INDEX('Policy Characteristics'!K:K,MATCH($C1250,'Policy Characteristics'!$C:$C,0))),"",INDEX('Policy Characteristics'!K:K,MATCH($C1250,'Policy Characteristics'!$C:$C,0)))</f>
        <v/>
      </c>
      <c r="R1250" s="177" t="str">
        <f>IF(ISBLANK(INDEX('Policy Characteristics'!L:L,MATCH($C1250,'Policy Characteristics'!$C:$C,0))),"",INDEX('Policy Characteristics'!L:L,MATCH($C1250,'Policy Characteristics'!$C:$C,0)))</f>
        <v>material-efficiency-longevity-reuse.html</v>
      </c>
    </row>
    <row r="1251" spans="1:18" s="4" customFormat="1" x14ac:dyDescent="0.35">
      <c r="A1251" s="176" t="str">
        <f>IF(ISBLANK(INDEX('Policy Characteristics'!A:A,MATCH($C1251,'Policy Characteristics'!$C:$C,0))),"",INDEX('Policy Characteristics'!A:A,MATCH($C1251,'Policy Characteristics'!$C:$C,0)))</f>
        <v>Industry</v>
      </c>
      <c r="B1251" s="184" t="str">
        <f>IF(ISBLANK(INDEX('Policy Characteristics'!B:B,MATCH($C1251,'Policy Characteristics'!$C:$C,0))),"",INDEX('Policy Characteristics'!B:B,MATCH($C1251,'Policy Characteristics'!$C:$C,0)))</f>
        <v>Material Efficiency, Longevity, &amp; Re-Use</v>
      </c>
      <c r="C1251" s="176" t="str">
        <f t="shared" ref="C1251" si="46">C$1250</f>
        <v>Percent Reduction in Nonenergy Nonagriculture Industry Product Demand</v>
      </c>
      <c r="D1251" s="6" t="s">
        <v>1977</v>
      </c>
      <c r="E1251" s="47"/>
      <c r="F1251" s="6" t="s">
        <v>1479</v>
      </c>
      <c r="G1251" s="47"/>
      <c r="H1251" s="44">
        <v>430</v>
      </c>
      <c r="I1251" s="198" t="s">
        <v>43</v>
      </c>
      <c r="J1251" s="177" t="str">
        <f>IF(ISBLANK(INDEX('Policy Characteristics'!D:D,MATCH($C1251,'Policy Characteristics'!$C:$C,0))),"",INDEX('Policy Characteristics'!D:D,MATCH($C1251,'Policy Characteristics'!$C:$C,0)))</f>
        <v>Material Efficiency, Longevity, &amp; Re-Use</v>
      </c>
      <c r="K1251" s="177" t="str">
        <f>IF(ISBLANK(INDEX('Policy Characteristics'!E:E,MATCH($C1251,'Policy Characteristics'!$C:$C,0))),"",INDEX('Policy Characteristics'!E:E,MATCH($C1251,'Policy Characteristics'!$C:$C,0)))</f>
        <v>indst reduce nonenergy product demand</v>
      </c>
      <c r="L1251" s="177">
        <f>IF(ISBLANK(INDEX('Policy Characteristics'!F:F,MATCH($C1251,'Policy Characteristics'!$C:$C,0))),"",INDEX('Policy Characteristics'!F:F,MATCH($C1251,'Policy Characteristics'!$C:$C,0)))</f>
        <v>0</v>
      </c>
      <c r="M1251" s="177">
        <f>IF(ISBLANK(INDEX('Policy Characteristics'!G:G,MATCH($C1251,'Policy Characteristics'!$C:$C,0))),"",INDEX('Policy Characteristics'!G:G,MATCH($C1251,'Policy Characteristics'!$C:$C,0)))</f>
        <v>1</v>
      </c>
      <c r="N1251" s="177">
        <f>IF(ISBLANK(INDEX('Policy Characteristics'!H:H,MATCH($C1251,'Policy Characteristics'!$C:$C,0))),"",INDEX('Policy Characteristics'!H:H,MATCH($C1251,'Policy Characteristics'!$C:$C,0)))</f>
        <v>0.01</v>
      </c>
      <c r="O1251" s="177" t="str">
        <f>IF(ISBLANK(INDEX('Policy Characteristics'!I:I,MATCH($C1251,'Policy Characteristics'!$C:$C,0))),"",INDEX('Policy Characteristics'!I:I,MATCH($C1251,'Policy Characteristics'!$C:$C,0)))</f>
        <v>% demand reduction</v>
      </c>
      <c r="P1251" s="177" t="str">
        <f>IF(ISBLANK(INDEX('Policy Characteristics'!J:J,MATCH($C1251,'Policy Characteristics'!$C:$C,0))),"",INDEX('Policy Characteristics'!J:J,MATCH($C1251,'Policy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251" s="177" t="str">
        <f>IF(ISBLANK(INDEX('Policy Characteristics'!K:K,MATCH($C1251,'Policy Characteristics'!$C:$C,0))),"",INDEX('Policy Characteristics'!K:K,MATCH($C1251,'Policy Characteristics'!$C:$C,0)))</f>
        <v/>
      </c>
      <c r="R1251" s="177" t="str">
        <f>IF(ISBLANK(INDEX('Policy Characteristics'!L:L,MATCH($C1251,'Policy Characteristics'!$C:$C,0))),"",INDEX('Policy Characteristics'!L:L,MATCH($C1251,'Policy Characteristics'!$C:$C,0)))</f>
        <v>material-efficiency-longevity-reuse.html</v>
      </c>
    </row>
    <row r="1252" spans="1:18" s="4" customFormat="1" x14ac:dyDescent="0.35">
      <c r="A1252" s="176" t="str">
        <f>IF(ISBLANK(INDEX('Policy Characteristics'!A:A,MATCH($C1252,'Policy Characteristics'!$C:$C,0))),"",INDEX('Policy Characteristics'!A:A,MATCH($C1252,'Policy Characteristics'!$C:$C,0)))</f>
        <v>Industry</v>
      </c>
      <c r="B1252" s="184" t="str">
        <f>IF(ISBLANK(INDEX('Policy Characteristics'!B:B,MATCH($C1252,'Policy Characteristics'!$C:$C,0))),"",INDEX('Policy Characteristics'!B:B,MATCH($C1252,'Policy Characteristics'!$C:$C,0)))</f>
        <v>Material Efficiency, Longevity, &amp; Re-Use</v>
      </c>
      <c r="C1252" s="176" t="str">
        <f t="shared" ref="C1252" si="47">C$1250</f>
        <v>Percent Reduction in Nonenergy Nonagriculture Industry Product Demand</v>
      </c>
      <c r="D1252" s="6" t="s">
        <v>1987</v>
      </c>
      <c r="E1252" s="47"/>
      <c r="F1252" s="6" t="s">
        <v>1990</v>
      </c>
      <c r="G1252" s="47"/>
      <c r="H1252" s="44">
        <v>432</v>
      </c>
      <c r="I1252" s="198" t="s">
        <v>43</v>
      </c>
      <c r="J1252" s="177" t="str">
        <f>IF(ISBLANK(INDEX('Policy Characteristics'!D:D,MATCH($C1252,'Policy Characteristics'!$C:$C,0))),"",INDEX('Policy Characteristics'!D:D,MATCH($C1252,'Policy Characteristics'!$C:$C,0)))</f>
        <v>Material Efficiency, Longevity, &amp; Re-Use</v>
      </c>
      <c r="K1252" s="177" t="str">
        <f>IF(ISBLANK(INDEX('Policy Characteristics'!E:E,MATCH($C1252,'Policy Characteristics'!$C:$C,0))),"",INDEX('Policy Characteristics'!E:E,MATCH($C1252,'Policy Characteristics'!$C:$C,0)))</f>
        <v>indst reduce nonenergy product demand</v>
      </c>
      <c r="L1252" s="177">
        <f>IF(ISBLANK(INDEX('Policy Characteristics'!F:F,MATCH($C1252,'Policy Characteristics'!$C:$C,0))),"",INDEX('Policy Characteristics'!F:F,MATCH($C1252,'Policy Characteristics'!$C:$C,0)))</f>
        <v>0</v>
      </c>
      <c r="M1252" s="177">
        <f>IF(ISBLANK(INDEX('Policy Characteristics'!G:G,MATCH($C1252,'Policy Characteristics'!$C:$C,0))),"",INDEX('Policy Characteristics'!G:G,MATCH($C1252,'Policy Characteristics'!$C:$C,0)))</f>
        <v>1</v>
      </c>
      <c r="N1252" s="177">
        <f>IF(ISBLANK(INDEX('Policy Characteristics'!H:H,MATCH($C1252,'Policy Characteristics'!$C:$C,0))),"",INDEX('Policy Characteristics'!H:H,MATCH($C1252,'Policy Characteristics'!$C:$C,0)))</f>
        <v>0.01</v>
      </c>
      <c r="O1252" s="177" t="str">
        <f>IF(ISBLANK(INDEX('Policy Characteristics'!I:I,MATCH($C1252,'Policy Characteristics'!$C:$C,0))),"",INDEX('Policy Characteristics'!I:I,MATCH($C1252,'Policy Characteristics'!$C:$C,0)))</f>
        <v>% demand reduction</v>
      </c>
      <c r="P1252" s="177" t="str">
        <f>IF(ISBLANK(INDEX('Policy Characteristics'!J:J,MATCH($C1252,'Policy Characteristics'!$C:$C,0))),"",INDEX('Policy Characteristics'!J:J,MATCH($C1252,'Policy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252" s="177" t="str">
        <f>IF(ISBLANK(INDEX('Policy Characteristics'!K:K,MATCH($C1252,'Policy Characteristics'!$C:$C,0))),"",INDEX('Policy Characteristics'!K:K,MATCH($C1252,'Policy Characteristics'!$C:$C,0)))</f>
        <v/>
      </c>
      <c r="R1252" s="177" t="str">
        <f>IF(ISBLANK(INDEX('Policy Characteristics'!L:L,MATCH($C1252,'Policy Characteristics'!$C:$C,0))),"",INDEX('Policy Characteristics'!L:L,MATCH($C1252,'Policy Characteristics'!$C:$C,0)))</f>
        <v>material-efficiency-longevity-reuse.html</v>
      </c>
    </row>
    <row r="1253" spans="1:18" x14ac:dyDescent="0.35">
      <c r="A1253" s="176" t="str">
        <f>IF(ISBLANK(INDEX('Policy Characteristics'!A:A,MATCH($C1253,'Policy Characteristics'!$C:$C,0))),"",INDEX('Policy Characteristics'!A:A,MATCH($C1253,'Policy Characteristics'!$C:$C,0)))</f>
        <v>Industry</v>
      </c>
      <c r="B1253" s="184" t="str">
        <f>IF(ISBLANK(INDEX('Policy Characteristics'!B:B,MATCH($C1253,'Policy Characteristics'!$C:$C,0))),"",INDEX('Policy Characteristics'!B:B,MATCH($C1253,'Policy Characteristics'!$C:$C,0)))</f>
        <v>Methane Capture</v>
      </c>
      <c r="C1253" t="s">
        <v>285</v>
      </c>
      <c r="D1253" s="47" t="s">
        <v>1966</v>
      </c>
      <c r="E1253" s="47"/>
      <c r="F1253" t="s">
        <v>1930</v>
      </c>
      <c r="G1253" s="47"/>
      <c r="H1253" s="44">
        <v>1458</v>
      </c>
      <c r="I1253" s="198" t="s">
        <v>43</v>
      </c>
      <c r="J1253" s="177" t="str">
        <f>IF(ISBLANK(INDEX('Policy Characteristics'!D:D,MATCH($C1253,'Policy Characteristics'!$C:$C,0))),"",INDEX('Policy Characteristics'!D:D,MATCH($C1253,'Policy Characteristics'!$C:$C,0)))</f>
        <v>Methane Capture and Destruction</v>
      </c>
      <c r="K1253" s="177" t="str">
        <f>IF(ISBLANK(INDEX('Policy Characteristics'!E:E,MATCH($C1253,'Policy Characteristics'!$C:$C,0))),"",INDEX('Policy Characteristics'!E:E,MATCH($C1253,'Policy Characteristics'!$C:$C,0)))</f>
        <v>indst methane capture</v>
      </c>
      <c r="L1253" s="177">
        <f>IF(ISBLANK(INDEX('Policy Characteristics'!F:F,MATCH($C1253,'Policy Characteristics'!$C:$C,0))),"",INDEX('Policy Characteristics'!F:F,MATCH($C1253,'Policy Characteristics'!$C:$C,0)))</f>
        <v>0</v>
      </c>
      <c r="M1253" s="177">
        <f>IF(ISBLANK(INDEX('Policy Characteristics'!G:G,MATCH($C1253,'Policy Characteristics'!$C:$C,0))),"",INDEX('Policy Characteristics'!G:G,MATCH($C1253,'Policy Characteristics'!$C:$C,0)))</f>
        <v>1</v>
      </c>
      <c r="N1253" s="177">
        <f>IF(ISBLANK(INDEX('Policy Characteristics'!H:H,MATCH($C1253,'Policy Characteristics'!$C:$C,0))),"",INDEX('Policy Characteristics'!H:H,MATCH($C1253,'Policy Characteristics'!$C:$C,0)))</f>
        <v>0.01</v>
      </c>
      <c r="O1253" s="177" t="str">
        <f>IF(ISBLANK(INDEX('Policy Characteristics'!I:I,MATCH($C1253,'Policy Characteristics'!$C:$C,0))),"",INDEX('Policy Characteristics'!I:I,MATCH($C1253,'Policy Characteristics'!$C:$C,0)))</f>
        <v>% of potential achieved</v>
      </c>
      <c r="P1253" s="177" t="str">
        <f>IF(ISBLANK(INDEX('Policy Characteristics'!J:J,MATCH($C1253,'Policy Characteristics'!$C:$C,0))),"",INDEX('Policy Characteristics'!J:J,MATCH($C1253,'Policy Characteristics'!$C:$C,0)))</f>
        <v>**Description:** This policy reduces methane emissions from the selected industry by increasing the capture of methane that is currently being released into the atmosphere (for example, stopping leaks from wellheads, pipes, coal mines, landfills, etc.).</v>
      </c>
      <c r="Q1253" s="177" t="str">
        <f>IF(ISBLANK(INDEX('Policy Characteristics'!K:K,MATCH($C1253,'Policy Characteristics'!$C:$C,0))),"",INDEX('Policy Characteristics'!K:K,MATCH($C1253,'Policy Characteristics'!$C:$C,0)))</f>
        <v>industry-ag-main.html#methane-capture</v>
      </c>
      <c r="R1253" s="177" t="str">
        <f>IF(ISBLANK(INDEX('Policy Characteristics'!L:L,MATCH($C1253,'Policy Characteristics'!$C:$C,0))),"",INDEX('Policy Characteristics'!L:L,MATCH($C1253,'Policy Characteristics'!$C:$C,0)))</f>
        <v>methane-capture.html</v>
      </c>
    </row>
    <row r="1254" spans="1:18" x14ac:dyDescent="0.35">
      <c r="A1254" s="176" t="str">
        <f>IF(ISBLANK(INDEX('Policy Characteristics'!A:A,MATCH($C1254,'Policy Characteristics'!$C:$C,0))),"",INDEX('Policy Characteristics'!A:A,MATCH($C1254,'Policy Characteristics'!$C:$C,0)))</f>
        <v>Industry</v>
      </c>
      <c r="B1254" s="184" t="str">
        <f>IF(ISBLANK(INDEX('Policy Characteristics'!B:B,MATCH($C1254,'Policy Characteristics'!$C:$C,0))),"",INDEX('Policy Characteristics'!B:B,MATCH($C1254,'Policy Characteristics'!$C:$C,0)))</f>
        <v>Methane Capture</v>
      </c>
      <c r="C1254" s="176" t="str">
        <f t="shared" ref="C1254:C1256" si="48">C$1253</f>
        <v>Fraction of Methane Capture Opportunities Achieved</v>
      </c>
      <c r="D1254" s="47" t="s">
        <v>1986</v>
      </c>
      <c r="E1254" s="47"/>
      <c r="F1254" t="s">
        <v>1948</v>
      </c>
      <c r="G1254" s="47"/>
      <c r="H1254" s="44">
        <v>1459</v>
      </c>
      <c r="I1254" s="198" t="s">
        <v>43</v>
      </c>
      <c r="J1254" s="177" t="str">
        <f>IF(ISBLANK(INDEX('Policy Characteristics'!D:D,MATCH($C1254,'Policy Characteristics'!$C:$C,0))),"",INDEX('Policy Characteristics'!D:D,MATCH($C1254,'Policy Characteristics'!$C:$C,0)))</f>
        <v>Methane Capture and Destruction</v>
      </c>
      <c r="K1254" s="177" t="str">
        <f>IF(ISBLANK(INDEX('Policy Characteristics'!E:E,MATCH($C1254,'Policy Characteristics'!$C:$C,0))),"",INDEX('Policy Characteristics'!E:E,MATCH($C1254,'Policy Characteristics'!$C:$C,0)))</f>
        <v>indst methane capture</v>
      </c>
      <c r="L1254" s="177">
        <f>IF(ISBLANK(INDEX('Policy Characteristics'!F:F,MATCH($C1254,'Policy Characteristics'!$C:$C,0))),"",INDEX('Policy Characteristics'!F:F,MATCH($C1254,'Policy Characteristics'!$C:$C,0)))</f>
        <v>0</v>
      </c>
      <c r="M1254" s="177">
        <f>IF(ISBLANK(INDEX('Policy Characteristics'!G:G,MATCH($C1254,'Policy Characteristics'!$C:$C,0))),"",INDEX('Policy Characteristics'!G:G,MATCH($C1254,'Policy Characteristics'!$C:$C,0)))</f>
        <v>1</v>
      </c>
      <c r="N1254" s="177">
        <f>IF(ISBLANK(INDEX('Policy Characteristics'!H:H,MATCH($C1254,'Policy Characteristics'!$C:$C,0))),"",INDEX('Policy Characteristics'!H:H,MATCH($C1254,'Policy Characteristics'!$C:$C,0)))</f>
        <v>0.01</v>
      </c>
      <c r="O1254" s="177" t="str">
        <f>IF(ISBLANK(INDEX('Policy Characteristics'!I:I,MATCH($C1254,'Policy Characteristics'!$C:$C,0))),"",INDEX('Policy Characteristics'!I:I,MATCH($C1254,'Policy Characteristics'!$C:$C,0)))</f>
        <v>% of potential achieved</v>
      </c>
      <c r="P1254" s="177" t="str">
        <f>IF(ISBLANK(INDEX('Policy Characteristics'!J:J,MATCH($C1254,'Policy Characteristics'!$C:$C,0))),"",INDEX('Policy Characteristics'!J:J,MATCH($C1254,'Policy Characteristics'!$C:$C,0)))</f>
        <v>**Description:** This policy reduces methane emissions from the selected industry by increasing the capture of methane that is currently being released into the atmosphere (for example, stopping leaks from wellheads, pipes, coal mines, landfills, etc.).</v>
      </c>
      <c r="Q1254" s="177" t="str">
        <f>IF(ISBLANK(INDEX('Policy Characteristics'!K:K,MATCH($C1254,'Policy Characteristics'!$C:$C,0))),"",INDEX('Policy Characteristics'!K:K,MATCH($C1254,'Policy Characteristics'!$C:$C,0)))</f>
        <v>industry-ag-main.html#methane-capture</v>
      </c>
      <c r="R1254" s="177" t="str">
        <f>IF(ISBLANK(INDEX('Policy Characteristics'!L:L,MATCH($C1254,'Policy Characteristics'!$C:$C,0))),"",INDEX('Policy Characteristics'!L:L,MATCH($C1254,'Policy Characteristics'!$C:$C,0)))</f>
        <v>methane-capture.html</v>
      </c>
    </row>
    <row r="1255" spans="1:18" x14ac:dyDescent="0.35">
      <c r="A1255" s="176" t="str">
        <f>IF(ISBLANK(INDEX('Policy Characteristics'!A:A,MATCH($C1255,'Policy Characteristics'!$C:$C,0))),"",INDEX('Policy Characteristics'!A:A,MATCH($C1255,'Policy Characteristics'!$C:$C,0)))</f>
        <v>Industry</v>
      </c>
      <c r="B1255" s="184" t="str">
        <f>IF(ISBLANK(INDEX('Policy Characteristics'!B:B,MATCH($C1255,'Policy Characteristics'!$C:$C,0))),"",INDEX('Policy Characteristics'!B:B,MATCH($C1255,'Policy Characteristics'!$C:$C,0)))</f>
        <v>Methane Capture</v>
      </c>
      <c r="C1255" s="176" t="str">
        <f t="shared" si="48"/>
        <v>Fraction of Methane Capture Opportunities Achieved</v>
      </c>
      <c r="D1255" s="47" t="s">
        <v>1965</v>
      </c>
      <c r="E1255" s="47"/>
      <c r="F1255" t="s">
        <v>1658</v>
      </c>
      <c r="G1255" s="47"/>
      <c r="H1255" s="44">
        <v>513</v>
      </c>
      <c r="I1255" s="198" t="s">
        <v>43</v>
      </c>
      <c r="J1255" s="177" t="str">
        <f>IF(ISBLANK(INDEX('Policy Characteristics'!D:D,MATCH($C1255,'Policy Characteristics'!$C:$C,0))),"",INDEX('Policy Characteristics'!D:D,MATCH($C1255,'Policy Characteristics'!$C:$C,0)))</f>
        <v>Methane Capture and Destruction</v>
      </c>
      <c r="K1255" s="177" t="str">
        <f>IF(ISBLANK(INDEX('Policy Characteristics'!E:E,MATCH($C1255,'Policy Characteristics'!$C:$C,0))),"",INDEX('Policy Characteristics'!E:E,MATCH($C1255,'Policy Characteristics'!$C:$C,0)))</f>
        <v>indst methane capture</v>
      </c>
      <c r="L1255" s="177">
        <f>IF(ISBLANK(INDEX('Policy Characteristics'!F:F,MATCH($C1255,'Policy Characteristics'!$C:$C,0))),"",INDEX('Policy Characteristics'!F:F,MATCH($C1255,'Policy Characteristics'!$C:$C,0)))</f>
        <v>0</v>
      </c>
      <c r="M1255" s="177">
        <f>IF(ISBLANK(INDEX('Policy Characteristics'!G:G,MATCH($C1255,'Policy Characteristics'!$C:$C,0))),"",INDEX('Policy Characteristics'!G:G,MATCH($C1255,'Policy Characteristics'!$C:$C,0)))</f>
        <v>1</v>
      </c>
      <c r="N1255" s="177">
        <f>IF(ISBLANK(INDEX('Policy Characteristics'!H:H,MATCH($C1255,'Policy Characteristics'!$C:$C,0))),"",INDEX('Policy Characteristics'!H:H,MATCH($C1255,'Policy Characteristics'!$C:$C,0)))</f>
        <v>0.01</v>
      </c>
      <c r="O1255" s="177" t="str">
        <f>IF(ISBLANK(INDEX('Policy Characteristics'!I:I,MATCH($C1255,'Policy Characteristics'!$C:$C,0))),"",INDEX('Policy Characteristics'!I:I,MATCH($C1255,'Policy Characteristics'!$C:$C,0)))</f>
        <v>% of potential achieved</v>
      </c>
      <c r="P1255" s="177" t="str">
        <f>IF(ISBLANK(INDEX('Policy Characteristics'!J:J,MATCH($C1255,'Policy Characteristics'!$C:$C,0))),"",INDEX('Policy Characteristics'!J:J,MATCH($C1255,'Policy Characteristics'!$C:$C,0)))</f>
        <v>**Description:** This policy reduces methane emissions from the selected industry by increasing the capture of methane that is currently being released into the atmosphere (for example, stopping leaks from wellheads, pipes, coal mines, landfills, etc.).</v>
      </c>
      <c r="Q1255" s="177" t="str">
        <f>IF(ISBLANK(INDEX('Policy Characteristics'!K:K,MATCH($C1255,'Policy Characteristics'!$C:$C,0))),"",INDEX('Policy Characteristics'!K:K,MATCH($C1255,'Policy Characteristics'!$C:$C,0)))</f>
        <v>industry-ag-main.html#methane-capture</v>
      </c>
      <c r="R1255" s="177" t="str">
        <f>IF(ISBLANK(INDEX('Policy Characteristics'!L:L,MATCH($C1255,'Policy Characteristics'!$C:$C,0))),"",INDEX('Policy Characteristics'!L:L,MATCH($C1255,'Policy Characteristics'!$C:$C,0)))</f>
        <v>methane-capture.html</v>
      </c>
    </row>
    <row r="1256" spans="1:18" x14ac:dyDescent="0.35">
      <c r="A1256" s="176" t="str">
        <f>IF(ISBLANK(INDEX('Policy Characteristics'!A:A,MATCH($C1256,'Policy Characteristics'!$C:$C,0))),"",INDEX('Policy Characteristics'!A:A,MATCH($C1256,'Policy Characteristics'!$C:$C,0)))</f>
        <v>Industry</v>
      </c>
      <c r="B1256" s="184" t="str">
        <f>IF(ISBLANK(INDEX('Policy Characteristics'!B:B,MATCH($C1256,'Policy Characteristics'!$C:$C,0))),"",INDEX('Policy Characteristics'!B:B,MATCH($C1256,'Policy Characteristics'!$C:$C,0)))</f>
        <v>Methane Capture</v>
      </c>
      <c r="C1256" s="176" t="str">
        <f t="shared" si="48"/>
        <v>Fraction of Methane Capture Opportunities Achieved</v>
      </c>
      <c r="D1256" s="47" t="s">
        <v>1987</v>
      </c>
      <c r="E1256" s="47"/>
      <c r="F1256" t="s">
        <v>1990</v>
      </c>
      <c r="G1256" s="47"/>
      <c r="H1256" s="44">
        <v>514</v>
      </c>
      <c r="I1256" s="198" t="s">
        <v>43</v>
      </c>
      <c r="J1256" s="177" t="str">
        <f>IF(ISBLANK(INDEX('Policy Characteristics'!D:D,MATCH($C1256,'Policy Characteristics'!$C:$C,0))),"",INDEX('Policy Characteristics'!D:D,MATCH($C1256,'Policy Characteristics'!$C:$C,0)))</f>
        <v>Methane Capture and Destruction</v>
      </c>
      <c r="K1256" s="177" t="str">
        <f>IF(ISBLANK(INDEX('Policy Characteristics'!E:E,MATCH($C1256,'Policy Characteristics'!$C:$C,0))),"",INDEX('Policy Characteristics'!E:E,MATCH($C1256,'Policy Characteristics'!$C:$C,0)))</f>
        <v>indst methane capture</v>
      </c>
      <c r="L1256" s="177">
        <f>IF(ISBLANK(INDEX('Policy Characteristics'!F:F,MATCH($C1256,'Policy Characteristics'!$C:$C,0))),"",INDEX('Policy Characteristics'!F:F,MATCH($C1256,'Policy Characteristics'!$C:$C,0)))</f>
        <v>0</v>
      </c>
      <c r="M1256" s="177">
        <f>IF(ISBLANK(INDEX('Policy Characteristics'!G:G,MATCH($C1256,'Policy Characteristics'!$C:$C,0))),"",INDEX('Policy Characteristics'!G:G,MATCH($C1256,'Policy Characteristics'!$C:$C,0)))</f>
        <v>1</v>
      </c>
      <c r="N1256" s="177">
        <f>IF(ISBLANK(INDEX('Policy Characteristics'!H:H,MATCH($C1256,'Policy Characteristics'!$C:$C,0))),"",INDEX('Policy Characteristics'!H:H,MATCH($C1256,'Policy Characteristics'!$C:$C,0)))</f>
        <v>0.01</v>
      </c>
      <c r="O1256" s="177" t="str">
        <f>IF(ISBLANK(INDEX('Policy Characteristics'!I:I,MATCH($C1256,'Policy Characteristics'!$C:$C,0))),"",INDEX('Policy Characteristics'!I:I,MATCH($C1256,'Policy Characteristics'!$C:$C,0)))</f>
        <v>% of potential achieved</v>
      </c>
      <c r="P1256" s="177" t="str">
        <f>IF(ISBLANK(INDEX('Policy Characteristics'!J:J,MATCH($C1256,'Policy Characteristics'!$C:$C,0))),"",INDEX('Policy Characteristics'!J:J,MATCH($C1256,'Policy Characteristics'!$C:$C,0)))</f>
        <v>**Description:** This policy reduces methane emissions from the selected industry by increasing the capture of methane that is currently being released into the atmosphere (for example, stopping leaks from wellheads, pipes, coal mines, landfills, etc.).</v>
      </c>
      <c r="Q1256" s="177" t="str">
        <f>IF(ISBLANK(INDEX('Policy Characteristics'!K:K,MATCH($C1256,'Policy Characteristics'!$C:$C,0))),"",INDEX('Policy Characteristics'!K:K,MATCH($C1256,'Policy Characteristics'!$C:$C,0)))</f>
        <v>industry-ag-main.html#methane-capture</v>
      </c>
      <c r="R1256" s="177" t="str">
        <f>IF(ISBLANK(INDEX('Policy Characteristics'!L:L,MATCH($C1256,'Policy Characteristics'!$C:$C,0))),"",INDEX('Policy Characteristics'!L:L,MATCH($C1256,'Policy Characteristics'!$C:$C,0)))</f>
        <v>methane-capture.html</v>
      </c>
    </row>
    <row r="1257" spans="1:18" x14ac:dyDescent="0.35">
      <c r="A1257" s="176" t="str">
        <f>IF(ISBLANK(INDEX('Policy Characteristics'!A:A,MATCH($C1257,'Policy Characteristics'!$C:$C,0))),"",INDEX('Policy Characteristics'!A:A,MATCH($C1257,'Policy Characteristics'!$C:$C,0)))</f>
        <v>Industry</v>
      </c>
      <c r="B1257" s="184" t="str">
        <f>IF(ISBLANK(INDEX('Policy Characteristics'!B:B,MATCH($C1257,'Policy Characteristics'!$C:$C,0))),"",INDEX('Policy Characteristics'!B:B,MATCH($C1257,'Policy Characteristics'!$C:$C,0)))</f>
        <v>Methane Destruction</v>
      </c>
      <c r="C1257" t="s">
        <v>286</v>
      </c>
      <c r="D1257" s="47" t="s">
        <v>1966</v>
      </c>
      <c r="E1257" s="47"/>
      <c r="F1257" t="s">
        <v>1930</v>
      </c>
      <c r="G1257" s="47"/>
      <c r="H1257" s="44">
        <v>1460</v>
      </c>
      <c r="I1257" s="198" t="s">
        <v>43</v>
      </c>
      <c r="J1257" s="177" t="str">
        <f>IF(ISBLANK(INDEX('Policy Characteristics'!D:D,MATCH($C1257,'Policy Characteristics'!$C:$C,0))),"",INDEX('Policy Characteristics'!D:D,MATCH($C1257,'Policy Characteristics'!$C:$C,0)))</f>
        <v>Methane Capture and Destruction</v>
      </c>
      <c r="K1257" s="177" t="str">
        <f>IF(ISBLANK(INDEX('Policy Characteristics'!E:E,MATCH($C1257,'Policy Characteristics'!$C:$C,0))),"",INDEX('Policy Characteristics'!E:E,MATCH($C1257,'Policy Characteristics'!$C:$C,0)))</f>
        <v>indst methane destruction</v>
      </c>
      <c r="L1257" s="177">
        <f>IF(ISBLANK(INDEX('Policy Characteristics'!F:F,MATCH($C1257,'Policy Characteristics'!$C:$C,0))),"",INDEX('Policy Characteristics'!F:F,MATCH($C1257,'Policy Characteristics'!$C:$C,0)))</f>
        <v>0</v>
      </c>
      <c r="M1257" s="177">
        <f>IF(ISBLANK(INDEX('Policy Characteristics'!G:G,MATCH($C1257,'Policy Characteristics'!$C:$C,0))),"",INDEX('Policy Characteristics'!G:G,MATCH($C1257,'Policy Characteristics'!$C:$C,0)))</f>
        <v>1</v>
      </c>
      <c r="N1257" s="177">
        <f>IF(ISBLANK(INDEX('Policy Characteristics'!H:H,MATCH($C1257,'Policy Characteristics'!$C:$C,0))),"",INDEX('Policy Characteristics'!H:H,MATCH($C1257,'Policy Characteristics'!$C:$C,0)))</f>
        <v>0.01</v>
      </c>
      <c r="O1257" s="177" t="str">
        <f>IF(ISBLANK(INDEX('Policy Characteristics'!I:I,MATCH($C1257,'Policy Characteristics'!$C:$C,0))),"",INDEX('Policy Characteristics'!I:I,MATCH($C1257,'Policy Characteristics'!$C:$C,0)))</f>
        <v>% of potential achieved</v>
      </c>
      <c r="P1257" s="177" t="str">
        <f>IF(ISBLANK(INDEX('Policy Characteristics'!J:J,MATCH($C1257,'Policy Characteristics'!$C:$C,0))),"",INDEX('Policy Characteristics'!J:J,MATCH($C1257,'Policy Characteristics'!$C:$C,0)))</f>
        <v>**Description:** This policy reduces methane emissions from the selected industry by increasing the burning of methane that is currently being released into the atmosphere (i.e. flaring instead of venting/leaking).</v>
      </c>
      <c r="Q1257" s="177" t="str">
        <f>IF(ISBLANK(INDEX('Policy Characteristics'!K:K,MATCH($C1257,'Policy Characteristics'!$C:$C,0))),"",INDEX('Policy Characteristics'!K:K,MATCH($C1257,'Policy Characteristics'!$C:$C,0)))</f>
        <v>industry-ag-main.html#methane-destr</v>
      </c>
      <c r="R1257" s="177" t="str">
        <f>IF(ISBLANK(INDEX('Policy Characteristics'!L:L,MATCH($C1257,'Policy Characteristics'!$C:$C,0))),"",INDEX('Policy Characteristics'!L:L,MATCH($C1257,'Policy Characteristics'!$C:$C,0)))</f>
        <v>methane-destruction.html</v>
      </c>
    </row>
    <row r="1258" spans="1:18" x14ac:dyDescent="0.35">
      <c r="A1258" s="176" t="str">
        <f>IF(ISBLANK(INDEX('Policy Characteristics'!A:A,MATCH($C1258,'Policy Characteristics'!$C:$C,0))),"",INDEX('Policy Characteristics'!A:A,MATCH($C1258,'Policy Characteristics'!$C:$C,0)))</f>
        <v>Industry</v>
      </c>
      <c r="B1258" s="184" t="str">
        <f>IF(ISBLANK(INDEX('Policy Characteristics'!B:B,MATCH($C1258,'Policy Characteristics'!$C:$C,0))),"",INDEX('Policy Characteristics'!B:B,MATCH($C1258,'Policy Characteristics'!$C:$C,0)))</f>
        <v>Methane Destruction</v>
      </c>
      <c r="C1258" s="176" t="str">
        <f t="shared" ref="C1258:C1260" si="49">C$1257</f>
        <v>Fraction of Methane Destruction Opportunities Achieved</v>
      </c>
      <c r="D1258" s="47" t="s">
        <v>1986</v>
      </c>
      <c r="E1258" s="47"/>
      <c r="F1258" t="s">
        <v>1948</v>
      </c>
      <c r="G1258" s="47"/>
      <c r="H1258" s="44">
        <v>1461</v>
      </c>
      <c r="I1258" s="198" t="s">
        <v>43</v>
      </c>
      <c r="J1258" s="177" t="str">
        <f>IF(ISBLANK(INDEX('Policy Characteristics'!D:D,MATCH($C1258,'Policy Characteristics'!$C:$C,0))),"",INDEX('Policy Characteristics'!D:D,MATCH($C1258,'Policy Characteristics'!$C:$C,0)))</f>
        <v>Methane Capture and Destruction</v>
      </c>
      <c r="K1258" s="177" t="str">
        <f>IF(ISBLANK(INDEX('Policy Characteristics'!E:E,MATCH($C1258,'Policy Characteristics'!$C:$C,0))),"",INDEX('Policy Characteristics'!E:E,MATCH($C1258,'Policy Characteristics'!$C:$C,0)))</f>
        <v>indst methane destruction</v>
      </c>
      <c r="L1258" s="177">
        <f>IF(ISBLANK(INDEX('Policy Characteristics'!F:F,MATCH($C1258,'Policy Characteristics'!$C:$C,0))),"",INDEX('Policy Characteristics'!F:F,MATCH($C1258,'Policy Characteristics'!$C:$C,0)))</f>
        <v>0</v>
      </c>
      <c r="M1258" s="177">
        <f>IF(ISBLANK(INDEX('Policy Characteristics'!G:G,MATCH($C1258,'Policy Characteristics'!$C:$C,0))),"",INDEX('Policy Characteristics'!G:G,MATCH($C1258,'Policy Characteristics'!$C:$C,0)))</f>
        <v>1</v>
      </c>
      <c r="N1258" s="177">
        <f>IF(ISBLANK(INDEX('Policy Characteristics'!H:H,MATCH($C1258,'Policy Characteristics'!$C:$C,0))),"",INDEX('Policy Characteristics'!H:H,MATCH($C1258,'Policy Characteristics'!$C:$C,0)))</f>
        <v>0.01</v>
      </c>
      <c r="O1258" s="177" t="str">
        <f>IF(ISBLANK(INDEX('Policy Characteristics'!I:I,MATCH($C1258,'Policy Characteristics'!$C:$C,0))),"",INDEX('Policy Characteristics'!I:I,MATCH($C1258,'Policy Characteristics'!$C:$C,0)))</f>
        <v>% of potential achieved</v>
      </c>
      <c r="P1258" s="177" t="str">
        <f>IF(ISBLANK(INDEX('Policy Characteristics'!J:J,MATCH($C1258,'Policy Characteristics'!$C:$C,0))),"",INDEX('Policy Characteristics'!J:J,MATCH($C1258,'Policy Characteristics'!$C:$C,0)))</f>
        <v>**Description:** This policy reduces methane emissions from the selected industry by increasing the burning of methane that is currently being released into the atmosphere (i.e. flaring instead of venting/leaking).</v>
      </c>
      <c r="Q1258" s="177" t="str">
        <f>IF(ISBLANK(INDEX('Policy Characteristics'!K:K,MATCH($C1258,'Policy Characteristics'!$C:$C,0))),"",INDEX('Policy Characteristics'!K:K,MATCH($C1258,'Policy Characteristics'!$C:$C,0)))</f>
        <v>industry-ag-main.html#methane-destr</v>
      </c>
      <c r="R1258" s="177" t="str">
        <f>IF(ISBLANK(INDEX('Policy Characteristics'!L:L,MATCH($C1258,'Policy Characteristics'!$C:$C,0))),"",INDEX('Policy Characteristics'!L:L,MATCH($C1258,'Policy Characteristics'!$C:$C,0)))</f>
        <v>methane-destruction.html</v>
      </c>
    </row>
    <row r="1259" spans="1:18" x14ac:dyDescent="0.35">
      <c r="A1259" s="176" t="str">
        <f>IF(ISBLANK(INDEX('Policy Characteristics'!A:A,MATCH($C1259,'Policy Characteristics'!$C:$C,0))),"",INDEX('Policy Characteristics'!A:A,MATCH($C1259,'Policy Characteristics'!$C:$C,0)))</f>
        <v>Industry</v>
      </c>
      <c r="B1259" s="184" t="str">
        <f>IF(ISBLANK(INDEX('Policy Characteristics'!B:B,MATCH($C1259,'Policy Characteristics'!$C:$C,0))),"",INDEX('Policy Characteristics'!B:B,MATCH($C1259,'Policy Characteristics'!$C:$C,0)))</f>
        <v>Methane Destruction</v>
      </c>
      <c r="C1259" s="176" t="str">
        <f t="shared" si="49"/>
        <v>Fraction of Methane Destruction Opportunities Achieved</v>
      </c>
      <c r="D1259" s="47" t="s">
        <v>1965</v>
      </c>
      <c r="E1259" s="47"/>
      <c r="F1259" t="s">
        <v>1658</v>
      </c>
      <c r="G1259" s="47"/>
      <c r="H1259" s="44">
        <v>515</v>
      </c>
      <c r="I1259" s="198" t="s">
        <v>43</v>
      </c>
      <c r="J1259" s="177" t="str">
        <f>IF(ISBLANK(INDEX('Policy Characteristics'!D:D,MATCH($C1259,'Policy Characteristics'!$C:$C,0))),"",INDEX('Policy Characteristics'!D:D,MATCH($C1259,'Policy Characteristics'!$C:$C,0)))</f>
        <v>Methane Capture and Destruction</v>
      </c>
      <c r="K1259" s="177" t="str">
        <f>IF(ISBLANK(INDEX('Policy Characteristics'!E:E,MATCH($C1259,'Policy Characteristics'!$C:$C,0))),"",INDEX('Policy Characteristics'!E:E,MATCH($C1259,'Policy Characteristics'!$C:$C,0)))</f>
        <v>indst methane destruction</v>
      </c>
      <c r="L1259" s="177">
        <f>IF(ISBLANK(INDEX('Policy Characteristics'!F:F,MATCH($C1259,'Policy Characteristics'!$C:$C,0))),"",INDEX('Policy Characteristics'!F:F,MATCH($C1259,'Policy Characteristics'!$C:$C,0)))</f>
        <v>0</v>
      </c>
      <c r="M1259" s="177">
        <f>IF(ISBLANK(INDEX('Policy Characteristics'!G:G,MATCH($C1259,'Policy Characteristics'!$C:$C,0))),"",INDEX('Policy Characteristics'!G:G,MATCH($C1259,'Policy Characteristics'!$C:$C,0)))</f>
        <v>1</v>
      </c>
      <c r="N1259" s="177">
        <f>IF(ISBLANK(INDEX('Policy Characteristics'!H:H,MATCH($C1259,'Policy Characteristics'!$C:$C,0))),"",INDEX('Policy Characteristics'!H:H,MATCH($C1259,'Policy Characteristics'!$C:$C,0)))</f>
        <v>0.01</v>
      </c>
      <c r="O1259" s="177" t="str">
        <f>IF(ISBLANK(INDEX('Policy Characteristics'!I:I,MATCH($C1259,'Policy Characteristics'!$C:$C,0))),"",INDEX('Policy Characteristics'!I:I,MATCH($C1259,'Policy Characteristics'!$C:$C,0)))</f>
        <v>% of potential achieved</v>
      </c>
      <c r="P1259" s="177" t="str">
        <f>IF(ISBLANK(INDEX('Policy Characteristics'!J:J,MATCH($C1259,'Policy Characteristics'!$C:$C,0))),"",INDEX('Policy Characteristics'!J:J,MATCH($C1259,'Policy Characteristics'!$C:$C,0)))</f>
        <v>**Description:** This policy reduces methane emissions from the selected industry by increasing the burning of methane that is currently being released into the atmosphere (i.e. flaring instead of venting/leaking).</v>
      </c>
      <c r="Q1259" s="177" t="str">
        <f>IF(ISBLANK(INDEX('Policy Characteristics'!K:K,MATCH($C1259,'Policy Characteristics'!$C:$C,0))),"",INDEX('Policy Characteristics'!K:K,MATCH($C1259,'Policy Characteristics'!$C:$C,0)))</f>
        <v>industry-ag-main.html#methane-destr</v>
      </c>
      <c r="R1259" s="177" t="str">
        <f>IF(ISBLANK(INDEX('Policy Characteristics'!L:L,MATCH($C1259,'Policy Characteristics'!$C:$C,0))),"",INDEX('Policy Characteristics'!L:L,MATCH($C1259,'Policy Characteristics'!$C:$C,0)))</f>
        <v>methane-destruction.html</v>
      </c>
    </row>
    <row r="1260" spans="1:18" x14ac:dyDescent="0.35">
      <c r="A1260" s="176" t="str">
        <f>IF(ISBLANK(INDEX('Policy Characteristics'!A:A,MATCH($C1260,'Policy Characteristics'!$C:$C,0))),"",INDEX('Policy Characteristics'!A:A,MATCH($C1260,'Policy Characteristics'!$C:$C,0)))</f>
        <v>Industry</v>
      </c>
      <c r="B1260" s="184" t="str">
        <f>IF(ISBLANK(INDEX('Policy Characteristics'!B:B,MATCH($C1260,'Policy Characteristics'!$C:$C,0))),"",INDEX('Policy Characteristics'!B:B,MATCH($C1260,'Policy Characteristics'!$C:$C,0)))</f>
        <v>Methane Destruction</v>
      </c>
      <c r="C1260" s="176" t="str">
        <f t="shared" si="49"/>
        <v>Fraction of Methane Destruction Opportunities Achieved</v>
      </c>
      <c r="D1260" s="47" t="s">
        <v>1987</v>
      </c>
      <c r="E1260" s="47"/>
      <c r="F1260" t="s">
        <v>1990</v>
      </c>
      <c r="G1260" s="47"/>
      <c r="H1260" s="44">
        <v>516</v>
      </c>
      <c r="I1260" s="198" t="s">
        <v>43</v>
      </c>
      <c r="J1260" s="177" t="str">
        <f>IF(ISBLANK(INDEX('Policy Characteristics'!D:D,MATCH($C1260,'Policy Characteristics'!$C:$C,0))),"",INDEX('Policy Characteristics'!D:D,MATCH($C1260,'Policy Characteristics'!$C:$C,0)))</f>
        <v>Methane Capture and Destruction</v>
      </c>
      <c r="K1260" s="177" t="str">
        <f>IF(ISBLANK(INDEX('Policy Characteristics'!E:E,MATCH($C1260,'Policy Characteristics'!$C:$C,0))),"",INDEX('Policy Characteristics'!E:E,MATCH($C1260,'Policy Characteristics'!$C:$C,0)))</f>
        <v>indst methane destruction</v>
      </c>
      <c r="L1260" s="177">
        <f>IF(ISBLANK(INDEX('Policy Characteristics'!F:F,MATCH($C1260,'Policy Characteristics'!$C:$C,0))),"",INDEX('Policy Characteristics'!F:F,MATCH($C1260,'Policy Characteristics'!$C:$C,0)))</f>
        <v>0</v>
      </c>
      <c r="M1260" s="177">
        <f>IF(ISBLANK(INDEX('Policy Characteristics'!G:G,MATCH($C1260,'Policy Characteristics'!$C:$C,0))),"",INDEX('Policy Characteristics'!G:G,MATCH($C1260,'Policy Characteristics'!$C:$C,0)))</f>
        <v>1</v>
      </c>
      <c r="N1260" s="177">
        <f>IF(ISBLANK(INDEX('Policy Characteristics'!H:H,MATCH($C1260,'Policy Characteristics'!$C:$C,0))),"",INDEX('Policy Characteristics'!H:H,MATCH($C1260,'Policy Characteristics'!$C:$C,0)))</f>
        <v>0.01</v>
      </c>
      <c r="O1260" s="177" t="str">
        <f>IF(ISBLANK(INDEX('Policy Characteristics'!I:I,MATCH($C1260,'Policy Characteristics'!$C:$C,0))),"",INDEX('Policy Characteristics'!I:I,MATCH($C1260,'Policy Characteristics'!$C:$C,0)))</f>
        <v>% of potential achieved</v>
      </c>
      <c r="P1260" s="177" t="str">
        <f>IF(ISBLANK(INDEX('Policy Characteristics'!J:J,MATCH($C1260,'Policy Characteristics'!$C:$C,0))),"",INDEX('Policy Characteristics'!J:J,MATCH($C1260,'Policy Characteristics'!$C:$C,0)))</f>
        <v>**Description:** This policy reduces methane emissions from the selected industry by increasing the burning of methane that is currently being released into the atmosphere (i.e. flaring instead of venting/leaking).</v>
      </c>
      <c r="Q1260" s="177" t="str">
        <f>IF(ISBLANK(INDEX('Policy Characteristics'!K:K,MATCH($C1260,'Policy Characteristics'!$C:$C,0))),"",INDEX('Policy Characteristics'!K:K,MATCH($C1260,'Policy Characteristics'!$C:$C,0)))</f>
        <v>industry-ag-main.html#methane-destr</v>
      </c>
      <c r="R1260" s="177" t="str">
        <f>IF(ISBLANK(INDEX('Policy Characteristics'!L:L,MATCH($C1260,'Policy Characteristics'!$C:$C,0))),"",INDEX('Policy Characteristics'!L:L,MATCH($C1260,'Policy Characteristics'!$C:$C,0)))</f>
        <v>methane-destruction.html</v>
      </c>
    </row>
    <row r="1261" spans="1:18" x14ac:dyDescent="0.35">
      <c r="A1261" s="176" t="str">
        <f>IF(ISBLANK(INDEX('Policy Characteristics'!A:A,MATCH($C1261,'Policy Characteristics'!$C:$C,0))),"",INDEX('Policy Characteristics'!A:A,MATCH($C1261,'Policy Characteristics'!$C:$C,0)))</f>
        <v>Industry</v>
      </c>
      <c r="B1261" s="184" t="str">
        <f>IF(ISBLANK(INDEX('Policy Characteristics'!B:B,MATCH($C1261,'Policy Characteristics'!$C:$C,0))),"",INDEX('Policy Characteristics'!B:B,MATCH($C1261,'Policy Characteristics'!$C:$C,0)))</f>
        <v>N2O Abatement</v>
      </c>
      <c r="C1261" s="1" t="s">
        <v>2134</v>
      </c>
      <c r="D1261" s="47"/>
      <c r="E1261" s="47"/>
      <c r="F1261"/>
      <c r="G1261" s="47"/>
      <c r="H1261" s="44">
        <v>1562</v>
      </c>
      <c r="I1261" s="198" t="s">
        <v>43</v>
      </c>
      <c r="J1261" s="177" t="str">
        <f>IF(ISBLANK(INDEX('Policy Characteristics'!D:D,MATCH($C1261,'Policy Characteristics'!$C:$C,0))),"",INDEX('Policy Characteristics'!D:D,MATCH($C1261,'Policy Characteristics'!$C:$C,0)))</f>
        <v>N2O Abatement</v>
      </c>
      <c r="K1261" s="177" t="str">
        <f>IF(ISBLANK(INDEX('Policy Characteristics'!E:E,MATCH($C1261,'Policy Characteristics'!$C:$C,0))),"",INDEX('Policy Characteristics'!E:E,MATCH($C1261,'Policy Characteristics'!$C:$C,0)))</f>
        <v>indst N2O abatement</v>
      </c>
      <c r="L1261" s="177">
        <f>IF(ISBLANK(INDEX('Policy Characteristics'!F:F,MATCH($C1261,'Policy Characteristics'!$C:$C,0))),"",INDEX('Policy Characteristics'!F:F,MATCH($C1261,'Policy Characteristics'!$C:$C,0)))</f>
        <v>0</v>
      </c>
      <c r="M1261" s="177">
        <f>IF(ISBLANK(INDEX('Policy Characteristics'!G:G,MATCH($C1261,'Policy Characteristics'!$C:$C,0))),"",INDEX('Policy Characteristics'!G:G,MATCH($C1261,'Policy Characteristics'!$C:$C,0)))</f>
        <v>1</v>
      </c>
      <c r="N1261" s="177">
        <f>IF(ISBLANK(INDEX('Policy Characteristics'!H:H,MATCH($C1261,'Policy Characteristics'!$C:$C,0))),"",INDEX('Policy Characteristics'!H:H,MATCH($C1261,'Policy Characteristics'!$C:$C,0)))</f>
        <v>0.01</v>
      </c>
      <c r="O1261" s="177" t="str">
        <f>IF(ISBLANK(INDEX('Policy Characteristics'!I:I,MATCH($C1261,'Policy Characteristics'!$C:$C,0))),"",INDEX('Policy Characteristics'!I:I,MATCH($C1261,'Policy Characteristics'!$C:$C,0)))</f>
        <v>% of potential achieved</v>
      </c>
      <c r="P1261" s="177" t="str">
        <f>IF(ISBLANK(INDEX('Policy Characteristics'!J:J,MATCH($C1261,'Policy Characteristics'!$C:$C,0))),"",INDEX('Policy Characteristics'!J:J,MATCH($C1261,'Policy Characteristics'!$C:$C,0)))</f>
        <v>**Description:** This policy reduces nitrous oxide (N2O) process emissions from the chemicals industry (primarily from the production of nitric acid and adipic acid) by destroying the N2O rather than venting it to the atmosphere.</v>
      </c>
      <c r="Q1261" s="177" t="str">
        <f>IF(ISBLANK(INDEX('Policy Characteristics'!K:K,MATCH($C1261,'Policy Characteristics'!$C:$C,0))),"",INDEX('Policy Characteristics'!K:K,MATCH($C1261,'Policy Characteristics'!$C:$C,0)))</f>
        <v/>
      </c>
      <c r="R1261" s="177" t="str">
        <f>IF(ISBLANK(INDEX('Policy Characteristics'!L:L,MATCH($C1261,'Policy Characteristics'!$C:$C,0))),"",INDEX('Policy Characteristics'!L:L,MATCH($C1261,'Policy Characteristics'!$C:$C,0)))</f>
        <v/>
      </c>
    </row>
    <row r="1262" spans="1:18" x14ac:dyDescent="0.35">
      <c r="A1262" s="176" t="str">
        <f>IF(ISBLANK(INDEX('Policy Characteristics'!A:A,MATCH($C1262,'Policy Characteristics'!$C:$C,0))),"",INDEX('Policy Characteristics'!A:A,MATCH($C1262,'Policy Characteristics'!$C:$C,0)))</f>
        <v>Industry</v>
      </c>
      <c r="B1262" s="184" t="str">
        <f>IF(ISBLANK(INDEX('Policy Characteristics'!B:B,MATCH($C1262,'Policy Characteristics'!$C:$C,0))),"",INDEX('Policy Characteristics'!B:B,MATCH($C1262,'Policy Characteristics'!$C:$C,0)))</f>
        <v>Reduce Fossil Fuel Exports</v>
      </c>
      <c r="C1262" t="s">
        <v>1390</v>
      </c>
      <c r="D1262" s="6" t="s">
        <v>448</v>
      </c>
      <c r="E1262" s="47"/>
      <c r="F1262" s="6" t="s">
        <v>445</v>
      </c>
      <c r="G1262" s="47"/>
      <c r="H1262" s="44">
        <v>451</v>
      </c>
      <c r="I1262" s="198" t="s">
        <v>43</v>
      </c>
      <c r="J1262" s="177" t="str">
        <f>IF(ISBLANK(INDEX('Policy Characteristics'!D:D,MATCH($C1262,'Policy Characteristics'!$C:$C,0))),"",INDEX('Policy Characteristics'!D:D,MATCH($C1262,'Policy Characteristics'!$C:$C,0)))</f>
        <v>Percent Reduction in Fossil Fuel Exports</v>
      </c>
      <c r="K1262" s="177" t="str">
        <f>IF(ISBLANK(INDEX('Policy Characteristics'!E:E,MATCH($C1262,'Policy Characteristics'!$C:$C,0))),"",INDEX('Policy Characteristics'!E:E,MATCH($C1262,'Policy Characteristics'!$C:$C,0)))</f>
        <v>indst reduce fossil fuel exports</v>
      </c>
      <c r="L1262" s="177">
        <f>IF(ISBLANK(INDEX('Policy Characteristics'!F:F,MATCH($C1262,'Policy Characteristics'!$C:$C,0))),"",INDEX('Policy Characteristics'!F:F,MATCH($C1262,'Policy Characteristics'!$C:$C,0)))</f>
        <v>0</v>
      </c>
      <c r="M1262" s="177">
        <f>IF(ISBLANK(INDEX('Policy Characteristics'!G:G,MATCH($C1262,'Policy Characteristics'!$C:$C,0))),"",INDEX('Policy Characteristics'!G:G,MATCH($C1262,'Policy Characteristics'!$C:$C,0)))</f>
        <v>1</v>
      </c>
      <c r="N1262" s="177">
        <f>IF(ISBLANK(INDEX('Policy Characteristics'!H:H,MATCH($C1262,'Policy Characteristics'!$C:$C,0))),"",INDEX('Policy Characteristics'!H:H,MATCH($C1262,'Policy Characteristics'!$C:$C,0)))</f>
        <v>0.01</v>
      </c>
      <c r="O1262" s="177" t="str">
        <f>IF(ISBLANK(INDEX('Policy Characteristics'!I:I,MATCH($C1262,'Policy Characteristics'!$C:$C,0))),"",INDEX('Policy Characteristics'!I:I,MATCH($C1262,'Policy Characteristics'!$C:$C,0)))</f>
        <v>% reduction in exports</v>
      </c>
      <c r="P1262" s="177" t="str">
        <f>IF(ISBLANK(INDEX('Policy Characteristics'!J:J,MATCH($C1262,'Policy Characteristics'!$C:$C,0))),"",INDEX('Policy Characteristics'!J:J,MATCH($C1262,'Policy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62" s="177" t="str">
        <f>IF(ISBLANK(INDEX('Policy Characteristics'!K:K,MATCH($C1262,'Policy Characteristics'!$C:$C,0))),"",INDEX('Policy Characteristics'!K:K,MATCH($C1262,'Policy Characteristics'!$C:$C,0)))</f>
        <v/>
      </c>
      <c r="R1262" s="177" t="str">
        <f>IF(ISBLANK(INDEX('Policy Characteristics'!L:L,MATCH($C1262,'Policy Characteristics'!$C:$C,0))),"",INDEX('Policy Characteristics'!L:L,MATCH($C1262,'Policy Characteristics'!$C:$C,0)))</f>
        <v>reduce-fuel-exports.html</v>
      </c>
    </row>
    <row r="1263" spans="1:18" x14ac:dyDescent="0.35">
      <c r="A1263" s="176" t="str">
        <f>IF(ISBLANK(INDEX('Policy Characteristics'!A:A,MATCH($C1263,'Policy Characteristics'!$C:$C,0))),"",INDEX('Policy Characteristics'!A:A,MATCH($C1263,'Policy Characteristics'!$C:$C,0)))</f>
        <v>Industry</v>
      </c>
      <c r="B1263" s="184" t="str">
        <f>IF(ISBLANK(INDEX('Policy Characteristics'!B:B,MATCH($C1263,'Policy Characteristics'!$C:$C,0))),"",INDEX('Policy Characteristics'!B:B,MATCH($C1263,'Policy Characteristics'!$C:$C,0)))</f>
        <v>Reduce Fossil Fuel Exports</v>
      </c>
      <c r="C1263" s="176" t="str">
        <f t="shared" ref="C1263:C1270" si="50">C$1262</f>
        <v>Percent Reduction in Fossil Fuel Exports</v>
      </c>
      <c r="D1263" s="6" t="s">
        <v>46</v>
      </c>
      <c r="E1263" s="47"/>
      <c r="F1263" s="6" t="s">
        <v>86</v>
      </c>
      <c r="G1263" s="47"/>
      <c r="H1263" s="44">
        <v>452</v>
      </c>
      <c r="I1263" s="198" t="s">
        <v>43</v>
      </c>
      <c r="J1263" s="177" t="str">
        <f>IF(ISBLANK(INDEX('Policy Characteristics'!D:D,MATCH($C1263,'Policy Characteristics'!$C:$C,0))),"",INDEX('Policy Characteristics'!D:D,MATCH($C1263,'Policy Characteristics'!$C:$C,0)))</f>
        <v>Percent Reduction in Fossil Fuel Exports</v>
      </c>
      <c r="K1263" s="177" t="str">
        <f>IF(ISBLANK(INDEX('Policy Characteristics'!E:E,MATCH($C1263,'Policy Characteristics'!$C:$C,0))),"",INDEX('Policy Characteristics'!E:E,MATCH($C1263,'Policy Characteristics'!$C:$C,0)))</f>
        <v>indst reduce fossil fuel exports</v>
      </c>
      <c r="L1263" s="177">
        <f>IF(ISBLANK(INDEX('Policy Characteristics'!F:F,MATCH($C1263,'Policy Characteristics'!$C:$C,0))),"",INDEX('Policy Characteristics'!F:F,MATCH($C1263,'Policy Characteristics'!$C:$C,0)))</f>
        <v>0</v>
      </c>
      <c r="M1263" s="177">
        <f>IF(ISBLANK(INDEX('Policy Characteristics'!G:G,MATCH($C1263,'Policy Characteristics'!$C:$C,0))),"",INDEX('Policy Characteristics'!G:G,MATCH($C1263,'Policy Characteristics'!$C:$C,0)))</f>
        <v>1</v>
      </c>
      <c r="N1263" s="177">
        <f>IF(ISBLANK(INDEX('Policy Characteristics'!H:H,MATCH($C1263,'Policy Characteristics'!$C:$C,0))),"",INDEX('Policy Characteristics'!H:H,MATCH($C1263,'Policy Characteristics'!$C:$C,0)))</f>
        <v>0.01</v>
      </c>
      <c r="O1263" s="177" t="str">
        <f>IF(ISBLANK(INDEX('Policy Characteristics'!I:I,MATCH($C1263,'Policy Characteristics'!$C:$C,0))),"",INDEX('Policy Characteristics'!I:I,MATCH($C1263,'Policy Characteristics'!$C:$C,0)))</f>
        <v>% reduction in exports</v>
      </c>
      <c r="P1263" s="177" t="str">
        <f>IF(ISBLANK(INDEX('Policy Characteristics'!J:J,MATCH($C1263,'Policy Characteristics'!$C:$C,0))),"",INDEX('Policy Characteristics'!J:J,MATCH($C1263,'Policy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63" s="177" t="str">
        <f>IF(ISBLANK(INDEX('Policy Characteristics'!K:K,MATCH($C1263,'Policy Characteristics'!$C:$C,0))),"",INDEX('Policy Characteristics'!K:K,MATCH($C1263,'Policy Characteristics'!$C:$C,0)))</f>
        <v/>
      </c>
      <c r="R1263" s="177" t="str">
        <f>IF(ISBLANK(INDEX('Policy Characteristics'!L:L,MATCH($C1263,'Policy Characteristics'!$C:$C,0))),"",INDEX('Policy Characteristics'!L:L,MATCH($C1263,'Policy Characteristics'!$C:$C,0)))</f>
        <v>reduce-fuel-exports.html</v>
      </c>
    </row>
    <row r="1264" spans="1:18" x14ac:dyDescent="0.35">
      <c r="A1264" s="176" t="str">
        <f>IF(ISBLANK(INDEX('Policy Characteristics'!A:A,MATCH($C1264,'Policy Characteristics'!$C:$C,0))),"",INDEX('Policy Characteristics'!A:A,MATCH($C1264,'Policy Characteristics'!$C:$C,0)))</f>
        <v>Industry</v>
      </c>
      <c r="B1264" s="184" t="str">
        <f>IF(ISBLANK(INDEX('Policy Characteristics'!B:B,MATCH($C1264,'Policy Characteristics'!$C:$C,0))),"",INDEX('Policy Characteristics'!B:B,MATCH($C1264,'Policy Characteristics'!$C:$C,0)))</f>
        <v>Reduce Fossil Fuel Exports</v>
      </c>
      <c r="C1264" s="176" t="str">
        <f t="shared" si="50"/>
        <v>Percent Reduction in Fossil Fuel Exports</v>
      </c>
      <c r="D1264" s="6" t="s">
        <v>53</v>
      </c>
      <c r="E1264" s="47"/>
      <c r="F1264" s="6" t="s">
        <v>94</v>
      </c>
      <c r="G1264" s="47"/>
      <c r="H1264" s="44">
        <v>453</v>
      </c>
      <c r="I1264" s="198" t="s">
        <v>43</v>
      </c>
      <c r="J1264" s="177" t="str">
        <f>IF(ISBLANK(INDEX('Policy Characteristics'!D:D,MATCH($C1264,'Policy Characteristics'!$C:$C,0))),"",INDEX('Policy Characteristics'!D:D,MATCH($C1264,'Policy Characteristics'!$C:$C,0)))</f>
        <v>Percent Reduction in Fossil Fuel Exports</v>
      </c>
      <c r="K1264" s="177" t="str">
        <f>IF(ISBLANK(INDEX('Policy Characteristics'!E:E,MATCH($C1264,'Policy Characteristics'!$C:$C,0))),"",INDEX('Policy Characteristics'!E:E,MATCH($C1264,'Policy Characteristics'!$C:$C,0)))</f>
        <v>indst reduce fossil fuel exports</v>
      </c>
      <c r="L1264" s="177">
        <f>IF(ISBLANK(INDEX('Policy Characteristics'!F:F,MATCH($C1264,'Policy Characteristics'!$C:$C,0))),"",INDEX('Policy Characteristics'!F:F,MATCH($C1264,'Policy Characteristics'!$C:$C,0)))</f>
        <v>0</v>
      </c>
      <c r="M1264" s="177">
        <f>IF(ISBLANK(INDEX('Policy Characteristics'!G:G,MATCH($C1264,'Policy Characteristics'!$C:$C,0))),"",INDEX('Policy Characteristics'!G:G,MATCH($C1264,'Policy Characteristics'!$C:$C,0)))</f>
        <v>1</v>
      </c>
      <c r="N1264" s="177">
        <f>IF(ISBLANK(INDEX('Policy Characteristics'!H:H,MATCH($C1264,'Policy Characteristics'!$C:$C,0))),"",INDEX('Policy Characteristics'!H:H,MATCH($C1264,'Policy Characteristics'!$C:$C,0)))</f>
        <v>0.01</v>
      </c>
      <c r="O1264" s="177" t="str">
        <f>IF(ISBLANK(INDEX('Policy Characteristics'!I:I,MATCH($C1264,'Policy Characteristics'!$C:$C,0))),"",INDEX('Policy Characteristics'!I:I,MATCH($C1264,'Policy Characteristics'!$C:$C,0)))</f>
        <v>% reduction in exports</v>
      </c>
      <c r="P1264" s="177" t="str">
        <f>IF(ISBLANK(INDEX('Policy Characteristics'!J:J,MATCH($C1264,'Policy Characteristics'!$C:$C,0))),"",INDEX('Policy Characteristics'!J:J,MATCH($C1264,'Policy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64" s="177" t="str">
        <f>IF(ISBLANK(INDEX('Policy Characteristics'!K:K,MATCH($C1264,'Policy Characteristics'!$C:$C,0))),"",INDEX('Policy Characteristics'!K:K,MATCH($C1264,'Policy Characteristics'!$C:$C,0)))</f>
        <v/>
      </c>
      <c r="R1264" s="177" t="str">
        <f>IF(ISBLANK(INDEX('Policy Characteristics'!L:L,MATCH($C1264,'Policy Characteristics'!$C:$C,0))),"",INDEX('Policy Characteristics'!L:L,MATCH($C1264,'Policy Characteristics'!$C:$C,0)))</f>
        <v>reduce-fuel-exports.html</v>
      </c>
    </row>
    <row r="1265" spans="1:18" x14ac:dyDescent="0.35">
      <c r="A1265" s="176" t="str">
        <f>IF(ISBLANK(INDEX('Policy Characteristics'!A:A,MATCH($C1265,'Policy Characteristics'!$C:$C,0))),"",INDEX('Policy Characteristics'!A:A,MATCH($C1265,'Policy Characteristics'!$C:$C,0)))</f>
        <v>Industry</v>
      </c>
      <c r="B1265" s="184" t="str">
        <f>IF(ISBLANK(INDEX('Policy Characteristics'!B:B,MATCH($C1265,'Policy Characteristics'!$C:$C,0))),"",INDEX('Policy Characteristics'!B:B,MATCH($C1265,'Policy Characteristics'!$C:$C,0)))</f>
        <v>Reduce Fossil Fuel Exports</v>
      </c>
      <c r="C1265" s="176" t="str">
        <f t="shared" si="50"/>
        <v>Percent Reduction in Fossil Fuel Exports</v>
      </c>
      <c r="D1265" s="6" t="s">
        <v>54</v>
      </c>
      <c r="E1265" s="47"/>
      <c r="F1265" s="6" t="s">
        <v>95</v>
      </c>
      <c r="G1265" s="47"/>
      <c r="H1265" s="44">
        <v>454</v>
      </c>
      <c r="I1265" s="198" t="s">
        <v>43</v>
      </c>
      <c r="J1265" s="177" t="str">
        <f>IF(ISBLANK(INDEX('Policy Characteristics'!D:D,MATCH($C1265,'Policy Characteristics'!$C:$C,0))),"",INDEX('Policy Characteristics'!D:D,MATCH($C1265,'Policy Characteristics'!$C:$C,0)))</f>
        <v>Percent Reduction in Fossil Fuel Exports</v>
      </c>
      <c r="K1265" s="177" t="str">
        <f>IF(ISBLANK(INDEX('Policy Characteristics'!E:E,MATCH($C1265,'Policy Characteristics'!$C:$C,0))),"",INDEX('Policy Characteristics'!E:E,MATCH($C1265,'Policy Characteristics'!$C:$C,0)))</f>
        <v>indst reduce fossil fuel exports</v>
      </c>
      <c r="L1265" s="177">
        <f>IF(ISBLANK(INDEX('Policy Characteristics'!F:F,MATCH($C1265,'Policy Characteristics'!$C:$C,0))),"",INDEX('Policy Characteristics'!F:F,MATCH($C1265,'Policy Characteristics'!$C:$C,0)))</f>
        <v>0</v>
      </c>
      <c r="M1265" s="177">
        <f>IF(ISBLANK(INDEX('Policy Characteristics'!G:G,MATCH($C1265,'Policy Characteristics'!$C:$C,0))),"",INDEX('Policy Characteristics'!G:G,MATCH($C1265,'Policy Characteristics'!$C:$C,0)))</f>
        <v>1</v>
      </c>
      <c r="N1265" s="177">
        <f>IF(ISBLANK(INDEX('Policy Characteristics'!H:H,MATCH($C1265,'Policy Characteristics'!$C:$C,0))),"",INDEX('Policy Characteristics'!H:H,MATCH($C1265,'Policy Characteristics'!$C:$C,0)))</f>
        <v>0.01</v>
      </c>
      <c r="O1265" s="177" t="str">
        <f>IF(ISBLANK(INDEX('Policy Characteristics'!I:I,MATCH($C1265,'Policy Characteristics'!$C:$C,0))),"",INDEX('Policy Characteristics'!I:I,MATCH($C1265,'Policy Characteristics'!$C:$C,0)))</f>
        <v>% reduction in exports</v>
      </c>
      <c r="P1265" s="177" t="str">
        <f>IF(ISBLANK(INDEX('Policy Characteristics'!J:J,MATCH($C1265,'Policy Characteristics'!$C:$C,0))),"",INDEX('Policy Characteristics'!J:J,MATCH($C1265,'Policy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65" s="177" t="str">
        <f>IF(ISBLANK(INDEX('Policy Characteristics'!K:K,MATCH($C1265,'Policy Characteristics'!$C:$C,0))),"",INDEX('Policy Characteristics'!K:K,MATCH($C1265,'Policy Characteristics'!$C:$C,0)))</f>
        <v/>
      </c>
      <c r="R1265" s="177" t="str">
        <f>IF(ISBLANK(INDEX('Policy Characteristics'!L:L,MATCH($C1265,'Policy Characteristics'!$C:$C,0))),"",INDEX('Policy Characteristics'!L:L,MATCH($C1265,'Policy Characteristics'!$C:$C,0)))</f>
        <v>reduce-fuel-exports.html</v>
      </c>
    </row>
    <row r="1266" spans="1:18" x14ac:dyDescent="0.35">
      <c r="A1266" s="176" t="str">
        <f>IF(ISBLANK(INDEX('Policy Characteristics'!A:A,MATCH($C1266,'Policy Characteristics'!$C:$C,0))),"",INDEX('Policy Characteristics'!A:A,MATCH($C1266,'Policy Characteristics'!$C:$C,0)))</f>
        <v>Industry</v>
      </c>
      <c r="B1266" s="184" t="str">
        <f>IF(ISBLANK(INDEX('Policy Characteristics'!B:B,MATCH($C1266,'Policy Characteristics'!$C:$C,0))),"",INDEX('Policy Characteristics'!B:B,MATCH($C1266,'Policy Characteristics'!$C:$C,0)))</f>
        <v>Reduce Fossil Fuel Exports</v>
      </c>
      <c r="C1266" s="176" t="str">
        <f t="shared" si="50"/>
        <v>Percent Reduction in Fossil Fuel Exports</v>
      </c>
      <c r="D1266" s="6" t="s">
        <v>1372</v>
      </c>
      <c r="E1266" s="47"/>
      <c r="F1266" s="6" t="s">
        <v>1373</v>
      </c>
      <c r="G1266" s="47"/>
      <c r="H1266" s="44">
        <v>455</v>
      </c>
      <c r="I1266" s="198" t="s">
        <v>43</v>
      </c>
      <c r="J1266" s="177" t="str">
        <f>IF(ISBLANK(INDEX('Policy Characteristics'!D:D,MATCH($C1266,'Policy Characteristics'!$C:$C,0))),"",INDEX('Policy Characteristics'!D:D,MATCH($C1266,'Policy Characteristics'!$C:$C,0)))</f>
        <v>Percent Reduction in Fossil Fuel Exports</v>
      </c>
      <c r="K1266" s="177" t="str">
        <f>IF(ISBLANK(INDEX('Policy Characteristics'!E:E,MATCH($C1266,'Policy Characteristics'!$C:$C,0))),"",INDEX('Policy Characteristics'!E:E,MATCH($C1266,'Policy Characteristics'!$C:$C,0)))</f>
        <v>indst reduce fossil fuel exports</v>
      </c>
      <c r="L1266" s="177">
        <f>IF(ISBLANK(INDEX('Policy Characteristics'!F:F,MATCH($C1266,'Policy Characteristics'!$C:$C,0))),"",INDEX('Policy Characteristics'!F:F,MATCH($C1266,'Policy Characteristics'!$C:$C,0)))</f>
        <v>0</v>
      </c>
      <c r="M1266" s="177">
        <f>IF(ISBLANK(INDEX('Policy Characteristics'!G:G,MATCH($C1266,'Policy Characteristics'!$C:$C,0))),"",INDEX('Policy Characteristics'!G:G,MATCH($C1266,'Policy Characteristics'!$C:$C,0)))</f>
        <v>1</v>
      </c>
      <c r="N1266" s="177">
        <f>IF(ISBLANK(INDEX('Policy Characteristics'!H:H,MATCH($C1266,'Policy Characteristics'!$C:$C,0))),"",INDEX('Policy Characteristics'!H:H,MATCH($C1266,'Policy Characteristics'!$C:$C,0)))</f>
        <v>0.01</v>
      </c>
      <c r="O1266" s="177" t="str">
        <f>IF(ISBLANK(INDEX('Policy Characteristics'!I:I,MATCH($C1266,'Policy Characteristics'!$C:$C,0))),"",INDEX('Policy Characteristics'!I:I,MATCH($C1266,'Policy Characteristics'!$C:$C,0)))</f>
        <v>% reduction in exports</v>
      </c>
      <c r="P1266" s="177" t="str">
        <f>IF(ISBLANK(INDEX('Policy Characteristics'!J:J,MATCH($C1266,'Policy Characteristics'!$C:$C,0))),"",INDEX('Policy Characteristics'!J:J,MATCH($C1266,'Policy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66" s="177" t="str">
        <f>IF(ISBLANK(INDEX('Policy Characteristics'!K:K,MATCH($C1266,'Policy Characteristics'!$C:$C,0))),"",INDEX('Policy Characteristics'!K:K,MATCH($C1266,'Policy Characteristics'!$C:$C,0)))</f>
        <v/>
      </c>
      <c r="R1266" s="177" t="str">
        <f>IF(ISBLANK(INDEX('Policy Characteristics'!L:L,MATCH($C1266,'Policy Characteristics'!$C:$C,0))),"",INDEX('Policy Characteristics'!L:L,MATCH($C1266,'Policy Characteristics'!$C:$C,0)))</f>
        <v>reduce-fuel-exports.html</v>
      </c>
    </row>
    <row r="1267" spans="1:18" x14ac:dyDescent="0.35">
      <c r="A1267" s="176" t="str">
        <f>IF(ISBLANK(INDEX('Policy Characteristics'!A:A,MATCH($C1267,'Policy Characteristics'!$C:$C,0))),"",INDEX('Policy Characteristics'!A:A,MATCH($C1267,'Policy Characteristics'!$C:$C,0)))</f>
        <v>Industry</v>
      </c>
      <c r="B1267" s="184" t="str">
        <f>IF(ISBLANK(INDEX('Policy Characteristics'!B:B,MATCH($C1267,'Policy Characteristics'!$C:$C,0))),"",INDEX('Policy Characteristics'!B:B,MATCH($C1267,'Policy Characteristics'!$C:$C,0)))</f>
        <v>Reduce Fossil Fuel Exports</v>
      </c>
      <c r="C1267" s="176" t="str">
        <f t="shared" si="50"/>
        <v>Percent Reduction in Fossil Fuel Exports</v>
      </c>
      <c r="D1267" s="6" t="s">
        <v>441</v>
      </c>
      <c r="E1267" s="47"/>
      <c r="F1267" s="6" t="s">
        <v>442</v>
      </c>
      <c r="G1267" s="47"/>
      <c r="H1267" s="44">
        <v>456</v>
      </c>
      <c r="I1267" s="199" t="s">
        <v>44</v>
      </c>
      <c r="J1267" s="177" t="str">
        <f>IF(ISBLANK(INDEX('Policy Characteristics'!D:D,MATCH($C1267,'Policy Characteristics'!$C:$C,0))),"",INDEX('Policy Characteristics'!D:D,MATCH($C1267,'Policy Characteristics'!$C:$C,0)))</f>
        <v>Percent Reduction in Fossil Fuel Exports</v>
      </c>
      <c r="K1267" s="177" t="str">
        <f>IF(ISBLANK(INDEX('Policy Characteristics'!E:E,MATCH($C1267,'Policy Characteristics'!$C:$C,0))),"",INDEX('Policy Characteristics'!E:E,MATCH($C1267,'Policy Characteristics'!$C:$C,0)))</f>
        <v>indst reduce fossil fuel exports</v>
      </c>
      <c r="L1267" s="177">
        <f>IF(ISBLANK(INDEX('Policy Characteristics'!F:F,MATCH($C1267,'Policy Characteristics'!$C:$C,0))),"",INDEX('Policy Characteristics'!F:F,MATCH($C1267,'Policy Characteristics'!$C:$C,0)))</f>
        <v>0</v>
      </c>
      <c r="M1267" s="177">
        <f>IF(ISBLANK(INDEX('Policy Characteristics'!G:G,MATCH($C1267,'Policy Characteristics'!$C:$C,0))),"",INDEX('Policy Characteristics'!G:G,MATCH($C1267,'Policy Characteristics'!$C:$C,0)))</f>
        <v>1</v>
      </c>
      <c r="N1267" s="177">
        <f>IF(ISBLANK(INDEX('Policy Characteristics'!H:H,MATCH($C1267,'Policy Characteristics'!$C:$C,0))),"",INDEX('Policy Characteristics'!H:H,MATCH($C1267,'Policy Characteristics'!$C:$C,0)))</f>
        <v>0.01</v>
      </c>
      <c r="O1267" s="177" t="str">
        <f>IF(ISBLANK(INDEX('Policy Characteristics'!I:I,MATCH($C1267,'Policy Characteristics'!$C:$C,0))),"",INDEX('Policy Characteristics'!I:I,MATCH($C1267,'Policy Characteristics'!$C:$C,0)))</f>
        <v>% reduction in exports</v>
      </c>
      <c r="P1267" s="177" t="str">
        <f>IF(ISBLANK(INDEX('Policy Characteristics'!J:J,MATCH($C1267,'Policy Characteristics'!$C:$C,0))),"",INDEX('Policy Characteristics'!J:J,MATCH($C1267,'Policy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67" s="177" t="str">
        <f>IF(ISBLANK(INDEX('Policy Characteristics'!K:K,MATCH($C1267,'Policy Characteristics'!$C:$C,0))),"",INDEX('Policy Characteristics'!K:K,MATCH($C1267,'Policy Characteristics'!$C:$C,0)))</f>
        <v/>
      </c>
      <c r="R1267" s="177" t="str">
        <f>IF(ISBLANK(INDEX('Policy Characteristics'!L:L,MATCH($C1267,'Policy Characteristics'!$C:$C,0))),"",INDEX('Policy Characteristics'!L:L,MATCH($C1267,'Policy Characteristics'!$C:$C,0)))</f>
        <v>reduce-fuel-exports.html</v>
      </c>
    </row>
    <row r="1268" spans="1:18" x14ac:dyDescent="0.35">
      <c r="A1268" s="176" t="str">
        <f>IF(ISBLANK(INDEX('Policy Characteristics'!A:A,MATCH($C1268,'Policy Characteristics'!$C:$C,0))),"",INDEX('Policy Characteristics'!A:A,MATCH($C1268,'Policy Characteristics'!$C:$C,0)))</f>
        <v>Industry</v>
      </c>
      <c r="B1268" s="184" t="str">
        <f>IF(ISBLANK(INDEX('Policy Characteristics'!B:B,MATCH($C1268,'Policy Characteristics'!$C:$C,0))),"",INDEX('Policy Characteristics'!B:B,MATCH($C1268,'Policy Characteristics'!$C:$C,0)))</f>
        <v>Reduce Fossil Fuel Exports</v>
      </c>
      <c r="C1268" s="176" t="str">
        <f t="shared" si="50"/>
        <v>Percent Reduction in Fossil Fuel Exports</v>
      </c>
      <c r="D1268" s="6" t="s">
        <v>1364</v>
      </c>
      <c r="E1268" s="47"/>
      <c r="F1268" s="6" t="s">
        <v>1368</v>
      </c>
      <c r="G1268" s="47"/>
      <c r="H1268" s="44">
        <v>457</v>
      </c>
      <c r="I1268" s="198" t="s">
        <v>43</v>
      </c>
      <c r="J1268" s="177" t="str">
        <f>IF(ISBLANK(INDEX('Policy Characteristics'!D:D,MATCH($C1268,'Policy Characteristics'!$C:$C,0))),"",INDEX('Policy Characteristics'!D:D,MATCH($C1268,'Policy Characteristics'!$C:$C,0)))</f>
        <v>Percent Reduction in Fossil Fuel Exports</v>
      </c>
      <c r="K1268" s="177" t="str">
        <f>IF(ISBLANK(INDEX('Policy Characteristics'!E:E,MATCH($C1268,'Policy Characteristics'!$C:$C,0))),"",INDEX('Policy Characteristics'!E:E,MATCH($C1268,'Policy Characteristics'!$C:$C,0)))</f>
        <v>indst reduce fossil fuel exports</v>
      </c>
      <c r="L1268" s="177">
        <f>IF(ISBLANK(INDEX('Policy Characteristics'!F:F,MATCH($C1268,'Policy Characteristics'!$C:$C,0))),"",INDEX('Policy Characteristics'!F:F,MATCH($C1268,'Policy Characteristics'!$C:$C,0)))</f>
        <v>0</v>
      </c>
      <c r="M1268" s="177">
        <f>IF(ISBLANK(INDEX('Policy Characteristics'!G:G,MATCH($C1268,'Policy Characteristics'!$C:$C,0))),"",INDEX('Policy Characteristics'!G:G,MATCH($C1268,'Policy Characteristics'!$C:$C,0)))</f>
        <v>1</v>
      </c>
      <c r="N1268" s="177">
        <f>IF(ISBLANK(INDEX('Policy Characteristics'!H:H,MATCH($C1268,'Policy Characteristics'!$C:$C,0))),"",INDEX('Policy Characteristics'!H:H,MATCH($C1268,'Policy Characteristics'!$C:$C,0)))</f>
        <v>0.01</v>
      </c>
      <c r="O1268" s="177" t="str">
        <f>IF(ISBLANK(INDEX('Policy Characteristics'!I:I,MATCH($C1268,'Policy Characteristics'!$C:$C,0))),"",INDEX('Policy Characteristics'!I:I,MATCH($C1268,'Policy Characteristics'!$C:$C,0)))</f>
        <v>% reduction in exports</v>
      </c>
      <c r="P1268" s="177" t="str">
        <f>IF(ISBLANK(INDEX('Policy Characteristics'!J:J,MATCH($C1268,'Policy Characteristics'!$C:$C,0))),"",INDEX('Policy Characteristics'!J:J,MATCH($C1268,'Policy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68" s="177" t="str">
        <f>IF(ISBLANK(INDEX('Policy Characteristics'!K:K,MATCH($C1268,'Policy Characteristics'!$C:$C,0))),"",INDEX('Policy Characteristics'!K:K,MATCH($C1268,'Policy Characteristics'!$C:$C,0)))</f>
        <v/>
      </c>
      <c r="R1268" s="177" t="str">
        <f>IF(ISBLANK(INDEX('Policy Characteristics'!L:L,MATCH($C1268,'Policy Characteristics'!$C:$C,0))),"",INDEX('Policy Characteristics'!L:L,MATCH($C1268,'Policy Characteristics'!$C:$C,0)))</f>
        <v>reduce-fuel-exports.html</v>
      </c>
    </row>
    <row r="1269" spans="1:18" x14ac:dyDescent="0.35">
      <c r="A1269" s="176" t="str">
        <f>IF(ISBLANK(INDEX('Policy Characteristics'!A:A,MATCH($C1269,'Policy Characteristics'!$C:$C,0))),"",INDEX('Policy Characteristics'!A:A,MATCH($C1269,'Policy Characteristics'!$C:$C,0)))</f>
        <v>Industry</v>
      </c>
      <c r="B1269" s="184" t="str">
        <f>IF(ISBLANK(INDEX('Policy Characteristics'!B:B,MATCH($C1269,'Policy Characteristics'!$C:$C,0))),"",INDEX('Policy Characteristics'!B:B,MATCH($C1269,'Policy Characteristics'!$C:$C,0)))</f>
        <v>Reduce Fossil Fuel Exports</v>
      </c>
      <c r="C1269" s="176" t="str">
        <f t="shared" si="50"/>
        <v>Percent Reduction in Fossil Fuel Exports</v>
      </c>
      <c r="D1269" s="6" t="s">
        <v>1374</v>
      </c>
      <c r="E1269" s="47"/>
      <c r="F1269" s="6" t="s">
        <v>1375</v>
      </c>
      <c r="G1269" s="47"/>
      <c r="H1269" s="44">
        <v>458</v>
      </c>
      <c r="I1269" s="198" t="s">
        <v>43</v>
      </c>
      <c r="J1269" s="177" t="str">
        <f>IF(ISBLANK(INDEX('Policy Characteristics'!D:D,MATCH($C1269,'Policy Characteristics'!$C:$C,0))),"",INDEX('Policy Characteristics'!D:D,MATCH($C1269,'Policy Characteristics'!$C:$C,0)))</f>
        <v>Percent Reduction in Fossil Fuel Exports</v>
      </c>
      <c r="K1269" s="177" t="str">
        <f>IF(ISBLANK(INDEX('Policy Characteristics'!E:E,MATCH($C1269,'Policy Characteristics'!$C:$C,0))),"",INDEX('Policy Characteristics'!E:E,MATCH($C1269,'Policy Characteristics'!$C:$C,0)))</f>
        <v>indst reduce fossil fuel exports</v>
      </c>
      <c r="L1269" s="177">
        <f>IF(ISBLANK(INDEX('Policy Characteristics'!F:F,MATCH($C1269,'Policy Characteristics'!$C:$C,0))),"",INDEX('Policy Characteristics'!F:F,MATCH($C1269,'Policy Characteristics'!$C:$C,0)))</f>
        <v>0</v>
      </c>
      <c r="M1269" s="177">
        <f>IF(ISBLANK(INDEX('Policy Characteristics'!G:G,MATCH($C1269,'Policy Characteristics'!$C:$C,0))),"",INDEX('Policy Characteristics'!G:G,MATCH($C1269,'Policy Characteristics'!$C:$C,0)))</f>
        <v>1</v>
      </c>
      <c r="N1269" s="177">
        <f>IF(ISBLANK(INDEX('Policy Characteristics'!H:H,MATCH($C1269,'Policy Characteristics'!$C:$C,0))),"",INDEX('Policy Characteristics'!H:H,MATCH($C1269,'Policy Characteristics'!$C:$C,0)))</f>
        <v>0.01</v>
      </c>
      <c r="O1269" s="177" t="str">
        <f>IF(ISBLANK(INDEX('Policy Characteristics'!I:I,MATCH($C1269,'Policy Characteristics'!$C:$C,0))),"",INDEX('Policy Characteristics'!I:I,MATCH($C1269,'Policy Characteristics'!$C:$C,0)))</f>
        <v>% reduction in exports</v>
      </c>
      <c r="P1269" s="177" t="str">
        <f>IF(ISBLANK(INDEX('Policy Characteristics'!J:J,MATCH($C1269,'Policy Characteristics'!$C:$C,0))),"",INDEX('Policy Characteristics'!J:J,MATCH($C1269,'Policy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69" s="177" t="str">
        <f>IF(ISBLANK(INDEX('Policy Characteristics'!K:K,MATCH($C1269,'Policy Characteristics'!$C:$C,0))),"",INDEX('Policy Characteristics'!K:K,MATCH($C1269,'Policy Characteristics'!$C:$C,0)))</f>
        <v/>
      </c>
      <c r="R1269" s="177" t="str">
        <f>IF(ISBLANK(INDEX('Policy Characteristics'!L:L,MATCH($C1269,'Policy Characteristics'!$C:$C,0))),"",INDEX('Policy Characteristics'!L:L,MATCH($C1269,'Policy Characteristics'!$C:$C,0)))</f>
        <v>reduce-fuel-exports.html</v>
      </c>
    </row>
    <row r="1270" spans="1:18" x14ac:dyDescent="0.35">
      <c r="A1270" s="176" t="str">
        <f>IF(ISBLANK(INDEX('Policy Characteristics'!A:A,MATCH($C1270,'Policy Characteristics'!$C:$C,0))),"",INDEX('Policy Characteristics'!A:A,MATCH($C1270,'Policy Characteristics'!$C:$C,0)))</f>
        <v>Industry</v>
      </c>
      <c r="B1270" s="184" t="str">
        <f>IF(ISBLANK(INDEX('Policy Characteristics'!B:B,MATCH($C1270,'Policy Characteristics'!$C:$C,0))),"",INDEX('Policy Characteristics'!B:B,MATCH($C1270,'Policy Characteristics'!$C:$C,0)))</f>
        <v>Reduce Fossil Fuel Exports</v>
      </c>
      <c r="C1270" s="176" t="str">
        <f t="shared" si="50"/>
        <v>Percent Reduction in Fossil Fuel Exports</v>
      </c>
      <c r="D1270" s="6" t="s">
        <v>1365</v>
      </c>
      <c r="E1270" s="47"/>
      <c r="F1270" s="6" t="s">
        <v>1369</v>
      </c>
      <c r="G1270" s="47"/>
      <c r="H1270" s="44">
        <v>459</v>
      </c>
      <c r="I1270" s="198" t="s">
        <v>43</v>
      </c>
      <c r="J1270" s="177" t="str">
        <f>IF(ISBLANK(INDEX('Policy Characteristics'!D:D,MATCH($C1270,'Policy Characteristics'!$C:$C,0))),"",INDEX('Policy Characteristics'!D:D,MATCH($C1270,'Policy Characteristics'!$C:$C,0)))</f>
        <v>Percent Reduction in Fossil Fuel Exports</v>
      </c>
      <c r="K1270" s="177" t="str">
        <f>IF(ISBLANK(INDEX('Policy Characteristics'!E:E,MATCH($C1270,'Policy Characteristics'!$C:$C,0))),"",INDEX('Policy Characteristics'!E:E,MATCH($C1270,'Policy Characteristics'!$C:$C,0)))</f>
        <v>indst reduce fossil fuel exports</v>
      </c>
      <c r="L1270" s="177">
        <f>IF(ISBLANK(INDEX('Policy Characteristics'!F:F,MATCH($C1270,'Policy Characteristics'!$C:$C,0))),"",INDEX('Policy Characteristics'!F:F,MATCH($C1270,'Policy Characteristics'!$C:$C,0)))</f>
        <v>0</v>
      </c>
      <c r="M1270" s="177">
        <f>IF(ISBLANK(INDEX('Policy Characteristics'!G:G,MATCH($C1270,'Policy Characteristics'!$C:$C,0))),"",INDEX('Policy Characteristics'!G:G,MATCH($C1270,'Policy Characteristics'!$C:$C,0)))</f>
        <v>1</v>
      </c>
      <c r="N1270" s="177">
        <f>IF(ISBLANK(INDEX('Policy Characteristics'!H:H,MATCH($C1270,'Policy Characteristics'!$C:$C,0))),"",INDEX('Policy Characteristics'!H:H,MATCH($C1270,'Policy Characteristics'!$C:$C,0)))</f>
        <v>0.01</v>
      </c>
      <c r="O1270" s="177" t="str">
        <f>IF(ISBLANK(INDEX('Policy Characteristics'!I:I,MATCH($C1270,'Policy Characteristics'!$C:$C,0))),"",INDEX('Policy Characteristics'!I:I,MATCH($C1270,'Policy Characteristics'!$C:$C,0)))</f>
        <v>% reduction in exports</v>
      </c>
      <c r="P1270" s="177" t="str">
        <f>IF(ISBLANK(INDEX('Policy Characteristics'!J:J,MATCH($C1270,'Policy Characteristics'!$C:$C,0))),"",INDEX('Policy Characteristics'!J:J,MATCH($C1270,'Policy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70" s="177" t="str">
        <f>IF(ISBLANK(INDEX('Policy Characteristics'!K:K,MATCH($C1270,'Policy Characteristics'!$C:$C,0))),"",INDEX('Policy Characteristics'!K:K,MATCH($C1270,'Policy Characteristics'!$C:$C,0)))</f>
        <v/>
      </c>
      <c r="R1270" s="177" t="str">
        <f>IF(ISBLANK(INDEX('Policy Characteristics'!L:L,MATCH($C1270,'Policy Characteristics'!$C:$C,0))),"",INDEX('Policy Characteristics'!L:L,MATCH($C1270,'Policy Characteristics'!$C:$C,0)))</f>
        <v>reduce-fuel-exports.html</v>
      </c>
    </row>
    <row r="1271" spans="1:18" s="2" customFormat="1" x14ac:dyDescent="0.35">
      <c r="A1271" s="176" t="str">
        <f>IF(ISBLANK(INDEX('Policy Characteristics'!A:A,MATCH($C1271,'Policy Characteristics'!$C:$C,0))),"",INDEX('Policy Characteristics'!A:A,MATCH($C1271,'Policy Characteristics'!$C:$C,0)))</f>
        <v>Industry</v>
      </c>
      <c r="B1271" s="184" t="str">
        <f>IF(ISBLANK(INDEX('Policy Characteristics'!B:B,MATCH($C1271,'Policy Characteristics'!$C:$C,0))),"",INDEX('Policy Characteristics'!B:B,MATCH($C1271,'Policy Characteristics'!$C:$C,0)))</f>
        <v>Shift Hydrogen Production to Electrolysis</v>
      </c>
      <c r="C1271" s="191" t="s">
        <v>1377</v>
      </c>
      <c r="D1271" s="6"/>
      <c r="E1271" s="6"/>
      <c r="F1271" s="6"/>
      <c r="G1271" s="6"/>
      <c r="H1271" s="44">
        <v>450</v>
      </c>
      <c r="I1271" s="199" t="s">
        <v>43</v>
      </c>
      <c r="J1271" s="177" t="str">
        <f>IF(ISBLANK(INDEX('Policy Characteristics'!D:D,MATCH($C1271,'Policy Characteristics'!$C:$C,0))),"",INDEX('Policy Characteristics'!D:D,MATCH($C1271,'Policy Characteristics'!$C:$C,0)))</f>
        <v>Hydrogen Electrolysis</v>
      </c>
      <c r="K1271" s="177" t="str">
        <f>IF(ISBLANK(INDEX('Policy Characteristics'!E:E,MATCH($C1271,'Policy Characteristics'!$C:$C,0))),"",INDEX('Policy Characteristics'!E:E,MATCH($C1271,'Policy Characteristics'!$C:$C,0)))</f>
        <v>hydgn shift production pathways</v>
      </c>
      <c r="L1271" s="177">
        <f>IF(ISBLANK(INDEX('Policy Characteristics'!F:F,MATCH($C1271,'Policy Characteristics'!$C:$C,0))),"",INDEX('Policy Characteristics'!F:F,MATCH($C1271,'Policy Characteristics'!$C:$C,0)))</f>
        <v>0</v>
      </c>
      <c r="M1271" s="177">
        <f>IF(ISBLANK(INDEX('Policy Characteristics'!G:G,MATCH($C1271,'Policy Characteristics'!$C:$C,0))),"",INDEX('Policy Characteristics'!G:G,MATCH($C1271,'Policy Characteristics'!$C:$C,0)))</f>
        <v>1</v>
      </c>
      <c r="N1271" s="177">
        <f>IF(ISBLANK(INDEX('Policy Characteristics'!H:H,MATCH($C1271,'Policy Characteristics'!$C:$C,0))),"",INDEX('Policy Characteristics'!H:H,MATCH($C1271,'Policy Characteristics'!$C:$C,0)))</f>
        <v>0.01</v>
      </c>
      <c r="O1271" s="177" t="str">
        <f>IF(ISBLANK(INDEX('Policy Characteristics'!I:I,MATCH($C1271,'Policy Characteristics'!$C:$C,0))),"",INDEX('Policy Characteristics'!I:I,MATCH($C1271,'Policy Characteristics'!$C:$C,0)))</f>
        <v>% of hydrogen production</v>
      </c>
      <c r="P1271" s="177" t="str">
        <f>IF(ISBLANK(INDEX('Policy Characteristics'!J:J,MATCH($C1271,'Policy Characteristics'!$C:$C,0))),"",INDEX('Policy Characteristics'!J:J,MATCH($C1271,'Policy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v>
      </c>
      <c r="Q1271" s="177" t="str">
        <f>IF(ISBLANK(INDEX('Policy Characteristics'!K:K,MATCH($C1271,'Policy Characteristics'!$C:$C,0))),"",INDEX('Policy Characteristics'!K:K,MATCH($C1271,'Policy Characteristics'!$C:$C,0)))</f>
        <v/>
      </c>
      <c r="R1271" s="177" t="str">
        <f>IF(ISBLANK(INDEX('Policy Characteristics'!L:L,MATCH($C1271,'Policy Characteristics'!$C:$C,0))),"",INDEX('Policy Characteristics'!L:L,MATCH($C1271,'Policy Characteristics'!$C:$C,0)))</f>
        <v>switch-hydrogen-production-pathway.html</v>
      </c>
    </row>
    <row r="1272" spans="1:18" x14ac:dyDescent="0.35">
      <c r="A1272" s="176" t="str">
        <f>IF(ISBLANK(INDEX('Policy Characteristics'!A:A,MATCH($C1272,'Policy Characteristics'!$C:$C,0))),"",INDEX('Policy Characteristics'!A:A,MATCH($C1272,'Policy Characteristics'!$C:$C,0)))</f>
        <v>Agriculture, Land Use, and Forestry</v>
      </c>
      <c r="B1272" s="184" t="str">
        <f>IF(ISBLANK(INDEX('Policy Characteristics'!B:B,MATCH($C1272,'Policy Characteristics'!$C:$C,0))),"",INDEX('Policy Characteristics'!B:B,MATCH($C1272,'Policy Characteristics'!$C:$C,0)))</f>
        <v>Afforestation and Reforestation</v>
      </c>
      <c r="C1272" t="s">
        <v>429</v>
      </c>
      <c r="D1272" s="47"/>
      <c r="E1272" s="47"/>
      <c r="F1272" s="47"/>
      <c r="G1272" s="47"/>
      <c r="H1272" s="44">
        <v>60</v>
      </c>
      <c r="I1272" s="198" t="s">
        <v>43</v>
      </c>
      <c r="J1272" s="177" t="str">
        <f>IF(ISBLANK(INDEX('Policy Characteristics'!D:D,MATCH($C1272,'Policy Characteristics'!$C:$C,0))),"",INDEX('Policy Characteristics'!D:D,MATCH($C1272,'Policy Characteristics'!$C:$C,0)))</f>
        <v>Afforestation and Reforestation</v>
      </c>
      <c r="K1272" s="177" t="str">
        <f>IF(ISBLANK(INDEX('Policy Characteristics'!E:E,MATCH($C1272,'Policy Characteristics'!$C:$C,0))),"",INDEX('Policy Characteristics'!E:E,MATCH($C1272,'Policy Characteristics'!$C:$C,0)))</f>
        <v>land afforestation and reforestation</v>
      </c>
      <c r="L1272" s="177">
        <f>IF(ISBLANK(INDEX('Policy Characteristics'!F:F,MATCH($C1272,'Policy Characteristics'!$C:$C,0))),"",INDEX('Policy Characteristics'!F:F,MATCH($C1272,'Policy Characteristics'!$C:$C,0)))</f>
        <v>0</v>
      </c>
      <c r="M1272" s="177">
        <f>IF(ISBLANK(INDEX('Policy Characteristics'!G:G,MATCH($C1272,'Policy Characteristics'!$C:$C,0))),"",INDEX('Policy Characteristics'!G:G,MATCH($C1272,'Policy Characteristics'!$C:$C,0)))</f>
        <v>1</v>
      </c>
      <c r="N1272" s="177">
        <f>IF(ISBLANK(INDEX('Policy Characteristics'!H:H,MATCH($C1272,'Policy Characteristics'!$C:$C,0))),"",INDEX('Policy Characteristics'!H:H,MATCH($C1272,'Policy Characteristics'!$C:$C,0)))</f>
        <v>0.01</v>
      </c>
      <c r="O1272" s="177" t="str">
        <f>IF(ISBLANK(INDEX('Policy Characteristics'!I:I,MATCH($C1272,'Policy Characteristics'!$C:$C,0))),"",INDEX('Policy Characteristics'!I:I,MATCH($C1272,'Policy Characteristics'!$C:$C,0)))</f>
        <v>% of potential achieved</v>
      </c>
      <c r="P1272" s="177" t="str">
        <f>IF(ISBLANK(INDEX('Policy Characteristics'!J:J,MATCH($C1272,'Policy Characteristics'!$C:$C,0))),"",INDEX('Policy Characteristics'!J:J,MATCH($C1272,'Policy Characteristics'!$C:$C,0)))</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million acres per year in 2050 (roughly equal to 0.175% of the land area of the lower 48 states).</v>
      </c>
      <c r="Q1272" s="177" t="str">
        <f>IF(ISBLANK(INDEX('Policy Characteristics'!K:K,MATCH($C1272,'Policy Characteristics'!$C:$C,0))),"",INDEX('Policy Characteristics'!K:K,MATCH($C1272,'Policy Characteristics'!$C:$C,0)))</f>
        <v>lulucf.html#aff-ref</v>
      </c>
      <c r="R1272" s="177" t="str">
        <f>IF(ISBLANK(INDEX('Policy Characteristics'!L:L,MATCH($C1272,'Policy Characteristics'!$C:$C,0))),"",INDEX('Policy Characteristics'!L:L,MATCH($C1272,'Policy Characteristics'!$C:$C,0)))</f>
        <v>afforestation-and-reforestation.html</v>
      </c>
    </row>
    <row r="1273" spans="1:18" x14ac:dyDescent="0.35">
      <c r="A1273" s="176" t="str">
        <f>IF(ISBLANK(INDEX('Policy Characteristics'!A:A,MATCH($C1273,'Policy Characteristics'!$C:$C,0))),"",INDEX('Policy Characteristics'!A:A,MATCH($C1273,'Policy Characteristics'!$C:$C,0)))</f>
        <v>Agriculture, Land Use, and Forestry</v>
      </c>
      <c r="B1273" s="184" t="str">
        <f>IF(ISBLANK(INDEX('Policy Characteristics'!B:B,MATCH($C1273,'Policy Characteristics'!$C:$C,0))),"",INDEX('Policy Characteristics'!B:B,MATCH($C1273,'Policy Characteristics'!$C:$C,0)))</f>
        <v>Avoid Deforestation</v>
      </c>
      <c r="C1273" t="s">
        <v>436</v>
      </c>
      <c r="D1273" s="47"/>
      <c r="E1273" s="47"/>
      <c r="F1273" s="47"/>
      <c r="G1273" s="47"/>
      <c r="H1273" s="44">
        <v>705</v>
      </c>
      <c r="I1273" s="199" t="s">
        <v>43</v>
      </c>
      <c r="J1273" s="177" t="str">
        <f>IF(ISBLANK(INDEX('Policy Characteristics'!D:D,MATCH($C1273,'Policy Characteristics'!$C:$C,0))),"",INDEX('Policy Characteristics'!D:D,MATCH($C1273,'Policy Characteristics'!$C:$C,0)))</f>
        <v>Avoid Deforestation</v>
      </c>
      <c r="K1273" s="177" t="str">
        <f>IF(ISBLANK(INDEX('Policy Characteristics'!E:E,MATCH($C1273,'Policy Characteristics'!$C:$C,0))),"",INDEX('Policy Characteristics'!E:E,MATCH($C1273,'Policy Characteristics'!$C:$C,0)))</f>
        <v>land avoid deforestation</v>
      </c>
      <c r="L1273" s="177">
        <f>IF(ISBLANK(INDEX('Policy Characteristics'!F:F,MATCH($C1273,'Policy Characteristics'!$C:$C,0))),"",INDEX('Policy Characteristics'!F:F,MATCH($C1273,'Policy Characteristics'!$C:$C,0)))</f>
        <v>0</v>
      </c>
      <c r="M1273" s="177">
        <f>IF(ISBLANK(INDEX('Policy Characteristics'!G:G,MATCH($C1273,'Policy Characteristics'!$C:$C,0))),"",INDEX('Policy Characteristics'!G:G,MATCH($C1273,'Policy Characteristics'!$C:$C,0)))</f>
        <v>1</v>
      </c>
      <c r="N1273" s="177">
        <f>IF(ISBLANK(INDEX('Policy Characteristics'!H:H,MATCH($C1273,'Policy Characteristics'!$C:$C,0))),"",INDEX('Policy Characteristics'!H:H,MATCH($C1273,'Policy Characteristics'!$C:$C,0)))</f>
        <v>0.01</v>
      </c>
      <c r="O1273" s="177" t="str">
        <f>IF(ISBLANK(INDEX('Policy Characteristics'!I:I,MATCH($C1273,'Policy Characteristics'!$C:$C,0))),"",INDEX('Policy Characteristics'!I:I,MATCH($C1273,'Policy Characteristics'!$C:$C,0)))</f>
        <v>% of potential achieved</v>
      </c>
      <c r="P1273" s="177" t="str">
        <f>IF(ISBLANK(INDEX('Policy Characteristics'!J:J,MATCH($C1273,'Policy Characteristics'!$C:$C,0))),"",INDEX('Policy Characteristics'!J:J,MATCH($C1273,'Policy Characteristics'!$C:$C,0)))</f>
        <v>**Description:**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v>
      </c>
      <c r="Q1273" s="177" t="str">
        <f>IF(ISBLANK(INDEX('Policy Characteristics'!K:K,MATCH($C1273,'Policy Characteristics'!$C:$C,0))),"",INDEX('Policy Characteristics'!K:K,MATCH($C1273,'Policy Characteristics'!$C:$C,0)))</f>
        <v>lulucf.html#avoid-def</v>
      </c>
      <c r="R1273" s="177" t="str">
        <f>IF(ISBLANK(INDEX('Policy Characteristics'!L:L,MATCH($C1273,'Policy Characteristics'!$C:$C,0))),"",INDEX('Policy Characteristics'!L:L,MATCH($C1273,'Policy Characteristics'!$C:$C,0)))</f>
        <v>avoid-deforestation.html</v>
      </c>
    </row>
    <row r="1274" spans="1:18" x14ac:dyDescent="0.35">
      <c r="A1274" s="176" t="str">
        <f>IF(ISBLANK(INDEX('Policy Characteristics'!A:A,MATCH($C1274,'Policy Characteristics'!$C:$C,0))),"",INDEX('Policy Characteristics'!A:A,MATCH($C1274,'Policy Characteristics'!$C:$C,0)))</f>
        <v>Agriculture, Land Use, and Forestry</v>
      </c>
      <c r="B1274" s="184" t="str">
        <f>IF(ISBLANK(INDEX('Policy Characteristics'!B:B,MATCH($C1274,'Policy Characteristics'!$C:$C,0))),"",INDEX('Policy Characteristics'!B:B,MATCH($C1274,'Policy Characteristics'!$C:$C,0)))</f>
        <v>Grassland Restoration and Avoided Conversion</v>
      </c>
      <c r="C1274" t="s">
        <v>433</v>
      </c>
      <c r="D1274" s="47"/>
      <c r="E1274" s="47"/>
      <c r="F1274" s="47"/>
      <c r="G1274" s="47"/>
      <c r="H1274" s="44">
        <v>177</v>
      </c>
      <c r="I1274" s="199" t="s">
        <v>43</v>
      </c>
      <c r="J1274" s="177" t="str">
        <f>IF(ISBLANK(INDEX('Policy Characteristics'!D:D,MATCH($C1274,'Policy Characteristics'!$C:$C,0))),"",INDEX('Policy Characteristics'!D:D,MATCH($C1274,'Policy Characteristics'!$C:$C,0)))</f>
        <v>Grassland Restoration and Avoided Conversion</v>
      </c>
      <c r="K1274" s="177" t="str">
        <f>IF(ISBLANK(INDEX('Policy Characteristics'!E:E,MATCH($C1274,'Policy Characteristics'!$C:$C,0))),"",INDEX('Policy Characteristics'!E:E,MATCH($C1274,'Policy Characteristics'!$C:$C,0)))</f>
        <v>land forest restoration</v>
      </c>
      <c r="L1274" s="177">
        <f>IF(ISBLANK(INDEX('Policy Characteristics'!F:F,MATCH($C1274,'Policy Characteristics'!$C:$C,0))),"",INDEX('Policy Characteristics'!F:F,MATCH($C1274,'Policy Characteristics'!$C:$C,0)))</f>
        <v>0</v>
      </c>
      <c r="M1274" s="177">
        <f>IF(ISBLANK(INDEX('Policy Characteristics'!G:G,MATCH($C1274,'Policy Characteristics'!$C:$C,0))),"",INDEX('Policy Characteristics'!G:G,MATCH($C1274,'Policy Characteristics'!$C:$C,0)))</f>
        <v>1</v>
      </c>
      <c r="N1274" s="177">
        <f>IF(ISBLANK(INDEX('Policy Characteristics'!H:H,MATCH($C1274,'Policy Characteristics'!$C:$C,0))),"",INDEX('Policy Characteristics'!H:H,MATCH($C1274,'Policy Characteristics'!$C:$C,0)))</f>
        <v>0.01</v>
      </c>
      <c r="O1274" s="177" t="str">
        <f>IF(ISBLANK(INDEX('Policy Characteristics'!I:I,MATCH($C1274,'Policy Characteristics'!$C:$C,0))),"",INDEX('Policy Characteristics'!I:I,MATCH($C1274,'Policy Characteristics'!$C:$C,0)))</f>
        <v>% of potential achieved</v>
      </c>
      <c r="P1274" s="177" t="str">
        <f>IF(ISBLANK(INDEX('Policy Characteristics'!J:J,MATCH($C1274,'Policy Characteristics'!$C:$C,0))),"",INDEX('Policy Characteristics'!J:J,MATCH($C1274,'Policy Characteristics'!$C:$C,0)))</f>
        <v>**Description:** This policy increases CO2 sequestration by avoiding the conversion of grasslands and restoring grassland areas. // **Guidance for setting values:** A 100% setting of this lever avoids 1.7 million acres of grassland conversion, and restores roughly 5 million acres of grassland.</v>
      </c>
      <c r="Q1274" s="177" t="str">
        <f>IF(ISBLANK(INDEX('Policy Characteristics'!K:K,MATCH($C1274,'Policy Characteristics'!$C:$C,0))),"",INDEX('Policy Characteristics'!K:K,MATCH($C1274,'Policy Characteristics'!$C:$C,0)))</f>
        <v/>
      </c>
      <c r="R1274" s="177" t="str">
        <f>IF(ISBLANK(INDEX('Policy Characteristics'!L:L,MATCH($C1274,'Policy Characteristics'!$C:$C,0))),"",INDEX('Policy Characteristics'!L:L,MATCH($C1274,'Policy Characteristics'!$C:$C,0)))</f>
        <v>forest-restoration.html</v>
      </c>
    </row>
    <row r="1275" spans="1:18" x14ac:dyDescent="0.35">
      <c r="A1275" s="176" t="str">
        <f>IF(ISBLANK(INDEX('Policy Characteristics'!A:A,MATCH($C1275,'Policy Characteristics'!$C:$C,0))),"",INDEX('Policy Characteristics'!A:A,MATCH($C1275,'Policy Characteristics'!$C:$C,0)))</f>
        <v>Agriculture, Land Use, and Forestry</v>
      </c>
      <c r="B1275" s="184" t="str">
        <f>IF(ISBLANK(INDEX('Policy Characteristics'!B:B,MATCH($C1275,'Policy Characteristics'!$C:$C,0))),"",INDEX('Policy Characteristics'!B:B,MATCH($C1275,'Policy Characteristics'!$C:$C,0)))</f>
        <v>Forest Set-Asides</v>
      </c>
      <c r="C1275" t="s">
        <v>430</v>
      </c>
      <c r="D1275" s="47"/>
      <c r="E1275" s="47"/>
      <c r="F1275" s="47"/>
      <c r="G1275" s="47"/>
      <c r="H1275" s="44">
        <v>61</v>
      </c>
      <c r="I1275" s="198" t="s">
        <v>43</v>
      </c>
      <c r="J1275" s="177" t="str">
        <f>IF(ISBLANK(INDEX('Policy Characteristics'!D:D,MATCH($C1275,'Policy Characteristics'!$C:$C,0))),"",INDEX('Policy Characteristics'!D:D,MATCH($C1275,'Policy Characteristics'!$C:$C,0)))</f>
        <v>Forest Set-Asides</v>
      </c>
      <c r="K1275" s="177" t="str">
        <f>IF(ISBLANK(INDEX('Policy Characteristics'!E:E,MATCH($C1275,'Policy Characteristics'!$C:$C,0))),"",INDEX('Policy Characteristics'!E:E,MATCH($C1275,'Policy Characteristics'!$C:$C,0)))</f>
        <v>land forest set asides</v>
      </c>
      <c r="L1275" s="177">
        <f>IF(ISBLANK(INDEX('Policy Characteristics'!F:F,MATCH($C1275,'Policy Characteristics'!$C:$C,0))),"",INDEX('Policy Characteristics'!F:F,MATCH($C1275,'Policy Characteristics'!$C:$C,0)))</f>
        <v>0</v>
      </c>
      <c r="M1275" s="177">
        <f>IF(ISBLANK(INDEX('Policy Characteristics'!G:G,MATCH($C1275,'Policy Characteristics'!$C:$C,0))),"",INDEX('Policy Characteristics'!G:G,MATCH($C1275,'Policy Characteristics'!$C:$C,0)))</f>
        <v>1</v>
      </c>
      <c r="N1275" s="177">
        <f>IF(ISBLANK(INDEX('Policy Characteristics'!H:H,MATCH($C1275,'Policy Characteristics'!$C:$C,0))),"",INDEX('Policy Characteristics'!H:H,MATCH($C1275,'Policy Characteristics'!$C:$C,0)))</f>
        <v>0.01</v>
      </c>
      <c r="O1275" s="177" t="str">
        <f>IF(ISBLANK(INDEX('Policy Characteristics'!I:I,MATCH($C1275,'Policy Characteristics'!$C:$C,0))),"",INDEX('Policy Characteristics'!I:I,MATCH($C1275,'Policy Characteristics'!$C:$C,0)))</f>
        <v>% of potential achieved</v>
      </c>
      <c r="P1275" s="177" t="str">
        <f>IF(ISBLANK(INDEX('Policy Characteristics'!J:J,MATCH($C1275,'Policy Characteristics'!$C:$C,0))),"",INDEX('Policy Characteristics'!J:J,MATCH($C1275,'Policy Characteristics'!$C:$C,0)))</f>
        <v>**Description:** This policy avoids the release of CO2 from forests by reducing timber harvesting. // **Guidance for setting values:** A 100% setting of this lever reduces timber harvesting by 2% of the BAU amount per year, reaching a roughly 70% reduction in timber harvesting by 2050.</v>
      </c>
      <c r="Q1275" s="177" t="str">
        <f>IF(ISBLANK(INDEX('Policy Characteristics'!K:K,MATCH($C1275,'Policy Characteristics'!$C:$C,0))),"",INDEX('Policy Characteristics'!K:K,MATCH($C1275,'Policy Characteristics'!$C:$C,0)))</f>
        <v>lulucf.html#set-asides</v>
      </c>
      <c r="R1275" s="177" t="str">
        <f>IF(ISBLANK(INDEX('Policy Characteristics'!L:L,MATCH($C1275,'Policy Characteristics'!$C:$C,0))),"",INDEX('Policy Characteristics'!L:L,MATCH($C1275,'Policy Characteristics'!$C:$C,0)))</f>
        <v>forest-set-asides.html</v>
      </c>
    </row>
    <row r="1276" spans="1:18" x14ac:dyDescent="0.35">
      <c r="A1276" s="176" t="str">
        <f>IF(ISBLANK(INDEX('Policy Characteristics'!A:A,MATCH($C1276,'Policy Characteristics'!$C:$C,0))),"",INDEX('Policy Characteristics'!A:A,MATCH($C1276,'Policy Characteristics'!$C:$C,0)))</f>
        <v>Agriculture, Land Use, and Forestry</v>
      </c>
      <c r="B1276" s="184" t="str">
        <f>IF(ISBLANK(INDEX('Policy Characteristics'!B:B,MATCH($C1276,'Policy Characteristics'!$C:$C,0))),"",INDEX('Policy Characteristics'!B:B,MATCH($C1276,'Policy Characteristics'!$C:$C,0)))</f>
        <v>Cropland and Rice Measures</v>
      </c>
      <c r="C1276" t="s">
        <v>1670</v>
      </c>
      <c r="D1276" s="47"/>
      <c r="E1276" s="47"/>
      <c r="F1276" s="47"/>
      <c r="G1276" s="47"/>
      <c r="H1276" s="44">
        <v>62</v>
      </c>
      <c r="I1276" s="198" t="s">
        <v>43</v>
      </c>
      <c r="J1276" s="177" t="str">
        <f>IF(ISBLANK(INDEX('Policy Characteristics'!D:D,MATCH($C1276,'Policy Characteristics'!$C:$C,0))),"",INDEX('Policy Characteristics'!D:D,MATCH($C1276,'Policy Characteristics'!$C:$C,0)))</f>
        <v>Cropland and Rice Measures</v>
      </c>
      <c r="K1276" s="177" t="str">
        <f>IF(ISBLANK(INDEX('Policy Characteristics'!E:E,MATCH($C1276,'Policy Characteristics'!$C:$C,0))),"",INDEX('Policy Characteristics'!E:E,MATCH($C1276,'Policy Characteristics'!$C:$C,0)))</f>
        <v>indst cropland and rice measures</v>
      </c>
      <c r="L1276" s="177">
        <f>IF(ISBLANK(INDEX('Policy Characteristics'!F:F,MATCH($C1276,'Policy Characteristics'!$C:$C,0))),"",INDEX('Policy Characteristics'!F:F,MATCH($C1276,'Policy Characteristics'!$C:$C,0)))</f>
        <v>0</v>
      </c>
      <c r="M1276" s="177">
        <f>IF(ISBLANK(INDEX('Policy Characteristics'!G:G,MATCH($C1276,'Policy Characteristics'!$C:$C,0))),"",INDEX('Policy Characteristics'!G:G,MATCH($C1276,'Policy Characteristics'!$C:$C,0)))</f>
        <v>1</v>
      </c>
      <c r="N1276" s="177">
        <f>IF(ISBLANK(INDEX('Policy Characteristics'!H:H,MATCH($C1276,'Policy Characteristics'!$C:$C,0))),"",INDEX('Policy Characteristics'!H:H,MATCH($C1276,'Policy Characteristics'!$C:$C,0)))</f>
        <v>0.01</v>
      </c>
      <c r="O1276" s="177" t="str">
        <f>IF(ISBLANK(INDEX('Policy Characteristics'!I:I,MATCH($C1276,'Policy Characteristics'!$C:$C,0))),"",INDEX('Policy Characteristics'!I:I,MATCH($C1276,'Policy Characteristics'!$C:$C,0)))</f>
        <v>% of potential achieved</v>
      </c>
      <c r="P1276" s="177" t="str">
        <f>IF(ISBLANK(INDEX('Policy Characteristics'!J:J,MATCH($C1276,'Policy Characteristics'!$C:$C,0))),"",INDEX('Policy Characteristics'!J:J,MATCH($C1276,'Policy Characteristics'!$C:$C,0)))</f>
        <v>**Description:**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v>
      </c>
      <c r="Q1276" s="177" t="str">
        <f>IF(ISBLANK(INDEX('Policy Characteristics'!K:K,MATCH($C1276,'Policy Characteristics'!$C:$C,0))),"",INDEX('Policy Characteristics'!K:K,MATCH($C1276,'Policy Characteristics'!$C:$C,0)))</f>
        <v>industry-ag-main.html#cropland</v>
      </c>
      <c r="R1276" s="177" t="str">
        <f>IF(ISBLANK(INDEX('Policy Characteristics'!L:L,MATCH($C1276,'Policy Characteristics'!$C:$C,0))),"",INDEX('Policy Characteristics'!L:L,MATCH($C1276,'Policy Characteristics'!$C:$C,0)))</f>
        <v>cropland-management.html</v>
      </c>
    </row>
    <row r="1277" spans="1:18" x14ac:dyDescent="0.35">
      <c r="A1277" s="176" t="str">
        <f>IF(ISBLANK(INDEX('Policy Characteristics'!A:A,MATCH($C1277,'Policy Characteristics'!$C:$C,0))),"",INDEX('Policy Characteristics'!A:A,MATCH($C1277,'Policy Characteristics'!$C:$C,0)))</f>
        <v>Agriculture, Land Use, and Forestry</v>
      </c>
      <c r="B1277" s="184" t="str">
        <f>IF(ISBLANK(INDEX('Policy Characteristics'!B:B,MATCH($C1277,'Policy Characteristics'!$C:$C,0))),"",INDEX('Policy Characteristics'!B:B,MATCH($C1277,'Policy Characteristics'!$C:$C,0)))</f>
        <v>Improved Soil Measures</v>
      </c>
      <c r="C1277" t="s">
        <v>2222</v>
      </c>
      <c r="D1277" s="47"/>
      <c r="E1277" s="47"/>
      <c r="F1277" s="47"/>
      <c r="G1277" s="47"/>
      <c r="H1277" s="44">
        <v>1654</v>
      </c>
      <c r="I1277" s="198" t="s">
        <v>43</v>
      </c>
      <c r="J1277" s="177" t="str">
        <f>IF(ISBLANK(INDEX('Policy Characteristics'!D:D,MATCH($C1277,'Policy Characteristics'!$C:$C,0))),"",INDEX('Policy Characteristics'!D:D,MATCH($C1277,'Policy Characteristics'!$C:$C,0)))</f>
        <v>Improved Soil Measures</v>
      </c>
      <c r="K1277" s="177" t="str">
        <f>IF(ISBLANK(INDEX('Policy Characteristics'!E:E,MATCH($C1277,'Policy Characteristics'!$C:$C,0))),"",INDEX('Policy Characteristics'!E:E,MATCH($C1277,'Policy Characteristics'!$C:$C,0)))</f>
        <v>indst tillage</v>
      </c>
      <c r="L1277" s="177">
        <f>IF(ISBLANK(INDEX('Policy Characteristics'!F:F,MATCH($C1277,'Policy Characteristics'!$C:$C,0))),"",INDEX('Policy Characteristics'!F:F,MATCH($C1277,'Policy Characteristics'!$C:$C,0)))</f>
        <v>0</v>
      </c>
      <c r="M1277" s="177">
        <f>IF(ISBLANK(INDEX('Policy Characteristics'!G:G,MATCH($C1277,'Policy Characteristics'!$C:$C,0))),"",INDEX('Policy Characteristics'!G:G,MATCH($C1277,'Policy Characteristics'!$C:$C,0)))</f>
        <v>1</v>
      </c>
      <c r="N1277" s="177">
        <f>IF(ISBLANK(INDEX('Policy Characteristics'!H:H,MATCH($C1277,'Policy Characteristics'!$C:$C,0))),"",INDEX('Policy Characteristics'!H:H,MATCH($C1277,'Policy Characteristics'!$C:$C,0)))</f>
        <v>0.01</v>
      </c>
      <c r="O1277" s="177" t="str">
        <f>IF(ISBLANK(INDEX('Policy Characteristics'!I:I,MATCH($C1277,'Policy Characteristics'!$C:$C,0))),"",INDEX('Policy Characteristics'!I:I,MATCH($C1277,'Policy Characteristics'!$C:$C,0)))</f>
        <v>% of potential achieved</v>
      </c>
      <c r="P1277" s="177" t="str">
        <f>IF(ISBLANK(INDEX('Policy Characteristics'!J:J,MATCH($C1277,'Policy Characteristics'!$C:$C,0))),"",INDEX('Policy Characteristics'!J:J,MATCH($C1277,'Policy Characteristics'!$C:$C,0)))</f>
        <v>**Description:** This policy stores CO2 in agricultural soils through improved tillage practices, retiring organic and marginal soils, and establishing windbreaks/shelterbelts. // **Guidance for setting values:** If this policy is fully implemented, approximately 70 MMT CO2 is stored in soils.</v>
      </c>
      <c r="Q1277" s="177" t="str">
        <f>IF(ISBLANK(INDEX('Policy Characteristics'!K:K,MATCH($C1277,'Policy Characteristics'!$C:$C,0))),"",INDEX('Policy Characteristics'!K:K,MATCH($C1277,'Policy Characteristics'!$C:$C,0)))</f>
        <v/>
      </c>
      <c r="R1277" s="177" t="str">
        <f>IF(ISBLANK(INDEX('Policy Characteristics'!L:L,MATCH($C1277,'Policy Characteristics'!$C:$C,0))),"",INDEX('Policy Characteristics'!L:L,MATCH($C1277,'Policy Characteristics'!$C:$C,0)))</f>
        <v/>
      </c>
    </row>
    <row r="1278" spans="1:18" x14ac:dyDescent="0.35">
      <c r="A1278" s="176" t="str">
        <f>IF(ISBLANK(INDEX('Policy Characteristics'!A:A,MATCH($C1278,'Policy Characteristics'!$C:$C,0))),"",INDEX('Policy Characteristics'!A:A,MATCH($C1278,'Policy Characteristics'!$C:$C,0)))</f>
        <v>Agriculture, Land Use, and Forestry</v>
      </c>
      <c r="B1278" s="184" t="str">
        <f>IF(ISBLANK(INDEX('Policy Characteristics'!B:B,MATCH($C1278,'Policy Characteristics'!$C:$C,0))),"",INDEX('Policy Characteristics'!B:B,MATCH($C1278,'Policy Characteristics'!$C:$C,0)))</f>
        <v>Improved Forest Management</v>
      </c>
      <c r="C1278" t="s">
        <v>431</v>
      </c>
      <c r="D1278" s="47"/>
      <c r="E1278" s="47"/>
      <c r="F1278" s="47"/>
      <c r="G1278" s="47"/>
      <c r="H1278" s="44">
        <v>63</v>
      </c>
      <c r="I1278" s="198" t="s">
        <v>43</v>
      </c>
      <c r="J1278" s="177" t="str">
        <f>IF(ISBLANK(INDEX('Policy Characteristics'!D:D,MATCH($C1278,'Policy Characteristics'!$C:$C,0))),"",INDEX('Policy Characteristics'!D:D,MATCH($C1278,'Policy Characteristics'!$C:$C,0)))</f>
        <v>Improved Forest Management</v>
      </c>
      <c r="K1278" s="177" t="str">
        <f>IF(ISBLANK(INDEX('Policy Characteristics'!E:E,MATCH($C1278,'Policy Characteristics'!$C:$C,0))),"",INDEX('Policy Characteristics'!E:E,MATCH($C1278,'Policy Characteristics'!$C:$C,0)))</f>
        <v>land forest management</v>
      </c>
      <c r="L1278" s="177">
        <f>IF(ISBLANK(INDEX('Policy Characteristics'!F:F,MATCH($C1278,'Policy Characteristics'!$C:$C,0))),"",INDEX('Policy Characteristics'!F:F,MATCH($C1278,'Policy Characteristics'!$C:$C,0)))</f>
        <v>0</v>
      </c>
      <c r="M1278" s="177">
        <f>IF(ISBLANK(INDEX('Policy Characteristics'!G:G,MATCH($C1278,'Policy Characteristics'!$C:$C,0))),"",INDEX('Policy Characteristics'!G:G,MATCH($C1278,'Policy Characteristics'!$C:$C,0)))</f>
        <v>1</v>
      </c>
      <c r="N1278" s="177">
        <f>IF(ISBLANK(INDEX('Policy Characteristics'!H:H,MATCH($C1278,'Policy Characteristics'!$C:$C,0))),"",INDEX('Policy Characteristics'!H:H,MATCH($C1278,'Policy Characteristics'!$C:$C,0)))</f>
        <v>0.01</v>
      </c>
      <c r="O1278" s="177" t="str">
        <f>IF(ISBLANK(INDEX('Policy Characteristics'!I:I,MATCH($C1278,'Policy Characteristics'!$C:$C,0))),"",INDEX('Policy Characteristics'!I:I,MATCH($C1278,'Policy Characteristics'!$C:$C,0)))</f>
        <v>% of potential achieved</v>
      </c>
      <c r="P1278" s="177" t="str">
        <f>IF(ISBLANK(INDEX('Policy Characteristics'!J:J,MATCH($C1278,'Policy Characteristics'!$C:$C,0))),"",INDEX('Policy Characteristics'!J:J,MATCH($C1278,'Policy Characteristics'!$C:$C,0)))</f>
        <v>**Description:**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v>
      </c>
      <c r="Q1278" s="177" t="str">
        <f>IF(ISBLANK(INDEX('Policy Characteristics'!K:K,MATCH($C1278,'Policy Characteristics'!$C:$C,0))),"",INDEX('Policy Characteristics'!K:K,MATCH($C1278,'Policy Characteristics'!$C:$C,0)))</f>
        <v>lulucf.html#forest-mgmt</v>
      </c>
      <c r="R1278" s="177" t="str">
        <f>IF(ISBLANK(INDEX('Policy Characteristics'!L:L,MATCH($C1278,'Policy Characteristics'!$C:$C,0))),"",INDEX('Policy Characteristics'!L:L,MATCH($C1278,'Policy Characteristics'!$C:$C,0)))</f>
        <v>improved-forest-management.html</v>
      </c>
    </row>
    <row r="1279" spans="1:18" x14ac:dyDescent="0.35">
      <c r="A1279" s="176" t="str">
        <f>IF(ISBLANK(INDEX('Policy Characteristics'!A:A,MATCH($C1279,'Policy Characteristics'!$C:$C,0))),"",INDEX('Policy Characteristics'!A:A,MATCH($C1279,'Policy Characteristics'!$C:$C,0)))</f>
        <v>Agriculture, Land Use, and Forestry</v>
      </c>
      <c r="B1279" s="184" t="str">
        <f>IF(ISBLANK(INDEX('Policy Characteristics'!B:B,MATCH($C1279,'Policy Characteristics'!$C:$C,0))),"",INDEX('Policy Characteristics'!B:B,MATCH($C1279,'Policy Characteristics'!$C:$C,0)))</f>
        <v>Livestock Measures</v>
      </c>
      <c r="C1279" t="s">
        <v>1703</v>
      </c>
      <c r="D1279" s="47"/>
      <c r="E1279" s="47"/>
      <c r="F1279" s="47"/>
      <c r="G1279" s="47"/>
      <c r="H1279" s="44">
        <v>64</v>
      </c>
      <c r="I1279" s="198" t="s">
        <v>43</v>
      </c>
      <c r="J1279" s="177" t="str">
        <f>IF(ISBLANK(INDEX('Policy Characteristics'!D:D,MATCH($C1279,'Policy Characteristics'!$C:$C,0))),"",INDEX('Policy Characteristics'!D:D,MATCH($C1279,'Policy Characteristics'!$C:$C,0)))</f>
        <v>Livestock Measures</v>
      </c>
      <c r="K1279" s="177" t="str">
        <f>IF(ISBLANK(INDEX('Policy Characteristics'!E:E,MATCH($C1279,'Policy Characteristics'!$C:$C,0))),"",INDEX('Policy Characteristics'!E:E,MATCH($C1279,'Policy Characteristics'!$C:$C,0)))</f>
        <v>indst livestock measures</v>
      </c>
      <c r="L1279" s="177">
        <f>IF(ISBLANK(INDEX('Policy Characteristics'!F:F,MATCH($C1279,'Policy Characteristics'!$C:$C,0))),"",INDEX('Policy Characteristics'!F:F,MATCH($C1279,'Policy Characteristics'!$C:$C,0)))</f>
        <v>0</v>
      </c>
      <c r="M1279" s="177">
        <f>IF(ISBLANK(INDEX('Policy Characteristics'!G:G,MATCH($C1279,'Policy Characteristics'!$C:$C,0))),"",INDEX('Policy Characteristics'!G:G,MATCH($C1279,'Policy Characteristics'!$C:$C,0)))</f>
        <v>1</v>
      </c>
      <c r="N1279" s="177">
        <f>IF(ISBLANK(INDEX('Policy Characteristics'!H:H,MATCH($C1279,'Policy Characteristics'!$C:$C,0))),"",INDEX('Policy Characteristics'!H:H,MATCH($C1279,'Policy Characteristics'!$C:$C,0)))</f>
        <v>0.01</v>
      </c>
      <c r="O1279" s="177" t="str">
        <f>IF(ISBLANK(INDEX('Policy Characteristics'!I:I,MATCH($C1279,'Policy Characteristics'!$C:$C,0))),"",INDEX('Policy Characteristics'!I:I,MATCH($C1279,'Policy Characteristics'!$C:$C,0)))</f>
        <v>% of potential achieved</v>
      </c>
      <c r="P1279" s="177" t="str">
        <f>IF(ISBLANK(INDEX('Policy Characteristics'!J:J,MATCH($C1279,'Policy Characteristics'!$C:$C,0))),"",INDEX('Policy Characteristics'!J:J,MATCH($C1279,'Policy Characteristics'!$C:$C,0)))</f>
        <v>**Description:**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v>
      </c>
      <c r="Q1279" s="177" t="str">
        <f>IF(ISBLANK(INDEX('Policy Characteristics'!K:K,MATCH($C1279,'Policy Characteristics'!$C:$C,0))),"",INDEX('Policy Characteristics'!K:K,MATCH($C1279,'Policy Characteristics'!$C:$C,0)))</f>
        <v>industry-ag-main.html#livestock</v>
      </c>
      <c r="R1279" s="177" t="str">
        <f>IF(ISBLANK(INDEX('Policy Characteristics'!L:L,MATCH($C1279,'Policy Characteristics'!$C:$C,0))),"",INDEX('Policy Characteristics'!L:L,MATCH($C1279,'Policy Characteristics'!$C:$C,0)))</f>
        <v>livestock-measures.html</v>
      </c>
    </row>
    <row r="1280" spans="1:18" x14ac:dyDescent="0.35">
      <c r="A1280" s="176" t="str">
        <f>IF(ISBLANK(INDEX('Policy Characteristics'!A:A,MATCH($C1280,'Policy Characteristics'!$C:$C,0))),"",INDEX('Policy Characteristics'!A:A,MATCH($C1280,'Policy Characteristics'!$C:$C,0)))</f>
        <v>Agriculture, Land Use, and Forestry</v>
      </c>
      <c r="B1280" s="184" t="str">
        <f>IF(ISBLANK(INDEX('Policy Characteristics'!B:B,MATCH($C1280,'Policy Characteristics'!$C:$C,0))),"",INDEX('Policy Characteristics'!B:B,MATCH($C1280,'Policy Characteristics'!$C:$C,0)))</f>
        <v>Wetland Restoration</v>
      </c>
      <c r="C1280" t="s">
        <v>432</v>
      </c>
      <c r="D1280" s="47"/>
      <c r="E1280" s="47"/>
      <c r="F1280" s="47"/>
      <c r="G1280" s="47"/>
      <c r="H1280" s="44">
        <v>178</v>
      </c>
      <c r="I1280" s="198" t="s">
        <v>43</v>
      </c>
      <c r="J1280" s="177" t="str">
        <f>IF(ISBLANK(INDEX('Policy Characteristics'!D:D,MATCH($C1280,'Policy Characteristics'!$C:$C,0))),"",INDEX('Policy Characteristics'!D:D,MATCH($C1280,'Policy Characteristics'!$C:$C,0)))</f>
        <v>Wetland Restoration</v>
      </c>
      <c r="K1280" s="177" t="str">
        <f>IF(ISBLANK(INDEX('Policy Characteristics'!E:E,MATCH($C1280,'Policy Characteristics'!$C:$C,0))),"",INDEX('Policy Characteristics'!E:E,MATCH($C1280,'Policy Characteristics'!$C:$C,0)))</f>
        <v>land peatland restoration</v>
      </c>
      <c r="L1280" s="177">
        <f>IF(ISBLANK(INDEX('Policy Characteristics'!F:F,MATCH($C1280,'Policy Characteristics'!$C:$C,0))),"",INDEX('Policy Characteristics'!F:F,MATCH($C1280,'Policy Characteristics'!$C:$C,0)))</f>
        <v>0</v>
      </c>
      <c r="M1280" s="177">
        <f>IF(ISBLANK(INDEX('Policy Characteristics'!G:G,MATCH($C1280,'Policy Characteristics'!$C:$C,0))),"",INDEX('Policy Characteristics'!G:G,MATCH($C1280,'Policy Characteristics'!$C:$C,0)))</f>
        <v>1</v>
      </c>
      <c r="N1280" s="177">
        <f>IF(ISBLANK(INDEX('Policy Characteristics'!H:H,MATCH($C1280,'Policy Characteristics'!$C:$C,0))),"",INDEX('Policy Characteristics'!H:H,MATCH($C1280,'Policy Characteristics'!$C:$C,0)))</f>
        <v>0.01</v>
      </c>
      <c r="O1280" s="177" t="str">
        <f>IF(ISBLANK(INDEX('Policy Characteristics'!I:I,MATCH($C1280,'Policy Characteristics'!$C:$C,0))),"",INDEX('Policy Characteristics'!I:I,MATCH($C1280,'Policy Characteristics'!$C:$C,0)))</f>
        <v>% of potential achieved</v>
      </c>
      <c r="P1280" s="177" t="str">
        <f>IF(ISBLANK(INDEX('Policy Characteristics'!J:J,MATCH($C1280,'Policy Characteristics'!$C:$C,0))),"",INDEX('Policy Characteristics'!J:J,MATCH($C1280,'Policy Characteristics'!$C:$C,0)))</f>
        <v>**Description:** This policy increases CO2 sequestration by restoring wetlands and riparian forest buffers.  // **Guidance for setting values:** If this policy is fully implemented, 2.5 million acres of wetlands will be restored and the 6 percent of US stream miles associated with agricultural use will be restored.</v>
      </c>
      <c r="Q1280" s="177" t="str">
        <f>IF(ISBLANK(INDEX('Policy Characteristics'!K:K,MATCH($C1280,'Policy Characteristics'!$C:$C,0))),"",INDEX('Policy Characteristics'!K:K,MATCH($C1280,'Policy Characteristics'!$C:$C,0)))</f>
        <v/>
      </c>
      <c r="R1280" s="177" t="str">
        <f>IF(ISBLANK(INDEX('Policy Characteristics'!L:L,MATCH($C1280,'Policy Characteristics'!$C:$C,0))),"",INDEX('Policy Characteristics'!L:L,MATCH($C1280,'Policy Characteristics'!$C:$C,0)))</f>
        <v>peatland-restoration.html</v>
      </c>
    </row>
    <row r="1281" spans="1:18" x14ac:dyDescent="0.35">
      <c r="A1281" s="176" t="str">
        <f>IF(ISBLANK(INDEX('Policy Characteristics'!A:A,MATCH($C1281,'Policy Characteristics'!$C:$C,0))),"",INDEX('Policy Characteristics'!A:A,MATCH($C1281,'Policy Characteristics'!$C:$C,0)))</f>
        <v>Agriculture, Land Use, and Forestry</v>
      </c>
      <c r="B1281" s="184" t="str">
        <f>IF(ISBLANK(INDEX('Policy Characteristics'!B:B,MATCH($C1281,'Policy Characteristics'!$C:$C,0))),"",INDEX('Policy Characteristics'!B:B,MATCH($C1281,'Policy Characteristics'!$C:$C,0)))</f>
        <v>Shift to Non-Animal Products</v>
      </c>
      <c r="C1281" t="s">
        <v>1340</v>
      </c>
      <c r="D1281" s="47"/>
      <c r="E1281" s="47"/>
      <c r="F1281" s="47"/>
      <c r="G1281" s="47"/>
      <c r="H1281" s="44">
        <v>434</v>
      </c>
      <c r="I1281" s="198" t="s">
        <v>43</v>
      </c>
      <c r="J1281" s="177" t="str">
        <f>IF(ISBLANK(INDEX('Policy Characteristics'!D:D,MATCH($C1281,'Policy Characteristics'!$C:$C,0))),"",INDEX('Policy Characteristics'!D:D,MATCH($C1281,'Policy Characteristics'!$C:$C,0)))</f>
        <v>Shift to Non-Animal Products</v>
      </c>
      <c r="K1281" s="177" t="str">
        <f>IF(ISBLANK(INDEX('Policy Characteristics'!E:E,MATCH($C1281,'Policy Characteristics'!$C:$C,0))),"",INDEX('Policy Characteristics'!E:E,MATCH($C1281,'Policy Characteristics'!$C:$C,0)))</f>
        <v>indst shift to nonanimal products</v>
      </c>
      <c r="L1281" s="177">
        <f>IF(ISBLANK(INDEX('Policy Characteristics'!F:F,MATCH($C1281,'Policy Characteristics'!$C:$C,0))),"",INDEX('Policy Characteristics'!F:F,MATCH($C1281,'Policy Characteristics'!$C:$C,0)))</f>
        <v>0</v>
      </c>
      <c r="M1281" s="177">
        <f>IF(ISBLANK(INDEX('Policy Characteristics'!G:G,MATCH($C1281,'Policy Characteristics'!$C:$C,0))),"",INDEX('Policy Characteristics'!G:G,MATCH($C1281,'Policy Characteristics'!$C:$C,0)))</f>
        <v>1</v>
      </c>
      <c r="N1281" s="177">
        <f>IF(ISBLANK(INDEX('Policy Characteristics'!H:H,MATCH($C1281,'Policy Characteristics'!$C:$C,0))),"",INDEX('Policy Characteristics'!H:H,MATCH($C1281,'Policy Characteristics'!$C:$C,0)))</f>
        <v>0.01</v>
      </c>
      <c r="O1281" s="177" t="str">
        <f>IF(ISBLANK(INDEX('Policy Characteristics'!I:I,MATCH($C1281,'Policy Characteristics'!$C:$C,0))),"",INDEX('Policy Characteristics'!I:I,MATCH($C1281,'Policy Characteristics'!$C:$C,0)))</f>
        <v>% reduction in animal products</v>
      </c>
      <c r="P1281" s="177" t="str">
        <f>IF(ISBLANK(INDEX('Policy Characteristics'!J:J,MATCH($C1281,'Policy Characteristics'!$C:$C,0))),"",INDEX('Policy Characteristics'!J:J,MATCH($C1281,'Policy Characteristics'!$C:$C,0)))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v>
      </c>
      <c r="Q1281" s="177" t="str">
        <f>IF(ISBLANK(INDEX('Policy Characteristics'!K:K,MATCH($C1281,'Policy Characteristics'!$C:$C,0))),"",INDEX('Policy Characteristics'!K:K,MATCH($C1281,'Policy Characteristics'!$C:$C,0)))</f>
        <v/>
      </c>
      <c r="R1281" s="177" t="str">
        <f>IF(ISBLANK(INDEX('Policy Characteristics'!L:L,MATCH($C1281,'Policy Characteristics'!$C:$C,0))),"",INDEX('Policy Characteristics'!L:L,MATCH($C1281,'Policy Characteristics'!$C:$C,0)))</f>
        <v>shift-to-non-animal-products.html</v>
      </c>
    </row>
    <row r="1282" spans="1:18" s="4" customFormat="1" x14ac:dyDescent="0.35">
      <c r="A1282" s="176" t="str">
        <f>IF(ISBLANK(INDEX('Policy Characteristics'!A:A,MATCH($C1282,'Policy Characteristics'!$C:$C,0))),"",INDEX('Policy Characteristics'!A:A,MATCH($C1282,'Policy Characteristics'!$C:$C,0)))</f>
        <v>Cross-Sector</v>
      </c>
      <c r="B1282" s="184" t="str">
        <f>IF(ISBLANK(INDEX('Policy Characteristics'!B:B,MATCH($C1282,'Policy Characteristics'!$C:$C,0))),"",INDEX('Policy Characteristics'!B:B,MATCH($C1282,'Policy Characteristics'!$C:$C,0)))</f>
        <v>Carbon Price</v>
      </c>
      <c r="C1282" t="s">
        <v>1311</v>
      </c>
      <c r="D1282" s="47" t="s">
        <v>331</v>
      </c>
      <c r="E1282" s="47"/>
      <c r="F1282" s="47" t="s">
        <v>335</v>
      </c>
      <c r="G1282" s="47"/>
      <c r="H1282" s="44">
        <v>171</v>
      </c>
      <c r="I1282" s="198" t="s">
        <v>43</v>
      </c>
      <c r="J1282" s="177" t="str">
        <f>IF(ISBLANK(INDEX('Policy Characteristics'!D:D,MATCH($C1282,'Policy Characteristics'!$C:$C,0))),"",INDEX('Policy Characteristics'!D:D,MATCH($C1282,'Policy Characteristics'!$C:$C,0)))</f>
        <v>Carbon Price</v>
      </c>
      <c r="K1282" s="177" t="str">
        <f>IF(ISBLANK(INDEX('Policy Characteristics'!E:E,MATCH($C1282,'Policy Characteristics'!$C:$C,0))),"",INDEX('Policy Characteristics'!E:E,MATCH($C1282,'Policy Characteristics'!$C:$C,0)))</f>
        <v>cross carbon tax</v>
      </c>
      <c r="L1282" s="177">
        <f>IF(ISBLANK(INDEX('Policy Characteristics'!F:F,MATCH($C1282,'Policy Characteristics'!$C:$C,0))),"",INDEX('Policy Characteristics'!F:F,MATCH($C1282,'Policy Characteristics'!$C:$C,0)))</f>
        <v>0</v>
      </c>
      <c r="M1282" s="177">
        <f>IF(ISBLANK(INDEX('Policy Characteristics'!G:G,MATCH($C1282,'Policy Characteristics'!$C:$C,0))),"",INDEX('Policy Characteristics'!G:G,MATCH($C1282,'Policy Characteristics'!$C:$C,0)))</f>
        <v>300</v>
      </c>
      <c r="N1282" s="177">
        <f>IF(ISBLANK(INDEX('Policy Characteristics'!H:H,MATCH($C1282,'Policy Characteristics'!$C:$C,0))),"",INDEX('Policy Characteristics'!H:H,MATCH($C1282,'Policy Characteristics'!$C:$C,0)))</f>
        <v>5</v>
      </c>
      <c r="O1282" s="177" t="str">
        <f>IF(ISBLANK(INDEX('Policy Characteristics'!I:I,MATCH($C1282,'Policy Characteristics'!$C:$C,0))),"",INDEX('Policy Characteristics'!I:I,MATCH($C1282,'Policy Characteristics'!$C:$C,0)))</f>
        <v>€/metric ton CO2e</v>
      </c>
      <c r="P1282" s="177" t="str">
        <f>IF(ISBLANK(INDEX('Policy Characteristics'!J:J,MATCH($C1282,'Policy Characteristics'!$C:$C,0))),"",INDEX('Policy Characteristics'!J:J,MATCH($C1282,'Policy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82" s="177" t="str">
        <f>IF(ISBLANK(INDEX('Policy Characteristics'!K:K,MATCH($C1282,'Policy Characteristics'!$C:$C,0))),"",INDEX('Policy Characteristics'!K:K,MATCH($C1282,'Policy Characteristics'!$C:$C,0)))</f>
        <v>fuels.html#carbon-tax</v>
      </c>
      <c r="R1282" s="177" t="str">
        <f>IF(ISBLANK(INDEX('Policy Characteristics'!L:L,MATCH($C1282,'Policy Characteristics'!$C:$C,0))),"",INDEX('Policy Characteristics'!L:L,MATCH($C1282,'Policy Characteristics'!$C:$C,0)))</f>
        <v>carbon-tax.html</v>
      </c>
    </row>
    <row r="1283" spans="1:18" s="4" customFormat="1" x14ac:dyDescent="0.35">
      <c r="A1283" s="176" t="str">
        <f>IF(ISBLANK(INDEX('Policy Characteristics'!A:A,MATCH($C1283,'Policy Characteristics'!$C:$C,0))),"",INDEX('Policy Characteristics'!A:A,MATCH($C1283,'Policy Characteristics'!$C:$C,0)))</f>
        <v>Cross-Sector</v>
      </c>
      <c r="B1283" s="184" t="str">
        <f>IF(ISBLANK(INDEX('Policy Characteristics'!B:B,MATCH($C1283,'Policy Characteristics'!$C:$C,0))),"",INDEX('Policy Characteristics'!B:B,MATCH($C1283,'Policy Characteristics'!$C:$C,0)))</f>
        <v>Carbon Price</v>
      </c>
      <c r="C1283" s="176" t="str">
        <f t="shared" ref="C1283" si="51">C$1282</f>
        <v>Additional Carbon Tax Rate</v>
      </c>
      <c r="D1283" s="47" t="s">
        <v>339</v>
      </c>
      <c r="E1283" s="47"/>
      <c r="F1283" s="47" t="s">
        <v>340</v>
      </c>
      <c r="G1283" s="47"/>
      <c r="H1283" s="44">
        <v>172</v>
      </c>
      <c r="I1283" s="198" t="s">
        <v>43</v>
      </c>
      <c r="J1283" s="177" t="str">
        <f>IF(ISBLANK(INDEX('Policy Characteristics'!D:D,MATCH($C1283,'Policy Characteristics'!$C:$C,0))),"",INDEX('Policy Characteristics'!D:D,MATCH($C1283,'Policy Characteristics'!$C:$C,0)))</f>
        <v>Carbon Price</v>
      </c>
      <c r="K1283" s="177" t="str">
        <f>IF(ISBLANK(INDEX('Policy Characteristics'!E:E,MATCH($C1283,'Policy Characteristics'!$C:$C,0))),"",INDEX('Policy Characteristics'!E:E,MATCH($C1283,'Policy Characteristics'!$C:$C,0)))</f>
        <v>cross carbon tax</v>
      </c>
      <c r="L1283" s="177">
        <f>IF(ISBLANK(INDEX('Policy Characteristics'!F:F,MATCH($C1283,'Policy Characteristics'!$C:$C,0))),"",INDEX('Policy Characteristics'!F:F,MATCH($C1283,'Policy Characteristics'!$C:$C,0)))</f>
        <v>0</v>
      </c>
      <c r="M1283" s="177">
        <f>IF(ISBLANK(INDEX('Policy Characteristics'!G:G,MATCH($C1283,'Policy Characteristics'!$C:$C,0))),"",INDEX('Policy Characteristics'!G:G,MATCH($C1283,'Policy Characteristics'!$C:$C,0)))</f>
        <v>300</v>
      </c>
      <c r="N1283" s="177">
        <f>IF(ISBLANK(INDEX('Policy Characteristics'!H:H,MATCH($C1283,'Policy Characteristics'!$C:$C,0))),"",INDEX('Policy Characteristics'!H:H,MATCH($C1283,'Policy Characteristics'!$C:$C,0)))</f>
        <v>5</v>
      </c>
      <c r="O1283" s="177" t="str">
        <f>IF(ISBLANK(INDEX('Policy Characteristics'!I:I,MATCH($C1283,'Policy Characteristics'!$C:$C,0))),"",INDEX('Policy Characteristics'!I:I,MATCH($C1283,'Policy Characteristics'!$C:$C,0)))</f>
        <v>€/metric ton CO2e</v>
      </c>
      <c r="P1283" s="177" t="str">
        <f>IF(ISBLANK(INDEX('Policy Characteristics'!J:J,MATCH($C1283,'Policy Characteristics'!$C:$C,0))),"",INDEX('Policy Characteristics'!J:J,MATCH($C1283,'Policy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83" s="177" t="str">
        <f>IF(ISBLANK(INDEX('Policy Characteristics'!K:K,MATCH($C1283,'Policy Characteristics'!$C:$C,0))),"",INDEX('Policy Characteristics'!K:K,MATCH($C1283,'Policy Characteristics'!$C:$C,0)))</f>
        <v>fuels.html#carbon-tax</v>
      </c>
      <c r="R1283" s="177" t="str">
        <f>IF(ISBLANK(INDEX('Policy Characteristics'!L:L,MATCH($C1283,'Policy Characteristics'!$C:$C,0))),"",INDEX('Policy Characteristics'!L:L,MATCH($C1283,'Policy Characteristics'!$C:$C,0)))</f>
        <v>carbon-tax.html</v>
      </c>
    </row>
    <row r="1284" spans="1:18" s="4" customFormat="1" x14ac:dyDescent="0.35">
      <c r="A1284" s="176" t="str">
        <f>IF(ISBLANK(INDEX('Policy Characteristics'!A:A,MATCH($C1284,'Policy Characteristics'!$C:$C,0))),"",INDEX('Policy Characteristics'!A:A,MATCH($C1284,'Policy Characteristics'!$C:$C,0)))</f>
        <v>Cross-Sector</v>
      </c>
      <c r="B1284" s="184" t="str">
        <f>IF(ISBLANK(INDEX('Policy Characteristics'!B:B,MATCH($C1284,'Policy Characteristics'!$C:$C,0))),"",INDEX('Policy Characteristics'!B:B,MATCH($C1284,'Policy Characteristics'!$C:$C,0)))</f>
        <v>Carbon Price</v>
      </c>
      <c r="C1284" s="176" t="str">
        <f t="shared" ref="C1284:C1287" si="52">C$1282</f>
        <v>Additional Carbon Tax Rate</v>
      </c>
      <c r="D1284" s="47" t="s">
        <v>333</v>
      </c>
      <c r="E1284" s="47"/>
      <c r="F1284" s="47" t="s">
        <v>337</v>
      </c>
      <c r="G1284" s="47"/>
      <c r="H1284" s="44">
        <v>173</v>
      </c>
      <c r="I1284" s="198" t="s">
        <v>43</v>
      </c>
      <c r="J1284" s="177" t="str">
        <f>IF(ISBLANK(INDEX('Policy Characteristics'!D:D,MATCH($C1284,'Policy Characteristics'!$C:$C,0))),"",INDEX('Policy Characteristics'!D:D,MATCH($C1284,'Policy Characteristics'!$C:$C,0)))</f>
        <v>Carbon Price</v>
      </c>
      <c r="K1284" s="177" t="str">
        <f>IF(ISBLANK(INDEX('Policy Characteristics'!E:E,MATCH($C1284,'Policy Characteristics'!$C:$C,0))),"",INDEX('Policy Characteristics'!E:E,MATCH($C1284,'Policy Characteristics'!$C:$C,0)))</f>
        <v>cross carbon tax</v>
      </c>
      <c r="L1284" s="177">
        <f>IF(ISBLANK(INDEX('Policy Characteristics'!F:F,MATCH($C1284,'Policy Characteristics'!$C:$C,0))),"",INDEX('Policy Characteristics'!F:F,MATCH($C1284,'Policy Characteristics'!$C:$C,0)))</f>
        <v>0</v>
      </c>
      <c r="M1284" s="177">
        <f>IF(ISBLANK(INDEX('Policy Characteristics'!G:G,MATCH($C1284,'Policy Characteristics'!$C:$C,0))),"",INDEX('Policy Characteristics'!G:G,MATCH($C1284,'Policy Characteristics'!$C:$C,0)))</f>
        <v>300</v>
      </c>
      <c r="N1284" s="177">
        <f>IF(ISBLANK(INDEX('Policy Characteristics'!H:H,MATCH($C1284,'Policy Characteristics'!$C:$C,0))),"",INDEX('Policy Characteristics'!H:H,MATCH($C1284,'Policy Characteristics'!$C:$C,0)))</f>
        <v>5</v>
      </c>
      <c r="O1284" s="177" t="str">
        <f>IF(ISBLANK(INDEX('Policy Characteristics'!I:I,MATCH($C1284,'Policy Characteristics'!$C:$C,0))),"",INDEX('Policy Characteristics'!I:I,MATCH($C1284,'Policy Characteristics'!$C:$C,0)))</f>
        <v>€/metric ton CO2e</v>
      </c>
      <c r="P1284" s="177" t="str">
        <f>IF(ISBLANK(INDEX('Policy Characteristics'!J:J,MATCH($C1284,'Policy Characteristics'!$C:$C,0))),"",INDEX('Policy Characteristics'!J:J,MATCH($C1284,'Policy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84" s="177" t="str">
        <f>IF(ISBLANK(INDEX('Policy Characteristics'!K:K,MATCH($C1284,'Policy Characteristics'!$C:$C,0))),"",INDEX('Policy Characteristics'!K:K,MATCH($C1284,'Policy Characteristics'!$C:$C,0)))</f>
        <v>fuels.html#carbon-tax</v>
      </c>
      <c r="R1284" s="177" t="str">
        <f>IF(ISBLANK(INDEX('Policy Characteristics'!L:L,MATCH($C1284,'Policy Characteristics'!$C:$C,0))),"",INDEX('Policy Characteristics'!L:L,MATCH($C1284,'Policy Characteristics'!$C:$C,0)))</f>
        <v>carbon-tax.html</v>
      </c>
    </row>
    <row r="1285" spans="1:18" s="4" customFormat="1" x14ac:dyDescent="0.35">
      <c r="A1285" s="176" t="str">
        <f>IF(ISBLANK(INDEX('Policy Characteristics'!A:A,MATCH($C1285,'Policy Characteristics'!$C:$C,0))),"",INDEX('Policy Characteristics'!A:A,MATCH($C1285,'Policy Characteristics'!$C:$C,0)))</f>
        <v>Cross-Sector</v>
      </c>
      <c r="B1285" s="184" t="str">
        <f>IF(ISBLANK(INDEX('Policy Characteristics'!B:B,MATCH($C1285,'Policy Characteristics'!$C:$C,0))),"",INDEX('Policy Characteristics'!B:B,MATCH($C1285,'Policy Characteristics'!$C:$C,0)))</f>
        <v>Carbon Price</v>
      </c>
      <c r="C1285" s="176" t="str">
        <f t="shared" si="52"/>
        <v>Additional Carbon Tax Rate</v>
      </c>
      <c r="D1285" s="47" t="s">
        <v>334</v>
      </c>
      <c r="E1285" s="47"/>
      <c r="F1285" s="47" t="s">
        <v>338</v>
      </c>
      <c r="G1285" s="47"/>
      <c r="H1285" s="44">
        <v>174</v>
      </c>
      <c r="I1285" s="198" t="s">
        <v>43</v>
      </c>
      <c r="J1285" s="177" t="str">
        <f>IF(ISBLANK(INDEX('Policy Characteristics'!D:D,MATCH($C1285,'Policy Characteristics'!$C:$C,0))),"",INDEX('Policy Characteristics'!D:D,MATCH($C1285,'Policy Characteristics'!$C:$C,0)))</f>
        <v>Carbon Price</v>
      </c>
      <c r="K1285" s="177" t="str">
        <f>IF(ISBLANK(INDEX('Policy Characteristics'!E:E,MATCH($C1285,'Policy Characteristics'!$C:$C,0))),"",INDEX('Policy Characteristics'!E:E,MATCH($C1285,'Policy Characteristics'!$C:$C,0)))</f>
        <v>cross carbon tax</v>
      </c>
      <c r="L1285" s="177">
        <f>IF(ISBLANK(INDEX('Policy Characteristics'!F:F,MATCH($C1285,'Policy Characteristics'!$C:$C,0))),"",INDEX('Policy Characteristics'!F:F,MATCH($C1285,'Policy Characteristics'!$C:$C,0)))</f>
        <v>0</v>
      </c>
      <c r="M1285" s="177">
        <f>IF(ISBLANK(INDEX('Policy Characteristics'!G:G,MATCH($C1285,'Policy Characteristics'!$C:$C,0))),"",INDEX('Policy Characteristics'!G:G,MATCH($C1285,'Policy Characteristics'!$C:$C,0)))</f>
        <v>300</v>
      </c>
      <c r="N1285" s="177">
        <f>IF(ISBLANK(INDEX('Policy Characteristics'!H:H,MATCH($C1285,'Policy Characteristics'!$C:$C,0))),"",INDEX('Policy Characteristics'!H:H,MATCH($C1285,'Policy Characteristics'!$C:$C,0)))</f>
        <v>5</v>
      </c>
      <c r="O1285" s="177" t="str">
        <f>IF(ISBLANK(INDEX('Policy Characteristics'!I:I,MATCH($C1285,'Policy Characteristics'!$C:$C,0))),"",INDEX('Policy Characteristics'!I:I,MATCH($C1285,'Policy Characteristics'!$C:$C,0)))</f>
        <v>€/metric ton CO2e</v>
      </c>
      <c r="P1285" s="177" t="str">
        <f>IF(ISBLANK(INDEX('Policy Characteristics'!J:J,MATCH($C1285,'Policy Characteristics'!$C:$C,0))),"",INDEX('Policy Characteristics'!J:J,MATCH($C1285,'Policy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85" s="177" t="str">
        <f>IF(ISBLANK(INDEX('Policy Characteristics'!K:K,MATCH($C1285,'Policy Characteristics'!$C:$C,0))),"",INDEX('Policy Characteristics'!K:K,MATCH($C1285,'Policy Characteristics'!$C:$C,0)))</f>
        <v>fuels.html#carbon-tax</v>
      </c>
      <c r="R1285" s="177" t="str">
        <f>IF(ISBLANK(INDEX('Policy Characteristics'!L:L,MATCH($C1285,'Policy Characteristics'!$C:$C,0))),"",INDEX('Policy Characteristics'!L:L,MATCH($C1285,'Policy Characteristics'!$C:$C,0)))</f>
        <v>carbon-tax.html</v>
      </c>
    </row>
    <row r="1286" spans="1:18" s="4" customFormat="1" x14ac:dyDescent="0.35">
      <c r="A1286" s="176" t="str">
        <f>IF(ISBLANK(INDEX('Policy Characteristics'!A:A,MATCH($C1286,'Policy Characteristics'!$C:$C,0))),"",INDEX('Policy Characteristics'!A:A,MATCH($C1286,'Policy Characteristics'!$C:$C,0)))</f>
        <v>Cross-Sector</v>
      </c>
      <c r="B1286" s="184" t="str">
        <f>IF(ISBLANK(INDEX('Policy Characteristics'!B:B,MATCH($C1286,'Policy Characteristics'!$C:$C,0))),"",INDEX('Policy Characteristics'!B:B,MATCH($C1286,'Policy Characteristics'!$C:$C,0)))</f>
        <v>Carbon Price</v>
      </c>
      <c r="C1286" s="176" t="str">
        <f t="shared" si="52"/>
        <v>Additional Carbon Tax Rate</v>
      </c>
      <c r="D1286" s="47" t="s">
        <v>332</v>
      </c>
      <c r="E1286" s="47"/>
      <c r="F1286" s="47" t="s">
        <v>336</v>
      </c>
      <c r="G1286" s="47"/>
      <c r="H1286" s="44">
        <v>175</v>
      </c>
      <c r="I1286" s="198" t="s">
        <v>43</v>
      </c>
      <c r="J1286" s="177" t="str">
        <f>IF(ISBLANK(INDEX('Policy Characteristics'!D:D,MATCH($C1286,'Policy Characteristics'!$C:$C,0))),"",INDEX('Policy Characteristics'!D:D,MATCH($C1286,'Policy Characteristics'!$C:$C,0)))</f>
        <v>Carbon Price</v>
      </c>
      <c r="K1286" s="177" t="str">
        <f>IF(ISBLANK(INDEX('Policy Characteristics'!E:E,MATCH($C1286,'Policy Characteristics'!$C:$C,0))),"",INDEX('Policy Characteristics'!E:E,MATCH($C1286,'Policy Characteristics'!$C:$C,0)))</f>
        <v>cross carbon tax</v>
      </c>
      <c r="L1286" s="177">
        <f>IF(ISBLANK(INDEX('Policy Characteristics'!F:F,MATCH($C1286,'Policy Characteristics'!$C:$C,0))),"",INDEX('Policy Characteristics'!F:F,MATCH($C1286,'Policy Characteristics'!$C:$C,0)))</f>
        <v>0</v>
      </c>
      <c r="M1286" s="177">
        <f>IF(ISBLANK(INDEX('Policy Characteristics'!G:G,MATCH($C1286,'Policy Characteristics'!$C:$C,0))),"",INDEX('Policy Characteristics'!G:G,MATCH($C1286,'Policy Characteristics'!$C:$C,0)))</f>
        <v>300</v>
      </c>
      <c r="N1286" s="177">
        <f>IF(ISBLANK(INDEX('Policy Characteristics'!H:H,MATCH($C1286,'Policy Characteristics'!$C:$C,0))),"",INDEX('Policy Characteristics'!H:H,MATCH($C1286,'Policy Characteristics'!$C:$C,0)))</f>
        <v>5</v>
      </c>
      <c r="O1286" s="177" t="str">
        <f>IF(ISBLANK(INDEX('Policy Characteristics'!I:I,MATCH($C1286,'Policy Characteristics'!$C:$C,0))),"",INDEX('Policy Characteristics'!I:I,MATCH($C1286,'Policy Characteristics'!$C:$C,0)))</f>
        <v>€/metric ton CO2e</v>
      </c>
      <c r="P1286" s="177" t="str">
        <f>IF(ISBLANK(INDEX('Policy Characteristics'!J:J,MATCH($C1286,'Policy Characteristics'!$C:$C,0))),"",INDEX('Policy Characteristics'!J:J,MATCH($C1286,'Policy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86" s="177" t="str">
        <f>IF(ISBLANK(INDEX('Policy Characteristics'!K:K,MATCH($C1286,'Policy Characteristics'!$C:$C,0))),"",INDEX('Policy Characteristics'!K:K,MATCH($C1286,'Policy Characteristics'!$C:$C,0)))</f>
        <v>fuels.html#carbon-tax</v>
      </c>
      <c r="R1286" s="177" t="str">
        <f>IF(ISBLANK(INDEX('Policy Characteristics'!L:L,MATCH($C1286,'Policy Characteristics'!$C:$C,0))),"",INDEX('Policy Characteristics'!L:L,MATCH($C1286,'Policy Characteristics'!$C:$C,0)))</f>
        <v>carbon-tax.html</v>
      </c>
    </row>
    <row r="1287" spans="1:18" s="4" customFormat="1" x14ac:dyDescent="0.35">
      <c r="A1287" s="176" t="str">
        <f>IF(ISBLANK(INDEX('Policy Characteristics'!A:A,MATCH($C1287,'Policy Characteristics'!$C:$C,0))),"",INDEX('Policy Characteristics'!A:A,MATCH($C1287,'Policy Characteristics'!$C:$C,0)))</f>
        <v>Cross-Sector</v>
      </c>
      <c r="B1287" s="184" t="str">
        <f>IF(ISBLANK(INDEX('Policy Characteristics'!B:B,MATCH($C1287,'Policy Characteristics'!$C:$C,0))),"",INDEX('Policy Characteristics'!B:B,MATCH($C1287,'Policy Characteristics'!$C:$C,0)))</f>
        <v>Carbon Price</v>
      </c>
      <c r="C1287" s="176" t="str">
        <f t="shared" si="52"/>
        <v>Additional Carbon Tax Rate</v>
      </c>
      <c r="D1287" s="47" t="s">
        <v>1393</v>
      </c>
      <c r="E1287" s="47"/>
      <c r="F1287" s="47" t="s">
        <v>1779</v>
      </c>
      <c r="G1287" s="47"/>
      <c r="H1287" s="44">
        <v>544</v>
      </c>
      <c r="I1287" s="198" t="s">
        <v>43</v>
      </c>
      <c r="J1287" s="177" t="str">
        <f>IF(ISBLANK(INDEX('Policy Characteristics'!D:D,MATCH($C1287,'Policy Characteristics'!$C:$C,0))),"",INDEX('Policy Characteristics'!D:D,MATCH($C1287,'Policy Characteristics'!$C:$C,0)))</f>
        <v>Carbon Price</v>
      </c>
      <c r="K1287" s="177" t="str">
        <f>IF(ISBLANK(INDEX('Policy Characteristics'!E:E,MATCH($C1287,'Policy Characteristics'!$C:$C,0))),"",INDEX('Policy Characteristics'!E:E,MATCH($C1287,'Policy Characteristics'!$C:$C,0)))</f>
        <v>cross carbon tax</v>
      </c>
      <c r="L1287" s="177">
        <f>IF(ISBLANK(INDEX('Policy Characteristics'!F:F,MATCH($C1287,'Policy Characteristics'!$C:$C,0))),"",INDEX('Policy Characteristics'!F:F,MATCH($C1287,'Policy Characteristics'!$C:$C,0)))</f>
        <v>0</v>
      </c>
      <c r="M1287" s="177">
        <f>IF(ISBLANK(INDEX('Policy Characteristics'!G:G,MATCH($C1287,'Policy Characteristics'!$C:$C,0))),"",INDEX('Policy Characteristics'!G:G,MATCH($C1287,'Policy Characteristics'!$C:$C,0)))</f>
        <v>300</v>
      </c>
      <c r="N1287" s="177">
        <f>IF(ISBLANK(INDEX('Policy Characteristics'!H:H,MATCH($C1287,'Policy Characteristics'!$C:$C,0))),"",INDEX('Policy Characteristics'!H:H,MATCH($C1287,'Policy Characteristics'!$C:$C,0)))</f>
        <v>5</v>
      </c>
      <c r="O1287" s="177" t="str">
        <f>IF(ISBLANK(INDEX('Policy Characteristics'!I:I,MATCH($C1287,'Policy Characteristics'!$C:$C,0))),"",INDEX('Policy Characteristics'!I:I,MATCH($C1287,'Policy Characteristics'!$C:$C,0)))</f>
        <v>€/metric ton CO2e</v>
      </c>
      <c r="P1287" s="177" t="str">
        <f>IF(ISBLANK(INDEX('Policy Characteristics'!J:J,MATCH($C1287,'Policy Characteristics'!$C:$C,0))),"",INDEX('Policy Characteristics'!J:J,MATCH($C1287,'Policy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87" s="177" t="str">
        <f>IF(ISBLANK(INDEX('Policy Characteristics'!K:K,MATCH($C1287,'Policy Characteristics'!$C:$C,0))),"",INDEX('Policy Characteristics'!K:K,MATCH($C1287,'Policy Characteristics'!$C:$C,0)))</f>
        <v>fuels.html#carbon-tax</v>
      </c>
      <c r="R1287" s="177" t="str">
        <f>IF(ISBLANK(INDEX('Policy Characteristics'!L:L,MATCH($C1287,'Policy Characteristics'!$C:$C,0))),"",INDEX('Policy Characteristics'!L:L,MATCH($C1287,'Policy Characteristics'!$C:$C,0)))</f>
        <v>carbon-tax.html</v>
      </c>
    </row>
    <row r="1288" spans="1:18" s="4" customFormat="1" x14ac:dyDescent="0.35">
      <c r="A1288" s="176" t="str">
        <f>IF(ISBLANK(INDEX('Policy Characteristics'!A:A,MATCH($C1288,'Policy Characteristics'!$C:$C,0))),"",INDEX('Policy Characteristics'!A:A,MATCH($C1288,'Policy Characteristics'!$C:$C,0)))</f>
        <v>Cross-Sector</v>
      </c>
      <c r="B1288" s="184" t="str">
        <f>IF(ISBLANK(INDEX('Policy Characteristics'!B:B,MATCH($C1288,'Policy Characteristics'!$C:$C,0))),"",INDEX('Policy Characteristics'!B:B,MATCH($C1288,'Policy Characteristics'!$C:$C,0)))</f>
        <v>End Existing Subsidies</v>
      </c>
      <c r="C1288" t="s">
        <v>139</v>
      </c>
      <c r="D1288" s="47" t="s">
        <v>52</v>
      </c>
      <c r="E1288" s="47"/>
      <c r="F1288" s="47" t="s">
        <v>92</v>
      </c>
      <c r="G1288" s="47"/>
      <c r="H1288" s="44">
        <v>706</v>
      </c>
      <c r="I1288" s="199" t="s">
        <v>44</v>
      </c>
      <c r="J1288" s="177" t="str">
        <f>IF(ISBLANK(INDEX('Policy Characteristics'!D:D,MATCH($C1288,'Policy Characteristics'!$C:$C,0))),"",INDEX('Policy Characteristics'!D:D,MATCH($C1288,'Policy Characteristics'!$C:$C,0)))</f>
        <v>End Existing Subsidies</v>
      </c>
      <c r="K1288" s="177" t="str">
        <f>IF(ISBLANK(INDEX('Policy Characteristics'!E:E,MATCH($C1288,'Policy Characteristics'!$C:$C,0))),"",INDEX('Policy Characteristics'!E:E,MATCH($C1288,'Policy Characteristics'!$C:$C,0)))</f>
        <v>cross reduce BAU subsidies</v>
      </c>
      <c r="L1288" s="177">
        <f>IF(ISBLANK(INDEX('Policy Characteristics'!F:F,MATCH($C1288,'Policy Characteristics'!$C:$C,0))),"",INDEX('Policy Characteristics'!F:F,MATCH($C1288,'Policy Characteristics'!$C:$C,0)))</f>
        <v>0</v>
      </c>
      <c r="M1288" s="177">
        <f>IF(ISBLANK(INDEX('Policy Characteristics'!G:G,MATCH($C1288,'Policy Characteristics'!$C:$C,0))),"",INDEX('Policy Characteristics'!G:G,MATCH($C1288,'Policy Characteristics'!$C:$C,0)))</f>
        <v>1</v>
      </c>
      <c r="N1288" s="177">
        <f>IF(ISBLANK(INDEX('Policy Characteristics'!H:H,MATCH($C1288,'Policy Characteristics'!$C:$C,0))),"",INDEX('Policy Characteristics'!H:H,MATCH($C1288,'Policy Characteristics'!$C:$C,0)))</f>
        <v>0.01</v>
      </c>
      <c r="O1288" s="177" t="str">
        <f>IF(ISBLANK(INDEX('Policy Characteristics'!I:I,MATCH($C1288,'Policy Characteristics'!$C:$C,0))),"",INDEX('Policy Characteristics'!I:I,MATCH($C1288,'Policy Characteristics'!$C:$C,0)))</f>
        <v>% reduction in BAU subsidies</v>
      </c>
      <c r="P1288" s="177" t="str">
        <f>IF(ISBLANK(INDEX('Policy Characteristics'!J:J,MATCH($C1288,'Policy Characteristics'!$C:$C,0))),"",INDEX('Policy Characteristics'!J:J,MATCH($C1288,'Policy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88" s="177" t="str">
        <f>IF(ISBLANK(INDEX('Policy Characteristics'!K:K,MATCH($C1288,'Policy Characteristics'!$C:$C,0))),"",INDEX('Policy Characteristics'!K:K,MATCH($C1288,'Policy Characteristics'!$C:$C,0)))</f>
        <v>fuels.html#end-subsidies</v>
      </c>
      <c r="R1288" s="177" t="str">
        <f>IF(ISBLANK(INDEX('Policy Characteristics'!L:L,MATCH($C1288,'Policy Characteristics'!$C:$C,0))),"",INDEX('Policy Characteristics'!L:L,MATCH($C1288,'Policy Characteristics'!$C:$C,0)))</f>
        <v>end-existing-subsidies.html</v>
      </c>
    </row>
    <row r="1289" spans="1:18" s="4" customFormat="1" x14ac:dyDescent="0.35">
      <c r="A1289" s="176" t="str">
        <f>IF(ISBLANK(INDEX('Policy Characteristics'!A:A,MATCH($C1289,'Policy Characteristics'!$C:$C,0))),"",INDEX('Policy Characteristics'!A:A,MATCH($C1289,'Policy Characteristics'!$C:$C,0)))</f>
        <v>Cross-Sector</v>
      </c>
      <c r="B1289" s="184" t="str">
        <f>IF(ISBLANK(INDEX('Policy Characteristics'!B:B,MATCH($C1289,'Policy Characteristics'!$C:$C,0))),"",INDEX('Policy Characteristics'!B:B,MATCH($C1289,'Policy Characteristics'!$C:$C,0)))</f>
        <v>End Existing Subsidies</v>
      </c>
      <c r="C1289" s="176" t="str">
        <f t="shared" ref="C1289:C1304" si="53">C$1288</f>
        <v>Percent Reduction in BAU Subsidies</v>
      </c>
      <c r="D1289" s="6" t="s">
        <v>448</v>
      </c>
      <c r="E1289" s="47"/>
      <c r="F1289" s="6" t="s">
        <v>445</v>
      </c>
      <c r="G1289" s="47"/>
      <c r="H1289" s="44">
        <v>69</v>
      </c>
      <c r="I1289" s="199" t="s">
        <v>43</v>
      </c>
      <c r="J1289" s="177" t="str">
        <f>IF(ISBLANK(INDEX('Policy Characteristics'!D:D,MATCH($C1289,'Policy Characteristics'!$C:$C,0))),"",INDEX('Policy Characteristics'!D:D,MATCH($C1289,'Policy Characteristics'!$C:$C,0)))</f>
        <v>End Existing Subsidies</v>
      </c>
      <c r="K1289" s="177" t="str">
        <f>IF(ISBLANK(INDEX('Policy Characteristics'!E:E,MATCH($C1289,'Policy Characteristics'!$C:$C,0))),"",INDEX('Policy Characteristics'!E:E,MATCH($C1289,'Policy Characteristics'!$C:$C,0)))</f>
        <v>cross reduce BAU subsidies</v>
      </c>
      <c r="L1289" s="177">
        <f>IF(ISBLANK(INDEX('Policy Characteristics'!F:F,MATCH($C1289,'Policy Characteristics'!$C:$C,0))),"",INDEX('Policy Characteristics'!F:F,MATCH($C1289,'Policy Characteristics'!$C:$C,0)))</f>
        <v>0</v>
      </c>
      <c r="M1289" s="177">
        <f>IF(ISBLANK(INDEX('Policy Characteristics'!G:G,MATCH($C1289,'Policy Characteristics'!$C:$C,0))),"",INDEX('Policy Characteristics'!G:G,MATCH($C1289,'Policy Characteristics'!$C:$C,0)))</f>
        <v>1</v>
      </c>
      <c r="N1289" s="177">
        <f>IF(ISBLANK(INDEX('Policy Characteristics'!H:H,MATCH($C1289,'Policy Characteristics'!$C:$C,0))),"",INDEX('Policy Characteristics'!H:H,MATCH($C1289,'Policy Characteristics'!$C:$C,0)))</f>
        <v>0.01</v>
      </c>
      <c r="O1289" s="177" t="str">
        <f>IF(ISBLANK(INDEX('Policy Characteristics'!I:I,MATCH($C1289,'Policy Characteristics'!$C:$C,0))),"",INDEX('Policy Characteristics'!I:I,MATCH($C1289,'Policy Characteristics'!$C:$C,0)))</f>
        <v>% reduction in BAU subsidies</v>
      </c>
      <c r="P1289" s="177" t="str">
        <f>IF(ISBLANK(INDEX('Policy Characteristics'!J:J,MATCH($C1289,'Policy Characteristics'!$C:$C,0))),"",INDEX('Policy Characteristics'!J:J,MATCH($C1289,'Policy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89" s="177" t="str">
        <f>IF(ISBLANK(INDEX('Policy Characteristics'!K:K,MATCH($C1289,'Policy Characteristics'!$C:$C,0))),"",INDEX('Policy Characteristics'!K:K,MATCH($C1289,'Policy Characteristics'!$C:$C,0)))</f>
        <v>fuels.html#end-subsidies</v>
      </c>
      <c r="R1289" s="177" t="str">
        <f>IF(ISBLANK(INDEX('Policy Characteristics'!L:L,MATCH($C1289,'Policy Characteristics'!$C:$C,0))),"",INDEX('Policy Characteristics'!L:L,MATCH($C1289,'Policy Characteristics'!$C:$C,0)))</f>
        <v>end-existing-subsidies.html</v>
      </c>
    </row>
    <row r="1290" spans="1:18" s="4" customFormat="1" x14ac:dyDescent="0.35">
      <c r="A1290" s="176" t="str">
        <f>IF(ISBLANK(INDEX('Policy Characteristics'!A:A,MATCH($C1290,'Policy Characteristics'!$C:$C,0))),"",INDEX('Policy Characteristics'!A:A,MATCH($C1290,'Policy Characteristics'!$C:$C,0)))</f>
        <v>Cross-Sector</v>
      </c>
      <c r="B1290" s="184" t="str">
        <f>IF(ISBLANK(INDEX('Policy Characteristics'!B:B,MATCH($C1290,'Policy Characteristics'!$C:$C,0))),"",INDEX('Policy Characteristics'!B:B,MATCH($C1290,'Policy Characteristics'!$C:$C,0)))</f>
        <v>End Existing Subsidies</v>
      </c>
      <c r="C1290" s="176" t="str">
        <f t="shared" si="53"/>
        <v>Percent Reduction in BAU Subsidies</v>
      </c>
      <c r="D1290" s="6" t="s">
        <v>46</v>
      </c>
      <c r="E1290" s="47"/>
      <c r="F1290" s="6" t="s">
        <v>86</v>
      </c>
      <c r="G1290" s="47"/>
      <c r="H1290" s="44">
        <v>70</v>
      </c>
      <c r="I1290" s="199" t="s">
        <v>43</v>
      </c>
      <c r="J1290" s="177" t="str">
        <f>IF(ISBLANK(INDEX('Policy Characteristics'!D:D,MATCH($C1290,'Policy Characteristics'!$C:$C,0))),"",INDEX('Policy Characteristics'!D:D,MATCH($C1290,'Policy Characteristics'!$C:$C,0)))</f>
        <v>End Existing Subsidies</v>
      </c>
      <c r="K1290" s="177" t="str">
        <f>IF(ISBLANK(INDEX('Policy Characteristics'!E:E,MATCH($C1290,'Policy Characteristics'!$C:$C,0))),"",INDEX('Policy Characteristics'!E:E,MATCH($C1290,'Policy Characteristics'!$C:$C,0)))</f>
        <v>cross reduce BAU subsidies</v>
      </c>
      <c r="L1290" s="177">
        <f>IF(ISBLANK(INDEX('Policy Characteristics'!F:F,MATCH($C1290,'Policy Characteristics'!$C:$C,0))),"",INDEX('Policy Characteristics'!F:F,MATCH($C1290,'Policy Characteristics'!$C:$C,0)))</f>
        <v>0</v>
      </c>
      <c r="M1290" s="177">
        <f>IF(ISBLANK(INDEX('Policy Characteristics'!G:G,MATCH($C1290,'Policy Characteristics'!$C:$C,0))),"",INDEX('Policy Characteristics'!G:G,MATCH($C1290,'Policy Characteristics'!$C:$C,0)))</f>
        <v>1</v>
      </c>
      <c r="N1290" s="177">
        <f>IF(ISBLANK(INDEX('Policy Characteristics'!H:H,MATCH($C1290,'Policy Characteristics'!$C:$C,0))),"",INDEX('Policy Characteristics'!H:H,MATCH($C1290,'Policy Characteristics'!$C:$C,0)))</f>
        <v>0.01</v>
      </c>
      <c r="O1290" s="177" t="str">
        <f>IF(ISBLANK(INDEX('Policy Characteristics'!I:I,MATCH($C1290,'Policy Characteristics'!$C:$C,0))),"",INDEX('Policy Characteristics'!I:I,MATCH($C1290,'Policy Characteristics'!$C:$C,0)))</f>
        <v>% reduction in BAU subsidies</v>
      </c>
      <c r="P1290" s="177" t="str">
        <f>IF(ISBLANK(INDEX('Policy Characteristics'!J:J,MATCH($C1290,'Policy Characteristics'!$C:$C,0))),"",INDEX('Policy Characteristics'!J:J,MATCH($C1290,'Policy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0" s="177" t="str">
        <f>IF(ISBLANK(INDEX('Policy Characteristics'!K:K,MATCH($C1290,'Policy Characteristics'!$C:$C,0))),"",INDEX('Policy Characteristics'!K:K,MATCH($C1290,'Policy Characteristics'!$C:$C,0)))</f>
        <v>fuels.html#end-subsidies</v>
      </c>
      <c r="R1290" s="177" t="str">
        <f>IF(ISBLANK(INDEX('Policy Characteristics'!L:L,MATCH($C1290,'Policy Characteristics'!$C:$C,0))),"",INDEX('Policy Characteristics'!L:L,MATCH($C1290,'Policy Characteristics'!$C:$C,0)))</f>
        <v>end-existing-subsidies.html</v>
      </c>
    </row>
    <row r="1291" spans="1:18" s="4" customFormat="1" x14ac:dyDescent="0.35">
      <c r="A1291" s="176" t="str">
        <f>IF(ISBLANK(INDEX('Policy Characteristics'!A:A,MATCH($C1291,'Policy Characteristics'!$C:$C,0))),"",INDEX('Policy Characteristics'!A:A,MATCH($C1291,'Policy Characteristics'!$C:$C,0)))</f>
        <v>Cross-Sector</v>
      </c>
      <c r="B1291" s="184" t="str">
        <f>IF(ISBLANK(INDEX('Policy Characteristics'!B:B,MATCH($C1291,'Policy Characteristics'!$C:$C,0))),"",INDEX('Policy Characteristics'!B:B,MATCH($C1291,'Policy Characteristics'!$C:$C,0)))</f>
        <v>End Existing Subsidies</v>
      </c>
      <c r="C1291" s="176" t="str">
        <f t="shared" si="53"/>
        <v>Percent Reduction in BAU Subsidies</v>
      </c>
      <c r="D1291" s="6" t="s">
        <v>47</v>
      </c>
      <c r="E1291" s="47"/>
      <c r="F1291" s="6" t="s">
        <v>87</v>
      </c>
      <c r="G1291" s="47"/>
      <c r="H1291" s="44">
        <v>71</v>
      </c>
      <c r="I1291" s="199" t="s">
        <v>43</v>
      </c>
      <c r="J1291" s="177" t="str">
        <f>IF(ISBLANK(INDEX('Policy Characteristics'!D:D,MATCH($C1291,'Policy Characteristics'!$C:$C,0))),"",INDEX('Policy Characteristics'!D:D,MATCH($C1291,'Policy Characteristics'!$C:$C,0)))</f>
        <v>End Existing Subsidies</v>
      </c>
      <c r="K1291" s="177" t="str">
        <f>IF(ISBLANK(INDEX('Policy Characteristics'!E:E,MATCH($C1291,'Policy Characteristics'!$C:$C,0))),"",INDEX('Policy Characteristics'!E:E,MATCH($C1291,'Policy Characteristics'!$C:$C,0)))</f>
        <v>cross reduce BAU subsidies</v>
      </c>
      <c r="L1291" s="177">
        <f>IF(ISBLANK(INDEX('Policy Characteristics'!F:F,MATCH($C1291,'Policy Characteristics'!$C:$C,0))),"",INDEX('Policy Characteristics'!F:F,MATCH($C1291,'Policy Characteristics'!$C:$C,0)))</f>
        <v>0</v>
      </c>
      <c r="M1291" s="177">
        <f>IF(ISBLANK(INDEX('Policy Characteristics'!G:G,MATCH($C1291,'Policy Characteristics'!$C:$C,0))),"",INDEX('Policy Characteristics'!G:G,MATCH($C1291,'Policy Characteristics'!$C:$C,0)))</f>
        <v>1</v>
      </c>
      <c r="N1291" s="177">
        <f>IF(ISBLANK(INDEX('Policy Characteristics'!H:H,MATCH($C1291,'Policy Characteristics'!$C:$C,0))),"",INDEX('Policy Characteristics'!H:H,MATCH($C1291,'Policy Characteristics'!$C:$C,0)))</f>
        <v>0.01</v>
      </c>
      <c r="O1291" s="177" t="str">
        <f>IF(ISBLANK(INDEX('Policy Characteristics'!I:I,MATCH($C1291,'Policy Characteristics'!$C:$C,0))),"",INDEX('Policy Characteristics'!I:I,MATCH($C1291,'Policy Characteristics'!$C:$C,0)))</f>
        <v>% reduction in BAU subsidies</v>
      </c>
      <c r="P1291" s="177" t="str">
        <f>IF(ISBLANK(INDEX('Policy Characteristics'!J:J,MATCH($C1291,'Policy Characteristics'!$C:$C,0))),"",INDEX('Policy Characteristics'!J:J,MATCH($C1291,'Policy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1" s="177" t="str">
        <f>IF(ISBLANK(INDEX('Policy Characteristics'!K:K,MATCH($C1291,'Policy Characteristics'!$C:$C,0))),"",INDEX('Policy Characteristics'!K:K,MATCH($C1291,'Policy Characteristics'!$C:$C,0)))</f>
        <v>fuels.html#end-subsidies</v>
      </c>
      <c r="R1291" s="177" t="str">
        <f>IF(ISBLANK(INDEX('Policy Characteristics'!L:L,MATCH($C1291,'Policy Characteristics'!$C:$C,0))),"",INDEX('Policy Characteristics'!L:L,MATCH($C1291,'Policy Characteristics'!$C:$C,0)))</f>
        <v>end-existing-subsidies.html</v>
      </c>
    </row>
    <row r="1292" spans="1:18" s="4" customFormat="1" x14ac:dyDescent="0.35">
      <c r="A1292" s="176" t="str">
        <f>IF(ISBLANK(INDEX('Policy Characteristics'!A:A,MATCH($C1292,'Policy Characteristics'!$C:$C,0))),"",INDEX('Policy Characteristics'!A:A,MATCH($C1292,'Policy Characteristics'!$C:$C,0)))</f>
        <v>Cross-Sector</v>
      </c>
      <c r="B1292" s="184" t="str">
        <f>IF(ISBLANK(INDEX('Policy Characteristics'!B:B,MATCH($C1292,'Policy Characteristics'!$C:$C,0))),"",INDEX('Policy Characteristics'!B:B,MATCH($C1292,'Policy Characteristics'!$C:$C,0)))</f>
        <v>End Existing Subsidies</v>
      </c>
      <c r="C1292" s="176" t="str">
        <f t="shared" si="53"/>
        <v>Percent Reduction in BAU Subsidies</v>
      </c>
      <c r="D1292" s="6" t="s">
        <v>48</v>
      </c>
      <c r="E1292" s="47"/>
      <c r="F1292" s="6" t="s">
        <v>88</v>
      </c>
      <c r="G1292" s="47"/>
      <c r="H1292" s="44">
        <v>72</v>
      </c>
      <c r="I1292" s="199" t="s">
        <v>44</v>
      </c>
      <c r="J1292" s="177" t="str">
        <f>IF(ISBLANK(INDEX('Policy Characteristics'!D:D,MATCH($C1292,'Policy Characteristics'!$C:$C,0))),"",INDEX('Policy Characteristics'!D:D,MATCH($C1292,'Policy Characteristics'!$C:$C,0)))</f>
        <v>End Existing Subsidies</v>
      </c>
      <c r="K1292" s="177" t="str">
        <f>IF(ISBLANK(INDEX('Policy Characteristics'!E:E,MATCH($C1292,'Policy Characteristics'!$C:$C,0))),"",INDEX('Policy Characteristics'!E:E,MATCH($C1292,'Policy Characteristics'!$C:$C,0)))</f>
        <v>cross reduce BAU subsidies</v>
      </c>
      <c r="L1292" s="177">
        <f>IF(ISBLANK(INDEX('Policy Characteristics'!F:F,MATCH($C1292,'Policy Characteristics'!$C:$C,0))),"",INDEX('Policy Characteristics'!F:F,MATCH($C1292,'Policy Characteristics'!$C:$C,0)))</f>
        <v>0</v>
      </c>
      <c r="M1292" s="177">
        <f>IF(ISBLANK(INDEX('Policy Characteristics'!G:G,MATCH($C1292,'Policy Characteristics'!$C:$C,0))),"",INDEX('Policy Characteristics'!G:G,MATCH($C1292,'Policy Characteristics'!$C:$C,0)))</f>
        <v>1</v>
      </c>
      <c r="N1292" s="177">
        <f>IF(ISBLANK(INDEX('Policy Characteristics'!H:H,MATCH($C1292,'Policy Characteristics'!$C:$C,0))),"",INDEX('Policy Characteristics'!H:H,MATCH($C1292,'Policy Characteristics'!$C:$C,0)))</f>
        <v>0.01</v>
      </c>
      <c r="O1292" s="177" t="str">
        <f>IF(ISBLANK(INDEX('Policy Characteristics'!I:I,MATCH($C1292,'Policy Characteristics'!$C:$C,0))),"",INDEX('Policy Characteristics'!I:I,MATCH($C1292,'Policy Characteristics'!$C:$C,0)))</f>
        <v>% reduction in BAU subsidies</v>
      </c>
      <c r="P1292" s="177" t="str">
        <f>IF(ISBLANK(INDEX('Policy Characteristics'!J:J,MATCH($C1292,'Policy Characteristics'!$C:$C,0))),"",INDEX('Policy Characteristics'!J:J,MATCH($C1292,'Policy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2" s="177" t="str">
        <f>IF(ISBLANK(INDEX('Policy Characteristics'!K:K,MATCH($C1292,'Policy Characteristics'!$C:$C,0))),"",INDEX('Policy Characteristics'!K:K,MATCH($C1292,'Policy Characteristics'!$C:$C,0)))</f>
        <v>fuels.html#end-subsidies</v>
      </c>
      <c r="R1292" s="177" t="str">
        <f>IF(ISBLANK(INDEX('Policy Characteristics'!L:L,MATCH($C1292,'Policy Characteristics'!$C:$C,0))),"",INDEX('Policy Characteristics'!L:L,MATCH($C1292,'Policy Characteristics'!$C:$C,0)))</f>
        <v>end-existing-subsidies.html</v>
      </c>
    </row>
    <row r="1293" spans="1:18" s="4" customFormat="1" x14ac:dyDescent="0.35">
      <c r="A1293" s="176" t="str">
        <f>IF(ISBLANK(INDEX('Policy Characteristics'!A:A,MATCH($C1293,'Policy Characteristics'!$C:$C,0))),"",INDEX('Policy Characteristics'!A:A,MATCH($C1293,'Policy Characteristics'!$C:$C,0)))</f>
        <v>Cross-Sector</v>
      </c>
      <c r="B1293" s="184" t="str">
        <f>IF(ISBLANK(INDEX('Policy Characteristics'!B:B,MATCH($C1293,'Policy Characteristics'!$C:$C,0))),"",INDEX('Policy Characteristics'!B:B,MATCH($C1293,'Policy Characteristics'!$C:$C,0)))</f>
        <v>End Existing Subsidies</v>
      </c>
      <c r="C1293" s="176" t="str">
        <f t="shared" si="53"/>
        <v>Percent Reduction in BAU Subsidies</v>
      </c>
      <c r="D1293" s="6" t="s">
        <v>49</v>
      </c>
      <c r="E1293" s="47"/>
      <c r="F1293" s="6" t="s">
        <v>450</v>
      </c>
      <c r="G1293" s="47"/>
      <c r="H1293" s="44">
        <v>73</v>
      </c>
      <c r="I1293" s="199" t="s">
        <v>44</v>
      </c>
      <c r="J1293" s="177" t="str">
        <f>IF(ISBLANK(INDEX('Policy Characteristics'!D:D,MATCH($C1293,'Policy Characteristics'!$C:$C,0))),"",INDEX('Policy Characteristics'!D:D,MATCH($C1293,'Policy Characteristics'!$C:$C,0)))</f>
        <v>End Existing Subsidies</v>
      </c>
      <c r="K1293" s="177" t="str">
        <f>IF(ISBLANK(INDEX('Policy Characteristics'!E:E,MATCH($C1293,'Policy Characteristics'!$C:$C,0))),"",INDEX('Policy Characteristics'!E:E,MATCH($C1293,'Policy Characteristics'!$C:$C,0)))</f>
        <v>cross reduce BAU subsidies</v>
      </c>
      <c r="L1293" s="177">
        <f>IF(ISBLANK(INDEX('Policy Characteristics'!F:F,MATCH($C1293,'Policy Characteristics'!$C:$C,0))),"",INDEX('Policy Characteristics'!F:F,MATCH($C1293,'Policy Characteristics'!$C:$C,0)))</f>
        <v>0</v>
      </c>
      <c r="M1293" s="177">
        <f>IF(ISBLANK(INDEX('Policy Characteristics'!G:G,MATCH($C1293,'Policy Characteristics'!$C:$C,0))),"",INDEX('Policy Characteristics'!G:G,MATCH($C1293,'Policy Characteristics'!$C:$C,0)))</f>
        <v>1</v>
      </c>
      <c r="N1293" s="177">
        <f>IF(ISBLANK(INDEX('Policy Characteristics'!H:H,MATCH($C1293,'Policy Characteristics'!$C:$C,0))),"",INDEX('Policy Characteristics'!H:H,MATCH($C1293,'Policy Characteristics'!$C:$C,0)))</f>
        <v>0.01</v>
      </c>
      <c r="O1293" s="177" t="str">
        <f>IF(ISBLANK(INDEX('Policy Characteristics'!I:I,MATCH($C1293,'Policy Characteristics'!$C:$C,0))),"",INDEX('Policy Characteristics'!I:I,MATCH($C1293,'Policy Characteristics'!$C:$C,0)))</f>
        <v>% reduction in BAU subsidies</v>
      </c>
      <c r="P1293" s="177" t="str">
        <f>IF(ISBLANK(INDEX('Policy Characteristics'!J:J,MATCH($C1293,'Policy Characteristics'!$C:$C,0))),"",INDEX('Policy Characteristics'!J:J,MATCH($C1293,'Policy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3" s="177" t="str">
        <f>IF(ISBLANK(INDEX('Policy Characteristics'!K:K,MATCH($C1293,'Policy Characteristics'!$C:$C,0))),"",INDEX('Policy Characteristics'!K:K,MATCH($C1293,'Policy Characteristics'!$C:$C,0)))</f>
        <v>fuels.html#end-subsidies</v>
      </c>
      <c r="R1293" s="177" t="str">
        <f>IF(ISBLANK(INDEX('Policy Characteristics'!L:L,MATCH($C1293,'Policy Characteristics'!$C:$C,0))),"",INDEX('Policy Characteristics'!L:L,MATCH($C1293,'Policy Characteristics'!$C:$C,0)))</f>
        <v>end-existing-subsidies.html</v>
      </c>
    </row>
    <row r="1294" spans="1:18" s="4" customFormat="1" x14ac:dyDescent="0.35">
      <c r="A1294" s="176" t="str">
        <f>IF(ISBLANK(INDEX('Policy Characteristics'!A:A,MATCH($C1294,'Policy Characteristics'!$C:$C,0))),"",INDEX('Policy Characteristics'!A:A,MATCH($C1294,'Policy Characteristics'!$C:$C,0)))</f>
        <v>Cross-Sector</v>
      </c>
      <c r="B1294" s="184" t="str">
        <f>IF(ISBLANK(INDEX('Policy Characteristics'!B:B,MATCH($C1294,'Policy Characteristics'!$C:$C,0))),"",INDEX('Policy Characteristics'!B:B,MATCH($C1294,'Policy Characteristics'!$C:$C,0)))</f>
        <v>End Existing Subsidies</v>
      </c>
      <c r="C1294" s="176" t="str">
        <f t="shared" si="53"/>
        <v>Percent Reduction in BAU Subsidies</v>
      </c>
      <c r="D1294" s="6" t="s">
        <v>50</v>
      </c>
      <c r="E1294" s="47"/>
      <c r="F1294" s="6" t="s">
        <v>93</v>
      </c>
      <c r="G1294" s="47"/>
      <c r="H1294" s="44">
        <v>74</v>
      </c>
      <c r="I1294" s="199" t="s">
        <v>43</v>
      </c>
      <c r="J1294" s="177" t="str">
        <f>IF(ISBLANK(INDEX('Policy Characteristics'!D:D,MATCH($C1294,'Policy Characteristics'!$C:$C,0))),"",INDEX('Policy Characteristics'!D:D,MATCH($C1294,'Policy Characteristics'!$C:$C,0)))</f>
        <v>End Existing Subsidies</v>
      </c>
      <c r="K1294" s="177" t="str">
        <f>IF(ISBLANK(INDEX('Policy Characteristics'!E:E,MATCH($C1294,'Policy Characteristics'!$C:$C,0))),"",INDEX('Policy Characteristics'!E:E,MATCH($C1294,'Policy Characteristics'!$C:$C,0)))</f>
        <v>cross reduce BAU subsidies</v>
      </c>
      <c r="L1294" s="177">
        <f>IF(ISBLANK(INDEX('Policy Characteristics'!F:F,MATCH($C1294,'Policy Characteristics'!$C:$C,0))),"",INDEX('Policy Characteristics'!F:F,MATCH($C1294,'Policy Characteristics'!$C:$C,0)))</f>
        <v>0</v>
      </c>
      <c r="M1294" s="177">
        <f>IF(ISBLANK(INDEX('Policy Characteristics'!G:G,MATCH($C1294,'Policy Characteristics'!$C:$C,0))),"",INDEX('Policy Characteristics'!G:G,MATCH($C1294,'Policy Characteristics'!$C:$C,0)))</f>
        <v>1</v>
      </c>
      <c r="N1294" s="177">
        <f>IF(ISBLANK(INDEX('Policy Characteristics'!H:H,MATCH($C1294,'Policy Characteristics'!$C:$C,0))),"",INDEX('Policy Characteristics'!H:H,MATCH($C1294,'Policy Characteristics'!$C:$C,0)))</f>
        <v>0.01</v>
      </c>
      <c r="O1294" s="177" t="str">
        <f>IF(ISBLANK(INDEX('Policy Characteristics'!I:I,MATCH($C1294,'Policy Characteristics'!$C:$C,0))),"",INDEX('Policy Characteristics'!I:I,MATCH($C1294,'Policy Characteristics'!$C:$C,0)))</f>
        <v>% reduction in BAU subsidies</v>
      </c>
      <c r="P1294" s="177" t="str">
        <f>IF(ISBLANK(INDEX('Policy Characteristics'!J:J,MATCH($C1294,'Policy Characteristics'!$C:$C,0))),"",INDEX('Policy Characteristics'!J:J,MATCH($C1294,'Policy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4" s="177" t="str">
        <f>IF(ISBLANK(INDEX('Policy Characteristics'!K:K,MATCH($C1294,'Policy Characteristics'!$C:$C,0))),"",INDEX('Policy Characteristics'!K:K,MATCH($C1294,'Policy Characteristics'!$C:$C,0)))</f>
        <v>fuels.html#end-subsidies</v>
      </c>
      <c r="R1294" s="177" t="str">
        <f>IF(ISBLANK(INDEX('Policy Characteristics'!L:L,MATCH($C1294,'Policy Characteristics'!$C:$C,0))),"",INDEX('Policy Characteristics'!L:L,MATCH($C1294,'Policy Characteristics'!$C:$C,0)))</f>
        <v>end-existing-subsidies.html</v>
      </c>
    </row>
    <row r="1295" spans="1:18" s="4" customFormat="1" x14ac:dyDescent="0.35">
      <c r="A1295" s="176" t="str">
        <f>IF(ISBLANK(INDEX('Policy Characteristics'!A:A,MATCH($C1295,'Policy Characteristics'!$C:$C,0))),"",INDEX('Policy Characteristics'!A:A,MATCH($C1295,'Policy Characteristics'!$C:$C,0)))</f>
        <v>Cross-Sector</v>
      </c>
      <c r="B1295" s="184" t="str">
        <f>IF(ISBLANK(INDEX('Policy Characteristics'!B:B,MATCH($C1295,'Policy Characteristics'!$C:$C,0))),"",INDEX('Policy Characteristics'!B:B,MATCH($C1295,'Policy Characteristics'!$C:$C,0)))</f>
        <v>End Existing Subsidies</v>
      </c>
      <c r="C1295" s="176" t="str">
        <f t="shared" si="53"/>
        <v>Percent Reduction in BAU Subsidies</v>
      </c>
      <c r="D1295" s="6" t="s">
        <v>51</v>
      </c>
      <c r="E1295" s="47"/>
      <c r="F1295" s="6" t="s">
        <v>91</v>
      </c>
      <c r="G1295" s="47"/>
      <c r="H1295" s="44">
        <v>707</v>
      </c>
      <c r="I1295" s="199" t="s">
        <v>44</v>
      </c>
      <c r="J1295" s="177" t="str">
        <f>IF(ISBLANK(INDEX('Policy Characteristics'!D:D,MATCH($C1295,'Policy Characteristics'!$C:$C,0))),"",INDEX('Policy Characteristics'!D:D,MATCH($C1295,'Policy Characteristics'!$C:$C,0)))</f>
        <v>End Existing Subsidies</v>
      </c>
      <c r="K1295" s="177" t="str">
        <f>IF(ISBLANK(INDEX('Policy Characteristics'!E:E,MATCH($C1295,'Policy Characteristics'!$C:$C,0))),"",INDEX('Policy Characteristics'!E:E,MATCH($C1295,'Policy Characteristics'!$C:$C,0)))</f>
        <v>cross reduce BAU subsidies</v>
      </c>
      <c r="L1295" s="177">
        <f>IF(ISBLANK(INDEX('Policy Characteristics'!F:F,MATCH($C1295,'Policy Characteristics'!$C:$C,0))),"",INDEX('Policy Characteristics'!F:F,MATCH($C1295,'Policy Characteristics'!$C:$C,0)))</f>
        <v>0</v>
      </c>
      <c r="M1295" s="177">
        <f>IF(ISBLANK(INDEX('Policy Characteristics'!G:G,MATCH($C1295,'Policy Characteristics'!$C:$C,0))),"",INDEX('Policy Characteristics'!G:G,MATCH($C1295,'Policy Characteristics'!$C:$C,0)))</f>
        <v>1</v>
      </c>
      <c r="N1295" s="177">
        <f>IF(ISBLANK(INDEX('Policy Characteristics'!H:H,MATCH($C1295,'Policy Characteristics'!$C:$C,0))),"",INDEX('Policy Characteristics'!H:H,MATCH($C1295,'Policy Characteristics'!$C:$C,0)))</f>
        <v>0.01</v>
      </c>
      <c r="O1295" s="177" t="str">
        <f>IF(ISBLANK(INDEX('Policy Characteristics'!I:I,MATCH($C1295,'Policy Characteristics'!$C:$C,0))),"",INDEX('Policy Characteristics'!I:I,MATCH($C1295,'Policy Characteristics'!$C:$C,0)))</f>
        <v>% reduction in BAU subsidies</v>
      </c>
      <c r="P1295" s="177" t="str">
        <f>IF(ISBLANK(INDEX('Policy Characteristics'!J:J,MATCH($C1295,'Policy Characteristics'!$C:$C,0))),"",INDEX('Policy Characteristics'!J:J,MATCH($C1295,'Policy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5" s="177" t="str">
        <f>IF(ISBLANK(INDEX('Policy Characteristics'!K:K,MATCH($C1295,'Policy Characteristics'!$C:$C,0))),"",INDEX('Policy Characteristics'!K:K,MATCH($C1295,'Policy Characteristics'!$C:$C,0)))</f>
        <v>fuels.html#end-subsidies</v>
      </c>
      <c r="R1295" s="177" t="str">
        <f>IF(ISBLANK(INDEX('Policy Characteristics'!L:L,MATCH($C1295,'Policy Characteristics'!$C:$C,0))),"",INDEX('Policy Characteristics'!L:L,MATCH($C1295,'Policy Characteristics'!$C:$C,0)))</f>
        <v>end-existing-subsidies.html</v>
      </c>
    </row>
    <row r="1296" spans="1:18" s="4" customFormat="1" x14ac:dyDescent="0.35">
      <c r="A1296" s="176" t="str">
        <f>IF(ISBLANK(INDEX('Policy Characteristics'!A:A,MATCH($C1296,'Policy Characteristics'!$C:$C,0))),"",INDEX('Policy Characteristics'!A:A,MATCH($C1296,'Policy Characteristics'!$C:$C,0)))</f>
        <v>Cross-Sector</v>
      </c>
      <c r="B1296" s="184" t="str">
        <f>IF(ISBLANK(INDEX('Policy Characteristics'!B:B,MATCH($C1296,'Policy Characteristics'!$C:$C,0))),"",INDEX('Policy Characteristics'!B:B,MATCH($C1296,'Policy Characteristics'!$C:$C,0)))</f>
        <v>End Existing Subsidies</v>
      </c>
      <c r="C1296" s="176" t="str">
        <f t="shared" si="53"/>
        <v>Percent Reduction in BAU Subsidies</v>
      </c>
      <c r="D1296" s="6" t="s">
        <v>53</v>
      </c>
      <c r="E1296" s="47"/>
      <c r="F1296" s="6" t="s">
        <v>94</v>
      </c>
      <c r="G1296" s="47"/>
      <c r="H1296" s="44">
        <v>75</v>
      </c>
      <c r="I1296" s="199" t="s">
        <v>43</v>
      </c>
      <c r="J1296" s="177" t="str">
        <f>IF(ISBLANK(INDEX('Policy Characteristics'!D:D,MATCH($C1296,'Policy Characteristics'!$C:$C,0))),"",INDEX('Policy Characteristics'!D:D,MATCH($C1296,'Policy Characteristics'!$C:$C,0)))</f>
        <v>End Existing Subsidies</v>
      </c>
      <c r="K1296" s="177" t="str">
        <f>IF(ISBLANK(INDEX('Policy Characteristics'!E:E,MATCH($C1296,'Policy Characteristics'!$C:$C,0))),"",INDEX('Policy Characteristics'!E:E,MATCH($C1296,'Policy Characteristics'!$C:$C,0)))</f>
        <v>cross reduce BAU subsidies</v>
      </c>
      <c r="L1296" s="177">
        <f>IF(ISBLANK(INDEX('Policy Characteristics'!F:F,MATCH($C1296,'Policy Characteristics'!$C:$C,0))),"",INDEX('Policy Characteristics'!F:F,MATCH($C1296,'Policy Characteristics'!$C:$C,0)))</f>
        <v>0</v>
      </c>
      <c r="M1296" s="177">
        <f>IF(ISBLANK(INDEX('Policy Characteristics'!G:G,MATCH($C1296,'Policy Characteristics'!$C:$C,0))),"",INDEX('Policy Characteristics'!G:G,MATCH($C1296,'Policy Characteristics'!$C:$C,0)))</f>
        <v>1</v>
      </c>
      <c r="N1296" s="177">
        <f>IF(ISBLANK(INDEX('Policy Characteristics'!H:H,MATCH($C1296,'Policy Characteristics'!$C:$C,0))),"",INDEX('Policy Characteristics'!H:H,MATCH($C1296,'Policy Characteristics'!$C:$C,0)))</f>
        <v>0.01</v>
      </c>
      <c r="O1296" s="177" t="str">
        <f>IF(ISBLANK(INDEX('Policy Characteristics'!I:I,MATCH($C1296,'Policy Characteristics'!$C:$C,0))),"",INDEX('Policy Characteristics'!I:I,MATCH($C1296,'Policy Characteristics'!$C:$C,0)))</f>
        <v>% reduction in BAU subsidies</v>
      </c>
      <c r="P1296" s="177" t="str">
        <f>IF(ISBLANK(INDEX('Policy Characteristics'!J:J,MATCH($C1296,'Policy Characteristics'!$C:$C,0))),"",INDEX('Policy Characteristics'!J:J,MATCH($C1296,'Policy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6" s="177" t="str">
        <f>IF(ISBLANK(INDEX('Policy Characteristics'!K:K,MATCH($C1296,'Policy Characteristics'!$C:$C,0))),"",INDEX('Policy Characteristics'!K:K,MATCH($C1296,'Policy Characteristics'!$C:$C,0)))</f>
        <v>fuels.html#end-subsidies</v>
      </c>
      <c r="R1296" s="177" t="str">
        <f>IF(ISBLANK(INDEX('Policy Characteristics'!L:L,MATCH($C1296,'Policy Characteristics'!$C:$C,0))),"",INDEX('Policy Characteristics'!L:L,MATCH($C1296,'Policy Characteristics'!$C:$C,0)))</f>
        <v>end-existing-subsidies.html</v>
      </c>
    </row>
    <row r="1297" spans="1:18" s="4" customFormat="1" x14ac:dyDescent="0.35">
      <c r="A1297" s="176" t="str">
        <f>IF(ISBLANK(INDEX('Policy Characteristics'!A:A,MATCH($C1297,'Policy Characteristics'!$C:$C,0))),"",INDEX('Policy Characteristics'!A:A,MATCH($C1297,'Policy Characteristics'!$C:$C,0)))</f>
        <v>Cross-Sector</v>
      </c>
      <c r="B1297" s="184" t="str">
        <f>IF(ISBLANK(INDEX('Policy Characteristics'!B:B,MATCH($C1297,'Policy Characteristics'!$C:$C,0))),"",INDEX('Policy Characteristics'!B:B,MATCH($C1297,'Policy Characteristics'!$C:$C,0)))</f>
        <v>End Existing Subsidies</v>
      </c>
      <c r="C1297" s="176" t="str">
        <f t="shared" si="53"/>
        <v>Percent Reduction in BAU Subsidies</v>
      </c>
      <c r="D1297" s="6" t="s">
        <v>54</v>
      </c>
      <c r="E1297" s="47"/>
      <c r="F1297" s="6" t="s">
        <v>95</v>
      </c>
      <c r="G1297" s="47"/>
      <c r="H1297" s="44">
        <v>76</v>
      </c>
      <c r="I1297" s="199" t="s">
        <v>43</v>
      </c>
      <c r="J1297" s="177" t="str">
        <f>IF(ISBLANK(INDEX('Policy Characteristics'!D:D,MATCH($C1297,'Policy Characteristics'!$C:$C,0))),"",INDEX('Policy Characteristics'!D:D,MATCH($C1297,'Policy Characteristics'!$C:$C,0)))</f>
        <v>End Existing Subsidies</v>
      </c>
      <c r="K1297" s="177" t="str">
        <f>IF(ISBLANK(INDEX('Policy Characteristics'!E:E,MATCH($C1297,'Policy Characteristics'!$C:$C,0))),"",INDEX('Policy Characteristics'!E:E,MATCH($C1297,'Policy Characteristics'!$C:$C,0)))</f>
        <v>cross reduce BAU subsidies</v>
      </c>
      <c r="L1297" s="177">
        <f>IF(ISBLANK(INDEX('Policy Characteristics'!F:F,MATCH($C1297,'Policy Characteristics'!$C:$C,0))),"",INDEX('Policy Characteristics'!F:F,MATCH($C1297,'Policy Characteristics'!$C:$C,0)))</f>
        <v>0</v>
      </c>
      <c r="M1297" s="177">
        <f>IF(ISBLANK(INDEX('Policy Characteristics'!G:G,MATCH($C1297,'Policy Characteristics'!$C:$C,0))),"",INDEX('Policy Characteristics'!G:G,MATCH($C1297,'Policy Characteristics'!$C:$C,0)))</f>
        <v>1</v>
      </c>
      <c r="N1297" s="177">
        <f>IF(ISBLANK(INDEX('Policy Characteristics'!H:H,MATCH($C1297,'Policy Characteristics'!$C:$C,0))),"",INDEX('Policy Characteristics'!H:H,MATCH($C1297,'Policy Characteristics'!$C:$C,0)))</f>
        <v>0.01</v>
      </c>
      <c r="O1297" s="177" t="str">
        <f>IF(ISBLANK(INDEX('Policy Characteristics'!I:I,MATCH($C1297,'Policy Characteristics'!$C:$C,0))),"",INDEX('Policy Characteristics'!I:I,MATCH($C1297,'Policy Characteristics'!$C:$C,0)))</f>
        <v>% reduction in BAU subsidies</v>
      </c>
      <c r="P1297" s="177" t="str">
        <f>IF(ISBLANK(INDEX('Policy Characteristics'!J:J,MATCH($C1297,'Policy Characteristics'!$C:$C,0))),"",INDEX('Policy Characteristics'!J:J,MATCH($C1297,'Policy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7" s="177" t="str">
        <f>IF(ISBLANK(INDEX('Policy Characteristics'!K:K,MATCH($C1297,'Policy Characteristics'!$C:$C,0))),"",INDEX('Policy Characteristics'!K:K,MATCH($C1297,'Policy Characteristics'!$C:$C,0)))</f>
        <v>fuels.html#end-subsidies</v>
      </c>
      <c r="R1297" s="177" t="str">
        <f>IF(ISBLANK(INDEX('Policy Characteristics'!L:L,MATCH($C1297,'Policy Characteristics'!$C:$C,0))),"",INDEX('Policy Characteristics'!L:L,MATCH($C1297,'Policy Characteristics'!$C:$C,0)))</f>
        <v>end-existing-subsidies.html</v>
      </c>
    </row>
    <row r="1298" spans="1:18" s="4" customFormat="1" x14ac:dyDescent="0.35">
      <c r="A1298" s="176" t="str">
        <f>IF(ISBLANK(INDEX('Policy Characteristics'!A:A,MATCH($C1298,'Policy Characteristics'!$C:$C,0))),"",INDEX('Policy Characteristics'!A:A,MATCH($C1298,'Policy Characteristics'!$C:$C,0)))</f>
        <v>Cross-Sector</v>
      </c>
      <c r="B1298" s="184" t="str">
        <f>IF(ISBLANK(INDEX('Policy Characteristics'!B:B,MATCH($C1298,'Policy Characteristics'!$C:$C,0))),"",INDEX('Policy Characteristics'!B:B,MATCH($C1298,'Policy Characteristics'!$C:$C,0)))</f>
        <v>End Existing Subsidies</v>
      </c>
      <c r="C1298" s="176" t="str">
        <f t="shared" si="53"/>
        <v>Percent Reduction in BAU Subsidies</v>
      </c>
      <c r="D1298" s="6" t="s">
        <v>55</v>
      </c>
      <c r="E1298" s="47"/>
      <c r="F1298" s="6" t="s">
        <v>96</v>
      </c>
      <c r="G1298" s="47"/>
      <c r="H1298" s="44">
        <v>708</v>
      </c>
      <c r="I1298" s="199" t="s">
        <v>44</v>
      </c>
      <c r="J1298" s="177" t="str">
        <f>IF(ISBLANK(INDEX('Policy Characteristics'!D:D,MATCH($C1298,'Policy Characteristics'!$C:$C,0))),"",INDEX('Policy Characteristics'!D:D,MATCH($C1298,'Policy Characteristics'!$C:$C,0)))</f>
        <v>End Existing Subsidies</v>
      </c>
      <c r="K1298" s="177" t="str">
        <f>IF(ISBLANK(INDEX('Policy Characteristics'!E:E,MATCH($C1298,'Policy Characteristics'!$C:$C,0))),"",INDEX('Policy Characteristics'!E:E,MATCH($C1298,'Policy Characteristics'!$C:$C,0)))</f>
        <v>cross reduce BAU subsidies</v>
      </c>
      <c r="L1298" s="177">
        <f>IF(ISBLANK(INDEX('Policy Characteristics'!F:F,MATCH($C1298,'Policy Characteristics'!$C:$C,0))),"",INDEX('Policy Characteristics'!F:F,MATCH($C1298,'Policy Characteristics'!$C:$C,0)))</f>
        <v>0</v>
      </c>
      <c r="M1298" s="177">
        <f>IF(ISBLANK(INDEX('Policy Characteristics'!G:G,MATCH($C1298,'Policy Characteristics'!$C:$C,0))),"",INDEX('Policy Characteristics'!G:G,MATCH($C1298,'Policy Characteristics'!$C:$C,0)))</f>
        <v>1</v>
      </c>
      <c r="N1298" s="177">
        <f>IF(ISBLANK(INDEX('Policy Characteristics'!H:H,MATCH($C1298,'Policy Characteristics'!$C:$C,0))),"",INDEX('Policy Characteristics'!H:H,MATCH($C1298,'Policy Characteristics'!$C:$C,0)))</f>
        <v>0.01</v>
      </c>
      <c r="O1298" s="177" t="str">
        <f>IF(ISBLANK(INDEX('Policy Characteristics'!I:I,MATCH($C1298,'Policy Characteristics'!$C:$C,0))),"",INDEX('Policy Characteristics'!I:I,MATCH($C1298,'Policy Characteristics'!$C:$C,0)))</f>
        <v>% reduction in BAU subsidies</v>
      </c>
      <c r="P1298" s="177" t="str">
        <f>IF(ISBLANK(INDEX('Policy Characteristics'!J:J,MATCH($C1298,'Policy Characteristics'!$C:$C,0))),"",INDEX('Policy Characteristics'!J:J,MATCH($C1298,'Policy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8" s="177" t="str">
        <f>IF(ISBLANK(INDEX('Policy Characteristics'!K:K,MATCH($C1298,'Policy Characteristics'!$C:$C,0))),"",INDEX('Policy Characteristics'!K:K,MATCH($C1298,'Policy Characteristics'!$C:$C,0)))</f>
        <v>fuels.html#end-subsidies</v>
      </c>
      <c r="R1298" s="177" t="str">
        <f>IF(ISBLANK(INDEX('Policy Characteristics'!L:L,MATCH($C1298,'Policy Characteristics'!$C:$C,0))),"",INDEX('Policy Characteristics'!L:L,MATCH($C1298,'Policy Characteristics'!$C:$C,0)))</f>
        <v>end-existing-subsidies.html</v>
      </c>
    </row>
    <row r="1299" spans="1:18" s="4" customFormat="1" x14ac:dyDescent="0.35">
      <c r="A1299" s="176" t="str">
        <f>IF(ISBLANK(INDEX('Policy Characteristics'!A:A,MATCH($C1299,'Policy Characteristics'!$C:$C,0))),"",INDEX('Policy Characteristics'!A:A,MATCH($C1299,'Policy Characteristics'!$C:$C,0)))</f>
        <v>Cross-Sector</v>
      </c>
      <c r="B1299" s="184" t="str">
        <f>IF(ISBLANK(INDEX('Policy Characteristics'!B:B,MATCH($C1299,'Policy Characteristics'!$C:$C,0))),"",INDEX('Policy Characteristics'!B:B,MATCH($C1299,'Policy Characteristics'!$C:$C,0)))</f>
        <v>End Existing Subsidies</v>
      </c>
      <c r="C1299" s="176" t="str">
        <f t="shared" si="53"/>
        <v>Percent Reduction in BAU Subsidies</v>
      </c>
      <c r="D1299" s="6" t="s">
        <v>56</v>
      </c>
      <c r="E1299" s="47"/>
      <c r="F1299" s="6" t="s">
        <v>97</v>
      </c>
      <c r="G1299" s="47"/>
      <c r="H1299" s="44">
        <v>709</v>
      </c>
      <c r="I1299" s="199" t="s">
        <v>44</v>
      </c>
      <c r="J1299" s="177" t="str">
        <f>IF(ISBLANK(INDEX('Policy Characteristics'!D:D,MATCH($C1299,'Policy Characteristics'!$C:$C,0))),"",INDEX('Policy Characteristics'!D:D,MATCH($C1299,'Policy Characteristics'!$C:$C,0)))</f>
        <v>End Existing Subsidies</v>
      </c>
      <c r="K1299" s="177" t="str">
        <f>IF(ISBLANK(INDEX('Policy Characteristics'!E:E,MATCH($C1299,'Policy Characteristics'!$C:$C,0))),"",INDEX('Policy Characteristics'!E:E,MATCH($C1299,'Policy Characteristics'!$C:$C,0)))</f>
        <v>cross reduce BAU subsidies</v>
      </c>
      <c r="L1299" s="177">
        <f>IF(ISBLANK(INDEX('Policy Characteristics'!F:F,MATCH($C1299,'Policy Characteristics'!$C:$C,0))),"",INDEX('Policy Characteristics'!F:F,MATCH($C1299,'Policy Characteristics'!$C:$C,0)))</f>
        <v>0</v>
      </c>
      <c r="M1299" s="177">
        <f>IF(ISBLANK(INDEX('Policy Characteristics'!G:G,MATCH($C1299,'Policy Characteristics'!$C:$C,0))),"",INDEX('Policy Characteristics'!G:G,MATCH($C1299,'Policy Characteristics'!$C:$C,0)))</f>
        <v>1</v>
      </c>
      <c r="N1299" s="177">
        <f>IF(ISBLANK(INDEX('Policy Characteristics'!H:H,MATCH($C1299,'Policy Characteristics'!$C:$C,0))),"",INDEX('Policy Characteristics'!H:H,MATCH($C1299,'Policy Characteristics'!$C:$C,0)))</f>
        <v>0.01</v>
      </c>
      <c r="O1299" s="177" t="str">
        <f>IF(ISBLANK(INDEX('Policy Characteristics'!I:I,MATCH($C1299,'Policy Characteristics'!$C:$C,0))),"",INDEX('Policy Characteristics'!I:I,MATCH($C1299,'Policy Characteristics'!$C:$C,0)))</f>
        <v>% reduction in BAU subsidies</v>
      </c>
      <c r="P1299" s="177" t="str">
        <f>IF(ISBLANK(INDEX('Policy Characteristics'!J:J,MATCH($C1299,'Policy Characteristics'!$C:$C,0))),"",INDEX('Policy Characteristics'!J:J,MATCH($C1299,'Policy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9" s="177" t="str">
        <f>IF(ISBLANK(INDEX('Policy Characteristics'!K:K,MATCH($C1299,'Policy Characteristics'!$C:$C,0))),"",INDEX('Policy Characteristics'!K:K,MATCH($C1299,'Policy Characteristics'!$C:$C,0)))</f>
        <v>fuels.html#end-subsidies</v>
      </c>
      <c r="R1299" s="177" t="str">
        <f>IF(ISBLANK(INDEX('Policy Characteristics'!L:L,MATCH($C1299,'Policy Characteristics'!$C:$C,0))),"",INDEX('Policy Characteristics'!L:L,MATCH($C1299,'Policy Characteristics'!$C:$C,0)))</f>
        <v>end-existing-subsidies.html</v>
      </c>
    </row>
    <row r="1300" spans="1:18" s="4" customFormat="1" x14ac:dyDescent="0.35">
      <c r="A1300" s="176" t="str">
        <f>IF(ISBLANK(INDEX('Policy Characteristics'!A:A,MATCH($C1300,'Policy Characteristics'!$C:$C,0))),"",INDEX('Policy Characteristics'!A:A,MATCH($C1300,'Policy Characteristics'!$C:$C,0)))</f>
        <v>Cross-Sector</v>
      </c>
      <c r="B1300" s="184" t="str">
        <f>IF(ISBLANK(INDEX('Policy Characteristics'!B:B,MATCH($C1300,'Policy Characteristics'!$C:$C,0))),"",INDEX('Policy Characteristics'!B:B,MATCH($C1300,'Policy Characteristics'!$C:$C,0)))</f>
        <v>End Existing Subsidies</v>
      </c>
      <c r="C1300" s="176" t="str">
        <f t="shared" si="53"/>
        <v>Percent Reduction in BAU Subsidies</v>
      </c>
      <c r="D1300" s="6" t="s">
        <v>1372</v>
      </c>
      <c r="E1300" s="47"/>
      <c r="F1300" s="6" t="s">
        <v>1373</v>
      </c>
      <c r="G1300" s="47"/>
      <c r="H1300" s="44">
        <v>710</v>
      </c>
      <c r="I1300" s="199" t="s">
        <v>44</v>
      </c>
      <c r="J1300" s="177" t="str">
        <f>IF(ISBLANK(INDEX('Policy Characteristics'!D:D,MATCH($C1300,'Policy Characteristics'!$C:$C,0))),"",INDEX('Policy Characteristics'!D:D,MATCH($C1300,'Policy Characteristics'!$C:$C,0)))</f>
        <v>End Existing Subsidies</v>
      </c>
      <c r="K1300" s="177" t="str">
        <f>IF(ISBLANK(INDEX('Policy Characteristics'!E:E,MATCH($C1300,'Policy Characteristics'!$C:$C,0))),"",INDEX('Policy Characteristics'!E:E,MATCH($C1300,'Policy Characteristics'!$C:$C,0)))</f>
        <v>cross reduce BAU subsidies</v>
      </c>
      <c r="L1300" s="177">
        <f>IF(ISBLANK(INDEX('Policy Characteristics'!F:F,MATCH($C1300,'Policy Characteristics'!$C:$C,0))),"",INDEX('Policy Characteristics'!F:F,MATCH($C1300,'Policy Characteristics'!$C:$C,0)))</f>
        <v>0</v>
      </c>
      <c r="M1300" s="177">
        <f>IF(ISBLANK(INDEX('Policy Characteristics'!G:G,MATCH($C1300,'Policy Characteristics'!$C:$C,0))),"",INDEX('Policy Characteristics'!G:G,MATCH($C1300,'Policy Characteristics'!$C:$C,0)))</f>
        <v>1</v>
      </c>
      <c r="N1300" s="177">
        <f>IF(ISBLANK(INDEX('Policy Characteristics'!H:H,MATCH($C1300,'Policy Characteristics'!$C:$C,0))),"",INDEX('Policy Characteristics'!H:H,MATCH($C1300,'Policy Characteristics'!$C:$C,0)))</f>
        <v>0.01</v>
      </c>
      <c r="O1300" s="177" t="str">
        <f>IF(ISBLANK(INDEX('Policy Characteristics'!I:I,MATCH($C1300,'Policy Characteristics'!$C:$C,0))),"",INDEX('Policy Characteristics'!I:I,MATCH($C1300,'Policy Characteristics'!$C:$C,0)))</f>
        <v>% reduction in BAU subsidies</v>
      </c>
      <c r="P1300" s="177" t="str">
        <f>IF(ISBLANK(INDEX('Policy Characteristics'!J:J,MATCH($C1300,'Policy Characteristics'!$C:$C,0))),"",INDEX('Policy Characteristics'!J:J,MATCH($C1300,'Policy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0" s="177" t="str">
        <f>IF(ISBLANK(INDEX('Policy Characteristics'!K:K,MATCH($C1300,'Policy Characteristics'!$C:$C,0))),"",INDEX('Policy Characteristics'!K:K,MATCH($C1300,'Policy Characteristics'!$C:$C,0)))</f>
        <v>fuels.html#end-subsidies</v>
      </c>
      <c r="R1300" s="177" t="str">
        <f>IF(ISBLANK(INDEX('Policy Characteristics'!L:L,MATCH($C1300,'Policy Characteristics'!$C:$C,0))),"",INDEX('Policy Characteristics'!L:L,MATCH($C1300,'Policy Characteristics'!$C:$C,0)))</f>
        <v>end-existing-subsidies.html</v>
      </c>
    </row>
    <row r="1301" spans="1:18" s="4" customFormat="1" x14ac:dyDescent="0.35">
      <c r="A1301" s="176" t="str">
        <f>IF(ISBLANK(INDEX('Policy Characteristics'!A:A,MATCH($C1301,'Policy Characteristics'!$C:$C,0))),"",INDEX('Policy Characteristics'!A:A,MATCH($C1301,'Policy Characteristics'!$C:$C,0)))</f>
        <v>Cross-Sector</v>
      </c>
      <c r="B1301" s="184" t="str">
        <f>IF(ISBLANK(INDEX('Policy Characteristics'!B:B,MATCH($C1301,'Policy Characteristics'!$C:$C,0))),"",INDEX('Policy Characteristics'!B:B,MATCH($C1301,'Policy Characteristics'!$C:$C,0)))</f>
        <v>End Existing Subsidies</v>
      </c>
      <c r="C1301" s="176" t="str">
        <f t="shared" si="53"/>
        <v>Percent Reduction in BAU Subsidies</v>
      </c>
      <c r="D1301" s="6" t="s">
        <v>74</v>
      </c>
      <c r="E1301" s="47"/>
      <c r="F1301" s="6" t="s">
        <v>98</v>
      </c>
      <c r="G1301" s="47"/>
      <c r="H1301" s="44">
        <v>711</v>
      </c>
      <c r="I1301" s="199" t="s">
        <v>44</v>
      </c>
      <c r="J1301" s="177" t="str">
        <f>IF(ISBLANK(INDEX('Policy Characteristics'!D:D,MATCH($C1301,'Policy Characteristics'!$C:$C,0))),"",INDEX('Policy Characteristics'!D:D,MATCH($C1301,'Policy Characteristics'!$C:$C,0)))</f>
        <v>End Existing Subsidies</v>
      </c>
      <c r="K1301" s="177" t="str">
        <f>IF(ISBLANK(INDEX('Policy Characteristics'!E:E,MATCH($C1301,'Policy Characteristics'!$C:$C,0))),"",INDEX('Policy Characteristics'!E:E,MATCH($C1301,'Policy Characteristics'!$C:$C,0)))</f>
        <v>cross reduce BAU subsidies</v>
      </c>
      <c r="L1301" s="177">
        <f>IF(ISBLANK(INDEX('Policy Characteristics'!F:F,MATCH($C1301,'Policy Characteristics'!$C:$C,0))),"",INDEX('Policy Characteristics'!F:F,MATCH($C1301,'Policy Characteristics'!$C:$C,0)))</f>
        <v>0</v>
      </c>
      <c r="M1301" s="177">
        <f>IF(ISBLANK(INDEX('Policy Characteristics'!G:G,MATCH($C1301,'Policy Characteristics'!$C:$C,0))),"",INDEX('Policy Characteristics'!G:G,MATCH($C1301,'Policy Characteristics'!$C:$C,0)))</f>
        <v>1</v>
      </c>
      <c r="N1301" s="177">
        <f>IF(ISBLANK(INDEX('Policy Characteristics'!H:H,MATCH($C1301,'Policy Characteristics'!$C:$C,0))),"",INDEX('Policy Characteristics'!H:H,MATCH($C1301,'Policy Characteristics'!$C:$C,0)))</f>
        <v>0.01</v>
      </c>
      <c r="O1301" s="177" t="str">
        <f>IF(ISBLANK(INDEX('Policy Characteristics'!I:I,MATCH($C1301,'Policy Characteristics'!$C:$C,0))),"",INDEX('Policy Characteristics'!I:I,MATCH($C1301,'Policy Characteristics'!$C:$C,0)))</f>
        <v>% reduction in BAU subsidies</v>
      </c>
      <c r="P1301" s="177" t="str">
        <f>IF(ISBLANK(INDEX('Policy Characteristics'!J:J,MATCH($C1301,'Policy Characteristics'!$C:$C,0))),"",INDEX('Policy Characteristics'!J:J,MATCH($C1301,'Policy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1" s="177" t="str">
        <f>IF(ISBLANK(INDEX('Policy Characteristics'!K:K,MATCH($C1301,'Policy Characteristics'!$C:$C,0))),"",INDEX('Policy Characteristics'!K:K,MATCH($C1301,'Policy Characteristics'!$C:$C,0)))</f>
        <v>fuels.html#end-subsidies</v>
      </c>
      <c r="R1301" s="177" t="str">
        <f>IF(ISBLANK(INDEX('Policy Characteristics'!L:L,MATCH($C1301,'Policy Characteristics'!$C:$C,0))),"",INDEX('Policy Characteristics'!L:L,MATCH($C1301,'Policy Characteristics'!$C:$C,0)))</f>
        <v>end-existing-subsidies.html</v>
      </c>
    </row>
    <row r="1302" spans="1:18" s="4" customFormat="1" x14ac:dyDescent="0.35">
      <c r="A1302" s="176" t="str">
        <f>IF(ISBLANK(INDEX('Policy Characteristics'!A:A,MATCH($C1302,'Policy Characteristics'!$C:$C,0))),"",INDEX('Policy Characteristics'!A:A,MATCH($C1302,'Policy Characteristics'!$C:$C,0)))</f>
        <v>Cross-Sector</v>
      </c>
      <c r="B1302" s="184" t="str">
        <f>IF(ISBLANK(INDEX('Policy Characteristics'!B:B,MATCH($C1302,'Policy Characteristics'!$C:$C,0))),"",INDEX('Policy Characteristics'!B:B,MATCH($C1302,'Policy Characteristics'!$C:$C,0)))</f>
        <v>End Existing Subsidies</v>
      </c>
      <c r="C1302" s="176" t="str">
        <f t="shared" si="53"/>
        <v>Percent Reduction in BAU Subsidies</v>
      </c>
      <c r="D1302" s="6" t="s">
        <v>434</v>
      </c>
      <c r="E1302" s="47"/>
      <c r="F1302" s="6" t="s">
        <v>435</v>
      </c>
      <c r="G1302" s="47"/>
      <c r="H1302" s="44">
        <v>712</v>
      </c>
      <c r="I1302" s="199" t="s">
        <v>44</v>
      </c>
      <c r="J1302" s="177" t="str">
        <f>IF(ISBLANK(INDEX('Policy Characteristics'!D:D,MATCH($C1302,'Policy Characteristics'!$C:$C,0))),"",INDEX('Policy Characteristics'!D:D,MATCH($C1302,'Policy Characteristics'!$C:$C,0)))</f>
        <v>End Existing Subsidies</v>
      </c>
      <c r="K1302" s="177" t="str">
        <f>IF(ISBLANK(INDEX('Policy Characteristics'!E:E,MATCH($C1302,'Policy Characteristics'!$C:$C,0))),"",INDEX('Policy Characteristics'!E:E,MATCH($C1302,'Policy Characteristics'!$C:$C,0)))</f>
        <v>cross reduce BAU subsidies</v>
      </c>
      <c r="L1302" s="177">
        <f>IF(ISBLANK(INDEX('Policy Characteristics'!F:F,MATCH($C1302,'Policy Characteristics'!$C:$C,0))),"",INDEX('Policy Characteristics'!F:F,MATCH($C1302,'Policy Characteristics'!$C:$C,0)))</f>
        <v>0</v>
      </c>
      <c r="M1302" s="177">
        <f>IF(ISBLANK(INDEX('Policy Characteristics'!G:G,MATCH($C1302,'Policy Characteristics'!$C:$C,0))),"",INDEX('Policy Characteristics'!G:G,MATCH($C1302,'Policy Characteristics'!$C:$C,0)))</f>
        <v>1</v>
      </c>
      <c r="N1302" s="177">
        <f>IF(ISBLANK(INDEX('Policy Characteristics'!H:H,MATCH($C1302,'Policy Characteristics'!$C:$C,0))),"",INDEX('Policy Characteristics'!H:H,MATCH($C1302,'Policy Characteristics'!$C:$C,0)))</f>
        <v>0.01</v>
      </c>
      <c r="O1302" s="177" t="str">
        <f>IF(ISBLANK(INDEX('Policy Characteristics'!I:I,MATCH($C1302,'Policy Characteristics'!$C:$C,0))),"",INDEX('Policy Characteristics'!I:I,MATCH($C1302,'Policy Characteristics'!$C:$C,0)))</f>
        <v>% reduction in BAU subsidies</v>
      </c>
      <c r="P1302" s="177" t="str">
        <f>IF(ISBLANK(INDEX('Policy Characteristics'!J:J,MATCH($C1302,'Policy Characteristics'!$C:$C,0))),"",INDEX('Policy Characteristics'!J:J,MATCH($C1302,'Policy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2" s="177" t="str">
        <f>IF(ISBLANK(INDEX('Policy Characteristics'!K:K,MATCH($C1302,'Policy Characteristics'!$C:$C,0))),"",INDEX('Policy Characteristics'!K:K,MATCH($C1302,'Policy Characteristics'!$C:$C,0)))</f>
        <v>fuels.html#end-subsidies</v>
      </c>
      <c r="R1302" s="177" t="str">
        <f>IF(ISBLANK(INDEX('Policy Characteristics'!L:L,MATCH($C1302,'Policy Characteristics'!$C:$C,0))),"",INDEX('Policy Characteristics'!L:L,MATCH($C1302,'Policy Characteristics'!$C:$C,0)))</f>
        <v>end-existing-subsidies.html</v>
      </c>
    </row>
    <row r="1303" spans="1:18" s="4" customFormat="1" x14ac:dyDescent="0.35">
      <c r="A1303" s="176" t="str">
        <f>IF(ISBLANK(INDEX('Policy Characteristics'!A:A,MATCH($C1303,'Policy Characteristics'!$C:$C,0))),"",INDEX('Policy Characteristics'!A:A,MATCH($C1303,'Policy Characteristics'!$C:$C,0)))</f>
        <v>Cross-Sector</v>
      </c>
      <c r="B1303" s="184" t="str">
        <f>IF(ISBLANK(INDEX('Policy Characteristics'!B:B,MATCH($C1303,'Policy Characteristics'!$C:$C,0))),"",INDEX('Policy Characteristics'!B:B,MATCH($C1303,'Policy Characteristics'!$C:$C,0)))</f>
        <v>End Existing Subsidies</v>
      </c>
      <c r="C1303" s="176" t="str">
        <f t="shared" si="53"/>
        <v>Percent Reduction in BAU Subsidies</v>
      </c>
      <c r="D1303" s="6" t="s">
        <v>441</v>
      </c>
      <c r="E1303" s="47"/>
      <c r="F1303" s="6" t="s">
        <v>442</v>
      </c>
      <c r="G1303" s="47"/>
      <c r="H1303" s="44">
        <v>713</v>
      </c>
      <c r="I1303" s="199" t="s">
        <v>44</v>
      </c>
      <c r="J1303" s="177" t="str">
        <f>IF(ISBLANK(INDEX('Policy Characteristics'!D:D,MATCH($C1303,'Policy Characteristics'!$C:$C,0))),"",INDEX('Policy Characteristics'!D:D,MATCH($C1303,'Policy Characteristics'!$C:$C,0)))</f>
        <v>End Existing Subsidies</v>
      </c>
      <c r="K1303" s="177" t="str">
        <f>IF(ISBLANK(INDEX('Policy Characteristics'!E:E,MATCH($C1303,'Policy Characteristics'!$C:$C,0))),"",INDEX('Policy Characteristics'!E:E,MATCH($C1303,'Policy Characteristics'!$C:$C,0)))</f>
        <v>cross reduce BAU subsidies</v>
      </c>
      <c r="L1303" s="177">
        <f>IF(ISBLANK(INDEX('Policy Characteristics'!F:F,MATCH($C1303,'Policy Characteristics'!$C:$C,0))),"",INDEX('Policy Characteristics'!F:F,MATCH($C1303,'Policy Characteristics'!$C:$C,0)))</f>
        <v>0</v>
      </c>
      <c r="M1303" s="177">
        <f>IF(ISBLANK(INDEX('Policy Characteristics'!G:G,MATCH($C1303,'Policy Characteristics'!$C:$C,0))),"",INDEX('Policy Characteristics'!G:G,MATCH($C1303,'Policy Characteristics'!$C:$C,0)))</f>
        <v>1</v>
      </c>
      <c r="N1303" s="177">
        <f>IF(ISBLANK(INDEX('Policy Characteristics'!H:H,MATCH($C1303,'Policy Characteristics'!$C:$C,0))),"",INDEX('Policy Characteristics'!H:H,MATCH($C1303,'Policy Characteristics'!$C:$C,0)))</f>
        <v>0.01</v>
      </c>
      <c r="O1303" s="177" t="str">
        <f>IF(ISBLANK(INDEX('Policy Characteristics'!I:I,MATCH($C1303,'Policy Characteristics'!$C:$C,0))),"",INDEX('Policy Characteristics'!I:I,MATCH($C1303,'Policy Characteristics'!$C:$C,0)))</f>
        <v>% reduction in BAU subsidies</v>
      </c>
      <c r="P1303" s="177" t="str">
        <f>IF(ISBLANK(INDEX('Policy Characteristics'!J:J,MATCH($C1303,'Policy Characteristics'!$C:$C,0))),"",INDEX('Policy Characteristics'!J:J,MATCH($C1303,'Policy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3" s="177" t="str">
        <f>IF(ISBLANK(INDEX('Policy Characteristics'!K:K,MATCH($C1303,'Policy Characteristics'!$C:$C,0))),"",INDEX('Policy Characteristics'!K:K,MATCH($C1303,'Policy Characteristics'!$C:$C,0)))</f>
        <v>fuels.html#end-subsidies</v>
      </c>
      <c r="R1303" s="177" t="str">
        <f>IF(ISBLANK(INDEX('Policy Characteristics'!L:L,MATCH($C1303,'Policy Characteristics'!$C:$C,0))),"",INDEX('Policy Characteristics'!L:L,MATCH($C1303,'Policy Characteristics'!$C:$C,0)))</f>
        <v>end-existing-subsidies.html</v>
      </c>
    </row>
    <row r="1304" spans="1:18" s="4" customFormat="1" x14ac:dyDescent="0.35">
      <c r="A1304" s="176" t="str">
        <f>IF(ISBLANK(INDEX('Policy Characteristics'!A:A,MATCH($C1304,'Policy Characteristics'!$C:$C,0))),"",INDEX('Policy Characteristics'!A:A,MATCH($C1304,'Policy Characteristics'!$C:$C,0)))</f>
        <v>Cross-Sector</v>
      </c>
      <c r="B1304" s="184" t="str">
        <f>IF(ISBLANK(INDEX('Policy Characteristics'!B:B,MATCH($C1304,'Policy Characteristics'!$C:$C,0))),"",INDEX('Policy Characteristics'!B:B,MATCH($C1304,'Policy Characteristics'!$C:$C,0)))</f>
        <v>End Existing Subsidies</v>
      </c>
      <c r="C1304" s="176" t="str">
        <f t="shared" si="53"/>
        <v>Percent Reduction in BAU Subsidies</v>
      </c>
      <c r="D1304" s="6" t="s">
        <v>1364</v>
      </c>
      <c r="E1304" s="47"/>
      <c r="F1304" s="6" t="s">
        <v>1368</v>
      </c>
      <c r="G1304" s="47"/>
      <c r="H1304" s="44">
        <v>714</v>
      </c>
      <c r="I1304" s="199" t="s">
        <v>44</v>
      </c>
      <c r="J1304" s="177" t="str">
        <f>IF(ISBLANK(INDEX('Policy Characteristics'!D:D,MATCH($C1304,'Policy Characteristics'!$C:$C,0))),"",INDEX('Policy Characteristics'!D:D,MATCH($C1304,'Policy Characteristics'!$C:$C,0)))</f>
        <v>End Existing Subsidies</v>
      </c>
      <c r="K1304" s="177" t="str">
        <f>IF(ISBLANK(INDEX('Policy Characteristics'!E:E,MATCH($C1304,'Policy Characteristics'!$C:$C,0))),"",INDEX('Policy Characteristics'!E:E,MATCH($C1304,'Policy Characteristics'!$C:$C,0)))</f>
        <v>cross reduce BAU subsidies</v>
      </c>
      <c r="L1304" s="177">
        <f>IF(ISBLANK(INDEX('Policy Characteristics'!F:F,MATCH($C1304,'Policy Characteristics'!$C:$C,0))),"",INDEX('Policy Characteristics'!F:F,MATCH($C1304,'Policy Characteristics'!$C:$C,0)))</f>
        <v>0</v>
      </c>
      <c r="M1304" s="177">
        <f>IF(ISBLANK(INDEX('Policy Characteristics'!G:G,MATCH($C1304,'Policy Characteristics'!$C:$C,0))),"",INDEX('Policy Characteristics'!G:G,MATCH($C1304,'Policy Characteristics'!$C:$C,0)))</f>
        <v>1</v>
      </c>
      <c r="N1304" s="177">
        <f>IF(ISBLANK(INDEX('Policy Characteristics'!H:H,MATCH($C1304,'Policy Characteristics'!$C:$C,0))),"",INDEX('Policy Characteristics'!H:H,MATCH($C1304,'Policy Characteristics'!$C:$C,0)))</f>
        <v>0.01</v>
      </c>
      <c r="O1304" s="177" t="str">
        <f>IF(ISBLANK(INDEX('Policy Characteristics'!I:I,MATCH($C1304,'Policy Characteristics'!$C:$C,0))),"",INDEX('Policy Characteristics'!I:I,MATCH($C1304,'Policy Characteristics'!$C:$C,0)))</f>
        <v>% reduction in BAU subsidies</v>
      </c>
      <c r="P1304" s="177" t="str">
        <f>IF(ISBLANK(INDEX('Policy Characteristics'!J:J,MATCH($C1304,'Policy Characteristics'!$C:$C,0))),"",INDEX('Policy Characteristics'!J:J,MATCH($C1304,'Policy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4" s="177" t="str">
        <f>IF(ISBLANK(INDEX('Policy Characteristics'!K:K,MATCH($C1304,'Policy Characteristics'!$C:$C,0))),"",INDEX('Policy Characteristics'!K:K,MATCH($C1304,'Policy Characteristics'!$C:$C,0)))</f>
        <v>fuels.html#end-subsidies</v>
      </c>
      <c r="R1304" s="177" t="str">
        <f>IF(ISBLANK(INDEX('Policy Characteristics'!L:L,MATCH($C1304,'Policy Characteristics'!$C:$C,0))),"",INDEX('Policy Characteristics'!L:L,MATCH($C1304,'Policy Characteristics'!$C:$C,0)))</f>
        <v>end-existing-subsidies.html</v>
      </c>
    </row>
    <row r="1305" spans="1:18" s="4" customFormat="1" x14ac:dyDescent="0.35">
      <c r="A1305" s="176" t="str">
        <f>IF(ISBLANK(INDEX('Policy Characteristics'!A:A,MATCH($C1305,'Policy Characteristics'!$C:$C,0))),"",INDEX('Policy Characteristics'!A:A,MATCH($C1305,'Policy Characteristics'!$C:$C,0)))</f>
        <v>Cross-Sector</v>
      </c>
      <c r="B1305" s="184" t="str">
        <f>IF(ISBLANK(INDEX('Policy Characteristics'!B:B,MATCH($C1305,'Policy Characteristics'!$C:$C,0))),"",INDEX('Policy Characteristics'!B:B,MATCH($C1305,'Policy Characteristics'!$C:$C,0)))</f>
        <v>End Existing Subsidies</v>
      </c>
      <c r="C1305" s="176" t="str">
        <f t="shared" ref="C1305" si="54">C$1288</f>
        <v>Percent Reduction in BAU Subsidies</v>
      </c>
      <c r="D1305" s="6" t="s">
        <v>1374</v>
      </c>
      <c r="E1305" s="47"/>
      <c r="F1305" s="6" t="s">
        <v>1375</v>
      </c>
      <c r="G1305" s="47"/>
      <c r="H1305" s="44">
        <v>715</v>
      </c>
      <c r="I1305" s="199" t="s">
        <v>44</v>
      </c>
      <c r="J1305" s="177" t="str">
        <f>IF(ISBLANK(INDEX('Policy Characteristics'!D:D,MATCH($C1305,'Policy Characteristics'!$C:$C,0))),"",INDEX('Policy Characteristics'!D:D,MATCH($C1305,'Policy Characteristics'!$C:$C,0)))</f>
        <v>End Existing Subsidies</v>
      </c>
      <c r="K1305" s="177" t="str">
        <f>IF(ISBLANK(INDEX('Policy Characteristics'!E:E,MATCH($C1305,'Policy Characteristics'!$C:$C,0))),"",INDEX('Policy Characteristics'!E:E,MATCH($C1305,'Policy Characteristics'!$C:$C,0)))</f>
        <v>cross reduce BAU subsidies</v>
      </c>
      <c r="L1305" s="177">
        <f>IF(ISBLANK(INDEX('Policy Characteristics'!F:F,MATCH($C1305,'Policy Characteristics'!$C:$C,0))),"",INDEX('Policy Characteristics'!F:F,MATCH($C1305,'Policy Characteristics'!$C:$C,0)))</f>
        <v>0</v>
      </c>
      <c r="M1305" s="177">
        <f>IF(ISBLANK(INDEX('Policy Characteristics'!G:G,MATCH($C1305,'Policy Characteristics'!$C:$C,0))),"",INDEX('Policy Characteristics'!G:G,MATCH($C1305,'Policy Characteristics'!$C:$C,0)))</f>
        <v>1</v>
      </c>
      <c r="N1305" s="177">
        <f>IF(ISBLANK(INDEX('Policy Characteristics'!H:H,MATCH($C1305,'Policy Characteristics'!$C:$C,0))),"",INDEX('Policy Characteristics'!H:H,MATCH($C1305,'Policy Characteristics'!$C:$C,0)))</f>
        <v>0.01</v>
      </c>
      <c r="O1305" s="177" t="str">
        <f>IF(ISBLANK(INDEX('Policy Characteristics'!I:I,MATCH($C1305,'Policy Characteristics'!$C:$C,0))),"",INDEX('Policy Characteristics'!I:I,MATCH($C1305,'Policy Characteristics'!$C:$C,0)))</f>
        <v>% reduction in BAU subsidies</v>
      </c>
      <c r="P1305" s="177" t="str">
        <f>IF(ISBLANK(INDEX('Policy Characteristics'!J:J,MATCH($C1305,'Policy Characteristics'!$C:$C,0))),"",INDEX('Policy Characteristics'!J:J,MATCH($C1305,'Policy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5" s="177" t="str">
        <f>IF(ISBLANK(INDEX('Policy Characteristics'!K:K,MATCH($C1305,'Policy Characteristics'!$C:$C,0))),"",INDEX('Policy Characteristics'!K:K,MATCH($C1305,'Policy Characteristics'!$C:$C,0)))</f>
        <v>fuels.html#end-subsidies</v>
      </c>
      <c r="R1305" s="177" t="str">
        <f>IF(ISBLANK(INDEX('Policy Characteristics'!L:L,MATCH($C1305,'Policy Characteristics'!$C:$C,0))),"",INDEX('Policy Characteristics'!L:L,MATCH($C1305,'Policy Characteristics'!$C:$C,0)))</f>
        <v>end-existing-subsidies.html</v>
      </c>
    </row>
    <row r="1306" spans="1:18" s="4" customFormat="1" x14ac:dyDescent="0.35">
      <c r="A1306" s="176" t="str">
        <f>IF(ISBLANK(INDEX('Policy Characteristics'!A:A,MATCH($C1306,'Policy Characteristics'!$C:$C,0))),"",INDEX('Policy Characteristics'!A:A,MATCH($C1306,'Policy Characteristics'!$C:$C,0)))</f>
        <v>Cross-Sector</v>
      </c>
      <c r="B1306" s="184" t="str">
        <f>IF(ISBLANK(INDEX('Policy Characteristics'!B:B,MATCH($C1306,'Policy Characteristics'!$C:$C,0))),"",INDEX('Policy Characteristics'!B:B,MATCH($C1306,'Policy Characteristics'!$C:$C,0)))</f>
        <v>End Existing Subsidies</v>
      </c>
      <c r="C1306" s="176" t="str">
        <f t="shared" ref="C1306:C1308" si="55">C$1288</f>
        <v>Percent Reduction in BAU Subsidies</v>
      </c>
      <c r="D1306" s="6" t="s">
        <v>1365</v>
      </c>
      <c r="E1306" s="47"/>
      <c r="F1306" s="6" t="s">
        <v>1369</v>
      </c>
      <c r="G1306" s="47"/>
      <c r="H1306" s="44">
        <v>716</v>
      </c>
      <c r="I1306" s="199" t="s">
        <v>44</v>
      </c>
      <c r="J1306" s="177" t="str">
        <f>IF(ISBLANK(INDEX('Policy Characteristics'!D:D,MATCH($C1306,'Policy Characteristics'!$C:$C,0))),"",INDEX('Policy Characteristics'!D:D,MATCH($C1306,'Policy Characteristics'!$C:$C,0)))</f>
        <v>End Existing Subsidies</v>
      </c>
      <c r="K1306" s="177" t="str">
        <f>IF(ISBLANK(INDEX('Policy Characteristics'!E:E,MATCH($C1306,'Policy Characteristics'!$C:$C,0))),"",INDEX('Policy Characteristics'!E:E,MATCH($C1306,'Policy Characteristics'!$C:$C,0)))</f>
        <v>cross reduce BAU subsidies</v>
      </c>
      <c r="L1306" s="177">
        <f>IF(ISBLANK(INDEX('Policy Characteristics'!F:F,MATCH($C1306,'Policy Characteristics'!$C:$C,0))),"",INDEX('Policy Characteristics'!F:F,MATCH($C1306,'Policy Characteristics'!$C:$C,0)))</f>
        <v>0</v>
      </c>
      <c r="M1306" s="177">
        <f>IF(ISBLANK(INDEX('Policy Characteristics'!G:G,MATCH($C1306,'Policy Characteristics'!$C:$C,0))),"",INDEX('Policy Characteristics'!G:G,MATCH($C1306,'Policy Characteristics'!$C:$C,0)))</f>
        <v>1</v>
      </c>
      <c r="N1306" s="177">
        <f>IF(ISBLANK(INDEX('Policy Characteristics'!H:H,MATCH($C1306,'Policy Characteristics'!$C:$C,0))),"",INDEX('Policy Characteristics'!H:H,MATCH($C1306,'Policy Characteristics'!$C:$C,0)))</f>
        <v>0.01</v>
      </c>
      <c r="O1306" s="177" t="str">
        <f>IF(ISBLANK(INDEX('Policy Characteristics'!I:I,MATCH($C1306,'Policy Characteristics'!$C:$C,0))),"",INDEX('Policy Characteristics'!I:I,MATCH($C1306,'Policy Characteristics'!$C:$C,0)))</f>
        <v>% reduction in BAU subsidies</v>
      </c>
      <c r="P1306" s="177" t="str">
        <f>IF(ISBLANK(INDEX('Policy Characteristics'!J:J,MATCH($C1306,'Policy Characteristics'!$C:$C,0))),"",INDEX('Policy Characteristics'!J:J,MATCH($C1306,'Policy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6" s="177" t="str">
        <f>IF(ISBLANK(INDEX('Policy Characteristics'!K:K,MATCH($C1306,'Policy Characteristics'!$C:$C,0))),"",INDEX('Policy Characteristics'!K:K,MATCH($C1306,'Policy Characteristics'!$C:$C,0)))</f>
        <v>fuels.html#end-subsidies</v>
      </c>
      <c r="R1306" s="177" t="str">
        <f>IF(ISBLANK(INDEX('Policy Characteristics'!L:L,MATCH($C1306,'Policy Characteristics'!$C:$C,0))),"",INDEX('Policy Characteristics'!L:L,MATCH($C1306,'Policy Characteristics'!$C:$C,0)))</f>
        <v>end-existing-subsidies.html</v>
      </c>
    </row>
    <row r="1307" spans="1:18" s="4" customFormat="1" x14ac:dyDescent="0.35">
      <c r="A1307" s="176" t="str">
        <f>IF(ISBLANK(INDEX('Policy Characteristics'!A:A,MATCH($C1307,'Policy Characteristics'!$C:$C,0))),"",INDEX('Policy Characteristics'!A:A,MATCH($C1307,'Policy Characteristics'!$C:$C,0)))</f>
        <v>Cross-Sector</v>
      </c>
      <c r="B1307" s="184" t="str">
        <f>IF(ISBLANK(INDEX('Policy Characteristics'!B:B,MATCH($C1307,'Policy Characteristics'!$C:$C,0))),"",INDEX('Policy Characteristics'!B:B,MATCH($C1307,'Policy Characteristics'!$C:$C,0)))</f>
        <v>End Existing Subsidies</v>
      </c>
      <c r="C1307" s="176" t="str">
        <f t="shared" si="55"/>
        <v>Percent Reduction in BAU Subsidies</v>
      </c>
      <c r="D1307" s="6" t="s">
        <v>1366</v>
      </c>
      <c r="E1307" s="47"/>
      <c r="F1307" s="6" t="s">
        <v>1370</v>
      </c>
      <c r="G1307" s="47"/>
      <c r="H1307" s="44">
        <v>717</v>
      </c>
      <c r="I1307" s="199" t="s">
        <v>44</v>
      </c>
      <c r="J1307" s="177" t="str">
        <f>IF(ISBLANK(INDEX('Policy Characteristics'!D:D,MATCH($C1307,'Policy Characteristics'!$C:$C,0))),"",INDEX('Policy Characteristics'!D:D,MATCH($C1307,'Policy Characteristics'!$C:$C,0)))</f>
        <v>End Existing Subsidies</v>
      </c>
      <c r="K1307" s="177" t="str">
        <f>IF(ISBLANK(INDEX('Policy Characteristics'!E:E,MATCH($C1307,'Policy Characteristics'!$C:$C,0))),"",INDEX('Policy Characteristics'!E:E,MATCH($C1307,'Policy Characteristics'!$C:$C,0)))</f>
        <v>cross reduce BAU subsidies</v>
      </c>
      <c r="L1307" s="177">
        <f>IF(ISBLANK(INDEX('Policy Characteristics'!F:F,MATCH($C1307,'Policy Characteristics'!$C:$C,0))),"",INDEX('Policy Characteristics'!F:F,MATCH($C1307,'Policy Characteristics'!$C:$C,0)))</f>
        <v>0</v>
      </c>
      <c r="M1307" s="177">
        <f>IF(ISBLANK(INDEX('Policy Characteristics'!G:G,MATCH($C1307,'Policy Characteristics'!$C:$C,0))),"",INDEX('Policy Characteristics'!G:G,MATCH($C1307,'Policy Characteristics'!$C:$C,0)))</f>
        <v>1</v>
      </c>
      <c r="N1307" s="177">
        <f>IF(ISBLANK(INDEX('Policy Characteristics'!H:H,MATCH($C1307,'Policy Characteristics'!$C:$C,0))),"",INDEX('Policy Characteristics'!H:H,MATCH($C1307,'Policy Characteristics'!$C:$C,0)))</f>
        <v>0.01</v>
      </c>
      <c r="O1307" s="177" t="str">
        <f>IF(ISBLANK(INDEX('Policy Characteristics'!I:I,MATCH($C1307,'Policy Characteristics'!$C:$C,0))),"",INDEX('Policy Characteristics'!I:I,MATCH($C1307,'Policy Characteristics'!$C:$C,0)))</f>
        <v>% reduction in BAU subsidies</v>
      </c>
      <c r="P1307" s="177" t="str">
        <f>IF(ISBLANK(INDEX('Policy Characteristics'!J:J,MATCH($C1307,'Policy Characteristics'!$C:$C,0))),"",INDEX('Policy Characteristics'!J:J,MATCH($C1307,'Policy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7" s="177" t="str">
        <f>IF(ISBLANK(INDEX('Policy Characteristics'!K:K,MATCH($C1307,'Policy Characteristics'!$C:$C,0))),"",INDEX('Policy Characteristics'!K:K,MATCH($C1307,'Policy Characteristics'!$C:$C,0)))</f>
        <v>fuels.html#end-subsidies</v>
      </c>
      <c r="R1307" s="177" t="str">
        <f>IF(ISBLANK(INDEX('Policy Characteristics'!L:L,MATCH($C1307,'Policy Characteristics'!$C:$C,0))),"",INDEX('Policy Characteristics'!L:L,MATCH($C1307,'Policy Characteristics'!$C:$C,0)))</f>
        <v>end-existing-subsidies.html</v>
      </c>
    </row>
    <row r="1308" spans="1:18" s="4" customFormat="1" x14ac:dyDescent="0.35">
      <c r="A1308" s="176" t="str">
        <f>IF(ISBLANK(INDEX('Policy Characteristics'!A:A,MATCH($C1308,'Policy Characteristics'!$C:$C,0))),"",INDEX('Policy Characteristics'!A:A,MATCH($C1308,'Policy Characteristics'!$C:$C,0)))</f>
        <v>Cross-Sector</v>
      </c>
      <c r="B1308" s="184" t="str">
        <f>IF(ISBLANK(INDEX('Policy Characteristics'!B:B,MATCH($C1308,'Policy Characteristics'!$C:$C,0))),"",INDEX('Policy Characteristics'!B:B,MATCH($C1308,'Policy Characteristics'!$C:$C,0)))</f>
        <v>End Existing Subsidies</v>
      </c>
      <c r="C1308" s="176" t="str">
        <f t="shared" si="55"/>
        <v>Percent Reduction in BAU Subsidies</v>
      </c>
      <c r="D1308" s="6" t="s">
        <v>1367</v>
      </c>
      <c r="E1308" s="47"/>
      <c r="F1308" s="6" t="s">
        <v>1371</v>
      </c>
      <c r="G1308" s="47"/>
      <c r="H1308" s="44">
        <v>718</v>
      </c>
      <c r="I1308" s="199" t="s">
        <v>44</v>
      </c>
      <c r="J1308" s="177" t="str">
        <f>IF(ISBLANK(INDEX('Policy Characteristics'!D:D,MATCH($C1308,'Policy Characteristics'!$C:$C,0))),"",INDEX('Policy Characteristics'!D:D,MATCH($C1308,'Policy Characteristics'!$C:$C,0)))</f>
        <v>End Existing Subsidies</v>
      </c>
      <c r="K1308" s="177" t="str">
        <f>IF(ISBLANK(INDEX('Policy Characteristics'!E:E,MATCH($C1308,'Policy Characteristics'!$C:$C,0))),"",INDEX('Policy Characteristics'!E:E,MATCH($C1308,'Policy Characteristics'!$C:$C,0)))</f>
        <v>cross reduce BAU subsidies</v>
      </c>
      <c r="L1308" s="177">
        <f>IF(ISBLANK(INDEX('Policy Characteristics'!F:F,MATCH($C1308,'Policy Characteristics'!$C:$C,0))),"",INDEX('Policy Characteristics'!F:F,MATCH($C1308,'Policy Characteristics'!$C:$C,0)))</f>
        <v>0</v>
      </c>
      <c r="M1308" s="177">
        <f>IF(ISBLANK(INDEX('Policy Characteristics'!G:G,MATCH($C1308,'Policy Characteristics'!$C:$C,0))),"",INDEX('Policy Characteristics'!G:G,MATCH($C1308,'Policy Characteristics'!$C:$C,0)))</f>
        <v>1</v>
      </c>
      <c r="N1308" s="177">
        <f>IF(ISBLANK(INDEX('Policy Characteristics'!H:H,MATCH($C1308,'Policy Characteristics'!$C:$C,0))),"",INDEX('Policy Characteristics'!H:H,MATCH($C1308,'Policy Characteristics'!$C:$C,0)))</f>
        <v>0.01</v>
      </c>
      <c r="O1308" s="177" t="str">
        <f>IF(ISBLANK(INDEX('Policy Characteristics'!I:I,MATCH($C1308,'Policy Characteristics'!$C:$C,0))),"",INDEX('Policy Characteristics'!I:I,MATCH($C1308,'Policy Characteristics'!$C:$C,0)))</f>
        <v>% reduction in BAU subsidies</v>
      </c>
      <c r="P1308" s="177" t="str">
        <f>IF(ISBLANK(INDEX('Policy Characteristics'!J:J,MATCH($C1308,'Policy Characteristics'!$C:$C,0))),"",INDEX('Policy Characteristics'!J:J,MATCH($C1308,'Policy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8" s="177" t="str">
        <f>IF(ISBLANK(INDEX('Policy Characteristics'!K:K,MATCH($C1308,'Policy Characteristics'!$C:$C,0))),"",INDEX('Policy Characteristics'!K:K,MATCH($C1308,'Policy Characteristics'!$C:$C,0)))</f>
        <v>fuels.html#end-subsidies</v>
      </c>
      <c r="R1308" s="177" t="str">
        <f>IF(ISBLANK(INDEX('Policy Characteristics'!L:L,MATCH($C1308,'Policy Characteristics'!$C:$C,0))),"",INDEX('Policy Characteristics'!L:L,MATCH($C1308,'Policy Characteristics'!$C:$C,0)))</f>
        <v>end-existing-subsidies.html</v>
      </c>
    </row>
    <row r="1309" spans="1:18" s="2" customFormat="1" x14ac:dyDescent="0.35">
      <c r="A1309" s="176" t="str">
        <f>IF(ISBLANK(INDEX('Policy Characteristics'!A:A,MATCH($C1309,'Policy Characteristics'!$C:$C,0))),"",INDEX('Policy Characteristics'!A:A,MATCH($C1309,'Policy Characteristics'!$C:$C,0)))</f>
        <v>Cross-Sector</v>
      </c>
      <c r="B1309" s="184" t="str">
        <f>IF(ISBLANK(INDEX('Policy Characteristics'!B:B,MATCH($C1309,'Policy Characteristics'!$C:$C,0))),"",INDEX('Policy Characteristics'!B:B,MATCH($C1309,'Policy Characteristics'!$C:$C,0)))</f>
        <v>Exempt Non-CO2 Emissions from C Tax</v>
      </c>
      <c r="C1309" s="191" t="s">
        <v>1345</v>
      </c>
      <c r="D1309" s="6"/>
      <c r="E1309" s="6"/>
      <c r="F1309" s="6"/>
      <c r="G1309" s="6"/>
      <c r="H1309" s="44">
        <v>719</v>
      </c>
      <c r="I1309" s="199" t="s">
        <v>44</v>
      </c>
      <c r="J1309" s="177" t="str">
        <f>IF(ISBLANK(INDEX('Policy Characteristics'!D:D,MATCH($C1309,'Policy Characteristics'!$C:$C,0))),"",INDEX('Policy Characteristics'!D:D,MATCH($C1309,'Policy Characteristics'!$C:$C,0)))</f>
        <v/>
      </c>
      <c r="K1309" s="177" t="str">
        <f>IF(ISBLANK(INDEX('Policy Characteristics'!E:E,MATCH($C1309,'Policy Characteristics'!$C:$C,0))),"",INDEX('Policy Characteristics'!E:E,MATCH($C1309,'Policy Characteristics'!$C:$C,0)))</f>
        <v>cross toggle whether carbon tax affects non CO2 emissions</v>
      </c>
      <c r="L1309" s="177">
        <f>IF(ISBLANK(INDEX('Policy Characteristics'!F:F,MATCH($C1309,'Policy Characteristics'!$C:$C,0))),"",INDEX('Policy Characteristics'!F:F,MATCH($C1309,'Policy Characteristics'!$C:$C,0)))</f>
        <v>0</v>
      </c>
      <c r="M1309" s="177">
        <f>IF(ISBLANK(INDEX('Policy Characteristics'!G:G,MATCH($C1309,'Policy Characteristics'!$C:$C,0))),"",INDEX('Policy Characteristics'!G:G,MATCH($C1309,'Policy Characteristics'!$C:$C,0)))</f>
        <v>1</v>
      </c>
      <c r="N1309" s="177">
        <f>IF(ISBLANK(INDEX('Policy Characteristics'!H:H,MATCH($C1309,'Policy Characteristics'!$C:$C,0))),"",INDEX('Policy Characteristics'!H:H,MATCH($C1309,'Policy Characteristics'!$C:$C,0)))</f>
        <v>1</v>
      </c>
      <c r="O1309" s="177" t="str">
        <f>IF(ISBLANK(INDEX('Policy Characteristics'!I:I,MATCH($C1309,'Policy Characteristics'!$C:$C,0))),"",INDEX('Policy Characteristics'!I:I,MATCH($C1309,'Policy Characteristics'!$C:$C,0)))</f>
        <v>on/off</v>
      </c>
      <c r="P1309" s="177" t="str">
        <f>IF(ISBLANK(INDEX('Policy Characteristics'!J:J,MATCH($C1309,'Policy Characteristics'!$C:$C,0))),"",INDEX('Policy Characteristics'!J:J,MATCH($C1309,'Policy Characteristics'!$C:$C,0)))</f>
        <v>**Description:** By default, the carbon tax applies to CO2 and non-CO2 emissions. This policy exempts non-CO2 emissions, meaning the carbon tax will only apply to CO2 emissions.</v>
      </c>
      <c r="Q1309" s="177" t="str">
        <f>IF(ISBLANK(INDEX('Policy Characteristics'!K:K,MATCH($C1309,'Policy Characteristics'!$C:$C,0))),"",INDEX('Policy Characteristics'!K:K,MATCH($C1309,'Policy Characteristics'!$C:$C,0)))</f>
        <v>fuels.html#carbon-tax</v>
      </c>
      <c r="R1309" s="177" t="str">
        <f>IF(ISBLANK(INDEX('Policy Characteristics'!L:L,MATCH($C1309,'Policy Characteristics'!$C:$C,0))),"",INDEX('Policy Characteristics'!L:L,MATCH($C1309,'Policy Characteristics'!$C:$C,0)))</f>
        <v>carbon-tax.html</v>
      </c>
    </row>
    <row r="1310" spans="1:18" s="2" customFormat="1" x14ac:dyDescent="0.35">
      <c r="A1310" s="176" t="str">
        <f>IF(ISBLANK(INDEX('Policy Characteristics'!A:A,MATCH($C1310,'Policy Characteristics'!$C:$C,0))),"",INDEX('Policy Characteristics'!A:A,MATCH($C1310,'Policy Characteristics'!$C:$C,0)))</f>
        <v>Cross-Sector</v>
      </c>
      <c r="B1310" s="184" t="str">
        <f>IF(ISBLANK(INDEX('Policy Characteristics'!B:B,MATCH($C1310,'Policy Characteristics'!$C:$C,0))),"",INDEX('Policy Characteristics'!B:B,MATCH($C1310,'Policy Characteristics'!$C:$C,0)))</f>
        <v>Exempt Process Emissions from C Tax</v>
      </c>
      <c r="C1310" s="1" t="s">
        <v>2667</v>
      </c>
      <c r="D1310" s="47" t="s">
        <v>1964</v>
      </c>
      <c r="E1310" s="6"/>
      <c r="F1310" t="s">
        <v>1989</v>
      </c>
      <c r="G1310" s="6"/>
      <c r="H1310" s="49">
        <v>1628</v>
      </c>
      <c r="I1310" s="199" t="s">
        <v>43</v>
      </c>
      <c r="J1310" s="177" t="str">
        <f>IF(ISBLANK(INDEX('Policy Characteristics'!D:D,MATCH($C1310,'Policy Characteristics'!$C:$C,0))),"",INDEX('Policy Characteristics'!D:D,MATCH($C1310,'Policy Characteristics'!$C:$C,0)))</f>
        <v/>
      </c>
      <c r="K1310" s="177" t="str">
        <f>IF(ISBLANK(INDEX('Policy Characteristics'!E:E,MATCH($C1310,'Policy Characteristics'!$C:$C,0))),"",INDEX('Policy Characteristics'!E:E,MATCH($C1310,'Policy Characteristics'!$C:$C,0)))</f>
        <v>cross toggle whether carbon tax affects process emissions</v>
      </c>
      <c r="L1310" s="177">
        <f>IF(ISBLANK(INDEX('Policy Characteristics'!F:F,MATCH($C1310,'Policy Characteristics'!$C:$C,0))),"",INDEX('Policy Characteristics'!F:F,MATCH($C1310,'Policy Characteristics'!$C:$C,0)))</f>
        <v>0</v>
      </c>
      <c r="M1310" s="177">
        <f>IF(ISBLANK(INDEX('Policy Characteristics'!G:G,MATCH($C1310,'Policy Characteristics'!$C:$C,0))),"",INDEX('Policy Characteristics'!G:G,MATCH($C1310,'Policy Characteristics'!$C:$C,0)))</f>
        <v>1</v>
      </c>
      <c r="N1310" s="177">
        <f>IF(ISBLANK(INDEX('Policy Characteristics'!H:H,MATCH($C1310,'Policy Characteristics'!$C:$C,0))),"",INDEX('Policy Characteristics'!H:H,MATCH($C1310,'Policy Characteristics'!$C:$C,0)))</f>
        <v>1</v>
      </c>
      <c r="O1310" s="177" t="str">
        <f>IF(ISBLANK(INDEX('Policy Characteristics'!I:I,MATCH($C1310,'Policy Characteristics'!$C:$C,0))),"",INDEX('Policy Characteristics'!I:I,MATCH($C1310,'Policy Characteristics'!$C:$C,0)))</f>
        <v>on/off</v>
      </c>
      <c r="P1310" s="177" t="str">
        <f>IF(ISBLANK(INDEX('Policy Characteristics'!J:J,MATCH($C1310,'Policy Characteristics'!$C:$C,0))),"",INDEX('Policy Characteristics'!J:J,MATCH($C1310,'Policy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0" s="177" t="str">
        <f>IF(ISBLANK(INDEX('Policy Characteristics'!K:K,MATCH($C1310,'Policy Characteristics'!$C:$C,0))),"",INDEX('Policy Characteristics'!K:K,MATCH($C1310,'Policy Characteristics'!$C:$C,0)))</f>
        <v>fuels.html#carbon-tax</v>
      </c>
      <c r="R1310" s="177" t="str">
        <f>IF(ISBLANK(INDEX('Policy Characteristics'!L:L,MATCH($C1310,'Policy Characteristics'!$C:$C,0))),"",INDEX('Policy Characteristics'!L:L,MATCH($C1310,'Policy Characteristics'!$C:$C,0)))</f>
        <v>carbon-tax.html</v>
      </c>
    </row>
    <row r="1311" spans="1:18" s="2" customFormat="1" x14ac:dyDescent="0.35">
      <c r="A1311" s="176" t="str">
        <f>IF(ISBLANK(INDEX('Policy Characteristics'!A:A,MATCH($C1311,'Policy Characteristics'!$C:$C,0))),"",INDEX('Policy Characteristics'!A:A,MATCH($C1311,'Policy Characteristics'!$C:$C,0)))</f>
        <v>Cross-Sector</v>
      </c>
      <c r="B1311" s="184" t="str">
        <f>IF(ISBLANK(INDEX('Policy Characteristics'!B:B,MATCH($C1311,'Policy Characteristics'!$C:$C,0))),"",INDEX('Policy Characteristics'!B:B,MATCH($C1311,'Policy Characteristics'!$C:$C,0)))</f>
        <v>Exempt Process Emissions from C Tax</v>
      </c>
      <c r="C1311" s="176" t="str">
        <f>C$1310</f>
        <v>Toggle Whether Carbon Tax Affects Process Emissions</v>
      </c>
      <c r="D1311" s="6" t="s">
        <v>1965</v>
      </c>
      <c r="E1311" s="6"/>
      <c r="F1311" t="s">
        <v>1658</v>
      </c>
      <c r="G1311" s="6"/>
      <c r="H1311" s="49">
        <v>1629</v>
      </c>
      <c r="I1311" s="199" t="s">
        <v>43</v>
      </c>
      <c r="J1311" s="177" t="str">
        <f>IF(ISBLANK(INDEX('Policy Characteristics'!D:D,MATCH($C1311,'Policy Characteristics'!$C:$C,0))),"",INDEX('Policy Characteristics'!D:D,MATCH($C1311,'Policy Characteristics'!$C:$C,0)))</f>
        <v/>
      </c>
      <c r="K1311" s="177" t="str">
        <f>IF(ISBLANK(INDEX('Policy Characteristics'!E:E,MATCH($C1311,'Policy Characteristics'!$C:$C,0))),"",INDEX('Policy Characteristics'!E:E,MATCH($C1311,'Policy Characteristics'!$C:$C,0)))</f>
        <v>cross toggle whether carbon tax affects process emissions</v>
      </c>
      <c r="L1311" s="177">
        <f>IF(ISBLANK(INDEX('Policy Characteristics'!F:F,MATCH($C1311,'Policy Characteristics'!$C:$C,0))),"",INDEX('Policy Characteristics'!F:F,MATCH($C1311,'Policy Characteristics'!$C:$C,0)))</f>
        <v>0</v>
      </c>
      <c r="M1311" s="177">
        <f>IF(ISBLANK(INDEX('Policy Characteristics'!G:G,MATCH($C1311,'Policy Characteristics'!$C:$C,0))),"",INDEX('Policy Characteristics'!G:G,MATCH($C1311,'Policy Characteristics'!$C:$C,0)))</f>
        <v>1</v>
      </c>
      <c r="N1311" s="177">
        <f>IF(ISBLANK(INDEX('Policy Characteristics'!H:H,MATCH($C1311,'Policy Characteristics'!$C:$C,0))),"",INDEX('Policy Characteristics'!H:H,MATCH($C1311,'Policy Characteristics'!$C:$C,0)))</f>
        <v>1</v>
      </c>
      <c r="O1311" s="177" t="str">
        <f>IF(ISBLANK(INDEX('Policy Characteristics'!I:I,MATCH($C1311,'Policy Characteristics'!$C:$C,0))),"",INDEX('Policy Characteristics'!I:I,MATCH($C1311,'Policy Characteristics'!$C:$C,0)))</f>
        <v>on/off</v>
      </c>
      <c r="P1311" s="177" t="str">
        <f>IF(ISBLANK(INDEX('Policy Characteristics'!J:J,MATCH($C1311,'Policy Characteristics'!$C:$C,0))),"",INDEX('Policy Characteristics'!J:J,MATCH($C1311,'Policy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1" s="177" t="str">
        <f>IF(ISBLANK(INDEX('Policy Characteristics'!K:K,MATCH($C1311,'Policy Characteristics'!$C:$C,0))),"",INDEX('Policy Characteristics'!K:K,MATCH($C1311,'Policy Characteristics'!$C:$C,0)))</f>
        <v>fuels.html#carbon-tax</v>
      </c>
      <c r="R1311" s="177" t="str">
        <f>IF(ISBLANK(INDEX('Policy Characteristics'!L:L,MATCH($C1311,'Policy Characteristics'!$C:$C,0))),"",INDEX('Policy Characteristics'!L:L,MATCH($C1311,'Policy Characteristics'!$C:$C,0)))</f>
        <v>carbon-tax.html</v>
      </c>
    </row>
    <row r="1312" spans="1:18" s="2" customFormat="1" x14ac:dyDescent="0.35">
      <c r="A1312" s="176" t="str">
        <f>IF(ISBLANK(INDEX('Policy Characteristics'!A:A,MATCH($C1312,'Policy Characteristics'!$C:$C,0))),"",INDEX('Policy Characteristics'!A:A,MATCH($C1312,'Policy Characteristics'!$C:$C,0)))</f>
        <v>Cross-Sector</v>
      </c>
      <c r="B1312" s="184" t="str">
        <f>IF(ISBLANK(INDEX('Policy Characteristics'!B:B,MATCH($C1312,'Policy Characteristics'!$C:$C,0))),"",INDEX('Policy Characteristics'!B:B,MATCH($C1312,'Policy Characteristics'!$C:$C,0)))</f>
        <v>Exempt Process Emissions from C Tax</v>
      </c>
      <c r="C1312" s="176" t="str">
        <f t="shared" ref="C1312:C1334" si="56">C$1310</f>
        <v>Toggle Whether Carbon Tax Affects Process Emissions</v>
      </c>
      <c r="D1312" s="6" t="s">
        <v>1966</v>
      </c>
      <c r="E1312" s="6"/>
      <c r="F1312" t="s">
        <v>1930</v>
      </c>
      <c r="G1312" s="6"/>
      <c r="H1312" s="49">
        <v>1630</v>
      </c>
      <c r="I1312" s="199" t="s">
        <v>43</v>
      </c>
      <c r="J1312" s="177" t="str">
        <f>IF(ISBLANK(INDEX('Policy Characteristics'!D:D,MATCH($C1312,'Policy Characteristics'!$C:$C,0))),"",INDEX('Policy Characteristics'!D:D,MATCH($C1312,'Policy Characteristics'!$C:$C,0)))</f>
        <v/>
      </c>
      <c r="K1312" s="177" t="str">
        <f>IF(ISBLANK(INDEX('Policy Characteristics'!E:E,MATCH($C1312,'Policy Characteristics'!$C:$C,0))),"",INDEX('Policy Characteristics'!E:E,MATCH($C1312,'Policy Characteristics'!$C:$C,0)))</f>
        <v>cross toggle whether carbon tax affects process emissions</v>
      </c>
      <c r="L1312" s="177">
        <f>IF(ISBLANK(INDEX('Policy Characteristics'!F:F,MATCH($C1312,'Policy Characteristics'!$C:$C,0))),"",INDEX('Policy Characteristics'!F:F,MATCH($C1312,'Policy Characteristics'!$C:$C,0)))</f>
        <v>0</v>
      </c>
      <c r="M1312" s="177">
        <f>IF(ISBLANK(INDEX('Policy Characteristics'!G:G,MATCH($C1312,'Policy Characteristics'!$C:$C,0))),"",INDEX('Policy Characteristics'!G:G,MATCH($C1312,'Policy Characteristics'!$C:$C,0)))</f>
        <v>1</v>
      </c>
      <c r="N1312" s="177">
        <f>IF(ISBLANK(INDEX('Policy Characteristics'!H:H,MATCH($C1312,'Policy Characteristics'!$C:$C,0))),"",INDEX('Policy Characteristics'!H:H,MATCH($C1312,'Policy Characteristics'!$C:$C,0)))</f>
        <v>1</v>
      </c>
      <c r="O1312" s="177" t="str">
        <f>IF(ISBLANK(INDEX('Policy Characteristics'!I:I,MATCH($C1312,'Policy Characteristics'!$C:$C,0))),"",INDEX('Policy Characteristics'!I:I,MATCH($C1312,'Policy Characteristics'!$C:$C,0)))</f>
        <v>on/off</v>
      </c>
      <c r="P1312" s="177" t="str">
        <f>IF(ISBLANK(INDEX('Policy Characteristics'!J:J,MATCH($C1312,'Policy Characteristics'!$C:$C,0))),"",INDEX('Policy Characteristics'!J:J,MATCH($C1312,'Policy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2" s="177" t="str">
        <f>IF(ISBLANK(INDEX('Policy Characteristics'!K:K,MATCH($C1312,'Policy Characteristics'!$C:$C,0))),"",INDEX('Policy Characteristics'!K:K,MATCH($C1312,'Policy Characteristics'!$C:$C,0)))</f>
        <v>fuels.html#carbon-tax</v>
      </c>
      <c r="R1312" s="177" t="str">
        <f>IF(ISBLANK(INDEX('Policy Characteristics'!L:L,MATCH($C1312,'Policy Characteristics'!$C:$C,0))),"",INDEX('Policy Characteristics'!L:L,MATCH($C1312,'Policy Characteristics'!$C:$C,0)))</f>
        <v>carbon-tax.html</v>
      </c>
    </row>
    <row r="1313" spans="1:18" s="2" customFormat="1" x14ac:dyDescent="0.35">
      <c r="A1313" s="176" t="str">
        <f>IF(ISBLANK(INDEX('Policy Characteristics'!A:A,MATCH($C1313,'Policy Characteristics'!$C:$C,0))),"",INDEX('Policy Characteristics'!A:A,MATCH($C1313,'Policy Characteristics'!$C:$C,0)))</f>
        <v>Cross-Sector</v>
      </c>
      <c r="B1313" s="184" t="str">
        <f>IF(ISBLANK(INDEX('Policy Characteristics'!B:B,MATCH($C1313,'Policy Characteristics'!$C:$C,0))),"",INDEX('Policy Characteristics'!B:B,MATCH($C1313,'Policy Characteristics'!$C:$C,0)))</f>
        <v>Exempt Process Emissions from C Tax</v>
      </c>
      <c r="C1313" s="176" t="str">
        <f t="shared" si="56"/>
        <v>Toggle Whether Carbon Tax Affects Process Emissions</v>
      </c>
      <c r="D1313" s="6" t="s">
        <v>1967</v>
      </c>
      <c r="E1313" s="6"/>
      <c r="F1313" t="s">
        <v>1931</v>
      </c>
      <c r="G1313" s="6"/>
      <c r="H1313" s="49">
        <v>1631</v>
      </c>
      <c r="I1313" s="199" t="s">
        <v>44</v>
      </c>
      <c r="J1313" s="177" t="str">
        <f>IF(ISBLANK(INDEX('Policy Characteristics'!D:D,MATCH($C1313,'Policy Characteristics'!$C:$C,0))),"",INDEX('Policy Characteristics'!D:D,MATCH($C1313,'Policy Characteristics'!$C:$C,0)))</f>
        <v/>
      </c>
      <c r="K1313" s="177" t="str">
        <f>IF(ISBLANK(INDEX('Policy Characteristics'!E:E,MATCH($C1313,'Policy Characteristics'!$C:$C,0))),"",INDEX('Policy Characteristics'!E:E,MATCH($C1313,'Policy Characteristics'!$C:$C,0)))</f>
        <v>cross toggle whether carbon tax affects process emissions</v>
      </c>
      <c r="L1313" s="177">
        <f>IF(ISBLANK(INDEX('Policy Characteristics'!F:F,MATCH($C1313,'Policy Characteristics'!$C:$C,0))),"",INDEX('Policy Characteristics'!F:F,MATCH($C1313,'Policy Characteristics'!$C:$C,0)))</f>
        <v>0</v>
      </c>
      <c r="M1313" s="177">
        <f>IF(ISBLANK(INDEX('Policy Characteristics'!G:G,MATCH($C1313,'Policy Characteristics'!$C:$C,0))),"",INDEX('Policy Characteristics'!G:G,MATCH($C1313,'Policy Characteristics'!$C:$C,0)))</f>
        <v>1</v>
      </c>
      <c r="N1313" s="177">
        <f>IF(ISBLANK(INDEX('Policy Characteristics'!H:H,MATCH($C1313,'Policy Characteristics'!$C:$C,0))),"",INDEX('Policy Characteristics'!H:H,MATCH($C1313,'Policy Characteristics'!$C:$C,0)))</f>
        <v>1</v>
      </c>
      <c r="O1313" s="177" t="str">
        <f>IF(ISBLANK(INDEX('Policy Characteristics'!I:I,MATCH($C1313,'Policy Characteristics'!$C:$C,0))),"",INDEX('Policy Characteristics'!I:I,MATCH($C1313,'Policy Characteristics'!$C:$C,0)))</f>
        <v>on/off</v>
      </c>
      <c r="P1313" s="177" t="str">
        <f>IF(ISBLANK(INDEX('Policy Characteristics'!J:J,MATCH($C1313,'Policy Characteristics'!$C:$C,0))),"",INDEX('Policy Characteristics'!J:J,MATCH($C1313,'Policy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3" s="177" t="str">
        <f>IF(ISBLANK(INDEX('Policy Characteristics'!K:K,MATCH($C1313,'Policy Characteristics'!$C:$C,0))),"",INDEX('Policy Characteristics'!K:K,MATCH($C1313,'Policy Characteristics'!$C:$C,0)))</f>
        <v>fuels.html#carbon-tax</v>
      </c>
      <c r="R1313" s="177" t="str">
        <f>IF(ISBLANK(INDEX('Policy Characteristics'!L:L,MATCH($C1313,'Policy Characteristics'!$C:$C,0))),"",INDEX('Policy Characteristics'!L:L,MATCH($C1313,'Policy Characteristics'!$C:$C,0)))</f>
        <v>carbon-tax.html</v>
      </c>
    </row>
    <row r="1314" spans="1:18" s="2" customFormat="1" x14ac:dyDescent="0.35">
      <c r="A1314" s="176" t="str">
        <f>IF(ISBLANK(INDEX('Policy Characteristics'!A:A,MATCH($C1314,'Policy Characteristics'!$C:$C,0))),"",INDEX('Policy Characteristics'!A:A,MATCH($C1314,'Policy Characteristics'!$C:$C,0)))</f>
        <v>Cross-Sector</v>
      </c>
      <c r="B1314" s="184" t="str">
        <f>IF(ISBLANK(INDEX('Policy Characteristics'!B:B,MATCH($C1314,'Policy Characteristics'!$C:$C,0))),"",INDEX('Policy Characteristics'!B:B,MATCH($C1314,'Policy Characteristics'!$C:$C,0)))</f>
        <v>Exempt Process Emissions from C Tax</v>
      </c>
      <c r="C1314" s="176" t="str">
        <f t="shared" si="56"/>
        <v>Toggle Whether Carbon Tax Affects Process Emissions</v>
      </c>
      <c r="D1314" s="6" t="s">
        <v>1968</v>
      </c>
      <c r="E1314" s="6"/>
      <c r="F1314" t="s">
        <v>1932</v>
      </c>
      <c r="G1314" s="6"/>
      <c r="H1314" s="49">
        <v>1632</v>
      </c>
      <c r="I1314" s="199" t="s">
        <v>44</v>
      </c>
      <c r="J1314" s="177" t="str">
        <f>IF(ISBLANK(INDEX('Policy Characteristics'!D:D,MATCH($C1314,'Policy Characteristics'!$C:$C,0))),"",INDEX('Policy Characteristics'!D:D,MATCH($C1314,'Policy Characteristics'!$C:$C,0)))</f>
        <v/>
      </c>
      <c r="K1314" s="177" t="str">
        <f>IF(ISBLANK(INDEX('Policy Characteristics'!E:E,MATCH($C1314,'Policy Characteristics'!$C:$C,0))),"",INDEX('Policy Characteristics'!E:E,MATCH($C1314,'Policy Characteristics'!$C:$C,0)))</f>
        <v>cross toggle whether carbon tax affects process emissions</v>
      </c>
      <c r="L1314" s="177">
        <f>IF(ISBLANK(INDEX('Policy Characteristics'!F:F,MATCH($C1314,'Policy Characteristics'!$C:$C,0))),"",INDEX('Policy Characteristics'!F:F,MATCH($C1314,'Policy Characteristics'!$C:$C,0)))</f>
        <v>0</v>
      </c>
      <c r="M1314" s="177">
        <f>IF(ISBLANK(INDEX('Policy Characteristics'!G:G,MATCH($C1314,'Policy Characteristics'!$C:$C,0))),"",INDEX('Policy Characteristics'!G:G,MATCH($C1314,'Policy Characteristics'!$C:$C,0)))</f>
        <v>1</v>
      </c>
      <c r="N1314" s="177">
        <f>IF(ISBLANK(INDEX('Policy Characteristics'!H:H,MATCH($C1314,'Policy Characteristics'!$C:$C,0))),"",INDEX('Policy Characteristics'!H:H,MATCH($C1314,'Policy Characteristics'!$C:$C,0)))</f>
        <v>1</v>
      </c>
      <c r="O1314" s="177" t="str">
        <f>IF(ISBLANK(INDEX('Policy Characteristics'!I:I,MATCH($C1314,'Policy Characteristics'!$C:$C,0))),"",INDEX('Policy Characteristics'!I:I,MATCH($C1314,'Policy Characteristics'!$C:$C,0)))</f>
        <v>on/off</v>
      </c>
      <c r="P1314" s="177" t="str">
        <f>IF(ISBLANK(INDEX('Policy Characteristics'!J:J,MATCH($C1314,'Policy Characteristics'!$C:$C,0))),"",INDEX('Policy Characteristics'!J:J,MATCH($C1314,'Policy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4" s="177" t="str">
        <f>IF(ISBLANK(INDEX('Policy Characteristics'!K:K,MATCH($C1314,'Policy Characteristics'!$C:$C,0))),"",INDEX('Policy Characteristics'!K:K,MATCH($C1314,'Policy Characteristics'!$C:$C,0)))</f>
        <v>fuels.html#carbon-tax</v>
      </c>
      <c r="R1314" s="177" t="str">
        <f>IF(ISBLANK(INDEX('Policy Characteristics'!L:L,MATCH($C1314,'Policy Characteristics'!$C:$C,0))),"",INDEX('Policy Characteristics'!L:L,MATCH($C1314,'Policy Characteristics'!$C:$C,0)))</f>
        <v>carbon-tax.html</v>
      </c>
    </row>
    <row r="1315" spans="1:18" s="2" customFormat="1" x14ac:dyDescent="0.35">
      <c r="A1315" s="176" t="str">
        <f>IF(ISBLANK(INDEX('Policy Characteristics'!A:A,MATCH($C1315,'Policy Characteristics'!$C:$C,0))),"",INDEX('Policy Characteristics'!A:A,MATCH($C1315,'Policy Characteristics'!$C:$C,0)))</f>
        <v>Cross-Sector</v>
      </c>
      <c r="B1315" s="184" t="str">
        <f>IF(ISBLANK(INDEX('Policy Characteristics'!B:B,MATCH($C1315,'Policy Characteristics'!$C:$C,0))),"",INDEX('Policy Characteristics'!B:B,MATCH($C1315,'Policy Characteristics'!$C:$C,0)))</f>
        <v>Exempt Process Emissions from C Tax</v>
      </c>
      <c r="C1315" s="176" t="str">
        <f t="shared" si="56"/>
        <v>Toggle Whether Carbon Tax Affects Process Emissions</v>
      </c>
      <c r="D1315" s="6" t="s">
        <v>1969</v>
      </c>
      <c r="E1315" s="6"/>
      <c r="F1315" t="s">
        <v>1933</v>
      </c>
      <c r="G1315" s="6"/>
      <c r="H1315" s="49">
        <v>1633</v>
      </c>
      <c r="I1315" s="199" t="s">
        <v>44</v>
      </c>
      <c r="J1315" s="177" t="str">
        <f>IF(ISBLANK(INDEX('Policy Characteristics'!D:D,MATCH($C1315,'Policy Characteristics'!$C:$C,0))),"",INDEX('Policy Characteristics'!D:D,MATCH($C1315,'Policy Characteristics'!$C:$C,0)))</f>
        <v/>
      </c>
      <c r="K1315" s="177" t="str">
        <f>IF(ISBLANK(INDEX('Policy Characteristics'!E:E,MATCH($C1315,'Policy Characteristics'!$C:$C,0))),"",INDEX('Policy Characteristics'!E:E,MATCH($C1315,'Policy Characteristics'!$C:$C,0)))</f>
        <v>cross toggle whether carbon tax affects process emissions</v>
      </c>
      <c r="L1315" s="177">
        <f>IF(ISBLANK(INDEX('Policy Characteristics'!F:F,MATCH($C1315,'Policy Characteristics'!$C:$C,0))),"",INDEX('Policy Characteristics'!F:F,MATCH($C1315,'Policy Characteristics'!$C:$C,0)))</f>
        <v>0</v>
      </c>
      <c r="M1315" s="177">
        <f>IF(ISBLANK(INDEX('Policy Characteristics'!G:G,MATCH($C1315,'Policy Characteristics'!$C:$C,0))),"",INDEX('Policy Characteristics'!G:G,MATCH($C1315,'Policy Characteristics'!$C:$C,0)))</f>
        <v>1</v>
      </c>
      <c r="N1315" s="177">
        <f>IF(ISBLANK(INDEX('Policy Characteristics'!H:H,MATCH($C1315,'Policy Characteristics'!$C:$C,0))),"",INDEX('Policy Characteristics'!H:H,MATCH($C1315,'Policy Characteristics'!$C:$C,0)))</f>
        <v>1</v>
      </c>
      <c r="O1315" s="177" t="str">
        <f>IF(ISBLANK(INDEX('Policy Characteristics'!I:I,MATCH($C1315,'Policy Characteristics'!$C:$C,0))),"",INDEX('Policy Characteristics'!I:I,MATCH($C1315,'Policy Characteristics'!$C:$C,0)))</f>
        <v>on/off</v>
      </c>
      <c r="P1315" s="177" t="str">
        <f>IF(ISBLANK(INDEX('Policy Characteristics'!J:J,MATCH($C1315,'Policy Characteristics'!$C:$C,0))),"",INDEX('Policy Characteristics'!J:J,MATCH($C1315,'Policy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5" s="177" t="str">
        <f>IF(ISBLANK(INDEX('Policy Characteristics'!K:K,MATCH($C1315,'Policy Characteristics'!$C:$C,0))),"",INDEX('Policy Characteristics'!K:K,MATCH($C1315,'Policy Characteristics'!$C:$C,0)))</f>
        <v>fuels.html#carbon-tax</v>
      </c>
      <c r="R1315" s="177" t="str">
        <f>IF(ISBLANK(INDEX('Policy Characteristics'!L:L,MATCH($C1315,'Policy Characteristics'!$C:$C,0))),"",INDEX('Policy Characteristics'!L:L,MATCH($C1315,'Policy Characteristics'!$C:$C,0)))</f>
        <v>carbon-tax.html</v>
      </c>
    </row>
    <row r="1316" spans="1:18" s="2" customFormat="1" x14ac:dyDescent="0.35">
      <c r="A1316" s="176" t="str">
        <f>IF(ISBLANK(INDEX('Policy Characteristics'!A:A,MATCH($C1316,'Policy Characteristics'!$C:$C,0))),"",INDEX('Policy Characteristics'!A:A,MATCH($C1316,'Policy Characteristics'!$C:$C,0)))</f>
        <v>Cross-Sector</v>
      </c>
      <c r="B1316" s="184" t="str">
        <f>IF(ISBLANK(INDEX('Policy Characteristics'!B:B,MATCH($C1316,'Policy Characteristics'!$C:$C,0))),"",INDEX('Policy Characteristics'!B:B,MATCH($C1316,'Policy Characteristics'!$C:$C,0)))</f>
        <v>Exempt Process Emissions from C Tax</v>
      </c>
      <c r="C1316" s="176" t="str">
        <f t="shared" si="56"/>
        <v>Toggle Whether Carbon Tax Affects Process Emissions</v>
      </c>
      <c r="D1316" s="6" t="s">
        <v>1970</v>
      </c>
      <c r="E1316" s="6"/>
      <c r="F1316" t="s">
        <v>1934</v>
      </c>
      <c r="G1316" s="6"/>
      <c r="H1316" s="49">
        <v>1634</v>
      </c>
      <c r="I1316" s="199" t="s">
        <v>44</v>
      </c>
      <c r="J1316" s="177" t="str">
        <f>IF(ISBLANK(INDEX('Policy Characteristics'!D:D,MATCH($C1316,'Policy Characteristics'!$C:$C,0))),"",INDEX('Policy Characteristics'!D:D,MATCH($C1316,'Policy Characteristics'!$C:$C,0)))</f>
        <v/>
      </c>
      <c r="K1316" s="177" t="str">
        <f>IF(ISBLANK(INDEX('Policy Characteristics'!E:E,MATCH($C1316,'Policy Characteristics'!$C:$C,0))),"",INDEX('Policy Characteristics'!E:E,MATCH($C1316,'Policy Characteristics'!$C:$C,0)))</f>
        <v>cross toggle whether carbon tax affects process emissions</v>
      </c>
      <c r="L1316" s="177">
        <f>IF(ISBLANK(INDEX('Policy Characteristics'!F:F,MATCH($C1316,'Policy Characteristics'!$C:$C,0))),"",INDEX('Policy Characteristics'!F:F,MATCH($C1316,'Policy Characteristics'!$C:$C,0)))</f>
        <v>0</v>
      </c>
      <c r="M1316" s="177">
        <f>IF(ISBLANK(INDEX('Policy Characteristics'!G:G,MATCH($C1316,'Policy Characteristics'!$C:$C,0))),"",INDEX('Policy Characteristics'!G:G,MATCH($C1316,'Policy Characteristics'!$C:$C,0)))</f>
        <v>1</v>
      </c>
      <c r="N1316" s="177">
        <f>IF(ISBLANK(INDEX('Policy Characteristics'!H:H,MATCH($C1316,'Policy Characteristics'!$C:$C,0))),"",INDEX('Policy Characteristics'!H:H,MATCH($C1316,'Policy Characteristics'!$C:$C,0)))</f>
        <v>1</v>
      </c>
      <c r="O1316" s="177" t="str">
        <f>IF(ISBLANK(INDEX('Policy Characteristics'!I:I,MATCH($C1316,'Policy Characteristics'!$C:$C,0))),"",INDEX('Policy Characteristics'!I:I,MATCH($C1316,'Policy Characteristics'!$C:$C,0)))</f>
        <v>on/off</v>
      </c>
      <c r="P1316" s="177" t="str">
        <f>IF(ISBLANK(INDEX('Policy Characteristics'!J:J,MATCH($C1316,'Policy Characteristics'!$C:$C,0))),"",INDEX('Policy Characteristics'!J:J,MATCH($C1316,'Policy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6" s="177" t="str">
        <f>IF(ISBLANK(INDEX('Policy Characteristics'!K:K,MATCH($C1316,'Policy Characteristics'!$C:$C,0))),"",INDEX('Policy Characteristics'!K:K,MATCH($C1316,'Policy Characteristics'!$C:$C,0)))</f>
        <v>fuels.html#carbon-tax</v>
      </c>
      <c r="R1316" s="177" t="str">
        <f>IF(ISBLANK(INDEX('Policy Characteristics'!L:L,MATCH($C1316,'Policy Characteristics'!$C:$C,0))),"",INDEX('Policy Characteristics'!L:L,MATCH($C1316,'Policy Characteristics'!$C:$C,0)))</f>
        <v>carbon-tax.html</v>
      </c>
    </row>
    <row r="1317" spans="1:18" s="2" customFormat="1" x14ac:dyDescent="0.35">
      <c r="A1317" s="176" t="str">
        <f>IF(ISBLANK(INDEX('Policy Characteristics'!A:A,MATCH($C1317,'Policy Characteristics'!$C:$C,0))),"",INDEX('Policy Characteristics'!A:A,MATCH($C1317,'Policy Characteristics'!$C:$C,0)))</f>
        <v>Cross-Sector</v>
      </c>
      <c r="B1317" s="184" t="str">
        <f>IF(ISBLANK(INDEX('Policy Characteristics'!B:B,MATCH($C1317,'Policy Characteristics'!$C:$C,0))),"",INDEX('Policy Characteristics'!B:B,MATCH($C1317,'Policy Characteristics'!$C:$C,0)))</f>
        <v>Exempt Process Emissions from C Tax</v>
      </c>
      <c r="C1317" s="176" t="str">
        <f t="shared" si="56"/>
        <v>Toggle Whether Carbon Tax Affects Process Emissions</v>
      </c>
      <c r="D1317" s="6" t="s">
        <v>1971</v>
      </c>
      <c r="E1317" s="6"/>
      <c r="F1317" t="s">
        <v>1935</v>
      </c>
      <c r="G1317" s="6"/>
      <c r="H1317" s="49">
        <v>1635</v>
      </c>
      <c r="I1317" s="199" t="s">
        <v>44</v>
      </c>
      <c r="J1317" s="177" t="str">
        <f>IF(ISBLANK(INDEX('Policy Characteristics'!D:D,MATCH($C1317,'Policy Characteristics'!$C:$C,0))),"",INDEX('Policy Characteristics'!D:D,MATCH($C1317,'Policy Characteristics'!$C:$C,0)))</f>
        <v/>
      </c>
      <c r="K1317" s="177" t="str">
        <f>IF(ISBLANK(INDEX('Policy Characteristics'!E:E,MATCH($C1317,'Policy Characteristics'!$C:$C,0))),"",INDEX('Policy Characteristics'!E:E,MATCH($C1317,'Policy Characteristics'!$C:$C,0)))</f>
        <v>cross toggle whether carbon tax affects process emissions</v>
      </c>
      <c r="L1317" s="177">
        <f>IF(ISBLANK(INDEX('Policy Characteristics'!F:F,MATCH($C1317,'Policy Characteristics'!$C:$C,0))),"",INDEX('Policy Characteristics'!F:F,MATCH($C1317,'Policy Characteristics'!$C:$C,0)))</f>
        <v>0</v>
      </c>
      <c r="M1317" s="177">
        <f>IF(ISBLANK(INDEX('Policy Characteristics'!G:G,MATCH($C1317,'Policy Characteristics'!$C:$C,0))),"",INDEX('Policy Characteristics'!G:G,MATCH($C1317,'Policy Characteristics'!$C:$C,0)))</f>
        <v>1</v>
      </c>
      <c r="N1317" s="177">
        <f>IF(ISBLANK(INDEX('Policy Characteristics'!H:H,MATCH($C1317,'Policy Characteristics'!$C:$C,0))),"",INDEX('Policy Characteristics'!H:H,MATCH($C1317,'Policy Characteristics'!$C:$C,0)))</f>
        <v>1</v>
      </c>
      <c r="O1317" s="177" t="str">
        <f>IF(ISBLANK(INDEX('Policy Characteristics'!I:I,MATCH($C1317,'Policy Characteristics'!$C:$C,0))),"",INDEX('Policy Characteristics'!I:I,MATCH($C1317,'Policy Characteristics'!$C:$C,0)))</f>
        <v>on/off</v>
      </c>
      <c r="P1317" s="177" t="str">
        <f>IF(ISBLANK(INDEX('Policy Characteristics'!J:J,MATCH($C1317,'Policy Characteristics'!$C:$C,0))),"",INDEX('Policy Characteristics'!J:J,MATCH($C1317,'Policy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7" s="177" t="str">
        <f>IF(ISBLANK(INDEX('Policy Characteristics'!K:K,MATCH($C1317,'Policy Characteristics'!$C:$C,0))),"",INDEX('Policy Characteristics'!K:K,MATCH($C1317,'Policy Characteristics'!$C:$C,0)))</f>
        <v>fuels.html#carbon-tax</v>
      </c>
      <c r="R1317" s="177" t="str">
        <f>IF(ISBLANK(INDEX('Policy Characteristics'!L:L,MATCH($C1317,'Policy Characteristics'!$C:$C,0))),"",INDEX('Policy Characteristics'!L:L,MATCH($C1317,'Policy Characteristics'!$C:$C,0)))</f>
        <v>carbon-tax.html</v>
      </c>
    </row>
    <row r="1318" spans="1:18" s="2" customFormat="1" x14ac:dyDescent="0.35">
      <c r="A1318" s="176" t="str">
        <f>IF(ISBLANK(INDEX('Policy Characteristics'!A:A,MATCH($C1318,'Policy Characteristics'!$C:$C,0))),"",INDEX('Policy Characteristics'!A:A,MATCH($C1318,'Policy Characteristics'!$C:$C,0)))</f>
        <v>Cross-Sector</v>
      </c>
      <c r="B1318" s="184" t="str">
        <f>IF(ISBLANK(INDEX('Policy Characteristics'!B:B,MATCH($C1318,'Policy Characteristics'!$C:$C,0))),"",INDEX('Policy Characteristics'!B:B,MATCH($C1318,'Policy Characteristics'!$C:$C,0)))</f>
        <v>Exempt Process Emissions from C Tax</v>
      </c>
      <c r="C1318" s="176" t="str">
        <f t="shared" si="56"/>
        <v>Toggle Whether Carbon Tax Affects Process Emissions</v>
      </c>
      <c r="D1318" s="6" t="s">
        <v>1972</v>
      </c>
      <c r="E1318" s="6"/>
      <c r="F1318" t="s">
        <v>1936</v>
      </c>
      <c r="G1318" s="6"/>
      <c r="H1318" s="49">
        <v>1636</v>
      </c>
      <c r="I1318" s="199" t="s">
        <v>44</v>
      </c>
      <c r="J1318" s="177" t="str">
        <f>IF(ISBLANK(INDEX('Policy Characteristics'!D:D,MATCH($C1318,'Policy Characteristics'!$C:$C,0))),"",INDEX('Policy Characteristics'!D:D,MATCH($C1318,'Policy Characteristics'!$C:$C,0)))</f>
        <v/>
      </c>
      <c r="K1318" s="177" t="str">
        <f>IF(ISBLANK(INDEX('Policy Characteristics'!E:E,MATCH($C1318,'Policy Characteristics'!$C:$C,0))),"",INDEX('Policy Characteristics'!E:E,MATCH($C1318,'Policy Characteristics'!$C:$C,0)))</f>
        <v>cross toggle whether carbon tax affects process emissions</v>
      </c>
      <c r="L1318" s="177">
        <f>IF(ISBLANK(INDEX('Policy Characteristics'!F:F,MATCH($C1318,'Policy Characteristics'!$C:$C,0))),"",INDEX('Policy Characteristics'!F:F,MATCH($C1318,'Policy Characteristics'!$C:$C,0)))</f>
        <v>0</v>
      </c>
      <c r="M1318" s="177">
        <f>IF(ISBLANK(INDEX('Policy Characteristics'!G:G,MATCH($C1318,'Policy Characteristics'!$C:$C,0))),"",INDEX('Policy Characteristics'!G:G,MATCH($C1318,'Policy Characteristics'!$C:$C,0)))</f>
        <v>1</v>
      </c>
      <c r="N1318" s="177">
        <f>IF(ISBLANK(INDEX('Policy Characteristics'!H:H,MATCH($C1318,'Policy Characteristics'!$C:$C,0))),"",INDEX('Policy Characteristics'!H:H,MATCH($C1318,'Policy Characteristics'!$C:$C,0)))</f>
        <v>1</v>
      </c>
      <c r="O1318" s="177" t="str">
        <f>IF(ISBLANK(INDEX('Policy Characteristics'!I:I,MATCH($C1318,'Policy Characteristics'!$C:$C,0))),"",INDEX('Policy Characteristics'!I:I,MATCH($C1318,'Policy Characteristics'!$C:$C,0)))</f>
        <v>on/off</v>
      </c>
      <c r="P1318" s="177" t="str">
        <f>IF(ISBLANK(INDEX('Policy Characteristics'!J:J,MATCH($C1318,'Policy Characteristics'!$C:$C,0))),"",INDEX('Policy Characteristics'!J:J,MATCH($C1318,'Policy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8" s="177" t="str">
        <f>IF(ISBLANK(INDEX('Policy Characteristics'!K:K,MATCH($C1318,'Policy Characteristics'!$C:$C,0))),"",INDEX('Policy Characteristics'!K:K,MATCH($C1318,'Policy Characteristics'!$C:$C,0)))</f>
        <v>fuels.html#carbon-tax</v>
      </c>
      <c r="R1318" s="177" t="str">
        <f>IF(ISBLANK(INDEX('Policy Characteristics'!L:L,MATCH($C1318,'Policy Characteristics'!$C:$C,0))),"",INDEX('Policy Characteristics'!L:L,MATCH($C1318,'Policy Characteristics'!$C:$C,0)))</f>
        <v>carbon-tax.html</v>
      </c>
    </row>
    <row r="1319" spans="1:18" s="2" customFormat="1" x14ac:dyDescent="0.35">
      <c r="A1319" s="176" t="str">
        <f>IF(ISBLANK(INDEX('Policy Characteristics'!A:A,MATCH($C1319,'Policy Characteristics'!$C:$C,0))),"",INDEX('Policy Characteristics'!A:A,MATCH($C1319,'Policy Characteristics'!$C:$C,0)))</f>
        <v>Cross-Sector</v>
      </c>
      <c r="B1319" s="184" t="str">
        <f>IF(ISBLANK(INDEX('Policy Characteristics'!B:B,MATCH($C1319,'Policy Characteristics'!$C:$C,0))),"",INDEX('Policy Characteristics'!B:B,MATCH($C1319,'Policy Characteristics'!$C:$C,0)))</f>
        <v>Exempt Process Emissions from C Tax</v>
      </c>
      <c r="C1319" s="176" t="str">
        <f t="shared" si="56"/>
        <v>Toggle Whether Carbon Tax Affects Process Emissions</v>
      </c>
      <c r="D1319" s="6" t="s">
        <v>1973</v>
      </c>
      <c r="E1319" s="6"/>
      <c r="F1319" t="s">
        <v>1478</v>
      </c>
      <c r="G1319" s="6"/>
      <c r="H1319" s="49">
        <v>1637</v>
      </c>
      <c r="I1319" s="199" t="s">
        <v>43</v>
      </c>
      <c r="J1319" s="177" t="str">
        <f>IF(ISBLANK(INDEX('Policy Characteristics'!D:D,MATCH($C1319,'Policy Characteristics'!$C:$C,0))),"",INDEX('Policy Characteristics'!D:D,MATCH($C1319,'Policy Characteristics'!$C:$C,0)))</f>
        <v/>
      </c>
      <c r="K1319" s="177" t="str">
        <f>IF(ISBLANK(INDEX('Policy Characteristics'!E:E,MATCH($C1319,'Policy Characteristics'!$C:$C,0))),"",INDEX('Policy Characteristics'!E:E,MATCH($C1319,'Policy Characteristics'!$C:$C,0)))</f>
        <v>cross toggle whether carbon tax affects process emissions</v>
      </c>
      <c r="L1319" s="177">
        <f>IF(ISBLANK(INDEX('Policy Characteristics'!F:F,MATCH($C1319,'Policy Characteristics'!$C:$C,0))),"",INDEX('Policy Characteristics'!F:F,MATCH($C1319,'Policy Characteristics'!$C:$C,0)))</f>
        <v>0</v>
      </c>
      <c r="M1319" s="177">
        <f>IF(ISBLANK(INDEX('Policy Characteristics'!G:G,MATCH($C1319,'Policy Characteristics'!$C:$C,0))),"",INDEX('Policy Characteristics'!G:G,MATCH($C1319,'Policy Characteristics'!$C:$C,0)))</f>
        <v>1</v>
      </c>
      <c r="N1319" s="177">
        <f>IF(ISBLANK(INDEX('Policy Characteristics'!H:H,MATCH($C1319,'Policy Characteristics'!$C:$C,0))),"",INDEX('Policy Characteristics'!H:H,MATCH($C1319,'Policy Characteristics'!$C:$C,0)))</f>
        <v>1</v>
      </c>
      <c r="O1319" s="177" t="str">
        <f>IF(ISBLANK(INDEX('Policy Characteristics'!I:I,MATCH($C1319,'Policy Characteristics'!$C:$C,0))),"",INDEX('Policy Characteristics'!I:I,MATCH($C1319,'Policy Characteristics'!$C:$C,0)))</f>
        <v>on/off</v>
      </c>
      <c r="P1319" s="177" t="str">
        <f>IF(ISBLANK(INDEX('Policy Characteristics'!J:J,MATCH($C1319,'Policy Characteristics'!$C:$C,0))),"",INDEX('Policy Characteristics'!J:J,MATCH($C1319,'Policy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9" s="177" t="str">
        <f>IF(ISBLANK(INDEX('Policy Characteristics'!K:K,MATCH($C1319,'Policy Characteristics'!$C:$C,0))),"",INDEX('Policy Characteristics'!K:K,MATCH($C1319,'Policy Characteristics'!$C:$C,0)))</f>
        <v>fuels.html#carbon-tax</v>
      </c>
      <c r="R1319" s="177" t="str">
        <f>IF(ISBLANK(INDEX('Policy Characteristics'!L:L,MATCH($C1319,'Policy Characteristics'!$C:$C,0))),"",INDEX('Policy Characteristics'!L:L,MATCH($C1319,'Policy Characteristics'!$C:$C,0)))</f>
        <v>carbon-tax.html</v>
      </c>
    </row>
    <row r="1320" spans="1:18" s="2" customFormat="1" x14ac:dyDescent="0.35">
      <c r="A1320" s="176" t="str">
        <f>IF(ISBLANK(INDEX('Policy Characteristics'!A:A,MATCH($C1320,'Policy Characteristics'!$C:$C,0))),"",INDEX('Policy Characteristics'!A:A,MATCH($C1320,'Policy Characteristics'!$C:$C,0)))</f>
        <v>Cross-Sector</v>
      </c>
      <c r="B1320" s="184" t="str">
        <f>IF(ISBLANK(INDEX('Policy Characteristics'!B:B,MATCH($C1320,'Policy Characteristics'!$C:$C,0))),"",INDEX('Policy Characteristics'!B:B,MATCH($C1320,'Policy Characteristics'!$C:$C,0)))</f>
        <v>Exempt Process Emissions from C Tax</v>
      </c>
      <c r="C1320" s="176" t="str">
        <f t="shared" si="56"/>
        <v>Toggle Whether Carbon Tax Affects Process Emissions</v>
      </c>
      <c r="D1320" s="6" t="s">
        <v>1974</v>
      </c>
      <c r="E1320" s="6"/>
      <c r="F1320" t="s">
        <v>1937</v>
      </c>
      <c r="G1320" s="6"/>
      <c r="H1320" s="49">
        <v>1638</v>
      </c>
      <c r="I1320" s="199" t="s">
        <v>44</v>
      </c>
      <c r="J1320" s="177" t="str">
        <f>IF(ISBLANK(INDEX('Policy Characteristics'!D:D,MATCH($C1320,'Policy Characteristics'!$C:$C,0))),"",INDEX('Policy Characteristics'!D:D,MATCH($C1320,'Policy Characteristics'!$C:$C,0)))</f>
        <v/>
      </c>
      <c r="K1320" s="177" t="str">
        <f>IF(ISBLANK(INDEX('Policy Characteristics'!E:E,MATCH($C1320,'Policy Characteristics'!$C:$C,0))),"",INDEX('Policy Characteristics'!E:E,MATCH($C1320,'Policy Characteristics'!$C:$C,0)))</f>
        <v>cross toggle whether carbon tax affects process emissions</v>
      </c>
      <c r="L1320" s="177">
        <f>IF(ISBLANK(INDEX('Policy Characteristics'!F:F,MATCH($C1320,'Policy Characteristics'!$C:$C,0))),"",INDEX('Policy Characteristics'!F:F,MATCH($C1320,'Policy Characteristics'!$C:$C,0)))</f>
        <v>0</v>
      </c>
      <c r="M1320" s="177">
        <f>IF(ISBLANK(INDEX('Policy Characteristics'!G:G,MATCH($C1320,'Policy Characteristics'!$C:$C,0))),"",INDEX('Policy Characteristics'!G:G,MATCH($C1320,'Policy Characteristics'!$C:$C,0)))</f>
        <v>1</v>
      </c>
      <c r="N1320" s="177">
        <f>IF(ISBLANK(INDEX('Policy Characteristics'!H:H,MATCH($C1320,'Policy Characteristics'!$C:$C,0))),"",INDEX('Policy Characteristics'!H:H,MATCH($C1320,'Policy Characteristics'!$C:$C,0)))</f>
        <v>1</v>
      </c>
      <c r="O1320" s="177" t="str">
        <f>IF(ISBLANK(INDEX('Policy Characteristics'!I:I,MATCH($C1320,'Policy Characteristics'!$C:$C,0))),"",INDEX('Policy Characteristics'!I:I,MATCH($C1320,'Policy Characteristics'!$C:$C,0)))</f>
        <v>on/off</v>
      </c>
      <c r="P1320" s="177" t="str">
        <f>IF(ISBLANK(INDEX('Policy Characteristics'!J:J,MATCH($C1320,'Policy Characteristics'!$C:$C,0))),"",INDEX('Policy Characteristics'!J:J,MATCH($C1320,'Policy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0" s="177" t="str">
        <f>IF(ISBLANK(INDEX('Policy Characteristics'!K:K,MATCH($C1320,'Policy Characteristics'!$C:$C,0))),"",INDEX('Policy Characteristics'!K:K,MATCH($C1320,'Policy Characteristics'!$C:$C,0)))</f>
        <v>fuels.html#carbon-tax</v>
      </c>
      <c r="R1320" s="177" t="str">
        <f>IF(ISBLANK(INDEX('Policy Characteristics'!L:L,MATCH($C1320,'Policy Characteristics'!$C:$C,0))),"",INDEX('Policy Characteristics'!L:L,MATCH($C1320,'Policy Characteristics'!$C:$C,0)))</f>
        <v>carbon-tax.html</v>
      </c>
    </row>
    <row r="1321" spans="1:18" s="2" customFormat="1" x14ac:dyDescent="0.35">
      <c r="A1321" s="176" t="str">
        <f>IF(ISBLANK(INDEX('Policy Characteristics'!A:A,MATCH($C1321,'Policy Characteristics'!$C:$C,0))),"",INDEX('Policy Characteristics'!A:A,MATCH($C1321,'Policy Characteristics'!$C:$C,0)))</f>
        <v>Cross-Sector</v>
      </c>
      <c r="B1321" s="184" t="str">
        <f>IF(ISBLANK(INDEX('Policy Characteristics'!B:B,MATCH($C1321,'Policy Characteristics'!$C:$C,0))),"",INDEX('Policy Characteristics'!B:B,MATCH($C1321,'Policy Characteristics'!$C:$C,0)))</f>
        <v>Exempt Process Emissions from C Tax</v>
      </c>
      <c r="C1321" s="176" t="str">
        <f t="shared" si="56"/>
        <v>Toggle Whether Carbon Tax Affects Process Emissions</v>
      </c>
      <c r="D1321" s="6" t="s">
        <v>1975</v>
      </c>
      <c r="E1321" s="6"/>
      <c r="F1321" t="s">
        <v>1938</v>
      </c>
      <c r="G1321" s="6"/>
      <c r="H1321" s="49">
        <v>1639</v>
      </c>
      <c r="I1321" s="199" t="s">
        <v>44</v>
      </c>
      <c r="J1321" s="177" t="str">
        <f>IF(ISBLANK(INDEX('Policy Characteristics'!D:D,MATCH($C1321,'Policy Characteristics'!$C:$C,0))),"",INDEX('Policy Characteristics'!D:D,MATCH($C1321,'Policy Characteristics'!$C:$C,0)))</f>
        <v/>
      </c>
      <c r="K1321" s="177" t="str">
        <f>IF(ISBLANK(INDEX('Policy Characteristics'!E:E,MATCH($C1321,'Policy Characteristics'!$C:$C,0))),"",INDEX('Policy Characteristics'!E:E,MATCH($C1321,'Policy Characteristics'!$C:$C,0)))</f>
        <v>cross toggle whether carbon tax affects process emissions</v>
      </c>
      <c r="L1321" s="177">
        <f>IF(ISBLANK(INDEX('Policy Characteristics'!F:F,MATCH($C1321,'Policy Characteristics'!$C:$C,0))),"",INDEX('Policy Characteristics'!F:F,MATCH($C1321,'Policy Characteristics'!$C:$C,0)))</f>
        <v>0</v>
      </c>
      <c r="M1321" s="177">
        <f>IF(ISBLANK(INDEX('Policy Characteristics'!G:G,MATCH($C1321,'Policy Characteristics'!$C:$C,0))),"",INDEX('Policy Characteristics'!G:G,MATCH($C1321,'Policy Characteristics'!$C:$C,0)))</f>
        <v>1</v>
      </c>
      <c r="N1321" s="177">
        <f>IF(ISBLANK(INDEX('Policy Characteristics'!H:H,MATCH($C1321,'Policy Characteristics'!$C:$C,0))),"",INDEX('Policy Characteristics'!H:H,MATCH($C1321,'Policy Characteristics'!$C:$C,0)))</f>
        <v>1</v>
      </c>
      <c r="O1321" s="177" t="str">
        <f>IF(ISBLANK(INDEX('Policy Characteristics'!I:I,MATCH($C1321,'Policy Characteristics'!$C:$C,0))),"",INDEX('Policy Characteristics'!I:I,MATCH($C1321,'Policy Characteristics'!$C:$C,0)))</f>
        <v>on/off</v>
      </c>
      <c r="P1321" s="177" t="str">
        <f>IF(ISBLANK(INDEX('Policy Characteristics'!J:J,MATCH($C1321,'Policy Characteristics'!$C:$C,0))),"",INDEX('Policy Characteristics'!J:J,MATCH($C1321,'Policy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1" s="177" t="str">
        <f>IF(ISBLANK(INDEX('Policy Characteristics'!K:K,MATCH($C1321,'Policy Characteristics'!$C:$C,0))),"",INDEX('Policy Characteristics'!K:K,MATCH($C1321,'Policy Characteristics'!$C:$C,0)))</f>
        <v>fuels.html#carbon-tax</v>
      </c>
      <c r="R1321" s="177" t="str">
        <f>IF(ISBLANK(INDEX('Policy Characteristics'!L:L,MATCH($C1321,'Policy Characteristics'!$C:$C,0))),"",INDEX('Policy Characteristics'!L:L,MATCH($C1321,'Policy Characteristics'!$C:$C,0)))</f>
        <v>carbon-tax.html</v>
      </c>
    </row>
    <row r="1322" spans="1:18" s="2" customFormat="1" x14ac:dyDescent="0.35">
      <c r="A1322" s="176" t="str">
        <f>IF(ISBLANK(INDEX('Policy Characteristics'!A:A,MATCH($C1322,'Policy Characteristics'!$C:$C,0))),"",INDEX('Policy Characteristics'!A:A,MATCH($C1322,'Policy Characteristics'!$C:$C,0)))</f>
        <v>Cross-Sector</v>
      </c>
      <c r="B1322" s="184" t="str">
        <f>IF(ISBLANK(INDEX('Policy Characteristics'!B:B,MATCH($C1322,'Policy Characteristics'!$C:$C,0))),"",INDEX('Policy Characteristics'!B:B,MATCH($C1322,'Policy Characteristics'!$C:$C,0)))</f>
        <v>Exempt Process Emissions from C Tax</v>
      </c>
      <c r="C1322" s="176" t="str">
        <f t="shared" si="56"/>
        <v>Toggle Whether Carbon Tax Affects Process Emissions</v>
      </c>
      <c r="D1322" s="6" t="s">
        <v>1976</v>
      </c>
      <c r="E1322" s="6"/>
      <c r="F1322" t="s">
        <v>1939</v>
      </c>
      <c r="G1322" s="6"/>
      <c r="H1322" s="49">
        <v>1640</v>
      </c>
      <c r="I1322" s="199" t="s">
        <v>44</v>
      </c>
      <c r="J1322" s="177" t="str">
        <f>IF(ISBLANK(INDEX('Policy Characteristics'!D:D,MATCH($C1322,'Policy Characteristics'!$C:$C,0))),"",INDEX('Policy Characteristics'!D:D,MATCH($C1322,'Policy Characteristics'!$C:$C,0)))</f>
        <v/>
      </c>
      <c r="K1322" s="177" t="str">
        <f>IF(ISBLANK(INDEX('Policy Characteristics'!E:E,MATCH($C1322,'Policy Characteristics'!$C:$C,0))),"",INDEX('Policy Characteristics'!E:E,MATCH($C1322,'Policy Characteristics'!$C:$C,0)))</f>
        <v>cross toggle whether carbon tax affects process emissions</v>
      </c>
      <c r="L1322" s="177">
        <f>IF(ISBLANK(INDEX('Policy Characteristics'!F:F,MATCH($C1322,'Policy Characteristics'!$C:$C,0))),"",INDEX('Policy Characteristics'!F:F,MATCH($C1322,'Policy Characteristics'!$C:$C,0)))</f>
        <v>0</v>
      </c>
      <c r="M1322" s="177">
        <f>IF(ISBLANK(INDEX('Policy Characteristics'!G:G,MATCH($C1322,'Policy Characteristics'!$C:$C,0))),"",INDEX('Policy Characteristics'!G:G,MATCH($C1322,'Policy Characteristics'!$C:$C,0)))</f>
        <v>1</v>
      </c>
      <c r="N1322" s="177">
        <f>IF(ISBLANK(INDEX('Policy Characteristics'!H:H,MATCH($C1322,'Policy Characteristics'!$C:$C,0))),"",INDEX('Policy Characteristics'!H:H,MATCH($C1322,'Policy Characteristics'!$C:$C,0)))</f>
        <v>1</v>
      </c>
      <c r="O1322" s="177" t="str">
        <f>IF(ISBLANK(INDEX('Policy Characteristics'!I:I,MATCH($C1322,'Policy Characteristics'!$C:$C,0))),"",INDEX('Policy Characteristics'!I:I,MATCH($C1322,'Policy Characteristics'!$C:$C,0)))</f>
        <v>on/off</v>
      </c>
      <c r="P1322" s="177" t="str">
        <f>IF(ISBLANK(INDEX('Policy Characteristics'!J:J,MATCH($C1322,'Policy Characteristics'!$C:$C,0))),"",INDEX('Policy Characteristics'!J:J,MATCH($C1322,'Policy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2" s="177" t="str">
        <f>IF(ISBLANK(INDEX('Policy Characteristics'!K:K,MATCH($C1322,'Policy Characteristics'!$C:$C,0))),"",INDEX('Policy Characteristics'!K:K,MATCH($C1322,'Policy Characteristics'!$C:$C,0)))</f>
        <v>fuels.html#carbon-tax</v>
      </c>
      <c r="R1322" s="177" t="str">
        <f>IF(ISBLANK(INDEX('Policy Characteristics'!L:L,MATCH($C1322,'Policy Characteristics'!$C:$C,0))),"",INDEX('Policy Characteristics'!L:L,MATCH($C1322,'Policy Characteristics'!$C:$C,0)))</f>
        <v>carbon-tax.html</v>
      </c>
    </row>
    <row r="1323" spans="1:18" s="2" customFormat="1" x14ac:dyDescent="0.35">
      <c r="A1323" s="176" t="str">
        <f>IF(ISBLANK(INDEX('Policy Characteristics'!A:A,MATCH($C1323,'Policy Characteristics'!$C:$C,0))),"",INDEX('Policy Characteristics'!A:A,MATCH($C1323,'Policy Characteristics'!$C:$C,0)))</f>
        <v>Cross-Sector</v>
      </c>
      <c r="B1323" s="184" t="str">
        <f>IF(ISBLANK(INDEX('Policy Characteristics'!B:B,MATCH($C1323,'Policy Characteristics'!$C:$C,0))),"",INDEX('Policy Characteristics'!B:B,MATCH($C1323,'Policy Characteristics'!$C:$C,0)))</f>
        <v>Exempt Process Emissions from C Tax</v>
      </c>
      <c r="C1323" s="176" t="str">
        <f t="shared" si="56"/>
        <v>Toggle Whether Carbon Tax Affects Process Emissions</v>
      </c>
      <c r="D1323" s="6" t="s">
        <v>1977</v>
      </c>
      <c r="E1323" s="6"/>
      <c r="F1323" t="s">
        <v>1479</v>
      </c>
      <c r="G1323" s="6"/>
      <c r="H1323" s="49">
        <v>1641</v>
      </c>
      <c r="I1323" s="199" t="s">
        <v>44</v>
      </c>
      <c r="J1323" s="177" t="str">
        <f>IF(ISBLANK(INDEX('Policy Characteristics'!D:D,MATCH($C1323,'Policy Characteristics'!$C:$C,0))),"",INDEX('Policy Characteristics'!D:D,MATCH($C1323,'Policy Characteristics'!$C:$C,0)))</f>
        <v/>
      </c>
      <c r="K1323" s="177" t="str">
        <f>IF(ISBLANK(INDEX('Policy Characteristics'!E:E,MATCH($C1323,'Policy Characteristics'!$C:$C,0))),"",INDEX('Policy Characteristics'!E:E,MATCH($C1323,'Policy Characteristics'!$C:$C,0)))</f>
        <v>cross toggle whether carbon tax affects process emissions</v>
      </c>
      <c r="L1323" s="177">
        <f>IF(ISBLANK(INDEX('Policy Characteristics'!F:F,MATCH($C1323,'Policy Characteristics'!$C:$C,0))),"",INDEX('Policy Characteristics'!F:F,MATCH($C1323,'Policy Characteristics'!$C:$C,0)))</f>
        <v>0</v>
      </c>
      <c r="M1323" s="177">
        <f>IF(ISBLANK(INDEX('Policy Characteristics'!G:G,MATCH($C1323,'Policy Characteristics'!$C:$C,0))),"",INDEX('Policy Characteristics'!G:G,MATCH($C1323,'Policy Characteristics'!$C:$C,0)))</f>
        <v>1</v>
      </c>
      <c r="N1323" s="177">
        <f>IF(ISBLANK(INDEX('Policy Characteristics'!H:H,MATCH($C1323,'Policy Characteristics'!$C:$C,0))),"",INDEX('Policy Characteristics'!H:H,MATCH($C1323,'Policy Characteristics'!$C:$C,0)))</f>
        <v>1</v>
      </c>
      <c r="O1323" s="177" t="str">
        <f>IF(ISBLANK(INDEX('Policy Characteristics'!I:I,MATCH($C1323,'Policy Characteristics'!$C:$C,0))),"",INDEX('Policy Characteristics'!I:I,MATCH($C1323,'Policy Characteristics'!$C:$C,0)))</f>
        <v>on/off</v>
      </c>
      <c r="P1323" s="177" t="str">
        <f>IF(ISBLANK(INDEX('Policy Characteristics'!J:J,MATCH($C1323,'Policy Characteristics'!$C:$C,0))),"",INDEX('Policy Characteristics'!J:J,MATCH($C1323,'Policy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3" s="177" t="str">
        <f>IF(ISBLANK(INDEX('Policy Characteristics'!K:K,MATCH($C1323,'Policy Characteristics'!$C:$C,0))),"",INDEX('Policy Characteristics'!K:K,MATCH($C1323,'Policy Characteristics'!$C:$C,0)))</f>
        <v>fuels.html#carbon-tax</v>
      </c>
      <c r="R1323" s="177" t="str">
        <f>IF(ISBLANK(INDEX('Policy Characteristics'!L:L,MATCH($C1323,'Policy Characteristics'!$C:$C,0))),"",INDEX('Policy Characteristics'!L:L,MATCH($C1323,'Policy Characteristics'!$C:$C,0)))</f>
        <v>carbon-tax.html</v>
      </c>
    </row>
    <row r="1324" spans="1:18" s="2" customFormat="1" x14ac:dyDescent="0.35">
      <c r="A1324" s="176" t="str">
        <f>IF(ISBLANK(INDEX('Policy Characteristics'!A:A,MATCH($C1324,'Policy Characteristics'!$C:$C,0))),"",INDEX('Policy Characteristics'!A:A,MATCH($C1324,'Policy Characteristics'!$C:$C,0)))</f>
        <v>Cross-Sector</v>
      </c>
      <c r="B1324" s="184" t="str">
        <f>IF(ISBLANK(INDEX('Policy Characteristics'!B:B,MATCH($C1324,'Policy Characteristics'!$C:$C,0))),"",INDEX('Policy Characteristics'!B:B,MATCH($C1324,'Policy Characteristics'!$C:$C,0)))</f>
        <v>Exempt Process Emissions from C Tax</v>
      </c>
      <c r="C1324" s="176" t="str">
        <f t="shared" si="56"/>
        <v>Toggle Whether Carbon Tax Affects Process Emissions</v>
      </c>
      <c r="D1324" s="6" t="s">
        <v>1978</v>
      </c>
      <c r="E1324" s="6"/>
      <c r="F1324" t="s">
        <v>1940</v>
      </c>
      <c r="G1324" s="6"/>
      <c r="H1324" s="49">
        <v>1642</v>
      </c>
      <c r="I1324" s="199" t="s">
        <v>44</v>
      </c>
      <c r="J1324" s="177" t="str">
        <f>IF(ISBLANK(INDEX('Policy Characteristics'!D:D,MATCH($C1324,'Policy Characteristics'!$C:$C,0))),"",INDEX('Policy Characteristics'!D:D,MATCH($C1324,'Policy Characteristics'!$C:$C,0)))</f>
        <v/>
      </c>
      <c r="K1324" s="177" t="str">
        <f>IF(ISBLANK(INDEX('Policy Characteristics'!E:E,MATCH($C1324,'Policy Characteristics'!$C:$C,0))),"",INDEX('Policy Characteristics'!E:E,MATCH($C1324,'Policy Characteristics'!$C:$C,0)))</f>
        <v>cross toggle whether carbon tax affects process emissions</v>
      </c>
      <c r="L1324" s="177">
        <f>IF(ISBLANK(INDEX('Policy Characteristics'!F:F,MATCH($C1324,'Policy Characteristics'!$C:$C,0))),"",INDEX('Policy Characteristics'!F:F,MATCH($C1324,'Policy Characteristics'!$C:$C,0)))</f>
        <v>0</v>
      </c>
      <c r="M1324" s="177">
        <f>IF(ISBLANK(INDEX('Policy Characteristics'!G:G,MATCH($C1324,'Policy Characteristics'!$C:$C,0))),"",INDEX('Policy Characteristics'!G:G,MATCH($C1324,'Policy Characteristics'!$C:$C,0)))</f>
        <v>1</v>
      </c>
      <c r="N1324" s="177">
        <f>IF(ISBLANK(INDEX('Policy Characteristics'!H:H,MATCH($C1324,'Policy Characteristics'!$C:$C,0))),"",INDEX('Policy Characteristics'!H:H,MATCH($C1324,'Policy Characteristics'!$C:$C,0)))</f>
        <v>1</v>
      </c>
      <c r="O1324" s="177" t="str">
        <f>IF(ISBLANK(INDEX('Policy Characteristics'!I:I,MATCH($C1324,'Policy Characteristics'!$C:$C,0))),"",INDEX('Policy Characteristics'!I:I,MATCH($C1324,'Policy Characteristics'!$C:$C,0)))</f>
        <v>on/off</v>
      </c>
      <c r="P1324" s="177" t="str">
        <f>IF(ISBLANK(INDEX('Policy Characteristics'!J:J,MATCH($C1324,'Policy Characteristics'!$C:$C,0))),"",INDEX('Policy Characteristics'!J:J,MATCH($C1324,'Policy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4" s="177" t="str">
        <f>IF(ISBLANK(INDEX('Policy Characteristics'!K:K,MATCH($C1324,'Policy Characteristics'!$C:$C,0))),"",INDEX('Policy Characteristics'!K:K,MATCH($C1324,'Policy Characteristics'!$C:$C,0)))</f>
        <v>fuels.html#carbon-tax</v>
      </c>
      <c r="R1324" s="177" t="str">
        <f>IF(ISBLANK(INDEX('Policy Characteristics'!L:L,MATCH($C1324,'Policy Characteristics'!$C:$C,0))),"",INDEX('Policy Characteristics'!L:L,MATCH($C1324,'Policy Characteristics'!$C:$C,0)))</f>
        <v>carbon-tax.html</v>
      </c>
    </row>
    <row r="1325" spans="1:18" s="2" customFormat="1" x14ac:dyDescent="0.35">
      <c r="A1325" s="176" t="str">
        <f>IF(ISBLANK(INDEX('Policy Characteristics'!A:A,MATCH($C1325,'Policy Characteristics'!$C:$C,0))),"",INDEX('Policy Characteristics'!A:A,MATCH($C1325,'Policy Characteristics'!$C:$C,0)))</f>
        <v>Cross-Sector</v>
      </c>
      <c r="B1325" s="184" t="str">
        <f>IF(ISBLANK(INDEX('Policy Characteristics'!B:B,MATCH($C1325,'Policy Characteristics'!$C:$C,0))),"",INDEX('Policy Characteristics'!B:B,MATCH($C1325,'Policy Characteristics'!$C:$C,0)))</f>
        <v>Exempt Process Emissions from C Tax</v>
      </c>
      <c r="C1325" s="176" t="str">
        <f t="shared" si="56"/>
        <v>Toggle Whether Carbon Tax Affects Process Emissions</v>
      </c>
      <c r="D1325" s="6" t="s">
        <v>1979</v>
      </c>
      <c r="E1325" s="6"/>
      <c r="F1325" t="s">
        <v>1941</v>
      </c>
      <c r="G1325" s="6"/>
      <c r="H1325" s="49">
        <v>1643</v>
      </c>
      <c r="I1325" s="199" t="s">
        <v>44</v>
      </c>
      <c r="J1325" s="177" t="str">
        <f>IF(ISBLANK(INDEX('Policy Characteristics'!D:D,MATCH($C1325,'Policy Characteristics'!$C:$C,0))),"",INDEX('Policy Characteristics'!D:D,MATCH($C1325,'Policy Characteristics'!$C:$C,0)))</f>
        <v/>
      </c>
      <c r="K1325" s="177" t="str">
        <f>IF(ISBLANK(INDEX('Policy Characteristics'!E:E,MATCH($C1325,'Policy Characteristics'!$C:$C,0))),"",INDEX('Policy Characteristics'!E:E,MATCH($C1325,'Policy Characteristics'!$C:$C,0)))</f>
        <v>cross toggle whether carbon tax affects process emissions</v>
      </c>
      <c r="L1325" s="177">
        <f>IF(ISBLANK(INDEX('Policy Characteristics'!F:F,MATCH($C1325,'Policy Characteristics'!$C:$C,0))),"",INDEX('Policy Characteristics'!F:F,MATCH($C1325,'Policy Characteristics'!$C:$C,0)))</f>
        <v>0</v>
      </c>
      <c r="M1325" s="177">
        <f>IF(ISBLANK(INDEX('Policy Characteristics'!G:G,MATCH($C1325,'Policy Characteristics'!$C:$C,0))),"",INDEX('Policy Characteristics'!G:G,MATCH($C1325,'Policy Characteristics'!$C:$C,0)))</f>
        <v>1</v>
      </c>
      <c r="N1325" s="177">
        <f>IF(ISBLANK(INDEX('Policy Characteristics'!H:H,MATCH($C1325,'Policy Characteristics'!$C:$C,0))),"",INDEX('Policy Characteristics'!H:H,MATCH($C1325,'Policy Characteristics'!$C:$C,0)))</f>
        <v>1</v>
      </c>
      <c r="O1325" s="177" t="str">
        <f>IF(ISBLANK(INDEX('Policy Characteristics'!I:I,MATCH($C1325,'Policy Characteristics'!$C:$C,0))),"",INDEX('Policy Characteristics'!I:I,MATCH($C1325,'Policy Characteristics'!$C:$C,0)))</f>
        <v>on/off</v>
      </c>
      <c r="P1325" s="177" t="str">
        <f>IF(ISBLANK(INDEX('Policy Characteristics'!J:J,MATCH($C1325,'Policy Characteristics'!$C:$C,0))),"",INDEX('Policy Characteristics'!J:J,MATCH($C1325,'Policy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5" s="177" t="str">
        <f>IF(ISBLANK(INDEX('Policy Characteristics'!K:K,MATCH($C1325,'Policy Characteristics'!$C:$C,0))),"",INDEX('Policy Characteristics'!K:K,MATCH($C1325,'Policy Characteristics'!$C:$C,0)))</f>
        <v>fuels.html#carbon-tax</v>
      </c>
      <c r="R1325" s="177" t="str">
        <f>IF(ISBLANK(INDEX('Policy Characteristics'!L:L,MATCH($C1325,'Policy Characteristics'!$C:$C,0))),"",INDEX('Policy Characteristics'!L:L,MATCH($C1325,'Policy Characteristics'!$C:$C,0)))</f>
        <v>carbon-tax.html</v>
      </c>
    </row>
    <row r="1326" spans="1:18" s="2" customFormat="1" x14ac:dyDescent="0.35">
      <c r="A1326" s="176" t="str">
        <f>IF(ISBLANK(INDEX('Policy Characteristics'!A:A,MATCH($C1326,'Policy Characteristics'!$C:$C,0))),"",INDEX('Policy Characteristics'!A:A,MATCH($C1326,'Policy Characteristics'!$C:$C,0)))</f>
        <v>Cross-Sector</v>
      </c>
      <c r="B1326" s="184" t="str">
        <f>IF(ISBLANK(INDEX('Policy Characteristics'!B:B,MATCH($C1326,'Policy Characteristics'!$C:$C,0))),"",INDEX('Policy Characteristics'!B:B,MATCH($C1326,'Policy Characteristics'!$C:$C,0)))</f>
        <v>Exempt Process Emissions from C Tax</v>
      </c>
      <c r="C1326" s="176" t="str">
        <f t="shared" si="56"/>
        <v>Toggle Whether Carbon Tax Affects Process Emissions</v>
      </c>
      <c r="D1326" s="6" t="s">
        <v>1980</v>
      </c>
      <c r="E1326" s="6"/>
      <c r="F1326" t="s">
        <v>1942</v>
      </c>
      <c r="G1326" s="6"/>
      <c r="H1326" s="49">
        <v>1644</v>
      </c>
      <c r="I1326" s="199" t="s">
        <v>44</v>
      </c>
      <c r="J1326" s="177" t="str">
        <f>IF(ISBLANK(INDEX('Policy Characteristics'!D:D,MATCH($C1326,'Policy Characteristics'!$C:$C,0))),"",INDEX('Policy Characteristics'!D:D,MATCH($C1326,'Policy Characteristics'!$C:$C,0)))</f>
        <v/>
      </c>
      <c r="K1326" s="177" t="str">
        <f>IF(ISBLANK(INDEX('Policy Characteristics'!E:E,MATCH($C1326,'Policy Characteristics'!$C:$C,0))),"",INDEX('Policy Characteristics'!E:E,MATCH($C1326,'Policy Characteristics'!$C:$C,0)))</f>
        <v>cross toggle whether carbon tax affects process emissions</v>
      </c>
      <c r="L1326" s="177">
        <f>IF(ISBLANK(INDEX('Policy Characteristics'!F:F,MATCH($C1326,'Policy Characteristics'!$C:$C,0))),"",INDEX('Policy Characteristics'!F:F,MATCH($C1326,'Policy Characteristics'!$C:$C,0)))</f>
        <v>0</v>
      </c>
      <c r="M1326" s="177">
        <f>IF(ISBLANK(INDEX('Policy Characteristics'!G:G,MATCH($C1326,'Policy Characteristics'!$C:$C,0))),"",INDEX('Policy Characteristics'!G:G,MATCH($C1326,'Policy Characteristics'!$C:$C,0)))</f>
        <v>1</v>
      </c>
      <c r="N1326" s="177">
        <f>IF(ISBLANK(INDEX('Policy Characteristics'!H:H,MATCH($C1326,'Policy Characteristics'!$C:$C,0))),"",INDEX('Policy Characteristics'!H:H,MATCH($C1326,'Policy Characteristics'!$C:$C,0)))</f>
        <v>1</v>
      </c>
      <c r="O1326" s="177" t="str">
        <f>IF(ISBLANK(INDEX('Policy Characteristics'!I:I,MATCH($C1326,'Policy Characteristics'!$C:$C,0))),"",INDEX('Policy Characteristics'!I:I,MATCH($C1326,'Policy Characteristics'!$C:$C,0)))</f>
        <v>on/off</v>
      </c>
      <c r="P1326" s="177" t="str">
        <f>IF(ISBLANK(INDEX('Policy Characteristics'!J:J,MATCH($C1326,'Policy Characteristics'!$C:$C,0))),"",INDEX('Policy Characteristics'!J:J,MATCH($C1326,'Policy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6" s="177" t="str">
        <f>IF(ISBLANK(INDEX('Policy Characteristics'!K:K,MATCH($C1326,'Policy Characteristics'!$C:$C,0))),"",INDEX('Policy Characteristics'!K:K,MATCH($C1326,'Policy Characteristics'!$C:$C,0)))</f>
        <v>fuels.html#carbon-tax</v>
      </c>
      <c r="R1326" s="177" t="str">
        <f>IF(ISBLANK(INDEX('Policy Characteristics'!L:L,MATCH($C1326,'Policy Characteristics'!$C:$C,0))),"",INDEX('Policy Characteristics'!L:L,MATCH($C1326,'Policy Characteristics'!$C:$C,0)))</f>
        <v>carbon-tax.html</v>
      </c>
    </row>
    <row r="1327" spans="1:18" s="2" customFormat="1" x14ac:dyDescent="0.35">
      <c r="A1327" s="176" t="str">
        <f>IF(ISBLANK(INDEX('Policy Characteristics'!A:A,MATCH($C1327,'Policy Characteristics'!$C:$C,0))),"",INDEX('Policy Characteristics'!A:A,MATCH($C1327,'Policy Characteristics'!$C:$C,0)))</f>
        <v>Cross-Sector</v>
      </c>
      <c r="B1327" s="184" t="str">
        <f>IF(ISBLANK(INDEX('Policy Characteristics'!B:B,MATCH($C1327,'Policy Characteristics'!$C:$C,0))),"",INDEX('Policy Characteristics'!B:B,MATCH($C1327,'Policy Characteristics'!$C:$C,0)))</f>
        <v>Exempt Process Emissions from C Tax</v>
      </c>
      <c r="C1327" s="176" t="str">
        <f t="shared" si="56"/>
        <v>Toggle Whether Carbon Tax Affects Process Emissions</v>
      </c>
      <c r="D1327" s="6" t="s">
        <v>1981</v>
      </c>
      <c r="E1327" s="6"/>
      <c r="F1327" t="s">
        <v>1943</v>
      </c>
      <c r="G1327" s="6"/>
      <c r="H1327" s="49">
        <v>1645</v>
      </c>
      <c r="I1327" s="199" t="s">
        <v>44</v>
      </c>
      <c r="J1327" s="177" t="str">
        <f>IF(ISBLANK(INDEX('Policy Characteristics'!D:D,MATCH($C1327,'Policy Characteristics'!$C:$C,0))),"",INDEX('Policy Characteristics'!D:D,MATCH($C1327,'Policy Characteristics'!$C:$C,0)))</f>
        <v/>
      </c>
      <c r="K1327" s="177" t="str">
        <f>IF(ISBLANK(INDEX('Policy Characteristics'!E:E,MATCH($C1327,'Policy Characteristics'!$C:$C,0))),"",INDEX('Policy Characteristics'!E:E,MATCH($C1327,'Policy Characteristics'!$C:$C,0)))</f>
        <v>cross toggle whether carbon tax affects process emissions</v>
      </c>
      <c r="L1327" s="177">
        <f>IF(ISBLANK(INDEX('Policy Characteristics'!F:F,MATCH($C1327,'Policy Characteristics'!$C:$C,0))),"",INDEX('Policy Characteristics'!F:F,MATCH($C1327,'Policy Characteristics'!$C:$C,0)))</f>
        <v>0</v>
      </c>
      <c r="M1327" s="177">
        <f>IF(ISBLANK(INDEX('Policy Characteristics'!G:G,MATCH($C1327,'Policy Characteristics'!$C:$C,0))),"",INDEX('Policy Characteristics'!G:G,MATCH($C1327,'Policy Characteristics'!$C:$C,0)))</f>
        <v>1</v>
      </c>
      <c r="N1327" s="177">
        <f>IF(ISBLANK(INDEX('Policy Characteristics'!H:H,MATCH($C1327,'Policy Characteristics'!$C:$C,0))),"",INDEX('Policy Characteristics'!H:H,MATCH($C1327,'Policy Characteristics'!$C:$C,0)))</f>
        <v>1</v>
      </c>
      <c r="O1327" s="177" t="str">
        <f>IF(ISBLANK(INDEX('Policy Characteristics'!I:I,MATCH($C1327,'Policy Characteristics'!$C:$C,0))),"",INDEX('Policy Characteristics'!I:I,MATCH($C1327,'Policy Characteristics'!$C:$C,0)))</f>
        <v>on/off</v>
      </c>
      <c r="P1327" s="177" t="str">
        <f>IF(ISBLANK(INDEX('Policy Characteristics'!J:J,MATCH($C1327,'Policy Characteristics'!$C:$C,0))),"",INDEX('Policy Characteristics'!J:J,MATCH($C1327,'Policy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7" s="177" t="str">
        <f>IF(ISBLANK(INDEX('Policy Characteristics'!K:K,MATCH($C1327,'Policy Characteristics'!$C:$C,0))),"",INDEX('Policy Characteristics'!K:K,MATCH($C1327,'Policy Characteristics'!$C:$C,0)))</f>
        <v>fuels.html#carbon-tax</v>
      </c>
      <c r="R1327" s="177" t="str">
        <f>IF(ISBLANK(INDEX('Policy Characteristics'!L:L,MATCH($C1327,'Policy Characteristics'!$C:$C,0))),"",INDEX('Policy Characteristics'!L:L,MATCH($C1327,'Policy Characteristics'!$C:$C,0)))</f>
        <v>carbon-tax.html</v>
      </c>
    </row>
    <row r="1328" spans="1:18" s="2" customFormat="1" x14ac:dyDescent="0.35">
      <c r="A1328" s="176" t="str">
        <f>IF(ISBLANK(INDEX('Policy Characteristics'!A:A,MATCH($C1328,'Policy Characteristics'!$C:$C,0))),"",INDEX('Policy Characteristics'!A:A,MATCH($C1328,'Policy Characteristics'!$C:$C,0)))</f>
        <v>Cross-Sector</v>
      </c>
      <c r="B1328" s="184" t="str">
        <f>IF(ISBLANK(INDEX('Policy Characteristics'!B:B,MATCH($C1328,'Policy Characteristics'!$C:$C,0))),"",INDEX('Policy Characteristics'!B:B,MATCH($C1328,'Policy Characteristics'!$C:$C,0)))</f>
        <v>Exempt Process Emissions from C Tax</v>
      </c>
      <c r="C1328" s="176" t="str">
        <f t="shared" si="56"/>
        <v>Toggle Whether Carbon Tax Affects Process Emissions</v>
      </c>
      <c r="D1328" s="6" t="s">
        <v>1982</v>
      </c>
      <c r="E1328" s="6"/>
      <c r="F1328" t="s">
        <v>1944</v>
      </c>
      <c r="G1328" s="6"/>
      <c r="H1328" s="49">
        <v>1646</v>
      </c>
      <c r="I1328" s="199" t="s">
        <v>44</v>
      </c>
      <c r="J1328" s="177" t="str">
        <f>IF(ISBLANK(INDEX('Policy Characteristics'!D:D,MATCH($C1328,'Policy Characteristics'!$C:$C,0))),"",INDEX('Policy Characteristics'!D:D,MATCH($C1328,'Policy Characteristics'!$C:$C,0)))</f>
        <v/>
      </c>
      <c r="K1328" s="177" t="str">
        <f>IF(ISBLANK(INDEX('Policy Characteristics'!E:E,MATCH($C1328,'Policy Characteristics'!$C:$C,0))),"",INDEX('Policy Characteristics'!E:E,MATCH($C1328,'Policy Characteristics'!$C:$C,0)))</f>
        <v>cross toggle whether carbon tax affects process emissions</v>
      </c>
      <c r="L1328" s="177">
        <f>IF(ISBLANK(INDEX('Policy Characteristics'!F:F,MATCH($C1328,'Policy Characteristics'!$C:$C,0))),"",INDEX('Policy Characteristics'!F:F,MATCH($C1328,'Policy Characteristics'!$C:$C,0)))</f>
        <v>0</v>
      </c>
      <c r="M1328" s="177">
        <f>IF(ISBLANK(INDEX('Policy Characteristics'!G:G,MATCH($C1328,'Policy Characteristics'!$C:$C,0))),"",INDEX('Policy Characteristics'!G:G,MATCH($C1328,'Policy Characteristics'!$C:$C,0)))</f>
        <v>1</v>
      </c>
      <c r="N1328" s="177">
        <f>IF(ISBLANK(INDEX('Policy Characteristics'!H:H,MATCH($C1328,'Policy Characteristics'!$C:$C,0))),"",INDEX('Policy Characteristics'!H:H,MATCH($C1328,'Policy Characteristics'!$C:$C,0)))</f>
        <v>1</v>
      </c>
      <c r="O1328" s="177" t="str">
        <f>IF(ISBLANK(INDEX('Policy Characteristics'!I:I,MATCH($C1328,'Policy Characteristics'!$C:$C,0))),"",INDEX('Policy Characteristics'!I:I,MATCH($C1328,'Policy Characteristics'!$C:$C,0)))</f>
        <v>on/off</v>
      </c>
      <c r="P1328" s="177" t="str">
        <f>IF(ISBLANK(INDEX('Policy Characteristics'!J:J,MATCH($C1328,'Policy Characteristics'!$C:$C,0))),"",INDEX('Policy Characteristics'!J:J,MATCH($C1328,'Policy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8" s="177" t="str">
        <f>IF(ISBLANK(INDEX('Policy Characteristics'!K:K,MATCH($C1328,'Policy Characteristics'!$C:$C,0))),"",INDEX('Policy Characteristics'!K:K,MATCH($C1328,'Policy Characteristics'!$C:$C,0)))</f>
        <v>fuels.html#carbon-tax</v>
      </c>
      <c r="R1328" s="177" t="str">
        <f>IF(ISBLANK(INDEX('Policy Characteristics'!L:L,MATCH($C1328,'Policy Characteristics'!$C:$C,0))),"",INDEX('Policy Characteristics'!L:L,MATCH($C1328,'Policy Characteristics'!$C:$C,0)))</f>
        <v>carbon-tax.html</v>
      </c>
    </row>
    <row r="1329" spans="1:18" s="2" customFormat="1" x14ac:dyDescent="0.35">
      <c r="A1329" s="176" t="str">
        <f>IF(ISBLANK(INDEX('Policy Characteristics'!A:A,MATCH($C1329,'Policy Characteristics'!$C:$C,0))),"",INDEX('Policy Characteristics'!A:A,MATCH($C1329,'Policy Characteristics'!$C:$C,0)))</f>
        <v>Cross-Sector</v>
      </c>
      <c r="B1329" s="184" t="str">
        <f>IF(ISBLANK(INDEX('Policy Characteristics'!B:B,MATCH($C1329,'Policy Characteristics'!$C:$C,0))),"",INDEX('Policy Characteristics'!B:B,MATCH($C1329,'Policy Characteristics'!$C:$C,0)))</f>
        <v>Exempt Process Emissions from C Tax</v>
      </c>
      <c r="C1329" s="176" t="str">
        <f t="shared" si="56"/>
        <v>Toggle Whether Carbon Tax Affects Process Emissions</v>
      </c>
      <c r="D1329" s="6" t="s">
        <v>1983</v>
      </c>
      <c r="E1329" s="6"/>
      <c r="F1329" t="s">
        <v>1945</v>
      </c>
      <c r="G1329" s="6"/>
      <c r="H1329" s="49">
        <v>1647</v>
      </c>
      <c r="I1329" s="199" t="s">
        <v>44</v>
      </c>
      <c r="J1329" s="177" t="str">
        <f>IF(ISBLANK(INDEX('Policy Characteristics'!D:D,MATCH($C1329,'Policy Characteristics'!$C:$C,0))),"",INDEX('Policy Characteristics'!D:D,MATCH($C1329,'Policy Characteristics'!$C:$C,0)))</f>
        <v/>
      </c>
      <c r="K1329" s="177" t="str">
        <f>IF(ISBLANK(INDEX('Policy Characteristics'!E:E,MATCH($C1329,'Policy Characteristics'!$C:$C,0))),"",INDEX('Policy Characteristics'!E:E,MATCH($C1329,'Policy Characteristics'!$C:$C,0)))</f>
        <v>cross toggle whether carbon tax affects process emissions</v>
      </c>
      <c r="L1329" s="177">
        <f>IF(ISBLANK(INDEX('Policy Characteristics'!F:F,MATCH($C1329,'Policy Characteristics'!$C:$C,0))),"",INDEX('Policy Characteristics'!F:F,MATCH($C1329,'Policy Characteristics'!$C:$C,0)))</f>
        <v>0</v>
      </c>
      <c r="M1329" s="177">
        <f>IF(ISBLANK(INDEX('Policy Characteristics'!G:G,MATCH($C1329,'Policy Characteristics'!$C:$C,0))),"",INDEX('Policy Characteristics'!G:G,MATCH($C1329,'Policy Characteristics'!$C:$C,0)))</f>
        <v>1</v>
      </c>
      <c r="N1329" s="177">
        <f>IF(ISBLANK(INDEX('Policy Characteristics'!H:H,MATCH($C1329,'Policy Characteristics'!$C:$C,0))),"",INDEX('Policy Characteristics'!H:H,MATCH($C1329,'Policy Characteristics'!$C:$C,0)))</f>
        <v>1</v>
      </c>
      <c r="O1329" s="177" t="str">
        <f>IF(ISBLANK(INDEX('Policy Characteristics'!I:I,MATCH($C1329,'Policy Characteristics'!$C:$C,0))),"",INDEX('Policy Characteristics'!I:I,MATCH($C1329,'Policy Characteristics'!$C:$C,0)))</f>
        <v>on/off</v>
      </c>
      <c r="P1329" s="177" t="str">
        <f>IF(ISBLANK(INDEX('Policy Characteristics'!J:J,MATCH($C1329,'Policy Characteristics'!$C:$C,0))),"",INDEX('Policy Characteristics'!J:J,MATCH($C1329,'Policy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9" s="177" t="str">
        <f>IF(ISBLANK(INDEX('Policy Characteristics'!K:K,MATCH($C1329,'Policy Characteristics'!$C:$C,0))),"",INDEX('Policy Characteristics'!K:K,MATCH($C1329,'Policy Characteristics'!$C:$C,0)))</f>
        <v>fuels.html#carbon-tax</v>
      </c>
      <c r="R1329" s="177" t="str">
        <f>IF(ISBLANK(INDEX('Policy Characteristics'!L:L,MATCH($C1329,'Policy Characteristics'!$C:$C,0))),"",INDEX('Policy Characteristics'!L:L,MATCH($C1329,'Policy Characteristics'!$C:$C,0)))</f>
        <v>carbon-tax.html</v>
      </c>
    </row>
    <row r="1330" spans="1:18" s="2" customFormat="1" x14ac:dyDescent="0.35">
      <c r="A1330" s="176" t="str">
        <f>IF(ISBLANK(INDEX('Policy Characteristics'!A:A,MATCH($C1330,'Policy Characteristics'!$C:$C,0))),"",INDEX('Policy Characteristics'!A:A,MATCH($C1330,'Policy Characteristics'!$C:$C,0)))</f>
        <v>Cross-Sector</v>
      </c>
      <c r="B1330" s="184" t="str">
        <f>IF(ISBLANK(INDEX('Policy Characteristics'!B:B,MATCH($C1330,'Policy Characteristics'!$C:$C,0))),"",INDEX('Policy Characteristics'!B:B,MATCH($C1330,'Policy Characteristics'!$C:$C,0)))</f>
        <v>Exempt Process Emissions from C Tax</v>
      </c>
      <c r="C1330" s="176" t="str">
        <f t="shared" si="56"/>
        <v>Toggle Whether Carbon Tax Affects Process Emissions</v>
      </c>
      <c r="D1330" s="6" t="s">
        <v>1984</v>
      </c>
      <c r="E1330" s="6"/>
      <c r="F1330" t="s">
        <v>1946</v>
      </c>
      <c r="G1330" s="6"/>
      <c r="H1330" s="49">
        <v>1648</v>
      </c>
      <c r="I1330" s="199" t="s">
        <v>44</v>
      </c>
      <c r="J1330" s="177" t="str">
        <f>IF(ISBLANK(INDEX('Policy Characteristics'!D:D,MATCH($C1330,'Policy Characteristics'!$C:$C,0))),"",INDEX('Policy Characteristics'!D:D,MATCH($C1330,'Policy Characteristics'!$C:$C,0)))</f>
        <v/>
      </c>
      <c r="K1330" s="177" t="str">
        <f>IF(ISBLANK(INDEX('Policy Characteristics'!E:E,MATCH($C1330,'Policy Characteristics'!$C:$C,0))),"",INDEX('Policy Characteristics'!E:E,MATCH($C1330,'Policy Characteristics'!$C:$C,0)))</f>
        <v>cross toggle whether carbon tax affects process emissions</v>
      </c>
      <c r="L1330" s="177">
        <f>IF(ISBLANK(INDEX('Policy Characteristics'!F:F,MATCH($C1330,'Policy Characteristics'!$C:$C,0))),"",INDEX('Policy Characteristics'!F:F,MATCH($C1330,'Policy Characteristics'!$C:$C,0)))</f>
        <v>0</v>
      </c>
      <c r="M1330" s="177">
        <f>IF(ISBLANK(INDEX('Policy Characteristics'!G:G,MATCH($C1330,'Policy Characteristics'!$C:$C,0))),"",INDEX('Policy Characteristics'!G:G,MATCH($C1330,'Policy Characteristics'!$C:$C,0)))</f>
        <v>1</v>
      </c>
      <c r="N1330" s="177">
        <f>IF(ISBLANK(INDEX('Policy Characteristics'!H:H,MATCH($C1330,'Policy Characteristics'!$C:$C,0))),"",INDEX('Policy Characteristics'!H:H,MATCH($C1330,'Policy Characteristics'!$C:$C,0)))</f>
        <v>1</v>
      </c>
      <c r="O1330" s="177" t="str">
        <f>IF(ISBLANK(INDEX('Policy Characteristics'!I:I,MATCH($C1330,'Policy Characteristics'!$C:$C,0))),"",INDEX('Policy Characteristics'!I:I,MATCH($C1330,'Policy Characteristics'!$C:$C,0)))</f>
        <v>on/off</v>
      </c>
      <c r="P1330" s="177" t="str">
        <f>IF(ISBLANK(INDEX('Policy Characteristics'!J:J,MATCH($C1330,'Policy Characteristics'!$C:$C,0))),"",INDEX('Policy Characteristics'!J:J,MATCH($C1330,'Policy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30" s="177" t="str">
        <f>IF(ISBLANK(INDEX('Policy Characteristics'!K:K,MATCH($C1330,'Policy Characteristics'!$C:$C,0))),"",INDEX('Policy Characteristics'!K:K,MATCH($C1330,'Policy Characteristics'!$C:$C,0)))</f>
        <v>fuels.html#carbon-tax</v>
      </c>
      <c r="R1330" s="177" t="str">
        <f>IF(ISBLANK(INDEX('Policy Characteristics'!L:L,MATCH($C1330,'Policy Characteristics'!$C:$C,0))),"",INDEX('Policy Characteristics'!L:L,MATCH($C1330,'Policy Characteristics'!$C:$C,0)))</f>
        <v>carbon-tax.html</v>
      </c>
    </row>
    <row r="1331" spans="1:18" s="2" customFormat="1" x14ac:dyDescent="0.35">
      <c r="A1331" s="176" t="str">
        <f>IF(ISBLANK(INDEX('Policy Characteristics'!A:A,MATCH($C1331,'Policy Characteristics'!$C:$C,0))),"",INDEX('Policy Characteristics'!A:A,MATCH($C1331,'Policy Characteristics'!$C:$C,0)))</f>
        <v>Cross-Sector</v>
      </c>
      <c r="B1331" s="184" t="str">
        <f>IF(ISBLANK(INDEX('Policy Characteristics'!B:B,MATCH($C1331,'Policy Characteristics'!$C:$C,0))),"",INDEX('Policy Characteristics'!B:B,MATCH($C1331,'Policy Characteristics'!$C:$C,0)))</f>
        <v>Exempt Process Emissions from C Tax</v>
      </c>
      <c r="C1331" s="176" t="str">
        <f t="shared" si="56"/>
        <v>Toggle Whether Carbon Tax Affects Process Emissions</v>
      </c>
      <c r="D1331" s="6" t="s">
        <v>1985</v>
      </c>
      <c r="E1331" s="6"/>
      <c r="F1331" t="s">
        <v>1947</v>
      </c>
      <c r="G1331" s="6"/>
      <c r="H1331" s="49">
        <v>1649</v>
      </c>
      <c r="I1331" s="199" t="s">
        <v>44</v>
      </c>
      <c r="J1331" s="177" t="str">
        <f>IF(ISBLANK(INDEX('Policy Characteristics'!D:D,MATCH($C1331,'Policy Characteristics'!$C:$C,0))),"",INDEX('Policy Characteristics'!D:D,MATCH($C1331,'Policy Characteristics'!$C:$C,0)))</f>
        <v/>
      </c>
      <c r="K1331" s="177" t="str">
        <f>IF(ISBLANK(INDEX('Policy Characteristics'!E:E,MATCH($C1331,'Policy Characteristics'!$C:$C,0))),"",INDEX('Policy Characteristics'!E:E,MATCH($C1331,'Policy Characteristics'!$C:$C,0)))</f>
        <v>cross toggle whether carbon tax affects process emissions</v>
      </c>
      <c r="L1331" s="177">
        <f>IF(ISBLANK(INDEX('Policy Characteristics'!F:F,MATCH($C1331,'Policy Characteristics'!$C:$C,0))),"",INDEX('Policy Characteristics'!F:F,MATCH($C1331,'Policy Characteristics'!$C:$C,0)))</f>
        <v>0</v>
      </c>
      <c r="M1331" s="177">
        <f>IF(ISBLANK(INDEX('Policy Characteristics'!G:G,MATCH($C1331,'Policy Characteristics'!$C:$C,0))),"",INDEX('Policy Characteristics'!G:G,MATCH($C1331,'Policy Characteristics'!$C:$C,0)))</f>
        <v>1</v>
      </c>
      <c r="N1331" s="177">
        <f>IF(ISBLANK(INDEX('Policy Characteristics'!H:H,MATCH($C1331,'Policy Characteristics'!$C:$C,0))),"",INDEX('Policy Characteristics'!H:H,MATCH($C1331,'Policy Characteristics'!$C:$C,0)))</f>
        <v>1</v>
      </c>
      <c r="O1331" s="177" t="str">
        <f>IF(ISBLANK(INDEX('Policy Characteristics'!I:I,MATCH($C1331,'Policy Characteristics'!$C:$C,0))),"",INDEX('Policy Characteristics'!I:I,MATCH($C1331,'Policy Characteristics'!$C:$C,0)))</f>
        <v>on/off</v>
      </c>
      <c r="P1331" s="177" t="str">
        <f>IF(ISBLANK(INDEX('Policy Characteristics'!J:J,MATCH($C1331,'Policy Characteristics'!$C:$C,0))),"",INDEX('Policy Characteristics'!J:J,MATCH($C1331,'Policy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31" s="177" t="str">
        <f>IF(ISBLANK(INDEX('Policy Characteristics'!K:K,MATCH($C1331,'Policy Characteristics'!$C:$C,0))),"",INDEX('Policy Characteristics'!K:K,MATCH($C1331,'Policy Characteristics'!$C:$C,0)))</f>
        <v>fuels.html#carbon-tax</v>
      </c>
      <c r="R1331" s="177" t="str">
        <f>IF(ISBLANK(INDEX('Policy Characteristics'!L:L,MATCH($C1331,'Policy Characteristics'!$C:$C,0))),"",INDEX('Policy Characteristics'!L:L,MATCH($C1331,'Policy Characteristics'!$C:$C,0)))</f>
        <v>carbon-tax.html</v>
      </c>
    </row>
    <row r="1332" spans="1:18" s="2" customFormat="1" x14ac:dyDescent="0.35">
      <c r="A1332" s="176" t="str">
        <f>IF(ISBLANK(INDEX('Policy Characteristics'!A:A,MATCH($C1332,'Policy Characteristics'!$C:$C,0))),"",INDEX('Policy Characteristics'!A:A,MATCH($C1332,'Policy Characteristics'!$C:$C,0)))</f>
        <v>Cross-Sector</v>
      </c>
      <c r="B1332" s="184" t="str">
        <f>IF(ISBLANK(INDEX('Policy Characteristics'!B:B,MATCH($C1332,'Policy Characteristics'!$C:$C,0))),"",INDEX('Policy Characteristics'!B:B,MATCH($C1332,'Policy Characteristics'!$C:$C,0)))</f>
        <v>Exempt Process Emissions from C Tax</v>
      </c>
      <c r="C1332" s="176" t="str">
        <f t="shared" si="56"/>
        <v>Toggle Whether Carbon Tax Affects Process Emissions</v>
      </c>
      <c r="D1332" s="6" t="s">
        <v>1986</v>
      </c>
      <c r="E1332" s="6"/>
      <c r="F1332" t="s">
        <v>1948</v>
      </c>
      <c r="G1332" s="6"/>
      <c r="H1332" s="49">
        <v>1650</v>
      </c>
      <c r="I1332" s="199" t="s">
        <v>43</v>
      </c>
      <c r="J1332" s="177" t="str">
        <f>IF(ISBLANK(INDEX('Policy Characteristics'!D:D,MATCH($C1332,'Policy Characteristics'!$C:$C,0))),"",INDEX('Policy Characteristics'!D:D,MATCH($C1332,'Policy Characteristics'!$C:$C,0)))</f>
        <v/>
      </c>
      <c r="K1332" s="177" t="str">
        <f>IF(ISBLANK(INDEX('Policy Characteristics'!E:E,MATCH($C1332,'Policy Characteristics'!$C:$C,0))),"",INDEX('Policy Characteristics'!E:E,MATCH($C1332,'Policy Characteristics'!$C:$C,0)))</f>
        <v>cross toggle whether carbon tax affects process emissions</v>
      </c>
      <c r="L1332" s="177">
        <f>IF(ISBLANK(INDEX('Policy Characteristics'!F:F,MATCH($C1332,'Policy Characteristics'!$C:$C,0))),"",INDEX('Policy Characteristics'!F:F,MATCH($C1332,'Policy Characteristics'!$C:$C,0)))</f>
        <v>0</v>
      </c>
      <c r="M1332" s="177">
        <f>IF(ISBLANK(INDEX('Policy Characteristics'!G:G,MATCH($C1332,'Policy Characteristics'!$C:$C,0))),"",INDEX('Policy Characteristics'!G:G,MATCH($C1332,'Policy Characteristics'!$C:$C,0)))</f>
        <v>1</v>
      </c>
      <c r="N1332" s="177">
        <f>IF(ISBLANK(INDEX('Policy Characteristics'!H:H,MATCH($C1332,'Policy Characteristics'!$C:$C,0))),"",INDEX('Policy Characteristics'!H:H,MATCH($C1332,'Policy Characteristics'!$C:$C,0)))</f>
        <v>1</v>
      </c>
      <c r="O1332" s="177" t="str">
        <f>IF(ISBLANK(INDEX('Policy Characteristics'!I:I,MATCH($C1332,'Policy Characteristics'!$C:$C,0))),"",INDEX('Policy Characteristics'!I:I,MATCH($C1332,'Policy Characteristics'!$C:$C,0)))</f>
        <v>on/off</v>
      </c>
      <c r="P1332" s="177" t="str">
        <f>IF(ISBLANK(INDEX('Policy Characteristics'!J:J,MATCH($C1332,'Policy Characteristics'!$C:$C,0))),"",INDEX('Policy Characteristics'!J:J,MATCH($C1332,'Policy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32" s="177" t="str">
        <f>IF(ISBLANK(INDEX('Policy Characteristics'!K:K,MATCH($C1332,'Policy Characteristics'!$C:$C,0))),"",INDEX('Policy Characteristics'!K:K,MATCH($C1332,'Policy Characteristics'!$C:$C,0)))</f>
        <v>fuels.html#carbon-tax</v>
      </c>
      <c r="R1332" s="177" t="str">
        <f>IF(ISBLANK(INDEX('Policy Characteristics'!L:L,MATCH($C1332,'Policy Characteristics'!$C:$C,0))),"",INDEX('Policy Characteristics'!L:L,MATCH($C1332,'Policy Characteristics'!$C:$C,0)))</f>
        <v>carbon-tax.html</v>
      </c>
    </row>
    <row r="1333" spans="1:18" s="2" customFormat="1" x14ac:dyDescent="0.35">
      <c r="A1333" s="176" t="str">
        <f>IF(ISBLANK(INDEX('Policy Characteristics'!A:A,MATCH($C1333,'Policy Characteristics'!$C:$C,0))),"",INDEX('Policy Characteristics'!A:A,MATCH($C1333,'Policy Characteristics'!$C:$C,0)))</f>
        <v>Cross-Sector</v>
      </c>
      <c r="B1333" s="184" t="str">
        <f>IF(ISBLANK(INDEX('Policy Characteristics'!B:B,MATCH($C1333,'Policy Characteristics'!$C:$C,0))),"",INDEX('Policy Characteristics'!B:B,MATCH($C1333,'Policy Characteristics'!$C:$C,0)))</f>
        <v>Exempt Process Emissions from C Tax</v>
      </c>
      <c r="C1333" s="176" t="str">
        <f t="shared" si="56"/>
        <v>Toggle Whether Carbon Tax Affects Process Emissions</v>
      </c>
      <c r="D1333" s="6" t="s">
        <v>1987</v>
      </c>
      <c r="E1333" s="6"/>
      <c r="F1333" t="s">
        <v>1990</v>
      </c>
      <c r="G1333" s="6"/>
      <c r="H1333" s="49">
        <v>1651</v>
      </c>
      <c r="I1333" s="199" t="s">
        <v>43</v>
      </c>
      <c r="J1333" s="177" t="str">
        <f>IF(ISBLANK(INDEX('Policy Characteristics'!D:D,MATCH($C1333,'Policy Characteristics'!$C:$C,0))),"",INDEX('Policy Characteristics'!D:D,MATCH($C1333,'Policy Characteristics'!$C:$C,0)))</f>
        <v/>
      </c>
      <c r="K1333" s="177" t="str">
        <f>IF(ISBLANK(INDEX('Policy Characteristics'!E:E,MATCH($C1333,'Policy Characteristics'!$C:$C,0))),"",INDEX('Policy Characteristics'!E:E,MATCH($C1333,'Policy Characteristics'!$C:$C,0)))</f>
        <v>cross toggle whether carbon tax affects process emissions</v>
      </c>
      <c r="L1333" s="177">
        <f>IF(ISBLANK(INDEX('Policy Characteristics'!F:F,MATCH($C1333,'Policy Characteristics'!$C:$C,0))),"",INDEX('Policy Characteristics'!F:F,MATCH($C1333,'Policy Characteristics'!$C:$C,0)))</f>
        <v>0</v>
      </c>
      <c r="M1333" s="177">
        <f>IF(ISBLANK(INDEX('Policy Characteristics'!G:G,MATCH($C1333,'Policy Characteristics'!$C:$C,0))),"",INDEX('Policy Characteristics'!G:G,MATCH($C1333,'Policy Characteristics'!$C:$C,0)))</f>
        <v>1</v>
      </c>
      <c r="N1333" s="177">
        <f>IF(ISBLANK(INDEX('Policy Characteristics'!H:H,MATCH($C1333,'Policy Characteristics'!$C:$C,0))),"",INDEX('Policy Characteristics'!H:H,MATCH($C1333,'Policy Characteristics'!$C:$C,0)))</f>
        <v>1</v>
      </c>
      <c r="O1333" s="177" t="str">
        <f>IF(ISBLANK(INDEX('Policy Characteristics'!I:I,MATCH($C1333,'Policy Characteristics'!$C:$C,0))),"",INDEX('Policy Characteristics'!I:I,MATCH($C1333,'Policy Characteristics'!$C:$C,0)))</f>
        <v>on/off</v>
      </c>
      <c r="P1333" s="177" t="str">
        <f>IF(ISBLANK(INDEX('Policy Characteristics'!J:J,MATCH($C1333,'Policy Characteristics'!$C:$C,0))),"",INDEX('Policy Characteristics'!J:J,MATCH($C1333,'Policy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33" s="177" t="str">
        <f>IF(ISBLANK(INDEX('Policy Characteristics'!K:K,MATCH($C1333,'Policy Characteristics'!$C:$C,0))),"",INDEX('Policy Characteristics'!K:K,MATCH($C1333,'Policy Characteristics'!$C:$C,0)))</f>
        <v>fuels.html#carbon-tax</v>
      </c>
      <c r="R1333" s="177" t="str">
        <f>IF(ISBLANK(INDEX('Policy Characteristics'!L:L,MATCH($C1333,'Policy Characteristics'!$C:$C,0))),"",INDEX('Policy Characteristics'!L:L,MATCH($C1333,'Policy Characteristics'!$C:$C,0)))</f>
        <v>carbon-tax.html</v>
      </c>
    </row>
    <row r="1334" spans="1:18" s="2" customFormat="1" x14ac:dyDescent="0.35">
      <c r="A1334" s="176" t="str">
        <f>IF(ISBLANK(INDEX('Policy Characteristics'!A:A,MATCH($C1334,'Policy Characteristics'!$C:$C,0))),"",INDEX('Policy Characteristics'!A:A,MATCH($C1334,'Policy Characteristics'!$C:$C,0)))</f>
        <v>Cross-Sector</v>
      </c>
      <c r="B1334" s="184" t="str">
        <f>IF(ISBLANK(INDEX('Policy Characteristics'!B:B,MATCH($C1334,'Policy Characteristics'!$C:$C,0))),"",INDEX('Policy Characteristics'!B:B,MATCH($C1334,'Policy Characteristics'!$C:$C,0)))</f>
        <v>Exempt Process Emissions from C Tax</v>
      </c>
      <c r="C1334" s="176" t="str">
        <f t="shared" si="56"/>
        <v>Toggle Whether Carbon Tax Affects Process Emissions</v>
      </c>
      <c r="D1334" s="6" t="s">
        <v>1988</v>
      </c>
      <c r="E1334" s="6"/>
      <c r="F1334" t="s">
        <v>1949</v>
      </c>
      <c r="G1334" s="6"/>
      <c r="H1334" s="49">
        <v>1652</v>
      </c>
      <c r="I1334" s="199" t="s">
        <v>44</v>
      </c>
      <c r="J1334" s="177" t="str">
        <f>IF(ISBLANK(INDEX('Policy Characteristics'!D:D,MATCH($C1334,'Policy Characteristics'!$C:$C,0))),"",INDEX('Policy Characteristics'!D:D,MATCH($C1334,'Policy Characteristics'!$C:$C,0)))</f>
        <v/>
      </c>
      <c r="K1334" s="177" t="str">
        <f>IF(ISBLANK(INDEX('Policy Characteristics'!E:E,MATCH($C1334,'Policy Characteristics'!$C:$C,0))),"",INDEX('Policy Characteristics'!E:E,MATCH($C1334,'Policy Characteristics'!$C:$C,0)))</f>
        <v>cross toggle whether carbon tax affects process emissions</v>
      </c>
      <c r="L1334" s="177">
        <f>IF(ISBLANK(INDEX('Policy Characteristics'!F:F,MATCH($C1334,'Policy Characteristics'!$C:$C,0))),"",INDEX('Policy Characteristics'!F:F,MATCH($C1334,'Policy Characteristics'!$C:$C,0)))</f>
        <v>0</v>
      </c>
      <c r="M1334" s="177">
        <f>IF(ISBLANK(INDEX('Policy Characteristics'!G:G,MATCH($C1334,'Policy Characteristics'!$C:$C,0))),"",INDEX('Policy Characteristics'!G:G,MATCH($C1334,'Policy Characteristics'!$C:$C,0)))</f>
        <v>1</v>
      </c>
      <c r="N1334" s="177">
        <f>IF(ISBLANK(INDEX('Policy Characteristics'!H:H,MATCH($C1334,'Policy Characteristics'!$C:$C,0))),"",INDEX('Policy Characteristics'!H:H,MATCH($C1334,'Policy Characteristics'!$C:$C,0)))</f>
        <v>1</v>
      </c>
      <c r="O1334" s="177" t="str">
        <f>IF(ISBLANK(INDEX('Policy Characteristics'!I:I,MATCH($C1334,'Policy Characteristics'!$C:$C,0))),"",INDEX('Policy Characteristics'!I:I,MATCH($C1334,'Policy Characteristics'!$C:$C,0)))</f>
        <v>on/off</v>
      </c>
      <c r="P1334" s="177" t="str">
        <f>IF(ISBLANK(INDEX('Policy Characteristics'!J:J,MATCH($C1334,'Policy Characteristics'!$C:$C,0))),"",INDEX('Policy Characteristics'!J:J,MATCH($C1334,'Policy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34" s="177" t="str">
        <f>IF(ISBLANK(INDEX('Policy Characteristics'!K:K,MATCH($C1334,'Policy Characteristics'!$C:$C,0))),"",INDEX('Policy Characteristics'!K:K,MATCH($C1334,'Policy Characteristics'!$C:$C,0)))</f>
        <v>fuels.html#carbon-tax</v>
      </c>
      <c r="R1334" s="177" t="str">
        <f>IF(ISBLANK(INDEX('Policy Characteristics'!L:L,MATCH($C1334,'Policy Characteristics'!$C:$C,0))),"",INDEX('Policy Characteristics'!L:L,MATCH($C1334,'Policy Characteristics'!$C:$C,0)))</f>
        <v>carbon-tax.html</v>
      </c>
    </row>
    <row r="1335" spans="1:18" s="2" customFormat="1" x14ac:dyDescent="0.35">
      <c r="A1335" s="176" t="str">
        <f>IF(ISBLANK(INDEX('Policy Characteristics'!A:A,MATCH($C1335,'Policy Characteristics'!$C:$C,0))),"",INDEX('Policy Characteristics'!A:A,MATCH($C1335,'Policy Characteristics'!$C:$C,0)))</f>
        <v>Cross-Sector</v>
      </c>
      <c r="B1335" s="184" t="str">
        <f>IF(ISBLANK(INDEX('Policy Characteristics'!B:B,MATCH($C1335,'Policy Characteristics'!$C:$C,0))),"",INDEX('Policy Characteristics'!B:B,MATCH($C1335,'Policy Characteristics'!$C:$C,0)))</f>
        <v>Toggle Carbon Tax Border Adjustment</v>
      </c>
      <c r="C1335" s="1" t="s">
        <v>2204</v>
      </c>
      <c r="D1335" s="6"/>
      <c r="E1335" s="6"/>
      <c r="F1335" s="6"/>
      <c r="G1335" s="6"/>
      <c r="H1335" s="49">
        <v>1627</v>
      </c>
      <c r="I1335" s="199" t="s">
        <v>43</v>
      </c>
      <c r="J1335" s="177" t="str">
        <f>IF(ISBLANK(INDEX('Policy Characteristics'!D:D,MATCH($C1335,'Policy Characteristics'!$C:$C,0))),"",INDEX('Policy Characteristics'!D:D,MATCH($C1335,'Policy Characteristics'!$C:$C,0)))</f>
        <v/>
      </c>
      <c r="K1335" s="177" t="str">
        <f>IF(ISBLANK(INDEX('Policy Characteristics'!E:E,MATCH($C1335,'Policy Characteristics'!$C:$C,0))),"",INDEX('Policy Characteristics'!E:E,MATCH($C1335,'Policy Characteristics'!$C:$C,0)))</f>
        <v/>
      </c>
      <c r="L1335" s="177">
        <f>IF(ISBLANK(INDEX('Policy Characteristics'!F:F,MATCH($C1335,'Policy Characteristics'!$C:$C,0))),"",INDEX('Policy Characteristics'!F:F,MATCH($C1335,'Policy Characteristics'!$C:$C,0)))</f>
        <v>0</v>
      </c>
      <c r="M1335" s="177">
        <f>IF(ISBLANK(INDEX('Policy Characteristics'!G:G,MATCH($C1335,'Policy Characteristics'!$C:$C,0))),"",INDEX('Policy Characteristics'!G:G,MATCH($C1335,'Policy Characteristics'!$C:$C,0)))</f>
        <v>1</v>
      </c>
      <c r="N1335" s="177">
        <f>IF(ISBLANK(INDEX('Policy Characteristics'!H:H,MATCH($C1335,'Policy Characteristics'!$C:$C,0))),"",INDEX('Policy Characteristics'!H:H,MATCH($C1335,'Policy Characteristics'!$C:$C,0)))</f>
        <v>1</v>
      </c>
      <c r="O1335" s="177" t="str">
        <f>IF(ISBLANK(INDEX('Policy Characteristics'!I:I,MATCH($C1335,'Policy Characteristics'!$C:$C,0))),"",INDEX('Policy Characteristics'!I:I,MATCH($C1335,'Policy Characteristics'!$C:$C,0)))</f>
        <v>on/off</v>
      </c>
      <c r="P1335" s="177" t="str">
        <f>IF(ISBLANK(INDEX('Policy Characteristics'!J:J,MATCH($C1335,'Policy Characteristics'!$C:$C,0))),"",INDEX('Policy Characteristics'!J:J,MATCH($C1335,'Policy Characteristics'!$C:$C,0)))</f>
        <v>**Description:** By default, carbon taxes apply to only domestically produced goods. If turned on, this policy enables carbon tax border adjustments, meaning the carbon tax will apply to both domestically produced and imported goods.</v>
      </c>
      <c r="Q1335" s="177" t="str">
        <f>IF(ISBLANK(INDEX('Policy Characteristics'!K:K,MATCH($C1335,'Policy Characteristics'!$C:$C,0))),"",INDEX('Policy Characteristics'!K:K,MATCH($C1335,'Policy Characteristics'!$C:$C,0)))</f>
        <v>fuels.html#carbon-tax</v>
      </c>
      <c r="R1335" s="177" t="str">
        <f>IF(ISBLANK(INDEX('Policy Characteristics'!L:L,MATCH($C1335,'Policy Characteristics'!$C:$C,0))),"",INDEX('Policy Characteristics'!L:L,MATCH($C1335,'Policy Characteristics'!$C:$C,0)))</f>
        <v>carbon-tax.html</v>
      </c>
    </row>
    <row r="1336" spans="1:18" s="2" customFormat="1" x14ac:dyDescent="0.35">
      <c r="A1336" s="176" t="str">
        <f>IF(ISBLANK(INDEX('Policy Characteristics'!A:A,MATCH($C1336,'Policy Characteristics'!$C:$C,0))),"",INDEX('Policy Characteristics'!A:A,MATCH($C1336,'Policy Characteristics'!$C:$C,0)))</f>
        <v>Cross-Sector</v>
      </c>
      <c r="B1336" s="184" t="str">
        <f>IF(ISBLANK(INDEX('Policy Characteristics'!B:B,MATCH($C1336,'Policy Characteristics'!$C:$C,0))),"",INDEX('Policy Characteristics'!B:B,MATCH($C1336,'Policy Characteristics'!$C:$C,0)))</f>
        <v>Fixed Energy Prices</v>
      </c>
      <c r="C1336" s="191" t="s">
        <v>1612</v>
      </c>
      <c r="D1336" s="6" t="s">
        <v>52</v>
      </c>
      <c r="E1336" s="6"/>
      <c r="F1336" s="6" t="s">
        <v>92</v>
      </c>
      <c r="G1336" s="6"/>
      <c r="H1336" s="44">
        <v>720</v>
      </c>
      <c r="I1336" s="199" t="s">
        <v>44</v>
      </c>
      <c r="J1336" s="177" t="str">
        <f>IF(ISBLANK(INDEX('Policy Characteristics'!D:D,MATCH($C1336,'Policy Characteristics'!$C:$C,0))),"",INDEX('Policy Characteristics'!D:D,MATCH($C1336,'Policy Characteristics'!$C:$C,0)))</f>
        <v>Fixed Energy Prices</v>
      </c>
      <c r="K1336" s="177" t="str">
        <f>IF(ISBLANK(INDEX('Policy Characteristics'!E:E,MATCH($C1336,'Policy Characteristics'!$C:$C,0))),"",INDEX('Policy Characteristics'!E:E,MATCH($C1336,'Policy Characteristics'!$C:$C,0)))</f>
        <v>cross toggle whether policies affect energy prices</v>
      </c>
      <c r="L1336" s="177">
        <f>IF(ISBLANK(INDEX('Policy Characteristics'!F:F,MATCH($C1336,'Policy Characteristics'!$C:$C,0))),"",INDEX('Policy Characteristics'!F:F,MATCH($C1336,'Policy Characteristics'!$C:$C,0)))</f>
        <v>0</v>
      </c>
      <c r="M1336" s="177">
        <f>IF(ISBLANK(INDEX('Policy Characteristics'!G:G,MATCH($C1336,'Policy Characteristics'!$C:$C,0))),"",INDEX('Policy Characteristics'!G:G,MATCH($C1336,'Policy Characteristics'!$C:$C,0)))</f>
        <v>1</v>
      </c>
      <c r="N1336" s="177">
        <f>IF(ISBLANK(INDEX('Policy Characteristics'!H:H,MATCH($C1336,'Policy Characteristics'!$C:$C,0))),"",INDEX('Policy Characteristics'!H:H,MATCH($C1336,'Policy Characteristics'!$C:$C,0)))</f>
        <v>1</v>
      </c>
      <c r="O1336" s="177" t="str">
        <f>IF(ISBLANK(INDEX('Policy Characteristics'!I:I,MATCH($C1336,'Policy Characteristics'!$C:$C,0))),"",INDEX('Policy Characteristics'!I:I,MATCH($C1336,'Policy Characteristics'!$C:$C,0)))</f>
        <v>on/off</v>
      </c>
      <c r="P1336" s="177" t="str">
        <f>IF(ISBLANK(INDEX('Policy Characteristics'!J:J,MATCH($C1336,'Policy Characteristics'!$C:$C,0))),"",INDEX('Policy Characteristics'!J:J,MATCH($C1336,'Policy Characteristics'!$C:$C,0)))</f>
        <v/>
      </c>
      <c r="Q1336" s="177" t="str">
        <f>IF(ISBLANK(INDEX('Policy Characteristics'!K:K,MATCH($C1336,'Policy Characteristics'!$C:$C,0))),"",INDEX('Policy Characteristics'!K:K,MATCH($C1336,'Policy Characteristics'!$C:$C,0)))</f>
        <v/>
      </c>
      <c r="R1336" s="177" t="str">
        <f>IF(ISBLANK(INDEX('Policy Characteristics'!L:L,MATCH($C1336,'Policy Characteristics'!$C:$C,0))),"",INDEX('Policy Characteristics'!L:L,MATCH($C1336,'Policy Characteristics'!$C:$C,0)))</f>
        <v/>
      </c>
    </row>
    <row r="1337" spans="1:18" s="2" customFormat="1" x14ac:dyDescent="0.35">
      <c r="A1337" s="176" t="str">
        <f>IF(ISBLANK(INDEX('Policy Characteristics'!A:A,MATCH($C1337,'Policy Characteristics'!$C:$C,0))),"",INDEX('Policy Characteristics'!A:A,MATCH($C1337,'Policy Characteristics'!$C:$C,0)))</f>
        <v>Cross-Sector</v>
      </c>
      <c r="B1337" s="184" t="str">
        <f>IF(ISBLANK(INDEX('Policy Characteristics'!B:B,MATCH($C1337,'Policy Characteristics'!$C:$C,0))),"",INDEX('Policy Characteristics'!B:B,MATCH($C1337,'Policy Characteristics'!$C:$C,0)))</f>
        <v>Fixed Energy Prices</v>
      </c>
      <c r="C1337" s="176" t="str">
        <f t="shared" ref="C1337:C1338" si="57">C$1336</f>
        <v>Toggle Whether Policies Affect Energy Prices</v>
      </c>
      <c r="D1337" s="6" t="s">
        <v>74</v>
      </c>
      <c r="E1337" s="6"/>
      <c r="F1337" s="6" t="s">
        <v>98</v>
      </c>
      <c r="G1337" s="6"/>
      <c r="H1337" s="44">
        <v>721</v>
      </c>
      <c r="I1337" s="199" t="s">
        <v>44</v>
      </c>
      <c r="J1337" s="177" t="str">
        <f>IF(ISBLANK(INDEX('Policy Characteristics'!D:D,MATCH($C1337,'Policy Characteristics'!$C:$C,0))),"",INDEX('Policy Characteristics'!D:D,MATCH($C1337,'Policy Characteristics'!$C:$C,0)))</f>
        <v>Fixed Energy Prices</v>
      </c>
      <c r="K1337" s="177" t="str">
        <f>IF(ISBLANK(INDEX('Policy Characteristics'!E:E,MATCH($C1337,'Policy Characteristics'!$C:$C,0))),"",INDEX('Policy Characteristics'!E:E,MATCH($C1337,'Policy Characteristics'!$C:$C,0)))</f>
        <v>cross toggle whether policies affect energy prices</v>
      </c>
      <c r="L1337" s="177">
        <f>IF(ISBLANK(INDEX('Policy Characteristics'!F:F,MATCH($C1337,'Policy Characteristics'!$C:$C,0))),"",INDEX('Policy Characteristics'!F:F,MATCH($C1337,'Policy Characteristics'!$C:$C,0)))</f>
        <v>0</v>
      </c>
      <c r="M1337" s="177">
        <f>IF(ISBLANK(INDEX('Policy Characteristics'!G:G,MATCH($C1337,'Policy Characteristics'!$C:$C,0))),"",INDEX('Policy Characteristics'!G:G,MATCH($C1337,'Policy Characteristics'!$C:$C,0)))</f>
        <v>1</v>
      </c>
      <c r="N1337" s="177">
        <f>IF(ISBLANK(INDEX('Policy Characteristics'!H:H,MATCH($C1337,'Policy Characteristics'!$C:$C,0))),"",INDEX('Policy Characteristics'!H:H,MATCH($C1337,'Policy Characteristics'!$C:$C,0)))</f>
        <v>1</v>
      </c>
      <c r="O1337" s="177" t="str">
        <f>IF(ISBLANK(INDEX('Policy Characteristics'!I:I,MATCH($C1337,'Policy Characteristics'!$C:$C,0))),"",INDEX('Policy Characteristics'!I:I,MATCH($C1337,'Policy Characteristics'!$C:$C,0)))</f>
        <v>on/off</v>
      </c>
      <c r="P1337" s="177" t="str">
        <f>IF(ISBLANK(INDEX('Policy Characteristics'!J:J,MATCH($C1337,'Policy Characteristics'!$C:$C,0))),"",INDEX('Policy Characteristics'!J:J,MATCH($C1337,'Policy Characteristics'!$C:$C,0)))</f>
        <v/>
      </c>
      <c r="Q1337" s="177" t="str">
        <f>IF(ISBLANK(INDEX('Policy Characteristics'!K:K,MATCH($C1337,'Policy Characteristics'!$C:$C,0))),"",INDEX('Policy Characteristics'!K:K,MATCH($C1337,'Policy Characteristics'!$C:$C,0)))</f>
        <v/>
      </c>
      <c r="R1337" s="177" t="str">
        <f>IF(ISBLANK(INDEX('Policy Characteristics'!L:L,MATCH($C1337,'Policy Characteristics'!$C:$C,0))),"",INDEX('Policy Characteristics'!L:L,MATCH($C1337,'Policy Characteristics'!$C:$C,0)))</f>
        <v/>
      </c>
    </row>
    <row r="1338" spans="1:18" s="2" customFormat="1" x14ac:dyDescent="0.35">
      <c r="A1338" s="176" t="str">
        <f>IF(ISBLANK(INDEX('Policy Characteristics'!A:A,MATCH($C1338,'Policy Characteristics'!$C:$C,0))),"",INDEX('Policy Characteristics'!A:A,MATCH($C1338,'Policy Characteristics'!$C:$C,0)))</f>
        <v>Cross-Sector</v>
      </c>
      <c r="B1338" s="184" t="str">
        <f>IF(ISBLANK(INDEX('Policy Characteristics'!B:B,MATCH($C1338,'Policy Characteristics'!$C:$C,0))),"",INDEX('Policy Characteristics'!B:B,MATCH($C1338,'Policy Characteristics'!$C:$C,0)))</f>
        <v>Fixed Energy Prices</v>
      </c>
      <c r="C1338" s="176" t="str">
        <f t="shared" si="57"/>
        <v>Toggle Whether Policies Affect Energy Prices</v>
      </c>
      <c r="D1338" s="6" t="s">
        <v>1367</v>
      </c>
      <c r="E1338" s="6"/>
      <c r="F1338" s="6" t="s">
        <v>1371</v>
      </c>
      <c r="G1338" s="6"/>
      <c r="H1338" s="44">
        <v>722</v>
      </c>
      <c r="I1338" s="199" t="s">
        <v>44</v>
      </c>
      <c r="J1338" s="177" t="str">
        <f>IF(ISBLANK(INDEX('Policy Characteristics'!D:D,MATCH($C1338,'Policy Characteristics'!$C:$C,0))),"",INDEX('Policy Characteristics'!D:D,MATCH($C1338,'Policy Characteristics'!$C:$C,0)))</f>
        <v>Fixed Energy Prices</v>
      </c>
      <c r="K1338" s="177" t="str">
        <f>IF(ISBLANK(INDEX('Policy Characteristics'!E:E,MATCH($C1338,'Policy Characteristics'!$C:$C,0))),"",INDEX('Policy Characteristics'!E:E,MATCH($C1338,'Policy Characteristics'!$C:$C,0)))</f>
        <v>cross toggle whether policies affect energy prices</v>
      </c>
      <c r="L1338" s="177">
        <f>IF(ISBLANK(INDEX('Policy Characteristics'!F:F,MATCH($C1338,'Policy Characteristics'!$C:$C,0))),"",INDEX('Policy Characteristics'!F:F,MATCH($C1338,'Policy Characteristics'!$C:$C,0)))</f>
        <v>0</v>
      </c>
      <c r="M1338" s="177">
        <f>IF(ISBLANK(INDEX('Policy Characteristics'!G:G,MATCH($C1338,'Policy Characteristics'!$C:$C,0))),"",INDEX('Policy Characteristics'!G:G,MATCH($C1338,'Policy Characteristics'!$C:$C,0)))</f>
        <v>1</v>
      </c>
      <c r="N1338" s="177">
        <f>IF(ISBLANK(INDEX('Policy Characteristics'!H:H,MATCH($C1338,'Policy Characteristics'!$C:$C,0))),"",INDEX('Policy Characteristics'!H:H,MATCH($C1338,'Policy Characteristics'!$C:$C,0)))</f>
        <v>1</v>
      </c>
      <c r="O1338" s="177" t="str">
        <f>IF(ISBLANK(INDEX('Policy Characteristics'!I:I,MATCH($C1338,'Policy Characteristics'!$C:$C,0))),"",INDEX('Policy Characteristics'!I:I,MATCH($C1338,'Policy Characteristics'!$C:$C,0)))</f>
        <v>on/off</v>
      </c>
      <c r="P1338" s="177" t="str">
        <f>IF(ISBLANK(INDEX('Policy Characteristics'!J:J,MATCH($C1338,'Policy Characteristics'!$C:$C,0))),"",INDEX('Policy Characteristics'!J:J,MATCH($C1338,'Policy Characteristics'!$C:$C,0)))</f>
        <v/>
      </c>
      <c r="Q1338" s="177" t="str">
        <f>IF(ISBLANK(INDEX('Policy Characteristics'!K:K,MATCH($C1338,'Policy Characteristics'!$C:$C,0))),"",INDEX('Policy Characteristics'!K:K,MATCH($C1338,'Policy Characteristics'!$C:$C,0)))</f>
        <v/>
      </c>
      <c r="R1338" s="177" t="str">
        <f>IF(ISBLANK(INDEX('Policy Characteristics'!L:L,MATCH($C1338,'Policy Characteristics'!$C:$C,0))),"",INDEX('Policy Characteristics'!L:L,MATCH($C1338,'Policy Characteristics'!$C:$C,0)))</f>
        <v/>
      </c>
    </row>
    <row r="1339" spans="1:18" s="2" customFormat="1" x14ac:dyDescent="0.35">
      <c r="A1339" s="176" t="str">
        <f>IF(ISBLANK(INDEX('Policy Characteristics'!A:A,MATCH($C1339,'Policy Characteristics'!$C:$C,0))),"",INDEX('Policy Characteristics'!A:A,MATCH($C1339,'Policy Characteristics'!$C:$C,0)))</f>
        <v>Cross-Sector</v>
      </c>
      <c r="B1339" s="184" t="str">
        <f>IF(ISBLANK(INDEX('Policy Characteristics'!B:B,MATCH($C1339,'Policy Characteristics'!$C:$C,0))),"",INDEX('Policy Characteristics'!B:B,MATCH($C1339,'Policy Characteristics'!$C:$C,0)))</f>
        <v>Fixed Energy Prices</v>
      </c>
      <c r="C1339" s="191" t="s">
        <v>1612</v>
      </c>
      <c r="D1339" s="6" t="s">
        <v>448</v>
      </c>
      <c r="E1339" s="47"/>
      <c r="F1339" s="6" t="s">
        <v>445</v>
      </c>
      <c r="G1339" s="6"/>
      <c r="H1339" s="49">
        <v>836</v>
      </c>
      <c r="I1339" s="199" t="s">
        <v>44</v>
      </c>
      <c r="J1339" s="177" t="str">
        <f>IF(ISBLANK(INDEX('Policy Characteristics'!D:D,MATCH($C1339,'Policy Characteristics'!$C:$C,0))),"",INDEX('Policy Characteristics'!D:D,MATCH($C1339,'Policy Characteristics'!$C:$C,0)))</f>
        <v>Fixed Energy Prices</v>
      </c>
      <c r="K1339" s="177" t="str">
        <f>IF(ISBLANK(INDEX('Policy Characteristics'!E:E,MATCH($C1339,'Policy Characteristics'!$C:$C,0))),"",INDEX('Policy Characteristics'!E:E,MATCH($C1339,'Policy Characteristics'!$C:$C,0)))</f>
        <v>cross toggle whether policies affect energy prices</v>
      </c>
      <c r="L1339" s="177">
        <f>IF(ISBLANK(INDEX('Policy Characteristics'!F:F,MATCH($C1339,'Policy Characteristics'!$C:$C,0))),"",INDEX('Policy Characteristics'!F:F,MATCH($C1339,'Policy Characteristics'!$C:$C,0)))</f>
        <v>0</v>
      </c>
      <c r="M1339" s="177">
        <f>IF(ISBLANK(INDEX('Policy Characteristics'!G:G,MATCH($C1339,'Policy Characteristics'!$C:$C,0))),"",INDEX('Policy Characteristics'!G:G,MATCH($C1339,'Policy Characteristics'!$C:$C,0)))</f>
        <v>1</v>
      </c>
      <c r="N1339" s="177">
        <f>IF(ISBLANK(INDEX('Policy Characteristics'!H:H,MATCH($C1339,'Policy Characteristics'!$C:$C,0))),"",INDEX('Policy Characteristics'!H:H,MATCH($C1339,'Policy Characteristics'!$C:$C,0)))</f>
        <v>1</v>
      </c>
      <c r="O1339" s="177" t="str">
        <f>IF(ISBLANK(INDEX('Policy Characteristics'!I:I,MATCH($C1339,'Policy Characteristics'!$C:$C,0))),"",INDEX('Policy Characteristics'!I:I,MATCH($C1339,'Policy Characteristics'!$C:$C,0)))</f>
        <v>on/off</v>
      </c>
      <c r="P1339" s="177" t="str">
        <f>IF(ISBLANK(INDEX('Policy Characteristics'!J:J,MATCH($C1339,'Policy Characteristics'!$C:$C,0))),"",INDEX('Policy Characteristics'!J:J,MATCH($C1339,'Policy Characteristics'!$C:$C,0)))</f>
        <v/>
      </c>
      <c r="Q1339" s="177" t="str">
        <f>IF(ISBLANK(INDEX('Policy Characteristics'!K:K,MATCH($C1339,'Policy Characteristics'!$C:$C,0))),"",INDEX('Policy Characteristics'!K:K,MATCH($C1339,'Policy Characteristics'!$C:$C,0)))</f>
        <v/>
      </c>
      <c r="R1339" s="177" t="str">
        <f>IF(ISBLANK(INDEX('Policy Characteristics'!L:L,MATCH($C1339,'Policy Characteristics'!$C:$C,0))),"",INDEX('Policy Characteristics'!L:L,MATCH($C1339,'Policy Characteristics'!$C:$C,0)))</f>
        <v/>
      </c>
    </row>
    <row r="1340" spans="1:18" s="2" customFormat="1" x14ac:dyDescent="0.35">
      <c r="A1340" s="176" t="str">
        <f>IF(ISBLANK(INDEX('Policy Characteristics'!A:A,MATCH($C1340,'Policy Characteristics'!$C:$C,0))),"",INDEX('Policy Characteristics'!A:A,MATCH($C1340,'Policy Characteristics'!$C:$C,0)))</f>
        <v>Cross-Sector</v>
      </c>
      <c r="B1340" s="184" t="str">
        <f>IF(ISBLANK(INDEX('Policy Characteristics'!B:B,MATCH($C1340,'Policy Characteristics'!$C:$C,0))),"",INDEX('Policy Characteristics'!B:B,MATCH($C1340,'Policy Characteristics'!$C:$C,0)))</f>
        <v>Fixed Energy Prices</v>
      </c>
      <c r="C1340" s="176" t="str">
        <f t="shared" ref="C1340:C1350" si="58">C$1339</f>
        <v>Toggle Whether Policies Affect Energy Prices</v>
      </c>
      <c r="D1340" s="6" t="s">
        <v>46</v>
      </c>
      <c r="E1340" s="47"/>
      <c r="F1340" s="6" t="s">
        <v>86</v>
      </c>
      <c r="G1340" s="6"/>
      <c r="H1340" s="44">
        <v>837</v>
      </c>
      <c r="I1340" s="199" t="s">
        <v>44</v>
      </c>
      <c r="J1340" s="177" t="str">
        <f>IF(ISBLANK(INDEX('Policy Characteristics'!D:D,MATCH($C1340,'Policy Characteristics'!$C:$C,0))),"",INDEX('Policy Characteristics'!D:D,MATCH($C1340,'Policy Characteristics'!$C:$C,0)))</f>
        <v>Fixed Energy Prices</v>
      </c>
      <c r="K1340" s="177" t="str">
        <f>IF(ISBLANK(INDEX('Policy Characteristics'!E:E,MATCH($C1340,'Policy Characteristics'!$C:$C,0))),"",INDEX('Policy Characteristics'!E:E,MATCH($C1340,'Policy Characteristics'!$C:$C,0)))</f>
        <v>cross toggle whether policies affect energy prices</v>
      </c>
      <c r="L1340" s="177">
        <f>IF(ISBLANK(INDEX('Policy Characteristics'!F:F,MATCH($C1340,'Policy Characteristics'!$C:$C,0))),"",INDEX('Policy Characteristics'!F:F,MATCH($C1340,'Policy Characteristics'!$C:$C,0)))</f>
        <v>0</v>
      </c>
      <c r="M1340" s="177">
        <f>IF(ISBLANK(INDEX('Policy Characteristics'!G:G,MATCH($C1340,'Policy Characteristics'!$C:$C,0))),"",INDEX('Policy Characteristics'!G:G,MATCH($C1340,'Policy Characteristics'!$C:$C,0)))</f>
        <v>1</v>
      </c>
      <c r="N1340" s="177">
        <f>IF(ISBLANK(INDEX('Policy Characteristics'!H:H,MATCH($C1340,'Policy Characteristics'!$C:$C,0))),"",INDEX('Policy Characteristics'!H:H,MATCH($C1340,'Policy Characteristics'!$C:$C,0)))</f>
        <v>1</v>
      </c>
      <c r="O1340" s="177" t="str">
        <f>IF(ISBLANK(INDEX('Policy Characteristics'!I:I,MATCH($C1340,'Policy Characteristics'!$C:$C,0))),"",INDEX('Policy Characteristics'!I:I,MATCH($C1340,'Policy Characteristics'!$C:$C,0)))</f>
        <v>on/off</v>
      </c>
      <c r="P1340" s="177" t="str">
        <f>IF(ISBLANK(INDEX('Policy Characteristics'!J:J,MATCH($C1340,'Policy Characteristics'!$C:$C,0))),"",INDEX('Policy Characteristics'!J:J,MATCH($C1340,'Policy Characteristics'!$C:$C,0)))</f>
        <v/>
      </c>
      <c r="Q1340" s="177" t="str">
        <f>IF(ISBLANK(INDEX('Policy Characteristics'!K:K,MATCH($C1340,'Policy Characteristics'!$C:$C,0))),"",INDEX('Policy Characteristics'!K:K,MATCH($C1340,'Policy Characteristics'!$C:$C,0)))</f>
        <v/>
      </c>
      <c r="R1340" s="177" t="str">
        <f>IF(ISBLANK(INDEX('Policy Characteristics'!L:L,MATCH($C1340,'Policy Characteristics'!$C:$C,0))),"",INDEX('Policy Characteristics'!L:L,MATCH($C1340,'Policy Characteristics'!$C:$C,0)))</f>
        <v/>
      </c>
    </row>
    <row r="1341" spans="1:18" s="2" customFormat="1" x14ac:dyDescent="0.35">
      <c r="A1341" s="176" t="str">
        <f>IF(ISBLANK(INDEX('Policy Characteristics'!A:A,MATCH($C1341,'Policy Characteristics'!$C:$C,0))),"",INDEX('Policy Characteristics'!A:A,MATCH($C1341,'Policy Characteristics'!$C:$C,0)))</f>
        <v>Cross-Sector</v>
      </c>
      <c r="B1341" s="184" t="str">
        <f>IF(ISBLANK(INDEX('Policy Characteristics'!B:B,MATCH($C1341,'Policy Characteristics'!$C:$C,0))),"",INDEX('Policy Characteristics'!B:B,MATCH($C1341,'Policy Characteristics'!$C:$C,0)))</f>
        <v>Fixed Energy Prices</v>
      </c>
      <c r="C1341" s="176" t="str">
        <f t="shared" si="58"/>
        <v>Toggle Whether Policies Affect Energy Prices</v>
      </c>
      <c r="D1341" s="6" t="s">
        <v>51</v>
      </c>
      <c r="E1341" s="47"/>
      <c r="F1341" s="6" t="s">
        <v>91</v>
      </c>
      <c r="G1341" s="6"/>
      <c r="H1341" s="49">
        <v>838</v>
      </c>
      <c r="I1341" s="199" t="s">
        <v>44</v>
      </c>
      <c r="J1341" s="177" t="str">
        <f>IF(ISBLANK(INDEX('Policy Characteristics'!D:D,MATCH($C1341,'Policy Characteristics'!$C:$C,0))),"",INDEX('Policy Characteristics'!D:D,MATCH($C1341,'Policy Characteristics'!$C:$C,0)))</f>
        <v>Fixed Energy Prices</v>
      </c>
      <c r="K1341" s="177" t="str">
        <f>IF(ISBLANK(INDEX('Policy Characteristics'!E:E,MATCH($C1341,'Policy Characteristics'!$C:$C,0))),"",INDEX('Policy Characteristics'!E:E,MATCH($C1341,'Policy Characteristics'!$C:$C,0)))</f>
        <v>cross toggle whether policies affect energy prices</v>
      </c>
      <c r="L1341" s="177">
        <f>IF(ISBLANK(INDEX('Policy Characteristics'!F:F,MATCH($C1341,'Policy Characteristics'!$C:$C,0))),"",INDEX('Policy Characteristics'!F:F,MATCH($C1341,'Policy Characteristics'!$C:$C,0)))</f>
        <v>0</v>
      </c>
      <c r="M1341" s="177">
        <f>IF(ISBLANK(INDEX('Policy Characteristics'!G:G,MATCH($C1341,'Policy Characteristics'!$C:$C,0))),"",INDEX('Policy Characteristics'!G:G,MATCH($C1341,'Policy Characteristics'!$C:$C,0)))</f>
        <v>1</v>
      </c>
      <c r="N1341" s="177">
        <f>IF(ISBLANK(INDEX('Policy Characteristics'!H:H,MATCH($C1341,'Policy Characteristics'!$C:$C,0))),"",INDEX('Policy Characteristics'!H:H,MATCH($C1341,'Policy Characteristics'!$C:$C,0)))</f>
        <v>1</v>
      </c>
      <c r="O1341" s="177" t="str">
        <f>IF(ISBLANK(INDEX('Policy Characteristics'!I:I,MATCH($C1341,'Policy Characteristics'!$C:$C,0))),"",INDEX('Policy Characteristics'!I:I,MATCH($C1341,'Policy Characteristics'!$C:$C,0)))</f>
        <v>on/off</v>
      </c>
      <c r="P1341" s="177" t="str">
        <f>IF(ISBLANK(INDEX('Policy Characteristics'!J:J,MATCH($C1341,'Policy Characteristics'!$C:$C,0))),"",INDEX('Policy Characteristics'!J:J,MATCH($C1341,'Policy Characteristics'!$C:$C,0)))</f>
        <v/>
      </c>
      <c r="Q1341" s="177" t="str">
        <f>IF(ISBLANK(INDEX('Policy Characteristics'!K:K,MATCH($C1341,'Policy Characteristics'!$C:$C,0))),"",INDEX('Policy Characteristics'!K:K,MATCH($C1341,'Policy Characteristics'!$C:$C,0)))</f>
        <v/>
      </c>
      <c r="R1341" s="177" t="str">
        <f>IF(ISBLANK(INDEX('Policy Characteristics'!L:L,MATCH($C1341,'Policy Characteristics'!$C:$C,0))),"",INDEX('Policy Characteristics'!L:L,MATCH($C1341,'Policy Characteristics'!$C:$C,0)))</f>
        <v/>
      </c>
    </row>
    <row r="1342" spans="1:18" s="2" customFormat="1" x14ac:dyDescent="0.35">
      <c r="A1342" s="176" t="str">
        <f>IF(ISBLANK(INDEX('Policy Characteristics'!A:A,MATCH($C1342,'Policy Characteristics'!$C:$C,0))),"",INDEX('Policy Characteristics'!A:A,MATCH($C1342,'Policy Characteristics'!$C:$C,0)))</f>
        <v>Cross-Sector</v>
      </c>
      <c r="B1342" s="184" t="str">
        <f>IF(ISBLANK(INDEX('Policy Characteristics'!B:B,MATCH($C1342,'Policy Characteristics'!$C:$C,0))),"",INDEX('Policy Characteristics'!B:B,MATCH($C1342,'Policy Characteristics'!$C:$C,0)))</f>
        <v>Fixed Energy Prices</v>
      </c>
      <c r="C1342" s="176" t="str">
        <f t="shared" si="58"/>
        <v>Toggle Whether Policies Affect Energy Prices</v>
      </c>
      <c r="D1342" s="6" t="s">
        <v>53</v>
      </c>
      <c r="E1342" s="47"/>
      <c r="F1342" s="6" t="s">
        <v>94</v>
      </c>
      <c r="G1342" s="6"/>
      <c r="H1342" s="44">
        <v>839</v>
      </c>
      <c r="I1342" s="199" t="s">
        <v>44</v>
      </c>
      <c r="J1342" s="177" t="str">
        <f>IF(ISBLANK(INDEX('Policy Characteristics'!D:D,MATCH($C1342,'Policy Characteristics'!$C:$C,0))),"",INDEX('Policy Characteristics'!D:D,MATCH($C1342,'Policy Characteristics'!$C:$C,0)))</f>
        <v>Fixed Energy Prices</v>
      </c>
      <c r="K1342" s="177" t="str">
        <f>IF(ISBLANK(INDEX('Policy Characteristics'!E:E,MATCH($C1342,'Policy Characteristics'!$C:$C,0))),"",INDEX('Policy Characteristics'!E:E,MATCH($C1342,'Policy Characteristics'!$C:$C,0)))</f>
        <v>cross toggle whether policies affect energy prices</v>
      </c>
      <c r="L1342" s="177">
        <f>IF(ISBLANK(INDEX('Policy Characteristics'!F:F,MATCH($C1342,'Policy Characteristics'!$C:$C,0))),"",INDEX('Policy Characteristics'!F:F,MATCH($C1342,'Policy Characteristics'!$C:$C,0)))</f>
        <v>0</v>
      </c>
      <c r="M1342" s="177">
        <f>IF(ISBLANK(INDEX('Policy Characteristics'!G:G,MATCH($C1342,'Policy Characteristics'!$C:$C,0))),"",INDEX('Policy Characteristics'!G:G,MATCH($C1342,'Policy Characteristics'!$C:$C,0)))</f>
        <v>1</v>
      </c>
      <c r="N1342" s="177">
        <f>IF(ISBLANK(INDEX('Policy Characteristics'!H:H,MATCH($C1342,'Policy Characteristics'!$C:$C,0))),"",INDEX('Policy Characteristics'!H:H,MATCH($C1342,'Policy Characteristics'!$C:$C,0)))</f>
        <v>1</v>
      </c>
      <c r="O1342" s="177" t="str">
        <f>IF(ISBLANK(INDEX('Policy Characteristics'!I:I,MATCH($C1342,'Policy Characteristics'!$C:$C,0))),"",INDEX('Policy Characteristics'!I:I,MATCH($C1342,'Policy Characteristics'!$C:$C,0)))</f>
        <v>on/off</v>
      </c>
      <c r="P1342" s="177" t="str">
        <f>IF(ISBLANK(INDEX('Policy Characteristics'!J:J,MATCH($C1342,'Policy Characteristics'!$C:$C,0))),"",INDEX('Policy Characteristics'!J:J,MATCH($C1342,'Policy Characteristics'!$C:$C,0)))</f>
        <v/>
      </c>
      <c r="Q1342" s="177" t="str">
        <f>IF(ISBLANK(INDEX('Policy Characteristics'!K:K,MATCH($C1342,'Policy Characteristics'!$C:$C,0))),"",INDEX('Policy Characteristics'!K:K,MATCH($C1342,'Policy Characteristics'!$C:$C,0)))</f>
        <v/>
      </c>
      <c r="R1342" s="177" t="str">
        <f>IF(ISBLANK(INDEX('Policy Characteristics'!L:L,MATCH($C1342,'Policy Characteristics'!$C:$C,0))),"",INDEX('Policy Characteristics'!L:L,MATCH($C1342,'Policy Characteristics'!$C:$C,0)))</f>
        <v/>
      </c>
    </row>
    <row r="1343" spans="1:18" s="2" customFormat="1" x14ac:dyDescent="0.35">
      <c r="A1343" s="176" t="str">
        <f>IF(ISBLANK(INDEX('Policy Characteristics'!A:A,MATCH($C1343,'Policy Characteristics'!$C:$C,0))),"",INDEX('Policy Characteristics'!A:A,MATCH($C1343,'Policy Characteristics'!$C:$C,0)))</f>
        <v>Cross-Sector</v>
      </c>
      <c r="B1343" s="184" t="str">
        <f>IF(ISBLANK(INDEX('Policy Characteristics'!B:B,MATCH($C1343,'Policy Characteristics'!$C:$C,0))),"",INDEX('Policy Characteristics'!B:B,MATCH($C1343,'Policy Characteristics'!$C:$C,0)))</f>
        <v>Fixed Energy Prices</v>
      </c>
      <c r="C1343" s="176" t="str">
        <f t="shared" si="58"/>
        <v>Toggle Whether Policies Affect Energy Prices</v>
      </c>
      <c r="D1343" s="6" t="s">
        <v>54</v>
      </c>
      <c r="E1343" s="47"/>
      <c r="F1343" s="6" t="s">
        <v>95</v>
      </c>
      <c r="G1343" s="6"/>
      <c r="H1343" s="49">
        <v>840</v>
      </c>
      <c r="I1343" s="199" t="s">
        <v>44</v>
      </c>
      <c r="J1343" s="177" t="str">
        <f>IF(ISBLANK(INDEX('Policy Characteristics'!D:D,MATCH($C1343,'Policy Characteristics'!$C:$C,0))),"",INDEX('Policy Characteristics'!D:D,MATCH($C1343,'Policy Characteristics'!$C:$C,0)))</f>
        <v>Fixed Energy Prices</v>
      </c>
      <c r="K1343" s="177" t="str">
        <f>IF(ISBLANK(INDEX('Policy Characteristics'!E:E,MATCH($C1343,'Policy Characteristics'!$C:$C,0))),"",INDEX('Policy Characteristics'!E:E,MATCH($C1343,'Policy Characteristics'!$C:$C,0)))</f>
        <v>cross toggle whether policies affect energy prices</v>
      </c>
      <c r="L1343" s="177">
        <f>IF(ISBLANK(INDEX('Policy Characteristics'!F:F,MATCH($C1343,'Policy Characteristics'!$C:$C,0))),"",INDEX('Policy Characteristics'!F:F,MATCH($C1343,'Policy Characteristics'!$C:$C,0)))</f>
        <v>0</v>
      </c>
      <c r="M1343" s="177">
        <f>IF(ISBLANK(INDEX('Policy Characteristics'!G:G,MATCH($C1343,'Policy Characteristics'!$C:$C,0))),"",INDEX('Policy Characteristics'!G:G,MATCH($C1343,'Policy Characteristics'!$C:$C,0)))</f>
        <v>1</v>
      </c>
      <c r="N1343" s="177">
        <f>IF(ISBLANK(INDEX('Policy Characteristics'!H:H,MATCH($C1343,'Policy Characteristics'!$C:$C,0))),"",INDEX('Policy Characteristics'!H:H,MATCH($C1343,'Policy Characteristics'!$C:$C,0)))</f>
        <v>1</v>
      </c>
      <c r="O1343" s="177" t="str">
        <f>IF(ISBLANK(INDEX('Policy Characteristics'!I:I,MATCH($C1343,'Policy Characteristics'!$C:$C,0))),"",INDEX('Policy Characteristics'!I:I,MATCH($C1343,'Policy Characteristics'!$C:$C,0)))</f>
        <v>on/off</v>
      </c>
      <c r="P1343" s="177" t="str">
        <f>IF(ISBLANK(INDEX('Policy Characteristics'!J:J,MATCH($C1343,'Policy Characteristics'!$C:$C,0))),"",INDEX('Policy Characteristics'!J:J,MATCH($C1343,'Policy Characteristics'!$C:$C,0)))</f>
        <v/>
      </c>
      <c r="Q1343" s="177" t="str">
        <f>IF(ISBLANK(INDEX('Policy Characteristics'!K:K,MATCH($C1343,'Policy Characteristics'!$C:$C,0))),"",INDEX('Policy Characteristics'!K:K,MATCH($C1343,'Policy Characteristics'!$C:$C,0)))</f>
        <v/>
      </c>
      <c r="R1343" s="177" t="str">
        <f>IF(ISBLANK(INDEX('Policy Characteristics'!L:L,MATCH($C1343,'Policy Characteristics'!$C:$C,0))),"",INDEX('Policy Characteristics'!L:L,MATCH($C1343,'Policy Characteristics'!$C:$C,0)))</f>
        <v/>
      </c>
    </row>
    <row r="1344" spans="1:18" s="2" customFormat="1" x14ac:dyDescent="0.35">
      <c r="A1344" s="176" t="str">
        <f>IF(ISBLANK(INDEX('Policy Characteristics'!A:A,MATCH($C1344,'Policy Characteristics'!$C:$C,0))),"",INDEX('Policy Characteristics'!A:A,MATCH($C1344,'Policy Characteristics'!$C:$C,0)))</f>
        <v>Cross-Sector</v>
      </c>
      <c r="B1344" s="184" t="str">
        <f>IF(ISBLANK(INDEX('Policy Characteristics'!B:B,MATCH($C1344,'Policy Characteristics'!$C:$C,0))),"",INDEX('Policy Characteristics'!B:B,MATCH($C1344,'Policy Characteristics'!$C:$C,0)))</f>
        <v>Fixed Energy Prices</v>
      </c>
      <c r="C1344" s="176" t="str">
        <f t="shared" si="58"/>
        <v>Toggle Whether Policies Affect Energy Prices</v>
      </c>
      <c r="D1344" s="6" t="s">
        <v>55</v>
      </c>
      <c r="E1344" s="47"/>
      <c r="F1344" s="6" t="s">
        <v>96</v>
      </c>
      <c r="G1344" s="6"/>
      <c r="H1344" s="44">
        <v>841</v>
      </c>
      <c r="I1344" s="199" t="s">
        <v>44</v>
      </c>
      <c r="J1344" s="177" t="str">
        <f>IF(ISBLANK(INDEX('Policy Characteristics'!D:D,MATCH($C1344,'Policy Characteristics'!$C:$C,0))),"",INDEX('Policy Characteristics'!D:D,MATCH($C1344,'Policy Characteristics'!$C:$C,0)))</f>
        <v>Fixed Energy Prices</v>
      </c>
      <c r="K1344" s="177" t="str">
        <f>IF(ISBLANK(INDEX('Policy Characteristics'!E:E,MATCH($C1344,'Policy Characteristics'!$C:$C,0))),"",INDEX('Policy Characteristics'!E:E,MATCH($C1344,'Policy Characteristics'!$C:$C,0)))</f>
        <v>cross toggle whether policies affect energy prices</v>
      </c>
      <c r="L1344" s="177">
        <f>IF(ISBLANK(INDEX('Policy Characteristics'!F:F,MATCH($C1344,'Policy Characteristics'!$C:$C,0))),"",INDEX('Policy Characteristics'!F:F,MATCH($C1344,'Policy Characteristics'!$C:$C,0)))</f>
        <v>0</v>
      </c>
      <c r="M1344" s="177">
        <f>IF(ISBLANK(INDEX('Policy Characteristics'!G:G,MATCH($C1344,'Policy Characteristics'!$C:$C,0))),"",INDEX('Policy Characteristics'!G:G,MATCH($C1344,'Policy Characteristics'!$C:$C,0)))</f>
        <v>1</v>
      </c>
      <c r="N1344" s="177">
        <f>IF(ISBLANK(INDEX('Policy Characteristics'!H:H,MATCH($C1344,'Policy Characteristics'!$C:$C,0))),"",INDEX('Policy Characteristics'!H:H,MATCH($C1344,'Policy Characteristics'!$C:$C,0)))</f>
        <v>1</v>
      </c>
      <c r="O1344" s="177" t="str">
        <f>IF(ISBLANK(INDEX('Policy Characteristics'!I:I,MATCH($C1344,'Policy Characteristics'!$C:$C,0))),"",INDEX('Policy Characteristics'!I:I,MATCH($C1344,'Policy Characteristics'!$C:$C,0)))</f>
        <v>on/off</v>
      </c>
      <c r="P1344" s="177" t="str">
        <f>IF(ISBLANK(INDEX('Policy Characteristics'!J:J,MATCH($C1344,'Policy Characteristics'!$C:$C,0))),"",INDEX('Policy Characteristics'!J:J,MATCH($C1344,'Policy Characteristics'!$C:$C,0)))</f>
        <v/>
      </c>
      <c r="Q1344" s="177" t="str">
        <f>IF(ISBLANK(INDEX('Policy Characteristics'!K:K,MATCH($C1344,'Policy Characteristics'!$C:$C,0))),"",INDEX('Policy Characteristics'!K:K,MATCH($C1344,'Policy Characteristics'!$C:$C,0)))</f>
        <v/>
      </c>
      <c r="R1344" s="177" t="str">
        <f>IF(ISBLANK(INDEX('Policy Characteristics'!L:L,MATCH($C1344,'Policy Characteristics'!$C:$C,0))),"",INDEX('Policy Characteristics'!L:L,MATCH($C1344,'Policy Characteristics'!$C:$C,0)))</f>
        <v/>
      </c>
    </row>
    <row r="1345" spans="1:18" s="2" customFormat="1" x14ac:dyDescent="0.35">
      <c r="A1345" s="176" t="str">
        <f>IF(ISBLANK(INDEX('Policy Characteristics'!A:A,MATCH($C1345,'Policy Characteristics'!$C:$C,0))),"",INDEX('Policy Characteristics'!A:A,MATCH($C1345,'Policy Characteristics'!$C:$C,0)))</f>
        <v>Cross-Sector</v>
      </c>
      <c r="B1345" s="184" t="str">
        <f>IF(ISBLANK(INDEX('Policy Characteristics'!B:B,MATCH($C1345,'Policy Characteristics'!$C:$C,0))),"",INDEX('Policy Characteristics'!B:B,MATCH($C1345,'Policy Characteristics'!$C:$C,0)))</f>
        <v>Fixed Energy Prices</v>
      </c>
      <c r="C1345" s="176" t="str">
        <f t="shared" si="58"/>
        <v>Toggle Whether Policies Affect Energy Prices</v>
      </c>
      <c r="D1345" s="6" t="s">
        <v>56</v>
      </c>
      <c r="E1345" s="47"/>
      <c r="F1345" s="6" t="s">
        <v>97</v>
      </c>
      <c r="G1345" s="6"/>
      <c r="H1345" s="49">
        <v>842</v>
      </c>
      <c r="I1345" s="199" t="s">
        <v>44</v>
      </c>
      <c r="J1345" s="177" t="str">
        <f>IF(ISBLANK(INDEX('Policy Characteristics'!D:D,MATCH($C1345,'Policy Characteristics'!$C:$C,0))),"",INDEX('Policy Characteristics'!D:D,MATCH($C1345,'Policy Characteristics'!$C:$C,0)))</f>
        <v>Fixed Energy Prices</v>
      </c>
      <c r="K1345" s="177" t="str">
        <f>IF(ISBLANK(INDEX('Policy Characteristics'!E:E,MATCH($C1345,'Policy Characteristics'!$C:$C,0))),"",INDEX('Policy Characteristics'!E:E,MATCH($C1345,'Policy Characteristics'!$C:$C,0)))</f>
        <v>cross toggle whether policies affect energy prices</v>
      </c>
      <c r="L1345" s="177">
        <f>IF(ISBLANK(INDEX('Policy Characteristics'!F:F,MATCH($C1345,'Policy Characteristics'!$C:$C,0))),"",INDEX('Policy Characteristics'!F:F,MATCH($C1345,'Policy Characteristics'!$C:$C,0)))</f>
        <v>0</v>
      </c>
      <c r="M1345" s="177">
        <f>IF(ISBLANK(INDEX('Policy Characteristics'!G:G,MATCH($C1345,'Policy Characteristics'!$C:$C,0))),"",INDEX('Policy Characteristics'!G:G,MATCH($C1345,'Policy Characteristics'!$C:$C,0)))</f>
        <v>1</v>
      </c>
      <c r="N1345" s="177">
        <f>IF(ISBLANK(INDEX('Policy Characteristics'!H:H,MATCH($C1345,'Policy Characteristics'!$C:$C,0))),"",INDEX('Policy Characteristics'!H:H,MATCH($C1345,'Policy Characteristics'!$C:$C,0)))</f>
        <v>1</v>
      </c>
      <c r="O1345" s="177" t="str">
        <f>IF(ISBLANK(INDEX('Policy Characteristics'!I:I,MATCH($C1345,'Policy Characteristics'!$C:$C,0))),"",INDEX('Policy Characteristics'!I:I,MATCH($C1345,'Policy Characteristics'!$C:$C,0)))</f>
        <v>on/off</v>
      </c>
      <c r="P1345" s="177" t="str">
        <f>IF(ISBLANK(INDEX('Policy Characteristics'!J:J,MATCH($C1345,'Policy Characteristics'!$C:$C,0))),"",INDEX('Policy Characteristics'!J:J,MATCH($C1345,'Policy Characteristics'!$C:$C,0)))</f>
        <v/>
      </c>
      <c r="Q1345" s="177" t="str">
        <f>IF(ISBLANK(INDEX('Policy Characteristics'!K:K,MATCH($C1345,'Policy Characteristics'!$C:$C,0))),"",INDEX('Policy Characteristics'!K:K,MATCH($C1345,'Policy Characteristics'!$C:$C,0)))</f>
        <v/>
      </c>
      <c r="R1345" s="177" t="str">
        <f>IF(ISBLANK(INDEX('Policy Characteristics'!L:L,MATCH($C1345,'Policy Characteristics'!$C:$C,0))),"",INDEX('Policy Characteristics'!L:L,MATCH($C1345,'Policy Characteristics'!$C:$C,0)))</f>
        <v/>
      </c>
    </row>
    <row r="1346" spans="1:18" s="2" customFormat="1" x14ac:dyDescent="0.35">
      <c r="A1346" s="176" t="str">
        <f>IF(ISBLANK(INDEX('Policy Characteristics'!A:A,MATCH($C1346,'Policy Characteristics'!$C:$C,0))),"",INDEX('Policy Characteristics'!A:A,MATCH($C1346,'Policy Characteristics'!$C:$C,0)))</f>
        <v>Cross-Sector</v>
      </c>
      <c r="B1346" s="184" t="str">
        <f>IF(ISBLANK(INDEX('Policy Characteristics'!B:B,MATCH($C1346,'Policy Characteristics'!$C:$C,0))),"",INDEX('Policy Characteristics'!B:B,MATCH($C1346,'Policy Characteristics'!$C:$C,0)))</f>
        <v>Fixed Energy Prices</v>
      </c>
      <c r="C1346" s="176" t="str">
        <f t="shared" si="58"/>
        <v>Toggle Whether Policies Affect Energy Prices</v>
      </c>
      <c r="D1346" s="6" t="s">
        <v>1372</v>
      </c>
      <c r="E1346" s="47"/>
      <c r="F1346" s="6" t="s">
        <v>1373</v>
      </c>
      <c r="G1346" s="6"/>
      <c r="H1346" s="44">
        <v>843</v>
      </c>
      <c r="I1346" s="199" t="s">
        <v>44</v>
      </c>
      <c r="J1346" s="177" t="str">
        <f>IF(ISBLANK(INDEX('Policy Characteristics'!D:D,MATCH($C1346,'Policy Characteristics'!$C:$C,0))),"",INDEX('Policy Characteristics'!D:D,MATCH($C1346,'Policy Characteristics'!$C:$C,0)))</f>
        <v>Fixed Energy Prices</v>
      </c>
      <c r="K1346" s="177" t="str">
        <f>IF(ISBLANK(INDEX('Policy Characteristics'!E:E,MATCH($C1346,'Policy Characteristics'!$C:$C,0))),"",INDEX('Policy Characteristics'!E:E,MATCH($C1346,'Policy Characteristics'!$C:$C,0)))</f>
        <v>cross toggle whether policies affect energy prices</v>
      </c>
      <c r="L1346" s="177">
        <f>IF(ISBLANK(INDEX('Policy Characteristics'!F:F,MATCH($C1346,'Policy Characteristics'!$C:$C,0))),"",INDEX('Policy Characteristics'!F:F,MATCH($C1346,'Policy Characteristics'!$C:$C,0)))</f>
        <v>0</v>
      </c>
      <c r="M1346" s="177">
        <f>IF(ISBLANK(INDEX('Policy Characteristics'!G:G,MATCH($C1346,'Policy Characteristics'!$C:$C,0))),"",INDEX('Policy Characteristics'!G:G,MATCH($C1346,'Policy Characteristics'!$C:$C,0)))</f>
        <v>1</v>
      </c>
      <c r="N1346" s="177">
        <f>IF(ISBLANK(INDEX('Policy Characteristics'!H:H,MATCH($C1346,'Policy Characteristics'!$C:$C,0))),"",INDEX('Policy Characteristics'!H:H,MATCH($C1346,'Policy Characteristics'!$C:$C,0)))</f>
        <v>1</v>
      </c>
      <c r="O1346" s="177" t="str">
        <f>IF(ISBLANK(INDEX('Policy Characteristics'!I:I,MATCH($C1346,'Policy Characteristics'!$C:$C,0))),"",INDEX('Policy Characteristics'!I:I,MATCH($C1346,'Policy Characteristics'!$C:$C,0)))</f>
        <v>on/off</v>
      </c>
      <c r="P1346" s="177" t="str">
        <f>IF(ISBLANK(INDEX('Policy Characteristics'!J:J,MATCH($C1346,'Policy Characteristics'!$C:$C,0))),"",INDEX('Policy Characteristics'!J:J,MATCH($C1346,'Policy Characteristics'!$C:$C,0)))</f>
        <v/>
      </c>
      <c r="Q1346" s="177" t="str">
        <f>IF(ISBLANK(INDEX('Policy Characteristics'!K:K,MATCH($C1346,'Policy Characteristics'!$C:$C,0))),"",INDEX('Policy Characteristics'!K:K,MATCH($C1346,'Policy Characteristics'!$C:$C,0)))</f>
        <v/>
      </c>
      <c r="R1346" s="177" t="str">
        <f>IF(ISBLANK(INDEX('Policy Characteristics'!L:L,MATCH($C1346,'Policy Characteristics'!$C:$C,0))),"",INDEX('Policy Characteristics'!L:L,MATCH($C1346,'Policy Characteristics'!$C:$C,0)))</f>
        <v/>
      </c>
    </row>
    <row r="1347" spans="1:18" s="2" customFormat="1" x14ac:dyDescent="0.35">
      <c r="A1347" s="176" t="str">
        <f>IF(ISBLANK(INDEX('Policy Characteristics'!A:A,MATCH($C1347,'Policy Characteristics'!$C:$C,0))),"",INDEX('Policy Characteristics'!A:A,MATCH($C1347,'Policy Characteristics'!$C:$C,0)))</f>
        <v>Cross-Sector</v>
      </c>
      <c r="B1347" s="184" t="str">
        <f>IF(ISBLANK(INDEX('Policy Characteristics'!B:B,MATCH($C1347,'Policy Characteristics'!$C:$C,0))),"",INDEX('Policy Characteristics'!B:B,MATCH($C1347,'Policy Characteristics'!$C:$C,0)))</f>
        <v>Fixed Energy Prices</v>
      </c>
      <c r="C1347" s="176" t="str">
        <f t="shared" si="58"/>
        <v>Toggle Whether Policies Affect Energy Prices</v>
      </c>
      <c r="D1347" s="6" t="s">
        <v>441</v>
      </c>
      <c r="E1347" s="47"/>
      <c r="F1347" s="6" t="s">
        <v>442</v>
      </c>
      <c r="G1347" s="6"/>
      <c r="H1347" s="49">
        <v>844</v>
      </c>
      <c r="I1347" s="199" t="s">
        <v>44</v>
      </c>
      <c r="J1347" s="177" t="str">
        <f>IF(ISBLANK(INDEX('Policy Characteristics'!D:D,MATCH($C1347,'Policy Characteristics'!$C:$C,0))),"",INDEX('Policy Characteristics'!D:D,MATCH($C1347,'Policy Characteristics'!$C:$C,0)))</f>
        <v>Fixed Energy Prices</v>
      </c>
      <c r="K1347" s="177" t="str">
        <f>IF(ISBLANK(INDEX('Policy Characteristics'!E:E,MATCH($C1347,'Policy Characteristics'!$C:$C,0))),"",INDEX('Policy Characteristics'!E:E,MATCH($C1347,'Policy Characteristics'!$C:$C,0)))</f>
        <v>cross toggle whether policies affect energy prices</v>
      </c>
      <c r="L1347" s="177">
        <f>IF(ISBLANK(INDEX('Policy Characteristics'!F:F,MATCH($C1347,'Policy Characteristics'!$C:$C,0))),"",INDEX('Policy Characteristics'!F:F,MATCH($C1347,'Policy Characteristics'!$C:$C,0)))</f>
        <v>0</v>
      </c>
      <c r="M1347" s="177">
        <f>IF(ISBLANK(INDEX('Policy Characteristics'!G:G,MATCH($C1347,'Policy Characteristics'!$C:$C,0))),"",INDEX('Policy Characteristics'!G:G,MATCH($C1347,'Policy Characteristics'!$C:$C,0)))</f>
        <v>1</v>
      </c>
      <c r="N1347" s="177">
        <f>IF(ISBLANK(INDEX('Policy Characteristics'!H:H,MATCH($C1347,'Policy Characteristics'!$C:$C,0))),"",INDEX('Policy Characteristics'!H:H,MATCH($C1347,'Policy Characteristics'!$C:$C,0)))</f>
        <v>1</v>
      </c>
      <c r="O1347" s="177" t="str">
        <f>IF(ISBLANK(INDEX('Policy Characteristics'!I:I,MATCH($C1347,'Policy Characteristics'!$C:$C,0))),"",INDEX('Policy Characteristics'!I:I,MATCH($C1347,'Policy Characteristics'!$C:$C,0)))</f>
        <v>on/off</v>
      </c>
      <c r="P1347" s="177" t="str">
        <f>IF(ISBLANK(INDEX('Policy Characteristics'!J:J,MATCH($C1347,'Policy Characteristics'!$C:$C,0))),"",INDEX('Policy Characteristics'!J:J,MATCH($C1347,'Policy Characteristics'!$C:$C,0)))</f>
        <v/>
      </c>
      <c r="Q1347" s="177" t="str">
        <f>IF(ISBLANK(INDEX('Policy Characteristics'!K:K,MATCH($C1347,'Policy Characteristics'!$C:$C,0))),"",INDEX('Policy Characteristics'!K:K,MATCH($C1347,'Policy Characteristics'!$C:$C,0)))</f>
        <v/>
      </c>
      <c r="R1347" s="177" t="str">
        <f>IF(ISBLANK(INDEX('Policy Characteristics'!L:L,MATCH($C1347,'Policy Characteristics'!$C:$C,0))),"",INDEX('Policy Characteristics'!L:L,MATCH($C1347,'Policy Characteristics'!$C:$C,0)))</f>
        <v/>
      </c>
    </row>
    <row r="1348" spans="1:18" s="2" customFormat="1" x14ac:dyDescent="0.35">
      <c r="A1348" s="176" t="str">
        <f>IF(ISBLANK(INDEX('Policy Characteristics'!A:A,MATCH($C1348,'Policy Characteristics'!$C:$C,0))),"",INDEX('Policy Characteristics'!A:A,MATCH($C1348,'Policy Characteristics'!$C:$C,0)))</f>
        <v>Cross-Sector</v>
      </c>
      <c r="B1348" s="184" t="str">
        <f>IF(ISBLANK(INDEX('Policy Characteristics'!B:B,MATCH($C1348,'Policy Characteristics'!$C:$C,0))),"",INDEX('Policy Characteristics'!B:B,MATCH($C1348,'Policy Characteristics'!$C:$C,0)))</f>
        <v>Fixed Energy Prices</v>
      </c>
      <c r="C1348" s="176" t="str">
        <f t="shared" si="58"/>
        <v>Toggle Whether Policies Affect Energy Prices</v>
      </c>
      <c r="D1348" s="6" t="s">
        <v>1364</v>
      </c>
      <c r="E1348" s="47"/>
      <c r="F1348" s="6" t="s">
        <v>1368</v>
      </c>
      <c r="G1348" s="6"/>
      <c r="H1348" s="44">
        <v>845</v>
      </c>
      <c r="I1348" s="199" t="s">
        <v>44</v>
      </c>
      <c r="J1348" s="177" t="str">
        <f>IF(ISBLANK(INDEX('Policy Characteristics'!D:D,MATCH($C1348,'Policy Characteristics'!$C:$C,0))),"",INDEX('Policy Characteristics'!D:D,MATCH($C1348,'Policy Characteristics'!$C:$C,0)))</f>
        <v>Fixed Energy Prices</v>
      </c>
      <c r="K1348" s="177" t="str">
        <f>IF(ISBLANK(INDEX('Policy Characteristics'!E:E,MATCH($C1348,'Policy Characteristics'!$C:$C,0))),"",INDEX('Policy Characteristics'!E:E,MATCH($C1348,'Policy Characteristics'!$C:$C,0)))</f>
        <v>cross toggle whether policies affect energy prices</v>
      </c>
      <c r="L1348" s="177">
        <f>IF(ISBLANK(INDEX('Policy Characteristics'!F:F,MATCH($C1348,'Policy Characteristics'!$C:$C,0))),"",INDEX('Policy Characteristics'!F:F,MATCH($C1348,'Policy Characteristics'!$C:$C,0)))</f>
        <v>0</v>
      </c>
      <c r="M1348" s="177">
        <f>IF(ISBLANK(INDEX('Policy Characteristics'!G:G,MATCH($C1348,'Policy Characteristics'!$C:$C,0))),"",INDEX('Policy Characteristics'!G:G,MATCH($C1348,'Policy Characteristics'!$C:$C,0)))</f>
        <v>1</v>
      </c>
      <c r="N1348" s="177">
        <f>IF(ISBLANK(INDEX('Policy Characteristics'!H:H,MATCH($C1348,'Policy Characteristics'!$C:$C,0))),"",INDEX('Policy Characteristics'!H:H,MATCH($C1348,'Policy Characteristics'!$C:$C,0)))</f>
        <v>1</v>
      </c>
      <c r="O1348" s="177" t="str">
        <f>IF(ISBLANK(INDEX('Policy Characteristics'!I:I,MATCH($C1348,'Policy Characteristics'!$C:$C,0))),"",INDEX('Policy Characteristics'!I:I,MATCH($C1348,'Policy Characteristics'!$C:$C,0)))</f>
        <v>on/off</v>
      </c>
      <c r="P1348" s="177" t="str">
        <f>IF(ISBLANK(INDEX('Policy Characteristics'!J:J,MATCH($C1348,'Policy Characteristics'!$C:$C,0))),"",INDEX('Policy Characteristics'!J:J,MATCH($C1348,'Policy Characteristics'!$C:$C,0)))</f>
        <v/>
      </c>
      <c r="Q1348" s="177" t="str">
        <f>IF(ISBLANK(INDEX('Policy Characteristics'!K:K,MATCH($C1348,'Policy Characteristics'!$C:$C,0))),"",INDEX('Policy Characteristics'!K:K,MATCH($C1348,'Policy Characteristics'!$C:$C,0)))</f>
        <v/>
      </c>
      <c r="R1348" s="177" t="str">
        <f>IF(ISBLANK(INDEX('Policy Characteristics'!L:L,MATCH($C1348,'Policy Characteristics'!$C:$C,0))),"",INDEX('Policy Characteristics'!L:L,MATCH($C1348,'Policy Characteristics'!$C:$C,0)))</f>
        <v/>
      </c>
    </row>
    <row r="1349" spans="1:18" s="2" customFormat="1" x14ac:dyDescent="0.35">
      <c r="A1349" s="176" t="str">
        <f>IF(ISBLANK(INDEX('Policy Characteristics'!A:A,MATCH($C1349,'Policy Characteristics'!$C:$C,0))),"",INDEX('Policy Characteristics'!A:A,MATCH($C1349,'Policy Characteristics'!$C:$C,0)))</f>
        <v>Cross-Sector</v>
      </c>
      <c r="B1349" s="184" t="str">
        <f>IF(ISBLANK(INDEX('Policy Characteristics'!B:B,MATCH($C1349,'Policy Characteristics'!$C:$C,0))),"",INDEX('Policy Characteristics'!B:B,MATCH($C1349,'Policy Characteristics'!$C:$C,0)))</f>
        <v>Fixed Energy Prices</v>
      </c>
      <c r="C1349" s="176" t="str">
        <f t="shared" si="58"/>
        <v>Toggle Whether Policies Affect Energy Prices</v>
      </c>
      <c r="D1349" s="6" t="s">
        <v>1374</v>
      </c>
      <c r="E1349" s="47"/>
      <c r="F1349" s="6" t="s">
        <v>1375</v>
      </c>
      <c r="G1349" s="6"/>
      <c r="H1349" s="49">
        <v>846</v>
      </c>
      <c r="I1349" s="199" t="s">
        <v>44</v>
      </c>
      <c r="J1349" s="177" t="str">
        <f>IF(ISBLANK(INDEX('Policy Characteristics'!D:D,MATCH($C1349,'Policy Characteristics'!$C:$C,0))),"",INDEX('Policy Characteristics'!D:D,MATCH($C1349,'Policy Characteristics'!$C:$C,0)))</f>
        <v>Fixed Energy Prices</v>
      </c>
      <c r="K1349" s="177" t="str">
        <f>IF(ISBLANK(INDEX('Policy Characteristics'!E:E,MATCH($C1349,'Policy Characteristics'!$C:$C,0))),"",INDEX('Policy Characteristics'!E:E,MATCH($C1349,'Policy Characteristics'!$C:$C,0)))</f>
        <v>cross toggle whether policies affect energy prices</v>
      </c>
      <c r="L1349" s="177">
        <f>IF(ISBLANK(INDEX('Policy Characteristics'!F:F,MATCH($C1349,'Policy Characteristics'!$C:$C,0))),"",INDEX('Policy Characteristics'!F:F,MATCH($C1349,'Policy Characteristics'!$C:$C,0)))</f>
        <v>0</v>
      </c>
      <c r="M1349" s="177">
        <f>IF(ISBLANK(INDEX('Policy Characteristics'!G:G,MATCH($C1349,'Policy Characteristics'!$C:$C,0))),"",INDEX('Policy Characteristics'!G:G,MATCH($C1349,'Policy Characteristics'!$C:$C,0)))</f>
        <v>1</v>
      </c>
      <c r="N1349" s="177">
        <f>IF(ISBLANK(INDEX('Policy Characteristics'!H:H,MATCH($C1349,'Policy Characteristics'!$C:$C,0))),"",INDEX('Policy Characteristics'!H:H,MATCH($C1349,'Policy Characteristics'!$C:$C,0)))</f>
        <v>1</v>
      </c>
      <c r="O1349" s="177" t="str">
        <f>IF(ISBLANK(INDEX('Policy Characteristics'!I:I,MATCH($C1349,'Policy Characteristics'!$C:$C,0))),"",INDEX('Policy Characteristics'!I:I,MATCH($C1349,'Policy Characteristics'!$C:$C,0)))</f>
        <v>on/off</v>
      </c>
      <c r="P1349" s="177" t="str">
        <f>IF(ISBLANK(INDEX('Policy Characteristics'!J:J,MATCH($C1349,'Policy Characteristics'!$C:$C,0))),"",INDEX('Policy Characteristics'!J:J,MATCH($C1349,'Policy Characteristics'!$C:$C,0)))</f>
        <v/>
      </c>
      <c r="Q1349" s="177" t="str">
        <f>IF(ISBLANK(INDEX('Policy Characteristics'!K:K,MATCH($C1349,'Policy Characteristics'!$C:$C,0))),"",INDEX('Policy Characteristics'!K:K,MATCH($C1349,'Policy Characteristics'!$C:$C,0)))</f>
        <v/>
      </c>
      <c r="R1349" s="177" t="str">
        <f>IF(ISBLANK(INDEX('Policy Characteristics'!L:L,MATCH($C1349,'Policy Characteristics'!$C:$C,0))),"",INDEX('Policy Characteristics'!L:L,MATCH($C1349,'Policy Characteristics'!$C:$C,0)))</f>
        <v/>
      </c>
    </row>
    <row r="1350" spans="1:18" s="2" customFormat="1" x14ac:dyDescent="0.35">
      <c r="A1350" s="176" t="str">
        <f>IF(ISBLANK(INDEX('Policy Characteristics'!A:A,MATCH($C1350,'Policy Characteristics'!$C:$C,0))),"",INDEX('Policy Characteristics'!A:A,MATCH($C1350,'Policy Characteristics'!$C:$C,0)))</f>
        <v>Cross-Sector</v>
      </c>
      <c r="B1350" s="184" t="str">
        <f>IF(ISBLANK(INDEX('Policy Characteristics'!B:B,MATCH($C1350,'Policy Characteristics'!$C:$C,0))),"",INDEX('Policy Characteristics'!B:B,MATCH($C1350,'Policy Characteristics'!$C:$C,0)))</f>
        <v>Fixed Energy Prices</v>
      </c>
      <c r="C1350" s="176" t="str">
        <f t="shared" si="58"/>
        <v>Toggle Whether Policies Affect Energy Prices</v>
      </c>
      <c r="D1350" s="6" t="s">
        <v>1365</v>
      </c>
      <c r="E1350" s="47"/>
      <c r="F1350" s="6" t="s">
        <v>1369</v>
      </c>
      <c r="G1350" s="6"/>
      <c r="H1350" s="44">
        <v>847</v>
      </c>
      <c r="I1350" s="199" t="s">
        <v>44</v>
      </c>
      <c r="J1350" s="177" t="str">
        <f>IF(ISBLANK(INDEX('Policy Characteristics'!D:D,MATCH($C1350,'Policy Characteristics'!$C:$C,0))),"",INDEX('Policy Characteristics'!D:D,MATCH($C1350,'Policy Characteristics'!$C:$C,0)))</f>
        <v>Fixed Energy Prices</v>
      </c>
      <c r="K1350" s="177" t="str">
        <f>IF(ISBLANK(INDEX('Policy Characteristics'!E:E,MATCH($C1350,'Policy Characteristics'!$C:$C,0))),"",INDEX('Policy Characteristics'!E:E,MATCH($C1350,'Policy Characteristics'!$C:$C,0)))</f>
        <v>cross toggle whether policies affect energy prices</v>
      </c>
      <c r="L1350" s="177">
        <f>IF(ISBLANK(INDEX('Policy Characteristics'!F:F,MATCH($C1350,'Policy Characteristics'!$C:$C,0))),"",INDEX('Policy Characteristics'!F:F,MATCH($C1350,'Policy Characteristics'!$C:$C,0)))</f>
        <v>0</v>
      </c>
      <c r="M1350" s="177">
        <f>IF(ISBLANK(INDEX('Policy Characteristics'!G:G,MATCH($C1350,'Policy Characteristics'!$C:$C,0))),"",INDEX('Policy Characteristics'!G:G,MATCH($C1350,'Policy Characteristics'!$C:$C,0)))</f>
        <v>1</v>
      </c>
      <c r="N1350" s="177">
        <f>IF(ISBLANK(INDEX('Policy Characteristics'!H:H,MATCH($C1350,'Policy Characteristics'!$C:$C,0))),"",INDEX('Policy Characteristics'!H:H,MATCH($C1350,'Policy Characteristics'!$C:$C,0)))</f>
        <v>1</v>
      </c>
      <c r="O1350" s="177" t="str">
        <f>IF(ISBLANK(INDEX('Policy Characteristics'!I:I,MATCH($C1350,'Policy Characteristics'!$C:$C,0))),"",INDEX('Policy Characteristics'!I:I,MATCH($C1350,'Policy Characteristics'!$C:$C,0)))</f>
        <v>on/off</v>
      </c>
      <c r="P1350" s="177" t="str">
        <f>IF(ISBLANK(INDEX('Policy Characteristics'!J:J,MATCH($C1350,'Policy Characteristics'!$C:$C,0))),"",INDEX('Policy Characteristics'!J:J,MATCH($C1350,'Policy Characteristics'!$C:$C,0)))</f>
        <v/>
      </c>
      <c r="Q1350" s="177" t="str">
        <f>IF(ISBLANK(INDEX('Policy Characteristics'!K:K,MATCH($C1350,'Policy Characteristics'!$C:$C,0))),"",INDEX('Policy Characteristics'!K:K,MATCH($C1350,'Policy Characteristics'!$C:$C,0)))</f>
        <v/>
      </c>
      <c r="R1350" s="177" t="str">
        <f>IF(ISBLANK(INDEX('Policy Characteristics'!L:L,MATCH($C1350,'Policy Characteristics'!$C:$C,0))),"",INDEX('Policy Characteristics'!L:L,MATCH($C1350,'Policy Characteristics'!$C:$C,0)))</f>
        <v/>
      </c>
    </row>
    <row r="1351" spans="1:18" s="2" customFormat="1" x14ac:dyDescent="0.35">
      <c r="A1351" s="176" t="str">
        <f>IF(ISBLANK(INDEX('Policy Characteristics'!A:A,MATCH($C1351,'Policy Characteristics'!$C:$C,0))),"",INDEX('Policy Characteristics'!A:A,MATCH($C1351,'Policy Characteristics'!$C:$C,0)))</f>
        <v>Cross-Sector</v>
      </c>
      <c r="B1351" s="184" t="str">
        <f>IF(ISBLANK(INDEX('Policy Characteristics'!B:B,MATCH($C1351,'Policy Characteristics'!$C:$C,0))),"",INDEX('Policy Characteristics'!B:B,MATCH($C1351,'Policy Characteristics'!$C:$C,0)))</f>
        <v>Fuel Price Deregulation</v>
      </c>
      <c r="C1351" s="191" t="s">
        <v>1655</v>
      </c>
      <c r="D1351" s="6" t="s">
        <v>448</v>
      </c>
      <c r="E1351" s="47"/>
      <c r="F1351" s="6" t="s">
        <v>445</v>
      </c>
      <c r="G1351" s="6"/>
      <c r="H1351" s="44">
        <v>723</v>
      </c>
      <c r="I1351" s="199" t="s">
        <v>44</v>
      </c>
      <c r="J1351" s="177" t="str">
        <f>IF(ISBLANK(INDEX('Policy Characteristics'!D:D,MATCH($C1351,'Policy Characteristics'!$C:$C,0))),"",INDEX('Policy Characteristics'!D:D,MATCH($C1351,'Policy Characteristics'!$C:$C,0)))</f>
        <v>Fuel Price Deregulation</v>
      </c>
      <c r="K1351" s="177" t="str">
        <f>IF(ISBLANK(INDEX('Policy Characteristics'!E:E,MATCH($C1351,'Policy Characteristics'!$C:$C,0))),"",INDEX('Policy Characteristics'!E:E,MATCH($C1351,'Policy Characteristics'!$C:$C,0)))</f>
        <v>cross fuel price deregulation</v>
      </c>
      <c r="L1351" s="177">
        <f>IF(ISBLANK(INDEX('Policy Characteristics'!F:F,MATCH($C1351,'Policy Characteristics'!$C:$C,0))),"",INDEX('Policy Characteristics'!F:F,MATCH($C1351,'Policy Characteristics'!$C:$C,0)))</f>
        <v>0</v>
      </c>
      <c r="M1351" s="177">
        <f>IF(ISBLANK(INDEX('Policy Characteristics'!G:G,MATCH($C1351,'Policy Characteristics'!$C:$C,0))),"",INDEX('Policy Characteristics'!G:G,MATCH($C1351,'Policy Characteristics'!$C:$C,0)))</f>
        <v>1</v>
      </c>
      <c r="N1351" s="177">
        <f>IF(ISBLANK(INDEX('Policy Characteristics'!H:H,MATCH($C1351,'Policy Characteristics'!$C:$C,0))),"",INDEX('Policy Characteristics'!H:H,MATCH($C1351,'Policy Characteristics'!$C:$C,0)))</f>
        <v>0.01</v>
      </c>
      <c r="O1351" s="177" t="str">
        <f>IF(ISBLANK(INDEX('Policy Characteristics'!I:I,MATCH($C1351,'Policy Characteristics'!$C:$C,0))),"",INDEX('Policy Characteristics'!I:I,MATCH($C1351,'Policy Characteristics'!$C:$C,0)))</f>
        <v>% of price deregulated</v>
      </c>
      <c r="P1351" s="177" t="str">
        <f>IF(ISBLANK(INDEX('Policy Characteristics'!J:J,MATCH($C1351,'Policy Characteristics'!$C:$C,0))),"",INDEX('Policy Characteristics'!J:J,MATCH($C1351,'Policy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1" s="177" t="str">
        <f>IF(ISBLANK(INDEX('Policy Characteristics'!K:K,MATCH($C1351,'Policy Characteristics'!$C:$C,0))),"",INDEX('Policy Characteristics'!K:K,MATCH($C1351,'Policy Characteristics'!$C:$C,0)))</f>
        <v>fuels.html#fuel-price-deregulation</v>
      </c>
      <c r="R1351" s="177" t="str">
        <f>IF(ISBLANK(INDEX('Policy Characteristics'!L:L,MATCH($C1351,'Policy Characteristics'!$C:$C,0))),"",INDEX('Policy Characteristics'!L:L,MATCH($C1351,'Policy Characteristics'!$C:$C,0)))</f>
        <v/>
      </c>
    </row>
    <row r="1352" spans="1:18" s="2" customFormat="1" x14ac:dyDescent="0.35">
      <c r="A1352" s="176" t="str">
        <f>IF(ISBLANK(INDEX('Policy Characteristics'!A:A,MATCH($C1352,'Policy Characteristics'!$C:$C,0))),"",INDEX('Policy Characteristics'!A:A,MATCH($C1352,'Policy Characteristics'!$C:$C,0)))</f>
        <v>Cross-Sector</v>
      </c>
      <c r="B1352" s="184" t="str">
        <f>IF(ISBLANK(INDEX('Policy Characteristics'!B:B,MATCH($C1352,'Policy Characteristics'!$C:$C,0))),"",INDEX('Policy Characteristics'!B:B,MATCH($C1352,'Policy Characteristics'!$C:$C,0)))</f>
        <v>Fuel Price Deregulation</v>
      </c>
      <c r="C1352" s="176" t="str">
        <f t="shared" ref="C1352:C1365" si="59">C$1351</f>
        <v>Fuel Price Deregulation</v>
      </c>
      <c r="D1352" s="6" t="s">
        <v>46</v>
      </c>
      <c r="E1352" s="47"/>
      <c r="F1352" s="6" t="s">
        <v>86</v>
      </c>
      <c r="G1352" s="6"/>
      <c r="H1352" s="44">
        <v>724</v>
      </c>
      <c r="I1352" s="199" t="s">
        <v>44</v>
      </c>
      <c r="J1352" s="177" t="str">
        <f>IF(ISBLANK(INDEX('Policy Characteristics'!D:D,MATCH($C1352,'Policy Characteristics'!$C:$C,0))),"",INDEX('Policy Characteristics'!D:D,MATCH($C1352,'Policy Characteristics'!$C:$C,0)))</f>
        <v>Fuel Price Deregulation</v>
      </c>
      <c r="K1352" s="177" t="str">
        <f>IF(ISBLANK(INDEX('Policy Characteristics'!E:E,MATCH($C1352,'Policy Characteristics'!$C:$C,0))),"",INDEX('Policy Characteristics'!E:E,MATCH($C1352,'Policy Characteristics'!$C:$C,0)))</f>
        <v>cross fuel price deregulation</v>
      </c>
      <c r="L1352" s="177">
        <f>IF(ISBLANK(INDEX('Policy Characteristics'!F:F,MATCH($C1352,'Policy Characteristics'!$C:$C,0))),"",INDEX('Policy Characteristics'!F:F,MATCH($C1352,'Policy Characteristics'!$C:$C,0)))</f>
        <v>0</v>
      </c>
      <c r="M1352" s="177">
        <f>IF(ISBLANK(INDEX('Policy Characteristics'!G:G,MATCH($C1352,'Policy Characteristics'!$C:$C,0))),"",INDEX('Policy Characteristics'!G:G,MATCH($C1352,'Policy Characteristics'!$C:$C,0)))</f>
        <v>1</v>
      </c>
      <c r="N1352" s="177">
        <f>IF(ISBLANK(INDEX('Policy Characteristics'!H:H,MATCH($C1352,'Policy Characteristics'!$C:$C,0))),"",INDEX('Policy Characteristics'!H:H,MATCH($C1352,'Policy Characteristics'!$C:$C,0)))</f>
        <v>0.01</v>
      </c>
      <c r="O1352" s="177" t="str">
        <f>IF(ISBLANK(INDEX('Policy Characteristics'!I:I,MATCH($C1352,'Policy Characteristics'!$C:$C,0))),"",INDEX('Policy Characteristics'!I:I,MATCH($C1352,'Policy Characteristics'!$C:$C,0)))</f>
        <v>% of price deregulated</v>
      </c>
      <c r="P1352" s="177" t="str">
        <f>IF(ISBLANK(INDEX('Policy Characteristics'!J:J,MATCH($C1352,'Policy Characteristics'!$C:$C,0))),"",INDEX('Policy Characteristics'!J:J,MATCH($C1352,'Policy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2" s="177" t="str">
        <f>IF(ISBLANK(INDEX('Policy Characteristics'!K:K,MATCH($C1352,'Policy Characteristics'!$C:$C,0))),"",INDEX('Policy Characteristics'!K:K,MATCH($C1352,'Policy Characteristics'!$C:$C,0)))</f>
        <v>fuels.html#fuel-price-deregulation</v>
      </c>
      <c r="R1352" s="177" t="str">
        <f>IF(ISBLANK(INDEX('Policy Characteristics'!L:L,MATCH($C1352,'Policy Characteristics'!$C:$C,0))),"",INDEX('Policy Characteristics'!L:L,MATCH($C1352,'Policy Characteristics'!$C:$C,0)))</f>
        <v/>
      </c>
    </row>
    <row r="1353" spans="1:18" s="2" customFormat="1" x14ac:dyDescent="0.35">
      <c r="A1353" s="176" t="str">
        <f>IF(ISBLANK(INDEX('Policy Characteristics'!A:A,MATCH($C1353,'Policy Characteristics'!$C:$C,0))),"",INDEX('Policy Characteristics'!A:A,MATCH($C1353,'Policy Characteristics'!$C:$C,0)))</f>
        <v>Cross-Sector</v>
      </c>
      <c r="B1353" s="184" t="str">
        <f>IF(ISBLANK(INDEX('Policy Characteristics'!B:B,MATCH($C1353,'Policy Characteristics'!$C:$C,0))),"",INDEX('Policy Characteristics'!B:B,MATCH($C1353,'Policy Characteristics'!$C:$C,0)))</f>
        <v>Fuel Price Deregulation</v>
      </c>
      <c r="C1353" s="176" t="str">
        <f t="shared" si="59"/>
        <v>Fuel Price Deregulation</v>
      </c>
      <c r="D1353" s="6" t="s">
        <v>47</v>
      </c>
      <c r="E1353" s="47"/>
      <c r="F1353" s="6" t="s">
        <v>87</v>
      </c>
      <c r="G1353" s="6"/>
      <c r="H1353" s="44">
        <v>725</v>
      </c>
      <c r="I1353" s="199" t="s">
        <v>44</v>
      </c>
      <c r="J1353" s="177" t="str">
        <f>IF(ISBLANK(INDEX('Policy Characteristics'!D:D,MATCH($C1353,'Policy Characteristics'!$C:$C,0))),"",INDEX('Policy Characteristics'!D:D,MATCH($C1353,'Policy Characteristics'!$C:$C,0)))</f>
        <v>Fuel Price Deregulation</v>
      </c>
      <c r="K1353" s="177" t="str">
        <f>IF(ISBLANK(INDEX('Policy Characteristics'!E:E,MATCH($C1353,'Policy Characteristics'!$C:$C,0))),"",INDEX('Policy Characteristics'!E:E,MATCH($C1353,'Policy Characteristics'!$C:$C,0)))</f>
        <v>cross fuel price deregulation</v>
      </c>
      <c r="L1353" s="177">
        <f>IF(ISBLANK(INDEX('Policy Characteristics'!F:F,MATCH($C1353,'Policy Characteristics'!$C:$C,0))),"",INDEX('Policy Characteristics'!F:F,MATCH($C1353,'Policy Characteristics'!$C:$C,0)))</f>
        <v>0</v>
      </c>
      <c r="M1353" s="177">
        <f>IF(ISBLANK(INDEX('Policy Characteristics'!G:G,MATCH($C1353,'Policy Characteristics'!$C:$C,0))),"",INDEX('Policy Characteristics'!G:G,MATCH($C1353,'Policy Characteristics'!$C:$C,0)))</f>
        <v>1</v>
      </c>
      <c r="N1353" s="177">
        <f>IF(ISBLANK(INDEX('Policy Characteristics'!H:H,MATCH($C1353,'Policy Characteristics'!$C:$C,0))),"",INDEX('Policy Characteristics'!H:H,MATCH($C1353,'Policy Characteristics'!$C:$C,0)))</f>
        <v>0.01</v>
      </c>
      <c r="O1353" s="177" t="str">
        <f>IF(ISBLANK(INDEX('Policy Characteristics'!I:I,MATCH($C1353,'Policy Characteristics'!$C:$C,0))),"",INDEX('Policy Characteristics'!I:I,MATCH($C1353,'Policy Characteristics'!$C:$C,0)))</f>
        <v>% of price deregulated</v>
      </c>
      <c r="P1353" s="177" t="str">
        <f>IF(ISBLANK(INDEX('Policy Characteristics'!J:J,MATCH($C1353,'Policy Characteristics'!$C:$C,0))),"",INDEX('Policy Characteristics'!J:J,MATCH($C1353,'Policy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3" s="177" t="str">
        <f>IF(ISBLANK(INDEX('Policy Characteristics'!K:K,MATCH($C1353,'Policy Characteristics'!$C:$C,0))),"",INDEX('Policy Characteristics'!K:K,MATCH($C1353,'Policy Characteristics'!$C:$C,0)))</f>
        <v>fuels.html#fuel-price-deregulation</v>
      </c>
      <c r="R1353" s="177" t="str">
        <f>IF(ISBLANK(INDEX('Policy Characteristics'!L:L,MATCH($C1353,'Policy Characteristics'!$C:$C,0))),"",INDEX('Policy Characteristics'!L:L,MATCH($C1353,'Policy Characteristics'!$C:$C,0)))</f>
        <v/>
      </c>
    </row>
    <row r="1354" spans="1:18" s="2" customFormat="1" x14ac:dyDescent="0.35">
      <c r="A1354" s="176" t="str">
        <f>IF(ISBLANK(INDEX('Policy Characteristics'!A:A,MATCH($C1354,'Policy Characteristics'!$C:$C,0))),"",INDEX('Policy Characteristics'!A:A,MATCH($C1354,'Policy Characteristics'!$C:$C,0)))</f>
        <v>Cross-Sector</v>
      </c>
      <c r="B1354" s="184" t="str">
        <f>IF(ISBLANK(INDEX('Policy Characteristics'!B:B,MATCH($C1354,'Policy Characteristics'!$C:$C,0))),"",INDEX('Policy Characteristics'!B:B,MATCH($C1354,'Policy Characteristics'!$C:$C,0)))</f>
        <v>Fuel Price Deregulation</v>
      </c>
      <c r="C1354" s="176" t="str">
        <f t="shared" si="59"/>
        <v>Fuel Price Deregulation</v>
      </c>
      <c r="D1354" s="6" t="s">
        <v>51</v>
      </c>
      <c r="E1354" s="47"/>
      <c r="F1354" s="6" t="s">
        <v>91</v>
      </c>
      <c r="G1354" s="6"/>
      <c r="H1354" s="44">
        <v>726</v>
      </c>
      <c r="I1354" s="199" t="s">
        <v>44</v>
      </c>
      <c r="J1354" s="177" t="str">
        <f>IF(ISBLANK(INDEX('Policy Characteristics'!D:D,MATCH($C1354,'Policy Characteristics'!$C:$C,0))),"",INDEX('Policy Characteristics'!D:D,MATCH($C1354,'Policy Characteristics'!$C:$C,0)))</f>
        <v>Fuel Price Deregulation</v>
      </c>
      <c r="K1354" s="177" t="str">
        <f>IF(ISBLANK(INDEX('Policy Characteristics'!E:E,MATCH($C1354,'Policy Characteristics'!$C:$C,0))),"",INDEX('Policy Characteristics'!E:E,MATCH($C1354,'Policy Characteristics'!$C:$C,0)))</f>
        <v>cross fuel price deregulation</v>
      </c>
      <c r="L1354" s="177">
        <f>IF(ISBLANK(INDEX('Policy Characteristics'!F:F,MATCH($C1354,'Policy Characteristics'!$C:$C,0))),"",INDEX('Policy Characteristics'!F:F,MATCH($C1354,'Policy Characteristics'!$C:$C,0)))</f>
        <v>0</v>
      </c>
      <c r="M1354" s="177">
        <f>IF(ISBLANK(INDEX('Policy Characteristics'!G:G,MATCH($C1354,'Policy Characteristics'!$C:$C,0))),"",INDEX('Policy Characteristics'!G:G,MATCH($C1354,'Policy Characteristics'!$C:$C,0)))</f>
        <v>1</v>
      </c>
      <c r="N1354" s="177">
        <f>IF(ISBLANK(INDEX('Policy Characteristics'!H:H,MATCH($C1354,'Policy Characteristics'!$C:$C,0))),"",INDEX('Policy Characteristics'!H:H,MATCH($C1354,'Policy Characteristics'!$C:$C,0)))</f>
        <v>0.01</v>
      </c>
      <c r="O1354" s="177" t="str">
        <f>IF(ISBLANK(INDEX('Policy Characteristics'!I:I,MATCH($C1354,'Policy Characteristics'!$C:$C,0))),"",INDEX('Policy Characteristics'!I:I,MATCH($C1354,'Policy Characteristics'!$C:$C,0)))</f>
        <v>% of price deregulated</v>
      </c>
      <c r="P1354" s="177" t="str">
        <f>IF(ISBLANK(INDEX('Policy Characteristics'!J:J,MATCH($C1354,'Policy Characteristics'!$C:$C,0))),"",INDEX('Policy Characteristics'!J:J,MATCH($C1354,'Policy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4" s="177" t="str">
        <f>IF(ISBLANK(INDEX('Policy Characteristics'!K:K,MATCH($C1354,'Policy Characteristics'!$C:$C,0))),"",INDEX('Policy Characteristics'!K:K,MATCH($C1354,'Policy Characteristics'!$C:$C,0)))</f>
        <v>fuels.html#fuel-price-deregulation</v>
      </c>
      <c r="R1354" s="177" t="str">
        <f>IF(ISBLANK(INDEX('Policy Characteristics'!L:L,MATCH($C1354,'Policy Characteristics'!$C:$C,0))),"",INDEX('Policy Characteristics'!L:L,MATCH($C1354,'Policy Characteristics'!$C:$C,0)))</f>
        <v/>
      </c>
    </row>
    <row r="1355" spans="1:18" s="2" customFormat="1" x14ac:dyDescent="0.35">
      <c r="A1355" s="176" t="str">
        <f>IF(ISBLANK(INDEX('Policy Characteristics'!A:A,MATCH($C1355,'Policy Characteristics'!$C:$C,0))),"",INDEX('Policy Characteristics'!A:A,MATCH($C1355,'Policy Characteristics'!$C:$C,0)))</f>
        <v>Cross-Sector</v>
      </c>
      <c r="B1355" s="184" t="str">
        <f>IF(ISBLANK(INDEX('Policy Characteristics'!B:B,MATCH($C1355,'Policy Characteristics'!$C:$C,0))),"",INDEX('Policy Characteristics'!B:B,MATCH($C1355,'Policy Characteristics'!$C:$C,0)))</f>
        <v>Fuel Price Deregulation</v>
      </c>
      <c r="C1355" s="176" t="str">
        <f t="shared" si="59"/>
        <v>Fuel Price Deregulation</v>
      </c>
      <c r="D1355" s="6" t="s">
        <v>53</v>
      </c>
      <c r="E1355" s="47"/>
      <c r="F1355" s="6" t="s">
        <v>94</v>
      </c>
      <c r="G1355" s="6"/>
      <c r="H1355" s="44">
        <v>727</v>
      </c>
      <c r="I1355" s="199" t="s">
        <v>44</v>
      </c>
      <c r="J1355" s="177" t="str">
        <f>IF(ISBLANK(INDEX('Policy Characteristics'!D:D,MATCH($C1355,'Policy Characteristics'!$C:$C,0))),"",INDEX('Policy Characteristics'!D:D,MATCH($C1355,'Policy Characteristics'!$C:$C,0)))</f>
        <v>Fuel Price Deregulation</v>
      </c>
      <c r="K1355" s="177" t="str">
        <f>IF(ISBLANK(INDEX('Policy Characteristics'!E:E,MATCH($C1355,'Policy Characteristics'!$C:$C,0))),"",INDEX('Policy Characteristics'!E:E,MATCH($C1355,'Policy Characteristics'!$C:$C,0)))</f>
        <v>cross fuel price deregulation</v>
      </c>
      <c r="L1355" s="177">
        <f>IF(ISBLANK(INDEX('Policy Characteristics'!F:F,MATCH($C1355,'Policy Characteristics'!$C:$C,0))),"",INDEX('Policy Characteristics'!F:F,MATCH($C1355,'Policy Characteristics'!$C:$C,0)))</f>
        <v>0</v>
      </c>
      <c r="M1355" s="177">
        <f>IF(ISBLANK(INDEX('Policy Characteristics'!G:G,MATCH($C1355,'Policy Characteristics'!$C:$C,0))),"",INDEX('Policy Characteristics'!G:G,MATCH($C1355,'Policy Characteristics'!$C:$C,0)))</f>
        <v>1</v>
      </c>
      <c r="N1355" s="177">
        <f>IF(ISBLANK(INDEX('Policy Characteristics'!H:H,MATCH($C1355,'Policy Characteristics'!$C:$C,0))),"",INDEX('Policy Characteristics'!H:H,MATCH($C1355,'Policy Characteristics'!$C:$C,0)))</f>
        <v>0.01</v>
      </c>
      <c r="O1355" s="177" t="str">
        <f>IF(ISBLANK(INDEX('Policy Characteristics'!I:I,MATCH($C1355,'Policy Characteristics'!$C:$C,0))),"",INDEX('Policy Characteristics'!I:I,MATCH($C1355,'Policy Characteristics'!$C:$C,0)))</f>
        <v>% of price deregulated</v>
      </c>
      <c r="P1355" s="177" t="str">
        <f>IF(ISBLANK(INDEX('Policy Characteristics'!J:J,MATCH($C1355,'Policy Characteristics'!$C:$C,0))),"",INDEX('Policy Characteristics'!J:J,MATCH($C1355,'Policy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5" s="177" t="str">
        <f>IF(ISBLANK(INDEX('Policy Characteristics'!K:K,MATCH($C1355,'Policy Characteristics'!$C:$C,0))),"",INDEX('Policy Characteristics'!K:K,MATCH($C1355,'Policy Characteristics'!$C:$C,0)))</f>
        <v>fuels.html#fuel-price-deregulation</v>
      </c>
      <c r="R1355" s="177" t="str">
        <f>IF(ISBLANK(INDEX('Policy Characteristics'!L:L,MATCH($C1355,'Policy Characteristics'!$C:$C,0))),"",INDEX('Policy Characteristics'!L:L,MATCH($C1355,'Policy Characteristics'!$C:$C,0)))</f>
        <v/>
      </c>
    </row>
    <row r="1356" spans="1:18" s="2" customFormat="1" x14ac:dyDescent="0.35">
      <c r="A1356" s="176" t="str">
        <f>IF(ISBLANK(INDEX('Policy Characteristics'!A:A,MATCH($C1356,'Policy Characteristics'!$C:$C,0))),"",INDEX('Policy Characteristics'!A:A,MATCH($C1356,'Policy Characteristics'!$C:$C,0)))</f>
        <v>Cross-Sector</v>
      </c>
      <c r="B1356" s="184" t="str">
        <f>IF(ISBLANK(INDEX('Policy Characteristics'!B:B,MATCH($C1356,'Policy Characteristics'!$C:$C,0))),"",INDEX('Policy Characteristics'!B:B,MATCH($C1356,'Policy Characteristics'!$C:$C,0)))</f>
        <v>Fuel Price Deregulation</v>
      </c>
      <c r="C1356" s="176" t="str">
        <f t="shared" si="59"/>
        <v>Fuel Price Deregulation</v>
      </c>
      <c r="D1356" s="6" t="s">
        <v>54</v>
      </c>
      <c r="E1356" s="47"/>
      <c r="F1356" s="6" t="s">
        <v>95</v>
      </c>
      <c r="G1356" s="6"/>
      <c r="H1356" s="44">
        <v>728</v>
      </c>
      <c r="I1356" s="199" t="s">
        <v>44</v>
      </c>
      <c r="J1356" s="177" t="str">
        <f>IF(ISBLANK(INDEX('Policy Characteristics'!D:D,MATCH($C1356,'Policy Characteristics'!$C:$C,0))),"",INDEX('Policy Characteristics'!D:D,MATCH($C1356,'Policy Characteristics'!$C:$C,0)))</f>
        <v>Fuel Price Deregulation</v>
      </c>
      <c r="K1356" s="177" t="str">
        <f>IF(ISBLANK(INDEX('Policy Characteristics'!E:E,MATCH($C1356,'Policy Characteristics'!$C:$C,0))),"",INDEX('Policy Characteristics'!E:E,MATCH($C1356,'Policy Characteristics'!$C:$C,0)))</f>
        <v>cross fuel price deregulation</v>
      </c>
      <c r="L1356" s="177">
        <f>IF(ISBLANK(INDEX('Policy Characteristics'!F:F,MATCH($C1356,'Policy Characteristics'!$C:$C,0))),"",INDEX('Policy Characteristics'!F:F,MATCH($C1356,'Policy Characteristics'!$C:$C,0)))</f>
        <v>0</v>
      </c>
      <c r="M1356" s="177">
        <f>IF(ISBLANK(INDEX('Policy Characteristics'!G:G,MATCH($C1356,'Policy Characteristics'!$C:$C,0))),"",INDEX('Policy Characteristics'!G:G,MATCH($C1356,'Policy Characteristics'!$C:$C,0)))</f>
        <v>1</v>
      </c>
      <c r="N1356" s="177">
        <f>IF(ISBLANK(INDEX('Policy Characteristics'!H:H,MATCH($C1356,'Policy Characteristics'!$C:$C,0))),"",INDEX('Policy Characteristics'!H:H,MATCH($C1356,'Policy Characteristics'!$C:$C,0)))</f>
        <v>0.01</v>
      </c>
      <c r="O1356" s="177" t="str">
        <f>IF(ISBLANK(INDEX('Policy Characteristics'!I:I,MATCH($C1356,'Policy Characteristics'!$C:$C,0))),"",INDEX('Policy Characteristics'!I:I,MATCH($C1356,'Policy Characteristics'!$C:$C,0)))</f>
        <v>% of price deregulated</v>
      </c>
      <c r="P1356" s="177" t="str">
        <f>IF(ISBLANK(INDEX('Policy Characteristics'!J:J,MATCH($C1356,'Policy Characteristics'!$C:$C,0))),"",INDEX('Policy Characteristics'!J:J,MATCH($C1356,'Policy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6" s="177" t="str">
        <f>IF(ISBLANK(INDEX('Policy Characteristics'!K:K,MATCH($C1356,'Policy Characteristics'!$C:$C,0))),"",INDEX('Policy Characteristics'!K:K,MATCH($C1356,'Policy Characteristics'!$C:$C,0)))</f>
        <v>fuels.html#fuel-price-deregulation</v>
      </c>
      <c r="R1356" s="177" t="str">
        <f>IF(ISBLANK(INDEX('Policy Characteristics'!L:L,MATCH($C1356,'Policy Characteristics'!$C:$C,0))),"",INDEX('Policy Characteristics'!L:L,MATCH($C1356,'Policy Characteristics'!$C:$C,0)))</f>
        <v/>
      </c>
    </row>
    <row r="1357" spans="1:18" s="2" customFormat="1" x14ac:dyDescent="0.35">
      <c r="A1357" s="176" t="str">
        <f>IF(ISBLANK(INDEX('Policy Characteristics'!A:A,MATCH($C1357,'Policy Characteristics'!$C:$C,0))),"",INDEX('Policy Characteristics'!A:A,MATCH($C1357,'Policy Characteristics'!$C:$C,0)))</f>
        <v>Cross-Sector</v>
      </c>
      <c r="B1357" s="184" t="str">
        <f>IF(ISBLANK(INDEX('Policy Characteristics'!B:B,MATCH($C1357,'Policy Characteristics'!$C:$C,0))),"",INDEX('Policy Characteristics'!B:B,MATCH($C1357,'Policy Characteristics'!$C:$C,0)))</f>
        <v>Fuel Price Deregulation</v>
      </c>
      <c r="C1357" s="176" t="str">
        <f t="shared" si="59"/>
        <v>Fuel Price Deregulation</v>
      </c>
      <c r="D1357" s="6" t="s">
        <v>55</v>
      </c>
      <c r="E1357" s="47"/>
      <c r="F1357" s="6" t="s">
        <v>96</v>
      </c>
      <c r="G1357" s="6"/>
      <c r="H1357" s="44">
        <v>729</v>
      </c>
      <c r="I1357" s="199" t="s">
        <v>44</v>
      </c>
      <c r="J1357" s="177" t="str">
        <f>IF(ISBLANK(INDEX('Policy Characteristics'!D:D,MATCH($C1357,'Policy Characteristics'!$C:$C,0))),"",INDEX('Policy Characteristics'!D:D,MATCH($C1357,'Policy Characteristics'!$C:$C,0)))</f>
        <v>Fuel Price Deregulation</v>
      </c>
      <c r="K1357" s="177" t="str">
        <f>IF(ISBLANK(INDEX('Policy Characteristics'!E:E,MATCH($C1357,'Policy Characteristics'!$C:$C,0))),"",INDEX('Policy Characteristics'!E:E,MATCH($C1357,'Policy Characteristics'!$C:$C,0)))</f>
        <v>cross fuel price deregulation</v>
      </c>
      <c r="L1357" s="177">
        <f>IF(ISBLANK(INDEX('Policy Characteristics'!F:F,MATCH($C1357,'Policy Characteristics'!$C:$C,0))),"",INDEX('Policy Characteristics'!F:F,MATCH($C1357,'Policy Characteristics'!$C:$C,0)))</f>
        <v>0</v>
      </c>
      <c r="M1357" s="177">
        <f>IF(ISBLANK(INDEX('Policy Characteristics'!G:G,MATCH($C1357,'Policy Characteristics'!$C:$C,0))),"",INDEX('Policy Characteristics'!G:G,MATCH($C1357,'Policy Characteristics'!$C:$C,0)))</f>
        <v>1</v>
      </c>
      <c r="N1357" s="177">
        <f>IF(ISBLANK(INDEX('Policy Characteristics'!H:H,MATCH($C1357,'Policy Characteristics'!$C:$C,0))),"",INDEX('Policy Characteristics'!H:H,MATCH($C1357,'Policy Characteristics'!$C:$C,0)))</f>
        <v>0.01</v>
      </c>
      <c r="O1357" s="177" t="str">
        <f>IF(ISBLANK(INDEX('Policy Characteristics'!I:I,MATCH($C1357,'Policy Characteristics'!$C:$C,0))),"",INDEX('Policy Characteristics'!I:I,MATCH($C1357,'Policy Characteristics'!$C:$C,0)))</f>
        <v>% of price deregulated</v>
      </c>
      <c r="P1357" s="177" t="str">
        <f>IF(ISBLANK(INDEX('Policy Characteristics'!J:J,MATCH($C1357,'Policy Characteristics'!$C:$C,0))),"",INDEX('Policy Characteristics'!J:J,MATCH($C1357,'Policy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7" s="177" t="str">
        <f>IF(ISBLANK(INDEX('Policy Characteristics'!K:K,MATCH($C1357,'Policy Characteristics'!$C:$C,0))),"",INDEX('Policy Characteristics'!K:K,MATCH($C1357,'Policy Characteristics'!$C:$C,0)))</f>
        <v>fuels.html#fuel-price-deregulation</v>
      </c>
      <c r="R1357" s="177" t="str">
        <f>IF(ISBLANK(INDEX('Policy Characteristics'!L:L,MATCH($C1357,'Policy Characteristics'!$C:$C,0))),"",INDEX('Policy Characteristics'!L:L,MATCH($C1357,'Policy Characteristics'!$C:$C,0)))</f>
        <v/>
      </c>
    </row>
    <row r="1358" spans="1:18" s="2" customFormat="1" x14ac:dyDescent="0.35">
      <c r="A1358" s="176" t="str">
        <f>IF(ISBLANK(INDEX('Policy Characteristics'!A:A,MATCH($C1358,'Policy Characteristics'!$C:$C,0))),"",INDEX('Policy Characteristics'!A:A,MATCH($C1358,'Policy Characteristics'!$C:$C,0)))</f>
        <v>Cross-Sector</v>
      </c>
      <c r="B1358" s="184" t="str">
        <f>IF(ISBLANK(INDEX('Policy Characteristics'!B:B,MATCH($C1358,'Policy Characteristics'!$C:$C,0))),"",INDEX('Policy Characteristics'!B:B,MATCH($C1358,'Policy Characteristics'!$C:$C,0)))</f>
        <v>Fuel Price Deregulation</v>
      </c>
      <c r="C1358" s="176" t="str">
        <f t="shared" si="59"/>
        <v>Fuel Price Deregulation</v>
      </c>
      <c r="D1358" s="6" t="s">
        <v>56</v>
      </c>
      <c r="E1358" s="47"/>
      <c r="F1358" s="6" t="s">
        <v>97</v>
      </c>
      <c r="G1358" s="6"/>
      <c r="H1358" s="44">
        <v>730</v>
      </c>
      <c r="I1358" s="199" t="s">
        <v>44</v>
      </c>
      <c r="J1358" s="177" t="str">
        <f>IF(ISBLANK(INDEX('Policy Characteristics'!D:D,MATCH($C1358,'Policy Characteristics'!$C:$C,0))),"",INDEX('Policy Characteristics'!D:D,MATCH($C1358,'Policy Characteristics'!$C:$C,0)))</f>
        <v>Fuel Price Deregulation</v>
      </c>
      <c r="K1358" s="177" t="str">
        <f>IF(ISBLANK(INDEX('Policy Characteristics'!E:E,MATCH($C1358,'Policy Characteristics'!$C:$C,0))),"",INDEX('Policy Characteristics'!E:E,MATCH($C1358,'Policy Characteristics'!$C:$C,0)))</f>
        <v>cross fuel price deregulation</v>
      </c>
      <c r="L1358" s="177">
        <f>IF(ISBLANK(INDEX('Policy Characteristics'!F:F,MATCH($C1358,'Policy Characteristics'!$C:$C,0))),"",INDEX('Policy Characteristics'!F:F,MATCH($C1358,'Policy Characteristics'!$C:$C,0)))</f>
        <v>0</v>
      </c>
      <c r="M1358" s="177">
        <f>IF(ISBLANK(INDEX('Policy Characteristics'!G:G,MATCH($C1358,'Policy Characteristics'!$C:$C,0))),"",INDEX('Policy Characteristics'!G:G,MATCH($C1358,'Policy Characteristics'!$C:$C,0)))</f>
        <v>1</v>
      </c>
      <c r="N1358" s="177">
        <f>IF(ISBLANK(INDEX('Policy Characteristics'!H:H,MATCH($C1358,'Policy Characteristics'!$C:$C,0))),"",INDEX('Policy Characteristics'!H:H,MATCH($C1358,'Policy Characteristics'!$C:$C,0)))</f>
        <v>0.01</v>
      </c>
      <c r="O1358" s="177" t="str">
        <f>IF(ISBLANK(INDEX('Policy Characteristics'!I:I,MATCH($C1358,'Policy Characteristics'!$C:$C,0))),"",INDEX('Policy Characteristics'!I:I,MATCH($C1358,'Policy Characteristics'!$C:$C,0)))</f>
        <v>% of price deregulated</v>
      </c>
      <c r="P1358" s="177" t="str">
        <f>IF(ISBLANK(INDEX('Policy Characteristics'!J:J,MATCH($C1358,'Policy Characteristics'!$C:$C,0))),"",INDEX('Policy Characteristics'!J:J,MATCH($C1358,'Policy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8" s="177" t="str">
        <f>IF(ISBLANK(INDEX('Policy Characteristics'!K:K,MATCH($C1358,'Policy Characteristics'!$C:$C,0))),"",INDEX('Policy Characteristics'!K:K,MATCH($C1358,'Policy Characteristics'!$C:$C,0)))</f>
        <v>fuels.html#fuel-price-deregulation</v>
      </c>
      <c r="R1358" s="177" t="str">
        <f>IF(ISBLANK(INDEX('Policy Characteristics'!L:L,MATCH($C1358,'Policy Characteristics'!$C:$C,0))),"",INDEX('Policy Characteristics'!L:L,MATCH($C1358,'Policy Characteristics'!$C:$C,0)))</f>
        <v/>
      </c>
    </row>
    <row r="1359" spans="1:18" s="2" customFormat="1" x14ac:dyDescent="0.35">
      <c r="A1359" s="176" t="str">
        <f>IF(ISBLANK(INDEX('Policy Characteristics'!A:A,MATCH($C1359,'Policy Characteristics'!$C:$C,0))),"",INDEX('Policy Characteristics'!A:A,MATCH($C1359,'Policy Characteristics'!$C:$C,0)))</f>
        <v>Cross-Sector</v>
      </c>
      <c r="B1359" s="184" t="str">
        <f>IF(ISBLANK(INDEX('Policy Characteristics'!B:B,MATCH($C1359,'Policy Characteristics'!$C:$C,0))),"",INDEX('Policy Characteristics'!B:B,MATCH($C1359,'Policy Characteristics'!$C:$C,0)))</f>
        <v>Fuel Price Deregulation</v>
      </c>
      <c r="C1359" s="176" t="str">
        <f t="shared" si="59"/>
        <v>Fuel Price Deregulation</v>
      </c>
      <c r="D1359" s="6" t="s">
        <v>1372</v>
      </c>
      <c r="E1359" s="47"/>
      <c r="F1359" s="6" t="s">
        <v>1373</v>
      </c>
      <c r="G1359" s="6"/>
      <c r="H1359" s="44">
        <v>731</v>
      </c>
      <c r="I1359" s="199" t="s">
        <v>44</v>
      </c>
      <c r="J1359" s="177" t="str">
        <f>IF(ISBLANK(INDEX('Policy Characteristics'!D:D,MATCH($C1359,'Policy Characteristics'!$C:$C,0))),"",INDEX('Policy Characteristics'!D:D,MATCH($C1359,'Policy Characteristics'!$C:$C,0)))</f>
        <v>Fuel Price Deregulation</v>
      </c>
      <c r="K1359" s="177" t="str">
        <f>IF(ISBLANK(INDEX('Policy Characteristics'!E:E,MATCH($C1359,'Policy Characteristics'!$C:$C,0))),"",INDEX('Policy Characteristics'!E:E,MATCH($C1359,'Policy Characteristics'!$C:$C,0)))</f>
        <v>cross fuel price deregulation</v>
      </c>
      <c r="L1359" s="177">
        <f>IF(ISBLANK(INDEX('Policy Characteristics'!F:F,MATCH($C1359,'Policy Characteristics'!$C:$C,0))),"",INDEX('Policy Characteristics'!F:F,MATCH($C1359,'Policy Characteristics'!$C:$C,0)))</f>
        <v>0</v>
      </c>
      <c r="M1359" s="177">
        <f>IF(ISBLANK(INDEX('Policy Characteristics'!G:G,MATCH($C1359,'Policy Characteristics'!$C:$C,0))),"",INDEX('Policy Characteristics'!G:G,MATCH($C1359,'Policy Characteristics'!$C:$C,0)))</f>
        <v>1</v>
      </c>
      <c r="N1359" s="177">
        <f>IF(ISBLANK(INDEX('Policy Characteristics'!H:H,MATCH($C1359,'Policy Characteristics'!$C:$C,0))),"",INDEX('Policy Characteristics'!H:H,MATCH($C1359,'Policy Characteristics'!$C:$C,0)))</f>
        <v>0.01</v>
      </c>
      <c r="O1359" s="177" t="str">
        <f>IF(ISBLANK(INDEX('Policy Characteristics'!I:I,MATCH($C1359,'Policy Characteristics'!$C:$C,0))),"",INDEX('Policy Characteristics'!I:I,MATCH($C1359,'Policy Characteristics'!$C:$C,0)))</f>
        <v>% of price deregulated</v>
      </c>
      <c r="P1359" s="177" t="str">
        <f>IF(ISBLANK(INDEX('Policy Characteristics'!J:J,MATCH($C1359,'Policy Characteristics'!$C:$C,0))),"",INDEX('Policy Characteristics'!J:J,MATCH($C1359,'Policy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9" s="177" t="str">
        <f>IF(ISBLANK(INDEX('Policy Characteristics'!K:K,MATCH($C1359,'Policy Characteristics'!$C:$C,0))),"",INDEX('Policy Characteristics'!K:K,MATCH($C1359,'Policy Characteristics'!$C:$C,0)))</f>
        <v>fuels.html#fuel-price-deregulation</v>
      </c>
      <c r="R1359" s="177" t="str">
        <f>IF(ISBLANK(INDEX('Policy Characteristics'!L:L,MATCH($C1359,'Policy Characteristics'!$C:$C,0))),"",INDEX('Policy Characteristics'!L:L,MATCH($C1359,'Policy Characteristics'!$C:$C,0)))</f>
        <v/>
      </c>
    </row>
    <row r="1360" spans="1:18" s="2" customFormat="1" x14ac:dyDescent="0.35">
      <c r="A1360" s="176" t="str">
        <f>IF(ISBLANK(INDEX('Policy Characteristics'!A:A,MATCH($C1360,'Policy Characteristics'!$C:$C,0))),"",INDEX('Policy Characteristics'!A:A,MATCH($C1360,'Policy Characteristics'!$C:$C,0)))</f>
        <v>Cross-Sector</v>
      </c>
      <c r="B1360" s="184" t="str">
        <f>IF(ISBLANK(INDEX('Policy Characteristics'!B:B,MATCH($C1360,'Policy Characteristics'!$C:$C,0))),"",INDEX('Policy Characteristics'!B:B,MATCH($C1360,'Policy Characteristics'!$C:$C,0)))</f>
        <v>Fuel Price Deregulation</v>
      </c>
      <c r="C1360" s="176" t="str">
        <f t="shared" si="59"/>
        <v>Fuel Price Deregulation</v>
      </c>
      <c r="D1360" s="6" t="s">
        <v>441</v>
      </c>
      <c r="E1360" s="47"/>
      <c r="F1360" s="6" t="s">
        <v>442</v>
      </c>
      <c r="G1360" s="6"/>
      <c r="H1360" s="44">
        <v>732</v>
      </c>
      <c r="I1360" s="199" t="s">
        <v>44</v>
      </c>
      <c r="J1360" s="177" t="str">
        <f>IF(ISBLANK(INDEX('Policy Characteristics'!D:D,MATCH($C1360,'Policy Characteristics'!$C:$C,0))),"",INDEX('Policy Characteristics'!D:D,MATCH($C1360,'Policy Characteristics'!$C:$C,0)))</f>
        <v>Fuel Price Deregulation</v>
      </c>
      <c r="K1360" s="177" t="str">
        <f>IF(ISBLANK(INDEX('Policy Characteristics'!E:E,MATCH($C1360,'Policy Characteristics'!$C:$C,0))),"",INDEX('Policy Characteristics'!E:E,MATCH($C1360,'Policy Characteristics'!$C:$C,0)))</f>
        <v>cross fuel price deregulation</v>
      </c>
      <c r="L1360" s="177">
        <f>IF(ISBLANK(INDEX('Policy Characteristics'!F:F,MATCH($C1360,'Policy Characteristics'!$C:$C,0))),"",INDEX('Policy Characteristics'!F:F,MATCH($C1360,'Policy Characteristics'!$C:$C,0)))</f>
        <v>0</v>
      </c>
      <c r="M1360" s="177">
        <f>IF(ISBLANK(INDEX('Policy Characteristics'!G:G,MATCH($C1360,'Policy Characteristics'!$C:$C,0))),"",INDEX('Policy Characteristics'!G:G,MATCH($C1360,'Policy Characteristics'!$C:$C,0)))</f>
        <v>1</v>
      </c>
      <c r="N1360" s="177">
        <f>IF(ISBLANK(INDEX('Policy Characteristics'!H:H,MATCH($C1360,'Policy Characteristics'!$C:$C,0))),"",INDEX('Policy Characteristics'!H:H,MATCH($C1360,'Policy Characteristics'!$C:$C,0)))</f>
        <v>0.01</v>
      </c>
      <c r="O1360" s="177" t="str">
        <f>IF(ISBLANK(INDEX('Policy Characteristics'!I:I,MATCH($C1360,'Policy Characteristics'!$C:$C,0))),"",INDEX('Policy Characteristics'!I:I,MATCH($C1360,'Policy Characteristics'!$C:$C,0)))</f>
        <v>% of price deregulated</v>
      </c>
      <c r="P1360" s="177" t="str">
        <f>IF(ISBLANK(INDEX('Policy Characteristics'!J:J,MATCH($C1360,'Policy Characteristics'!$C:$C,0))),"",INDEX('Policy Characteristics'!J:J,MATCH($C1360,'Policy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0" s="177" t="str">
        <f>IF(ISBLANK(INDEX('Policy Characteristics'!K:K,MATCH($C1360,'Policy Characteristics'!$C:$C,0))),"",INDEX('Policy Characteristics'!K:K,MATCH($C1360,'Policy Characteristics'!$C:$C,0)))</f>
        <v>fuels.html#fuel-price-deregulation</v>
      </c>
      <c r="R1360" s="177" t="str">
        <f>IF(ISBLANK(INDEX('Policy Characteristics'!L:L,MATCH($C1360,'Policy Characteristics'!$C:$C,0))),"",INDEX('Policy Characteristics'!L:L,MATCH($C1360,'Policy Characteristics'!$C:$C,0)))</f>
        <v/>
      </c>
    </row>
    <row r="1361" spans="1:18" s="2" customFormat="1" x14ac:dyDescent="0.35">
      <c r="A1361" s="176" t="str">
        <f>IF(ISBLANK(INDEX('Policy Characteristics'!A:A,MATCH($C1361,'Policy Characteristics'!$C:$C,0))),"",INDEX('Policy Characteristics'!A:A,MATCH($C1361,'Policy Characteristics'!$C:$C,0)))</f>
        <v>Cross-Sector</v>
      </c>
      <c r="B1361" s="184" t="str">
        <f>IF(ISBLANK(INDEX('Policy Characteristics'!B:B,MATCH($C1361,'Policy Characteristics'!$C:$C,0))),"",INDEX('Policy Characteristics'!B:B,MATCH($C1361,'Policy Characteristics'!$C:$C,0)))</f>
        <v>Fuel Price Deregulation</v>
      </c>
      <c r="C1361" s="176" t="str">
        <f t="shared" si="59"/>
        <v>Fuel Price Deregulation</v>
      </c>
      <c r="D1361" s="6" t="s">
        <v>1364</v>
      </c>
      <c r="E1361" s="47"/>
      <c r="F1361" s="6" t="s">
        <v>1368</v>
      </c>
      <c r="G1361" s="6"/>
      <c r="H1361" s="44">
        <v>733</v>
      </c>
      <c r="I1361" s="199" t="s">
        <v>44</v>
      </c>
      <c r="J1361" s="177" t="str">
        <f>IF(ISBLANK(INDEX('Policy Characteristics'!D:D,MATCH($C1361,'Policy Characteristics'!$C:$C,0))),"",INDEX('Policy Characteristics'!D:D,MATCH($C1361,'Policy Characteristics'!$C:$C,0)))</f>
        <v>Fuel Price Deregulation</v>
      </c>
      <c r="K1361" s="177" t="str">
        <f>IF(ISBLANK(INDEX('Policy Characteristics'!E:E,MATCH($C1361,'Policy Characteristics'!$C:$C,0))),"",INDEX('Policy Characteristics'!E:E,MATCH($C1361,'Policy Characteristics'!$C:$C,0)))</f>
        <v>cross fuel price deregulation</v>
      </c>
      <c r="L1361" s="177">
        <f>IF(ISBLANK(INDEX('Policy Characteristics'!F:F,MATCH($C1361,'Policy Characteristics'!$C:$C,0))),"",INDEX('Policy Characteristics'!F:F,MATCH($C1361,'Policy Characteristics'!$C:$C,0)))</f>
        <v>0</v>
      </c>
      <c r="M1361" s="177">
        <f>IF(ISBLANK(INDEX('Policy Characteristics'!G:G,MATCH($C1361,'Policy Characteristics'!$C:$C,0))),"",INDEX('Policy Characteristics'!G:G,MATCH($C1361,'Policy Characteristics'!$C:$C,0)))</f>
        <v>1</v>
      </c>
      <c r="N1361" s="177">
        <f>IF(ISBLANK(INDEX('Policy Characteristics'!H:H,MATCH($C1361,'Policy Characteristics'!$C:$C,0))),"",INDEX('Policy Characteristics'!H:H,MATCH($C1361,'Policy Characteristics'!$C:$C,0)))</f>
        <v>0.01</v>
      </c>
      <c r="O1361" s="177" t="str">
        <f>IF(ISBLANK(INDEX('Policy Characteristics'!I:I,MATCH($C1361,'Policy Characteristics'!$C:$C,0))),"",INDEX('Policy Characteristics'!I:I,MATCH($C1361,'Policy Characteristics'!$C:$C,0)))</f>
        <v>% of price deregulated</v>
      </c>
      <c r="P1361" s="177" t="str">
        <f>IF(ISBLANK(INDEX('Policy Characteristics'!J:J,MATCH($C1361,'Policy Characteristics'!$C:$C,0))),"",INDEX('Policy Characteristics'!J:J,MATCH($C1361,'Policy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1" s="177" t="str">
        <f>IF(ISBLANK(INDEX('Policy Characteristics'!K:K,MATCH($C1361,'Policy Characteristics'!$C:$C,0))),"",INDEX('Policy Characteristics'!K:K,MATCH($C1361,'Policy Characteristics'!$C:$C,0)))</f>
        <v>fuels.html#fuel-price-deregulation</v>
      </c>
      <c r="R1361" s="177" t="str">
        <f>IF(ISBLANK(INDEX('Policy Characteristics'!L:L,MATCH($C1361,'Policy Characteristics'!$C:$C,0))),"",INDEX('Policy Characteristics'!L:L,MATCH($C1361,'Policy Characteristics'!$C:$C,0)))</f>
        <v/>
      </c>
    </row>
    <row r="1362" spans="1:18" s="2" customFormat="1" x14ac:dyDescent="0.35">
      <c r="A1362" s="176" t="str">
        <f>IF(ISBLANK(INDEX('Policy Characteristics'!A:A,MATCH($C1362,'Policy Characteristics'!$C:$C,0))),"",INDEX('Policy Characteristics'!A:A,MATCH($C1362,'Policy Characteristics'!$C:$C,0)))</f>
        <v>Cross-Sector</v>
      </c>
      <c r="B1362" s="184" t="str">
        <f>IF(ISBLANK(INDEX('Policy Characteristics'!B:B,MATCH($C1362,'Policy Characteristics'!$C:$C,0))),"",INDEX('Policy Characteristics'!B:B,MATCH($C1362,'Policy Characteristics'!$C:$C,0)))</f>
        <v>Fuel Price Deregulation</v>
      </c>
      <c r="C1362" s="176" t="str">
        <f t="shared" si="59"/>
        <v>Fuel Price Deregulation</v>
      </c>
      <c r="D1362" s="6" t="s">
        <v>1374</v>
      </c>
      <c r="E1362" s="47"/>
      <c r="F1362" s="6" t="s">
        <v>1375</v>
      </c>
      <c r="G1362" s="6"/>
      <c r="H1362" s="44">
        <v>734</v>
      </c>
      <c r="I1362" s="199" t="s">
        <v>44</v>
      </c>
      <c r="J1362" s="177" t="str">
        <f>IF(ISBLANK(INDEX('Policy Characteristics'!D:D,MATCH($C1362,'Policy Characteristics'!$C:$C,0))),"",INDEX('Policy Characteristics'!D:D,MATCH($C1362,'Policy Characteristics'!$C:$C,0)))</f>
        <v>Fuel Price Deregulation</v>
      </c>
      <c r="K1362" s="177" t="str">
        <f>IF(ISBLANK(INDEX('Policy Characteristics'!E:E,MATCH($C1362,'Policy Characteristics'!$C:$C,0))),"",INDEX('Policy Characteristics'!E:E,MATCH($C1362,'Policy Characteristics'!$C:$C,0)))</f>
        <v>cross fuel price deregulation</v>
      </c>
      <c r="L1362" s="177">
        <f>IF(ISBLANK(INDEX('Policy Characteristics'!F:F,MATCH($C1362,'Policy Characteristics'!$C:$C,0))),"",INDEX('Policy Characteristics'!F:F,MATCH($C1362,'Policy Characteristics'!$C:$C,0)))</f>
        <v>0</v>
      </c>
      <c r="M1362" s="177">
        <f>IF(ISBLANK(INDEX('Policy Characteristics'!G:G,MATCH($C1362,'Policy Characteristics'!$C:$C,0))),"",INDEX('Policy Characteristics'!G:G,MATCH($C1362,'Policy Characteristics'!$C:$C,0)))</f>
        <v>1</v>
      </c>
      <c r="N1362" s="177">
        <f>IF(ISBLANK(INDEX('Policy Characteristics'!H:H,MATCH($C1362,'Policy Characteristics'!$C:$C,0))),"",INDEX('Policy Characteristics'!H:H,MATCH($C1362,'Policy Characteristics'!$C:$C,0)))</f>
        <v>0.01</v>
      </c>
      <c r="O1362" s="177" t="str">
        <f>IF(ISBLANK(INDEX('Policy Characteristics'!I:I,MATCH($C1362,'Policy Characteristics'!$C:$C,0))),"",INDEX('Policy Characteristics'!I:I,MATCH($C1362,'Policy Characteristics'!$C:$C,0)))</f>
        <v>% of price deregulated</v>
      </c>
      <c r="P1362" s="177" t="str">
        <f>IF(ISBLANK(INDEX('Policy Characteristics'!J:J,MATCH($C1362,'Policy Characteristics'!$C:$C,0))),"",INDEX('Policy Characteristics'!J:J,MATCH($C1362,'Policy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2" s="177" t="str">
        <f>IF(ISBLANK(INDEX('Policy Characteristics'!K:K,MATCH($C1362,'Policy Characteristics'!$C:$C,0))),"",INDEX('Policy Characteristics'!K:K,MATCH($C1362,'Policy Characteristics'!$C:$C,0)))</f>
        <v>fuels.html#fuel-price-deregulation</v>
      </c>
      <c r="R1362" s="177" t="str">
        <f>IF(ISBLANK(INDEX('Policy Characteristics'!L:L,MATCH($C1362,'Policy Characteristics'!$C:$C,0))),"",INDEX('Policy Characteristics'!L:L,MATCH($C1362,'Policy Characteristics'!$C:$C,0)))</f>
        <v/>
      </c>
    </row>
    <row r="1363" spans="1:18" s="2" customFormat="1" x14ac:dyDescent="0.35">
      <c r="A1363" s="176" t="str">
        <f>IF(ISBLANK(INDEX('Policy Characteristics'!A:A,MATCH($C1363,'Policy Characteristics'!$C:$C,0))),"",INDEX('Policy Characteristics'!A:A,MATCH($C1363,'Policy Characteristics'!$C:$C,0)))</f>
        <v>Cross-Sector</v>
      </c>
      <c r="B1363" s="184" t="str">
        <f>IF(ISBLANK(INDEX('Policy Characteristics'!B:B,MATCH($C1363,'Policy Characteristics'!$C:$C,0))),"",INDEX('Policy Characteristics'!B:B,MATCH($C1363,'Policy Characteristics'!$C:$C,0)))</f>
        <v>Fuel Price Deregulation</v>
      </c>
      <c r="C1363" s="176" t="str">
        <f t="shared" si="59"/>
        <v>Fuel Price Deregulation</v>
      </c>
      <c r="D1363" s="6" t="s">
        <v>1365</v>
      </c>
      <c r="E1363" s="47"/>
      <c r="F1363" s="6" t="s">
        <v>1369</v>
      </c>
      <c r="G1363" s="6"/>
      <c r="H1363" s="44">
        <v>735</v>
      </c>
      <c r="I1363" s="199" t="s">
        <v>44</v>
      </c>
      <c r="J1363" s="177" t="str">
        <f>IF(ISBLANK(INDEX('Policy Characteristics'!D:D,MATCH($C1363,'Policy Characteristics'!$C:$C,0))),"",INDEX('Policy Characteristics'!D:D,MATCH($C1363,'Policy Characteristics'!$C:$C,0)))</f>
        <v>Fuel Price Deregulation</v>
      </c>
      <c r="K1363" s="177" t="str">
        <f>IF(ISBLANK(INDEX('Policy Characteristics'!E:E,MATCH($C1363,'Policy Characteristics'!$C:$C,0))),"",INDEX('Policy Characteristics'!E:E,MATCH($C1363,'Policy Characteristics'!$C:$C,0)))</f>
        <v>cross fuel price deregulation</v>
      </c>
      <c r="L1363" s="177">
        <f>IF(ISBLANK(INDEX('Policy Characteristics'!F:F,MATCH($C1363,'Policy Characteristics'!$C:$C,0))),"",INDEX('Policy Characteristics'!F:F,MATCH($C1363,'Policy Characteristics'!$C:$C,0)))</f>
        <v>0</v>
      </c>
      <c r="M1363" s="177">
        <f>IF(ISBLANK(INDEX('Policy Characteristics'!G:G,MATCH($C1363,'Policy Characteristics'!$C:$C,0))),"",INDEX('Policy Characteristics'!G:G,MATCH($C1363,'Policy Characteristics'!$C:$C,0)))</f>
        <v>1</v>
      </c>
      <c r="N1363" s="177">
        <f>IF(ISBLANK(INDEX('Policy Characteristics'!H:H,MATCH($C1363,'Policy Characteristics'!$C:$C,0))),"",INDEX('Policy Characteristics'!H:H,MATCH($C1363,'Policy Characteristics'!$C:$C,0)))</f>
        <v>0.01</v>
      </c>
      <c r="O1363" s="177" t="str">
        <f>IF(ISBLANK(INDEX('Policy Characteristics'!I:I,MATCH($C1363,'Policy Characteristics'!$C:$C,0))),"",INDEX('Policy Characteristics'!I:I,MATCH($C1363,'Policy Characteristics'!$C:$C,0)))</f>
        <v>% of price deregulated</v>
      </c>
      <c r="P1363" s="177" t="str">
        <f>IF(ISBLANK(INDEX('Policy Characteristics'!J:J,MATCH($C1363,'Policy Characteristics'!$C:$C,0))),"",INDEX('Policy Characteristics'!J:J,MATCH($C1363,'Policy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3" s="177" t="str">
        <f>IF(ISBLANK(INDEX('Policy Characteristics'!K:K,MATCH($C1363,'Policy Characteristics'!$C:$C,0))),"",INDEX('Policy Characteristics'!K:K,MATCH($C1363,'Policy Characteristics'!$C:$C,0)))</f>
        <v>fuels.html#fuel-price-deregulation</v>
      </c>
      <c r="R1363" s="177" t="str">
        <f>IF(ISBLANK(INDEX('Policy Characteristics'!L:L,MATCH($C1363,'Policy Characteristics'!$C:$C,0))),"",INDEX('Policy Characteristics'!L:L,MATCH($C1363,'Policy Characteristics'!$C:$C,0)))</f>
        <v/>
      </c>
    </row>
    <row r="1364" spans="1:18" s="2" customFormat="1" x14ac:dyDescent="0.35">
      <c r="A1364" s="176" t="str">
        <f>IF(ISBLANK(INDEX('Policy Characteristics'!A:A,MATCH($C1364,'Policy Characteristics'!$C:$C,0))),"",INDEX('Policy Characteristics'!A:A,MATCH($C1364,'Policy Characteristics'!$C:$C,0)))</f>
        <v>Cross-Sector</v>
      </c>
      <c r="B1364" s="184" t="str">
        <f>IF(ISBLANK(INDEX('Policy Characteristics'!B:B,MATCH($C1364,'Policy Characteristics'!$C:$C,0))),"",INDEX('Policy Characteristics'!B:B,MATCH($C1364,'Policy Characteristics'!$C:$C,0)))</f>
        <v>Fuel Price Deregulation</v>
      </c>
      <c r="C1364" s="176" t="str">
        <f t="shared" si="59"/>
        <v>Fuel Price Deregulation</v>
      </c>
      <c r="D1364" s="6" t="s">
        <v>1366</v>
      </c>
      <c r="E1364" s="47"/>
      <c r="F1364" s="6" t="s">
        <v>1370</v>
      </c>
      <c r="G1364" s="6"/>
      <c r="H1364" s="44">
        <v>736</v>
      </c>
      <c r="I1364" s="199" t="s">
        <v>44</v>
      </c>
      <c r="J1364" s="177" t="str">
        <f>IF(ISBLANK(INDEX('Policy Characteristics'!D:D,MATCH($C1364,'Policy Characteristics'!$C:$C,0))),"",INDEX('Policy Characteristics'!D:D,MATCH($C1364,'Policy Characteristics'!$C:$C,0)))</f>
        <v>Fuel Price Deregulation</v>
      </c>
      <c r="K1364" s="177" t="str">
        <f>IF(ISBLANK(INDEX('Policy Characteristics'!E:E,MATCH($C1364,'Policy Characteristics'!$C:$C,0))),"",INDEX('Policy Characteristics'!E:E,MATCH($C1364,'Policy Characteristics'!$C:$C,0)))</f>
        <v>cross fuel price deregulation</v>
      </c>
      <c r="L1364" s="177">
        <f>IF(ISBLANK(INDEX('Policy Characteristics'!F:F,MATCH($C1364,'Policy Characteristics'!$C:$C,0))),"",INDEX('Policy Characteristics'!F:F,MATCH($C1364,'Policy Characteristics'!$C:$C,0)))</f>
        <v>0</v>
      </c>
      <c r="M1364" s="177">
        <f>IF(ISBLANK(INDEX('Policy Characteristics'!G:G,MATCH($C1364,'Policy Characteristics'!$C:$C,0))),"",INDEX('Policy Characteristics'!G:G,MATCH($C1364,'Policy Characteristics'!$C:$C,0)))</f>
        <v>1</v>
      </c>
      <c r="N1364" s="177">
        <f>IF(ISBLANK(INDEX('Policy Characteristics'!H:H,MATCH($C1364,'Policy Characteristics'!$C:$C,0))),"",INDEX('Policy Characteristics'!H:H,MATCH($C1364,'Policy Characteristics'!$C:$C,0)))</f>
        <v>0.01</v>
      </c>
      <c r="O1364" s="177" t="str">
        <f>IF(ISBLANK(INDEX('Policy Characteristics'!I:I,MATCH($C1364,'Policy Characteristics'!$C:$C,0))),"",INDEX('Policy Characteristics'!I:I,MATCH($C1364,'Policy Characteristics'!$C:$C,0)))</f>
        <v>% of price deregulated</v>
      </c>
      <c r="P1364" s="177" t="str">
        <f>IF(ISBLANK(INDEX('Policy Characteristics'!J:J,MATCH($C1364,'Policy Characteristics'!$C:$C,0))),"",INDEX('Policy Characteristics'!J:J,MATCH($C1364,'Policy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4" s="177" t="str">
        <f>IF(ISBLANK(INDEX('Policy Characteristics'!K:K,MATCH($C1364,'Policy Characteristics'!$C:$C,0))),"",INDEX('Policy Characteristics'!K:K,MATCH($C1364,'Policy Characteristics'!$C:$C,0)))</f>
        <v>fuels.html#fuel-price-deregulation</v>
      </c>
      <c r="R1364" s="177" t="str">
        <f>IF(ISBLANK(INDEX('Policy Characteristics'!L:L,MATCH($C1364,'Policy Characteristics'!$C:$C,0))),"",INDEX('Policy Characteristics'!L:L,MATCH($C1364,'Policy Characteristics'!$C:$C,0)))</f>
        <v/>
      </c>
    </row>
    <row r="1365" spans="1:18" s="2" customFormat="1" x14ac:dyDescent="0.35">
      <c r="A1365" s="176" t="str">
        <f>IF(ISBLANK(INDEX('Policy Characteristics'!A:A,MATCH($C1365,'Policy Characteristics'!$C:$C,0))),"",INDEX('Policy Characteristics'!A:A,MATCH($C1365,'Policy Characteristics'!$C:$C,0)))</f>
        <v>Cross-Sector</v>
      </c>
      <c r="B1365" s="184" t="str">
        <f>IF(ISBLANK(INDEX('Policy Characteristics'!B:B,MATCH($C1365,'Policy Characteristics'!$C:$C,0))),"",INDEX('Policy Characteristics'!B:B,MATCH($C1365,'Policy Characteristics'!$C:$C,0)))</f>
        <v>Fuel Price Deregulation</v>
      </c>
      <c r="C1365" s="176" t="str">
        <f t="shared" si="59"/>
        <v>Fuel Price Deregulation</v>
      </c>
      <c r="D1365" s="6" t="s">
        <v>1367</v>
      </c>
      <c r="E1365" s="47"/>
      <c r="F1365" s="6" t="s">
        <v>1371</v>
      </c>
      <c r="G1365" s="6"/>
      <c r="H1365" s="44">
        <v>737</v>
      </c>
      <c r="I1365" s="199" t="s">
        <v>44</v>
      </c>
      <c r="J1365" s="177" t="str">
        <f>IF(ISBLANK(INDEX('Policy Characteristics'!D:D,MATCH($C1365,'Policy Characteristics'!$C:$C,0))),"",INDEX('Policy Characteristics'!D:D,MATCH($C1365,'Policy Characteristics'!$C:$C,0)))</f>
        <v>Fuel Price Deregulation</v>
      </c>
      <c r="K1365" s="177" t="str">
        <f>IF(ISBLANK(INDEX('Policy Characteristics'!E:E,MATCH($C1365,'Policy Characteristics'!$C:$C,0))),"",INDEX('Policy Characteristics'!E:E,MATCH($C1365,'Policy Characteristics'!$C:$C,0)))</f>
        <v>cross fuel price deregulation</v>
      </c>
      <c r="L1365" s="177">
        <f>IF(ISBLANK(INDEX('Policy Characteristics'!F:F,MATCH($C1365,'Policy Characteristics'!$C:$C,0))),"",INDEX('Policy Characteristics'!F:F,MATCH($C1365,'Policy Characteristics'!$C:$C,0)))</f>
        <v>0</v>
      </c>
      <c r="M1365" s="177">
        <f>IF(ISBLANK(INDEX('Policy Characteristics'!G:G,MATCH($C1365,'Policy Characteristics'!$C:$C,0))),"",INDEX('Policy Characteristics'!G:G,MATCH($C1365,'Policy Characteristics'!$C:$C,0)))</f>
        <v>1</v>
      </c>
      <c r="N1365" s="177">
        <f>IF(ISBLANK(INDEX('Policy Characteristics'!H:H,MATCH($C1365,'Policy Characteristics'!$C:$C,0))),"",INDEX('Policy Characteristics'!H:H,MATCH($C1365,'Policy Characteristics'!$C:$C,0)))</f>
        <v>0.01</v>
      </c>
      <c r="O1365" s="177" t="str">
        <f>IF(ISBLANK(INDEX('Policy Characteristics'!I:I,MATCH($C1365,'Policy Characteristics'!$C:$C,0))),"",INDEX('Policy Characteristics'!I:I,MATCH($C1365,'Policy Characteristics'!$C:$C,0)))</f>
        <v>% of price deregulated</v>
      </c>
      <c r="P1365" s="177" t="str">
        <f>IF(ISBLANK(INDEX('Policy Characteristics'!J:J,MATCH($C1365,'Policy Characteristics'!$C:$C,0))),"",INDEX('Policy Characteristics'!J:J,MATCH($C1365,'Policy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5" s="177" t="str">
        <f>IF(ISBLANK(INDEX('Policy Characteristics'!K:K,MATCH($C1365,'Policy Characteristics'!$C:$C,0))),"",INDEX('Policy Characteristics'!K:K,MATCH($C1365,'Policy Characteristics'!$C:$C,0)))</f>
        <v>fuels.html#fuel-price-deregulation</v>
      </c>
      <c r="R1365" s="177" t="str">
        <f>IF(ISBLANK(INDEX('Policy Characteristics'!L:L,MATCH($C1365,'Policy Characteristics'!$C:$C,0))),"",INDEX('Policy Characteristics'!L:L,MATCH($C1365,'Policy Characteristics'!$C:$C,0)))</f>
        <v/>
      </c>
    </row>
    <row r="1366" spans="1:18" s="4" customFormat="1" x14ac:dyDescent="0.35">
      <c r="A1366" s="176" t="str">
        <f>IF(ISBLANK(INDEX('Policy Characteristics'!A:A,MATCH($C1366,'Policy Characteristics'!$C:$C,0))),"",INDEX('Policy Characteristics'!A:A,MATCH($C1366,'Policy Characteristics'!$C:$C,0)))</f>
        <v>Cross-Sector</v>
      </c>
      <c r="B1366" s="184" t="str">
        <f>IF(ISBLANK(INDEX('Policy Characteristics'!B:B,MATCH($C1366,'Policy Characteristics'!$C:$C,0))),"",INDEX('Policy Characteristics'!B:B,MATCH($C1366,'Policy Characteristics'!$C:$C,0)))</f>
        <v>Fuel Taxes or Subsidies</v>
      </c>
      <c r="C1366" t="s">
        <v>2148</v>
      </c>
      <c r="D1366" s="47" t="s">
        <v>52</v>
      </c>
      <c r="E1366" s="47"/>
      <c r="F1366" s="47" t="s">
        <v>92</v>
      </c>
      <c r="G1366" s="47"/>
      <c r="H1366" s="44">
        <v>78</v>
      </c>
      <c r="I1366" s="198" t="s">
        <v>43</v>
      </c>
      <c r="J1366" s="177" t="str">
        <f>IF(ISBLANK(INDEX('Policy Characteristics'!D:D,MATCH($C1366,'Policy Characteristics'!$C:$C,0))),"",INDEX('Policy Characteristics'!D:D,MATCH($C1366,'Policy Characteristics'!$C:$C,0)))</f>
        <v>Fuel Taxes or Subsidies</v>
      </c>
      <c r="K1366" s="177" t="str">
        <f>IF(ISBLANK(INDEX('Policy Characteristics'!E:E,MATCH($C1366,'Policy Characteristics'!$C:$C,0))),"",INDEX('Policy Characteristics'!E:E,MATCH($C1366,'Policy Characteristics'!$C:$C,0)))</f>
        <v>cross fuel tax</v>
      </c>
      <c r="L1366" s="177">
        <f>IF(ISBLANK(INDEX('Policy Characteristics'!F:F,MATCH($C1366,'Policy Characteristics'!$C:$C,0))),"",INDEX('Policy Characteristics'!F:F,MATCH($C1366,'Policy Characteristics'!$C:$C,0)))</f>
        <v>-0.5</v>
      </c>
      <c r="M1366" s="177">
        <f>IF(ISBLANK(INDEX('Policy Characteristics'!G:G,MATCH($C1366,'Policy Characteristics'!$C:$C,0))),"",INDEX('Policy Characteristics'!G:G,MATCH($C1366,'Policy Characteristics'!$C:$C,0)))</f>
        <v>0.5</v>
      </c>
      <c r="N1366" s="177">
        <f>IF(ISBLANK(INDEX('Policy Characteristics'!H:H,MATCH($C1366,'Policy Characteristics'!$C:$C,0))),"",INDEX('Policy Characteristics'!H:H,MATCH($C1366,'Policy Characteristics'!$C:$C,0)))</f>
        <v>0.01</v>
      </c>
      <c r="O1366" s="177" t="str">
        <f>IF(ISBLANK(INDEX('Policy Characteristics'!I:I,MATCH($C1366,'Policy Characteristics'!$C:$C,0))),"",INDEX('Policy Characteristics'!I:I,MATCH($C1366,'Policy Characteristics'!$C:$C,0)))</f>
        <v>% of BAU price</v>
      </c>
      <c r="P1366" s="177" t="str">
        <f>IF(ISBLANK(INDEX('Policy Characteristics'!J:J,MATCH($C1366,'Policy Characteristics'!$C:$C,0))),"",INDEX('Policy Characteristics'!J:J,MATCH($C1366,'Policy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66" s="177" t="str">
        <f>IF(ISBLANK(INDEX('Policy Characteristics'!K:K,MATCH($C1366,'Policy Characteristics'!$C:$C,0))),"",INDEX('Policy Characteristics'!K:K,MATCH($C1366,'Policy Characteristics'!$C:$C,0)))</f>
        <v>fuels.html#fuel-taxes</v>
      </c>
      <c r="R1366" s="177" t="str">
        <f>IF(ISBLANK(INDEX('Policy Characteristics'!L:L,MATCH($C1366,'Policy Characteristics'!$C:$C,0))),"",INDEX('Policy Characteristics'!L:L,MATCH($C1366,'Policy Characteristics'!$C:$C,0)))</f>
        <v>fuel-taxes.html</v>
      </c>
    </row>
    <row r="1367" spans="1:18" s="4" customFormat="1" x14ac:dyDescent="0.35">
      <c r="A1367" s="176" t="str">
        <f>IF(ISBLANK(INDEX('Policy Characteristics'!A:A,MATCH($C1367,'Policy Characteristics'!$C:$C,0))),"",INDEX('Policy Characteristics'!A:A,MATCH($C1367,'Policy Characteristics'!$C:$C,0)))</f>
        <v>Cross-Sector</v>
      </c>
      <c r="B1367" s="184" t="str">
        <f>IF(ISBLANK(INDEX('Policy Characteristics'!B:B,MATCH($C1367,'Policy Characteristics'!$C:$C,0))),"",INDEX('Policy Characteristics'!B:B,MATCH($C1367,'Policy Characteristics'!$C:$C,0)))</f>
        <v>Fuel Taxes or Subsidies</v>
      </c>
      <c r="C1367" s="194" t="str">
        <f t="shared" ref="C1367:C1379" si="60">C$1366</f>
        <v>Additional Fuel Tax or Subsidy Rate by Fuel</v>
      </c>
      <c r="D1367" s="6" t="s">
        <v>448</v>
      </c>
      <c r="E1367" s="6"/>
      <c r="F1367" s="6" t="s">
        <v>445</v>
      </c>
      <c r="G1367" s="48"/>
      <c r="H1367" s="44">
        <v>79</v>
      </c>
      <c r="I1367" s="199" t="s">
        <v>43</v>
      </c>
      <c r="J1367" s="177" t="str">
        <f>IF(ISBLANK(INDEX('Policy Characteristics'!D:D,MATCH($C1367,'Policy Characteristics'!$C:$C,0))),"",INDEX('Policy Characteristics'!D:D,MATCH($C1367,'Policy Characteristics'!$C:$C,0)))</f>
        <v>Fuel Taxes or Subsidies</v>
      </c>
      <c r="K1367" s="177" t="str">
        <f>IF(ISBLANK(INDEX('Policy Characteristics'!E:E,MATCH($C1367,'Policy Characteristics'!$C:$C,0))),"",INDEX('Policy Characteristics'!E:E,MATCH($C1367,'Policy Characteristics'!$C:$C,0)))</f>
        <v>cross fuel tax</v>
      </c>
      <c r="L1367" s="177">
        <f>IF(ISBLANK(INDEX('Policy Characteristics'!F:F,MATCH($C1367,'Policy Characteristics'!$C:$C,0))),"",INDEX('Policy Characteristics'!F:F,MATCH($C1367,'Policy Characteristics'!$C:$C,0)))</f>
        <v>-0.5</v>
      </c>
      <c r="M1367" s="177">
        <f>IF(ISBLANK(INDEX('Policy Characteristics'!G:G,MATCH($C1367,'Policy Characteristics'!$C:$C,0))),"",INDEX('Policy Characteristics'!G:G,MATCH($C1367,'Policy Characteristics'!$C:$C,0)))</f>
        <v>0.5</v>
      </c>
      <c r="N1367" s="177">
        <f>IF(ISBLANK(INDEX('Policy Characteristics'!H:H,MATCH($C1367,'Policy Characteristics'!$C:$C,0))),"",INDEX('Policy Characteristics'!H:H,MATCH($C1367,'Policy Characteristics'!$C:$C,0)))</f>
        <v>0.01</v>
      </c>
      <c r="O1367" s="177" t="str">
        <f>IF(ISBLANK(INDEX('Policy Characteristics'!I:I,MATCH($C1367,'Policy Characteristics'!$C:$C,0))),"",INDEX('Policy Characteristics'!I:I,MATCH($C1367,'Policy Characteristics'!$C:$C,0)))</f>
        <v>% of BAU price</v>
      </c>
      <c r="P1367" s="177" t="str">
        <f>IF(ISBLANK(INDEX('Policy Characteristics'!J:J,MATCH($C1367,'Policy Characteristics'!$C:$C,0))),"",INDEX('Policy Characteristics'!J:J,MATCH($C1367,'Policy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67" s="177" t="str">
        <f>IF(ISBLANK(INDEX('Policy Characteristics'!K:K,MATCH($C1367,'Policy Characteristics'!$C:$C,0))),"",INDEX('Policy Characteristics'!K:K,MATCH($C1367,'Policy Characteristics'!$C:$C,0)))</f>
        <v>fuels.html#fuel-taxes</v>
      </c>
      <c r="R1367" s="177" t="str">
        <f>IF(ISBLANK(INDEX('Policy Characteristics'!L:L,MATCH($C1367,'Policy Characteristics'!$C:$C,0))),"",INDEX('Policy Characteristics'!L:L,MATCH($C1367,'Policy Characteristics'!$C:$C,0)))</f>
        <v>fuel-taxes.html</v>
      </c>
    </row>
    <row r="1368" spans="1:18" s="4" customFormat="1" x14ac:dyDescent="0.35">
      <c r="A1368" s="176" t="str">
        <f>IF(ISBLANK(INDEX('Policy Characteristics'!A:A,MATCH($C1368,'Policy Characteristics'!$C:$C,0))),"",INDEX('Policy Characteristics'!A:A,MATCH($C1368,'Policy Characteristics'!$C:$C,0)))</f>
        <v>Cross-Sector</v>
      </c>
      <c r="B1368" s="184" t="str">
        <f>IF(ISBLANK(INDEX('Policy Characteristics'!B:B,MATCH($C1368,'Policy Characteristics'!$C:$C,0))),"",INDEX('Policy Characteristics'!B:B,MATCH($C1368,'Policy Characteristics'!$C:$C,0)))</f>
        <v>Fuel Taxes or Subsidies</v>
      </c>
      <c r="C1368" s="194" t="str">
        <f t="shared" si="60"/>
        <v>Additional Fuel Tax or Subsidy Rate by Fuel</v>
      </c>
      <c r="D1368" s="6" t="s">
        <v>46</v>
      </c>
      <c r="E1368" s="6"/>
      <c r="F1368" s="6" t="s">
        <v>86</v>
      </c>
      <c r="G1368" s="48"/>
      <c r="H1368" s="44">
        <v>80</v>
      </c>
      <c r="I1368" s="199" t="s">
        <v>43</v>
      </c>
      <c r="J1368" s="177" t="str">
        <f>IF(ISBLANK(INDEX('Policy Characteristics'!D:D,MATCH($C1368,'Policy Characteristics'!$C:$C,0))),"",INDEX('Policy Characteristics'!D:D,MATCH($C1368,'Policy Characteristics'!$C:$C,0)))</f>
        <v>Fuel Taxes or Subsidies</v>
      </c>
      <c r="K1368" s="177" t="str">
        <f>IF(ISBLANK(INDEX('Policy Characteristics'!E:E,MATCH($C1368,'Policy Characteristics'!$C:$C,0))),"",INDEX('Policy Characteristics'!E:E,MATCH($C1368,'Policy Characteristics'!$C:$C,0)))</f>
        <v>cross fuel tax</v>
      </c>
      <c r="L1368" s="177">
        <f>IF(ISBLANK(INDEX('Policy Characteristics'!F:F,MATCH($C1368,'Policy Characteristics'!$C:$C,0))),"",INDEX('Policy Characteristics'!F:F,MATCH($C1368,'Policy Characteristics'!$C:$C,0)))</f>
        <v>-0.5</v>
      </c>
      <c r="M1368" s="177">
        <f>IF(ISBLANK(INDEX('Policy Characteristics'!G:G,MATCH($C1368,'Policy Characteristics'!$C:$C,0))),"",INDEX('Policy Characteristics'!G:G,MATCH($C1368,'Policy Characteristics'!$C:$C,0)))</f>
        <v>0.5</v>
      </c>
      <c r="N1368" s="177">
        <f>IF(ISBLANK(INDEX('Policy Characteristics'!H:H,MATCH($C1368,'Policy Characteristics'!$C:$C,0))),"",INDEX('Policy Characteristics'!H:H,MATCH($C1368,'Policy Characteristics'!$C:$C,0)))</f>
        <v>0.01</v>
      </c>
      <c r="O1368" s="177" t="str">
        <f>IF(ISBLANK(INDEX('Policy Characteristics'!I:I,MATCH($C1368,'Policy Characteristics'!$C:$C,0))),"",INDEX('Policy Characteristics'!I:I,MATCH($C1368,'Policy Characteristics'!$C:$C,0)))</f>
        <v>% of BAU price</v>
      </c>
      <c r="P1368" s="177" t="str">
        <f>IF(ISBLANK(INDEX('Policy Characteristics'!J:J,MATCH($C1368,'Policy Characteristics'!$C:$C,0))),"",INDEX('Policy Characteristics'!J:J,MATCH($C1368,'Policy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68" s="177" t="str">
        <f>IF(ISBLANK(INDEX('Policy Characteristics'!K:K,MATCH($C1368,'Policy Characteristics'!$C:$C,0))),"",INDEX('Policy Characteristics'!K:K,MATCH($C1368,'Policy Characteristics'!$C:$C,0)))</f>
        <v>fuels.html#fuel-taxes</v>
      </c>
      <c r="R1368" s="177" t="str">
        <f>IF(ISBLANK(INDEX('Policy Characteristics'!L:L,MATCH($C1368,'Policy Characteristics'!$C:$C,0))),"",INDEX('Policy Characteristics'!L:L,MATCH($C1368,'Policy Characteristics'!$C:$C,0)))</f>
        <v>fuel-taxes.html</v>
      </c>
    </row>
    <row r="1369" spans="1:18" s="4" customFormat="1" x14ac:dyDescent="0.35">
      <c r="A1369" s="176" t="str">
        <f>IF(ISBLANK(INDEX('Policy Characteristics'!A:A,MATCH($C1369,'Policy Characteristics'!$C:$C,0))),"",INDEX('Policy Characteristics'!A:A,MATCH($C1369,'Policy Characteristics'!$C:$C,0)))</f>
        <v>Cross-Sector</v>
      </c>
      <c r="B1369" s="184" t="str">
        <f>IF(ISBLANK(INDEX('Policy Characteristics'!B:B,MATCH($C1369,'Policy Characteristics'!$C:$C,0))),"",INDEX('Policy Characteristics'!B:B,MATCH($C1369,'Policy Characteristics'!$C:$C,0)))</f>
        <v>Fuel Taxes or Subsidies</v>
      </c>
      <c r="C1369" s="194" t="str">
        <f t="shared" si="60"/>
        <v>Additional Fuel Tax or Subsidy Rate by Fuel</v>
      </c>
      <c r="D1369" s="6" t="s">
        <v>47</v>
      </c>
      <c r="E1369" s="6"/>
      <c r="F1369" s="6" t="s">
        <v>87</v>
      </c>
      <c r="G1369" s="48"/>
      <c r="H1369" s="44">
        <v>738</v>
      </c>
      <c r="I1369" s="199" t="s">
        <v>44</v>
      </c>
      <c r="J1369" s="177" t="str">
        <f>IF(ISBLANK(INDEX('Policy Characteristics'!D:D,MATCH($C1369,'Policy Characteristics'!$C:$C,0))),"",INDEX('Policy Characteristics'!D:D,MATCH($C1369,'Policy Characteristics'!$C:$C,0)))</f>
        <v>Fuel Taxes or Subsidies</v>
      </c>
      <c r="K1369" s="177" t="str">
        <f>IF(ISBLANK(INDEX('Policy Characteristics'!E:E,MATCH($C1369,'Policy Characteristics'!$C:$C,0))),"",INDEX('Policy Characteristics'!E:E,MATCH($C1369,'Policy Characteristics'!$C:$C,0)))</f>
        <v>cross fuel tax</v>
      </c>
      <c r="L1369" s="177">
        <f>IF(ISBLANK(INDEX('Policy Characteristics'!F:F,MATCH($C1369,'Policy Characteristics'!$C:$C,0))),"",INDEX('Policy Characteristics'!F:F,MATCH($C1369,'Policy Characteristics'!$C:$C,0)))</f>
        <v>-0.5</v>
      </c>
      <c r="M1369" s="177">
        <f>IF(ISBLANK(INDEX('Policy Characteristics'!G:G,MATCH($C1369,'Policy Characteristics'!$C:$C,0))),"",INDEX('Policy Characteristics'!G:G,MATCH($C1369,'Policy Characteristics'!$C:$C,0)))</f>
        <v>0.5</v>
      </c>
      <c r="N1369" s="177">
        <f>IF(ISBLANK(INDEX('Policy Characteristics'!H:H,MATCH($C1369,'Policy Characteristics'!$C:$C,0))),"",INDEX('Policy Characteristics'!H:H,MATCH($C1369,'Policy Characteristics'!$C:$C,0)))</f>
        <v>0.01</v>
      </c>
      <c r="O1369" s="177" t="str">
        <f>IF(ISBLANK(INDEX('Policy Characteristics'!I:I,MATCH($C1369,'Policy Characteristics'!$C:$C,0))),"",INDEX('Policy Characteristics'!I:I,MATCH($C1369,'Policy Characteristics'!$C:$C,0)))</f>
        <v>% of BAU price</v>
      </c>
      <c r="P1369" s="177" t="str">
        <f>IF(ISBLANK(INDEX('Policy Characteristics'!J:J,MATCH($C1369,'Policy Characteristics'!$C:$C,0))),"",INDEX('Policy Characteristics'!J:J,MATCH($C1369,'Policy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69" s="177" t="str">
        <f>IF(ISBLANK(INDEX('Policy Characteristics'!K:K,MATCH($C1369,'Policy Characteristics'!$C:$C,0))),"",INDEX('Policy Characteristics'!K:K,MATCH($C1369,'Policy Characteristics'!$C:$C,0)))</f>
        <v>fuels.html#fuel-taxes</v>
      </c>
      <c r="R1369" s="177" t="str">
        <f>IF(ISBLANK(INDEX('Policy Characteristics'!L:L,MATCH($C1369,'Policy Characteristics'!$C:$C,0))),"",INDEX('Policy Characteristics'!L:L,MATCH($C1369,'Policy Characteristics'!$C:$C,0)))</f>
        <v>fuel-taxes.html</v>
      </c>
    </row>
    <row r="1370" spans="1:18" s="4" customFormat="1" x14ac:dyDescent="0.35">
      <c r="A1370" s="176" t="str">
        <f>IF(ISBLANK(INDEX('Policy Characteristics'!A:A,MATCH($C1370,'Policy Characteristics'!$C:$C,0))),"",INDEX('Policy Characteristics'!A:A,MATCH($C1370,'Policy Characteristics'!$C:$C,0)))</f>
        <v>Cross-Sector</v>
      </c>
      <c r="B1370" s="184" t="str">
        <f>IF(ISBLANK(INDEX('Policy Characteristics'!B:B,MATCH($C1370,'Policy Characteristics'!$C:$C,0))),"",INDEX('Policy Characteristics'!B:B,MATCH($C1370,'Policy Characteristics'!$C:$C,0)))</f>
        <v>Fuel Taxes or Subsidies</v>
      </c>
      <c r="C1370" s="194" t="str">
        <f t="shared" si="60"/>
        <v>Additional Fuel Tax or Subsidy Rate by Fuel</v>
      </c>
      <c r="D1370" s="6" t="s">
        <v>51</v>
      </c>
      <c r="E1370" s="6"/>
      <c r="F1370" s="6" t="s">
        <v>91</v>
      </c>
      <c r="G1370" s="48"/>
      <c r="H1370" s="44">
        <v>739</v>
      </c>
      <c r="I1370" s="199" t="s">
        <v>44</v>
      </c>
      <c r="J1370" s="177" t="str">
        <f>IF(ISBLANK(INDEX('Policy Characteristics'!D:D,MATCH($C1370,'Policy Characteristics'!$C:$C,0))),"",INDEX('Policy Characteristics'!D:D,MATCH($C1370,'Policy Characteristics'!$C:$C,0)))</f>
        <v>Fuel Taxes or Subsidies</v>
      </c>
      <c r="K1370" s="177" t="str">
        <f>IF(ISBLANK(INDEX('Policy Characteristics'!E:E,MATCH($C1370,'Policy Characteristics'!$C:$C,0))),"",INDEX('Policy Characteristics'!E:E,MATCH($C1370,'Policy Characteristics'!$C:$C,0)))</f>
        <v>cross fuel tax</v>
      </c>
      <c r="L1370" s="177">
        <f>IF(ISBLANK(INDEX('Policy Characteristics'!F:F,MATCH($C1370,'Policy Characteristics'!$C:$C,0))),"",INDEX('Policy Characteristics'!F:F,MATCH($C1370,'Policy Characteristics'!$C:$C,0)))</f>
        <v>-0.5</v>
      </c>
      <c r="M1370" s="177">
        <f>IF(ISBLANK(INDEX('Policy Characteristics'!G:G,MATCH($C1370,'Policy Characteristics'!$C:$C,0))),"",INDEX('Policy Characteristics'!G:G,MATCH($C1370,'Policy Characteristics'!$C:$C,0)))</f>
        <v>0.5</v>
      </c>
      <c r="N1370" s="177">
        <f>IF(ISBLANK(INDEX('Policy Characteristics'!H:H,MATCH($C1370,'Policy Characteristics'!$C:$C,0))),"",INDEX('Policy Characteristics'!H:H,MATCH($C1370,'Policy Characteristics'!$C:$C,0)))</f>
        <v>0.01</v>
      </c>
      <c r="O1370" s="177" t="str">
        <f>IF(ISBLANK(INDEX('Policy Characteristics'!I:I,MATCH($C1370,'Policy Characteristics'!$C:$C,0))),"",INDEX('Policy Characteristics'!I:I,MATCH($C1370,'Policy Characteristics'!$C:$C,0)))</f>
        <v>% of BAU price</v>
      </c>
      <c r="P1370" s="177" t="str">
        <f>IF(ISBLANK(INDEX('Policy Characteristics'!J:J,MATCH($C1370,'Policy Characteristics'!$C:$C,0))),"",INDEX('Policy Characteristics'!J:J,MATCH($C1370,'Policy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0" s="177" t="str">
        <f>IF(ISBLANK(INDEX('Policy Characteristics'!K:K,MATCH($C1370,'Policy Characteristics'!$C:$C,0))),"",INDEX('Policy Characteristics'!K:K,MATCH($C1370,'Policy Characteristics'!$C:$C,0)))</f>
        <v>fuels.html#fuel-taxes</v>
      </c>
      <c r="R1370" s="177" t="str">
        <f>IF(ISBLANK(INDEX('Policy Characteristics'!L:L,MATCH($C1370,'Policy Characteristics'!$C:$C,0))),"",INDEX('Policy Characteristics'!L:L,MATCH($C1370,'Policy Characteristics'!$C:$C,0)))</f>
        <v>fuel-taxes.html</v>
      </c>
    </row>
    <row r="1371" spans="1:18" s="4" customFormat="1" x14ac:dyDescent="0.35">
      <c r="A1371" s="176" t="str">
        <f>IF(ISBLANK(INDEX('Policy Characteristics'!A:A,MATCH($C1371,'Policy Characteristics'!$C:$C,0))),"",INDEX('Policy Characteristics'!A:A,MATCH($C1371,'Policy Characteristics'!$C:$C,0)))</f>
        <v>Cross-Sector</v>
      </c>
      <c r="B1371" s="184" t="str">
        <f>IF(ISBLANK(INDEX('Policy Characteristics'!B:B,MATCH($C1371,'Policy Characteristics'!$C:$C,0))),"",INDEX('Policy Characteristics'!B:B,MATCH($C1371,'Policy Characteristics'!$C:$C,0)))</f>
        <v>Fuel Taxes or Subsidies</v>
      </c>
      <c r="C1371" s="194" t="str">
        <f t="shared" si="60"/>
        <v>Additional Fuel Tax or Subsidy Rate by Fuel</v>
      </c>
      <c r="D1371" s="6" t="s">
        <v>53</v>
      </c>
      <c r="E1371" s="6"/>
      <c r="F1371" s="6" t="s">
        <v>94</v>
      </c>
      <c r="G1371" s="48"/>
      <c r="H1371" s="44">
        <v>81</v>
      </c>
      <c r="I1371" s="199" t="s">
        <v>43</v>
      </c>
      <c r="J1371" s="177" t="str">
        <f>IF(ISBLANK(INDEX('Policy Characteristics'!D:D,MATCH($C1371,'Policy Characteristics'!$C:$C,0))),"",INDEX('Policy Characteristics'!D:D,MATCH($C1371,'Policy Characteristics'!$C:$C,0)))</f>
        <v>Fuel Taxes or Subsidies</v>
      </c>
      <c r="K1371" s="177" t="str">
        <f>IF(ISBLANK(INDEX('Policy Characteristics'!E:E,MATCH($C1371,'Policy Characteristics'!$C:$C,0))),"",INDEX('Policy Characteristics'!E:E,MATCH($C1371,'Policy Characteristics'!$C:$C,0)))</f>
        <v>cross fuel tax</v>
      </c>
      <c r="L1371" s="177">
        <f>IF(ISBLANK(INDEX('Policy Characteristics'!F:F,MATCH($C1371,'Policy Characteristics'!$C:$C,0))),"",INDEX('Policy Characteristics'!F:F,MATCH($C1371,'Policy Characteristics'!$C:$C,0)))</f>
        <v>-0.5</v>
      </c>
      <c r="M1371" s="177">
        <f>IF(ISBLANK(INDEX('Policy Characteristics'!G:G,MATCH($C1371,'Policy Characteristics'!$C:$C,0))),"",INDEX('Policy Characteristics'!G:G,MATCH($C1371,'Policy Characteristics'!$C:$C,0)))</f>
        <v>0.5</v>
      </c>
      <c r="N1371" s="177">
        <f>IF(ISBLANK(INDEX('Policy Characteristics'!H:H,MATCH($C1371,'Policy Characteristics'!$C:$C,0))),"",INDEX('Policy Characteristics'!H:H,MATCH($C1371,'Policy Characteristics'!$C:$C,0)))</f>
        <v>0.01</v>
      </c>
      <c r="O1371" s="177" t="str">
        <f>IF(ISBLANK(INDEX('Policy Characteristics'!I:I,MATCH($C1371,'Policy Characteristics'!$C:$C,0))),"",INDEX('Policy Characteristics'!I:I,MATCH($C1371,'Policy Characteristics'!$C:$C,0)))</f>
        <v>% of BAU price</v>
      </c>
      <c r="P1371" s="177" t="str">
        <f>IF(ISBLANK(INDEX('Policy Characteristics'!J:J,MATCH($C1371,'Policy Characteristics'!$C:$C,0))),"",INDEX('Policy Characteristics'!J:J,MATCH($C1371,'Policy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1" s="177" t="str">
        <f>IF(ISBLANK(INDEX('Policy Characteristics'!K:K,MATCH($C1371,'Policy Characteristics'!$C:$C,0))),"",INDEX('Policy Characteristics'!K:K,MATCH($C1371,'Policy Characteristics'!$C:$C,0)))</f>
        <v>fuels.html#fuel-taxes</v>
      </c>
      <c r="R1371" s="177" t="str">
        <f>IF(ISBLANK(INDEX('Policy Characteristics'!L:L,MATCH($C1371,'Policy Characteristics'!$C:$C,0))),"",INDEX('Policy Characteristics'!L:L,MATCH($C1371,'Policy Characteristics'!$C:$C,0)))</f>
        <v>fuel-taxes.html</v>
      </c>
    </row>
    <row r="1372" spans="1:18" s="4" customFormat="1" x14ac:dyDescent="0.35">
      <c r="A1372" s="176" t="str">
        <f>IF(ISBLANK(INDEX('Policy Characteristics'!A:A,MATCH($C1372,'Policy Characteristics'!$C:$C,0))),"",INDEX('Policy Characteristics'!A:A,MATCH($C1372,'Policy Characteristics'!$C:$C,0)))</f>
        <v>Cross-Sector</v>
      </c>
      <c r="B1372" s="184" t="str">
        <f>IF(ISBLANK(INDEX('Policy Characteristics'!B:B,MATCH($C1372,'Policy Characteristics'!$C:$C,0))),"",INDEX('Policy Characteristics'!B:B,MATCH($C1372,'Policy Characteristics'!$C:$C,0)))</f>
        <v>Fuel Taxes or Subsidies</v>
      </c>
      <c r="C1372" s="194" t="str">
        <f t="shared" si="60"/>
        <v>Additional Fuel Tax or Subsidy Rate by Fuel</v>
      </c>
      <c r="D1372" s="6" t="s">
        <v>54</v>
      </c>
      <c r="E1372" s="6"/>
      <c r="F1372" s="6" t="s">
        <v>95</v>
      </c>
      <c r="G1372" s="48"/>
      <c r="H1372" s="44">
        <v>82</v>
      </c>
      <c r="I1372" s="199" t="s">
        <v>43</v>
      </c>
      <c r="J1372" s="177" t="str">
        <f>IF(ISBLANK(INDEX('Policy Characteristics'!D:D,MATCH($C1372,'Policy Characteristics'!$C:$C,0))),"",INDEX('Policy Characteristics'!D:D,MATCH($C1372,'Policy Characteristics'!$C:$C,0)))</f>
        <v>Fuel Taxes or Subsidies</v>
      </c>
      <c r="K1372" s="177" t="str">
        <f>IF(ISBLANK(INDEX('Policy Characteristics'!E:E,MATCH($C1372,'Policy Characteristics'!$C:$C,0))),"",INDEX('Policy Characteristics'!E:E,MATCH($C1372,'Policy Characteristics'!$C:$C,0)))</f>
        <v>cross fuel tax</v>
      </c>
      <c r="L1372" s="177">
        <f>IF(ISBLANK(INDEX('Policy Characteristics'!F:F,MATCH($C1372,'Policy Characteristics'!$C:$C,0))),"",INDEX('Policy Characteristics'!F:F,MATCH($C1372,'Policy Characteristics'!$C:$C,0)))</f>
        <v>-0.5</v>
      </c>
      <c r="M1372" s="177">
        <f>IF(ISBLANK(INDEX('Policy Characteristics'!G:G,MATCH($C1372,'Policy Characteristics'!$C:$C,0))),"",INDEX('Policy Characteristics'!G:G,MATCH($C1372,'Policy Characteristics'!$C:$C,0)))</f>
        <v>0.5</v>
      </c>
      <c r="N1372" s="177">
        <f>IF(ISBLANK(INDEX('Policy Characteristics'!H:H,MATCH($C1372,'Policy Characteristics'!$C:$C,0))),"",INDEX('Policy Characteristics'!H:H,MATCH($C1372,'Policy Characteristics'!$C:$C,0)))</f>
        <v>0.01</v>
      </c>
      <c r="O1372" s="177" t="str">
        <f>IF(ISBLANK(INDEX('Policy Characteristics'!I:I,MATCH($C1372,'Policy Characteristics'!$C:$C,0))),"",INDEX('Policy Characteristics'!I:I,MATCH($C1372,'Policy Characteristics'!$C:$C,0)))</f>
        <v>% of BAU price</v>
      </c>
      <c r="P1372" s="177" t="str">
        <f>IF(ISBLANK(INDEX('Policy Characteristics'!J:J,MATCH($C1372,'Policy Characteristics'!$C:$C,0))),"",INDEX('Policy Characteristics'!J:J,MATCH($C1372,'Policy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2" s="177" t="str">
        <f>IF(ISBLANK(INDEX('Policy Characteristics'!K:K,MATCH($C1372,'Policy Characteristics'!$C:$C,0))),"",INDEX('Policy Characteristics'!K:K,MATCH($C1372,'Policy Characteristics'!$C:$C,0)))</f>
        <v>fuels.html#fuel-taxes</v>
      </c>
      <c r="R1372" s="177" t="str">
        <f>IF(ISBLANK(INDEX('Policy Characteristics'!L:L,MATCH($C1372,'Policy Characteristics'!$C:$C,0))),"",INDEX('Policy Characteristics'!L:L,MATCH($C1372,'Policy Characteristics'!$C:$C,0)))</f>
        <v>fuel-taxes.html</v>
      </c>
    </row>
    <row r="1373" spans="1:18" s="4" customFormat="1" x14ac:dyDescent="0.35">
      <c r="A1373" s="176" t="str">
        <f>IF(ISBLANK(INDEX('Policy Characteristics'!A:A,MATCH($C1373,'Policy Characteristics'!$C:$C,0))),"",INDEX('Policy Characteristics'!A:A,MATCH($C1373,'Policy Characteristics'!$C:$C,0)))</f>
        <v>Cross-Sector</v>
      </c>
      <c r="B1373" s="184" t="str">
        <f>IF(ISBLANK(INDEX('Policy Characteristics'!B:B,MATCH($C1373,'Policy Characteristics'!$C:$C,0))),"",INDEX('Policy Characteristics'!B:B,MATCH($C1373,'Policy Characteristics'!$C:$C,0)))</f>
        <v>Fuel Taxes or Subsidies</v>
      </c>
      <c r="C1373" s="194" t="str">
        <f t="shared" si="60"/>
        <v>Additional Fuel Tax or Subsidy Rate by Fuel</v>
      </c>
      <c r="D1373" s="6" t="s">
        <v>55</v>
      </c>
      <c r="E1373" s="6"/>
      <c r="F1373" s="6" t="s">
        <v>96</v>
      </c>
      <c r="G1373" s="48"/>
      <c r="H1373" s="44">
        <v>740</v>
      </c>
      <c r="I1373" s="199" t="s">
        <v>44</v>
      </c>
      <c r="J1373" s="177" t="str">
        <f>IF(ISBLANK(INDEX('Policy Characteristics'!D:D,MATCH($C1373,'Policy Characteristics'!$C:$C,0))),"",INDEX('Policy Characteristics'!D:D,MATCH($C1373,'Policy Characteristics'!$C:$C,0)))</f>
        <v>Fuel Taxes or Subsidies</v>
      </c>
      <c r="K1373" s="177" t="str">
        <f>IF(ISBLANK(INDEX('Policy Characteristics'!E:E,MATCH($C1373,'Policy Characteristics'!$C:$C,0))),"",INDEX('Policy Characteristics'!E:E,MATCH($C1373,'Policy Characteristics'!$C:$C,0)))</f>
        <v>cross fuel tax</v>
      </c>
      <c r="L1373" s="177">
        <f>IF(ISBLANK(INDEX('Policy Characteristics'!F:F,MATCH($C1373,'Policy Characteristics'!$C:$C,0))),"",INDEX('Policy Characteristics'!F:F,MATCH($C1373,'Policy Characteristics'!$C:$C,0)))</f>
        <v>-0.5</v>
      </c>
      <c r="M1373" s="177">
        <f>IF(ISBLANK(INDEX('Policy Characteristics'!G:G,MATCH($C1373,'Policy Characteristics'!$C:$C,0))),"",INDEX('Policy Characteristics'!G:G,MATCH($C1373,'Policy Characteristics'!$C:$C,0)))</f>
        <v>0.5</v>
      </c>
      <c r="N1373" s="177">
        <f>IF(ISBLANK(INDEX('Policy Characteristics'!H:H,MATCH($C1373,'Policy Characteristics'!$C:$C,0))),"",INDEX('Policy Characteristics'!H:H,MATCH($C1373,'Policy Characteristics'!$C:$C,0)))</f>
        <v>0.01</v>
      </c>
      <c r="O1373" s="177" t="str">
        <f>IF(ISBLANK(INDEX('Policy Characteristics'!I:I,MATCH($C1373,'Policy Characteristics'!$C:$C,0))),"",INDEX('Policy Characteristics'!I:I,MATCH($C1373,'Policy Characteristics'!$C:$C,0)))</f>
        <v>% of BAU price</v>
      </c>
      <c r="P1373" s="177" t="str">
        <f>IF(ISBLANK(INDEX('Policy Characteristics'!J:J,MATCH($C1373,'Policy Characteristics'!$C:$C,0))),"",INDEX('Policy Characteristics'!J:J,MATCH($C1373,'Policy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3" s="177" t="str">
        <f>IF(ISBLANK(INDEX('Policy Characteristics'!K:K,MATCH($C1373,'Policy Characteristics'!$C:$C,0))),"",INDEX('Policy Characteristics'!K:K,MATCH($C1373,'Policy Characteristics'!$C:$C,0)))</f>
        <v>fuels.html#fuel-taxes</v>
      </c>
      <c r="R1373" s="177" t="str">
        <f>IF(ISBLANK(INDEX('Policy Characteristics'!L:L,MATCH($C1373,'Policy Characteristics'!$C:$C,0))),"",INDEX('Policy Characteristics'!L:L,MATCH($C1373,'Policy Characteristics'!$C:$C,0)))</f>
        <v>fuel-taxes.html</v>
      </c>
    </row>
    <row r="1374" spans="1:18" s="4" customFormat="1" x14ac:dyDescent="0.35">
      <c r="A1374" s="176" t="str">
        <f>IF(ISBLANK(INDEX('Policy Characteristics'!A:A,MATCH($C1374,'Policy Characteristics'!$C:$C,0))),"",INDEX('Policy Characteristics'!A:A,MATCH($C1374,'Policy Characteristics'!$C:$C,0)))</f>
        <v>Cross-Sector</v>
      </c>
      <c r="B1374" s="184" t="str">
        <f>IF(ISBLANK(INDEX('Policy Characteristics'!B:B,MATCH($C1374,'Policy Characteristics'!$C:$C,0))),"",INDEX('Policy Characteristics'!B:B,MATCH($C1374,'Policy Characteristics'!$C:$C,0)))</f>
        <v>Fuel Taxes or Subsidies</v>
      </c>
      <c r="C1374" s="194" t="str">
        <f t="shared" si="60"/>
        <v>Additional Fuel Tax or Subsidy Rate by Fuel</v>
      </c>
      <c r="D1374" s="6" t="s">
        <v>56</v>
      </c>
      <c r="E1374" s="6"/>
      <c r="F1374" s="6" t="s">
        <v>97</v>
      </c>
      <c r="G1374" s="48"/>
      <c r="H1374" s="44">
        <v>741</v>
      </c>
      <c r="I1374" s="199" t="s">
        <v>44</v>
      </c>
      <c r="J1374" s="177" t="str">
        <f>IF(ISBLANK(INDEX('Policy Characteristics'!D:D,MATCH($C1374,'Policy Characteristics'!$C:$C,0))),"",INDEX('Policy Characteristics'!D:D,MATCH($C1374,'Policy Characteristics'!$C:$C,0)))</f>
        <v>Fuel Taxes or Subsidies</v>
      </c>
      <c r="K1374" s="177" t="str">
        <f>IF(ISBLANK(INDEX('Policy Characteristics'!E:E,MATCH($C1374,'Policy Characteristics'!$C:$C,0))),"",INDEX('Policy Characteristics'!E:E,MATCH($C1374,'Policy Characteristics'!$C:$C,0)))</f>
        <v>cross fuel tax</v>
      </c>
      <c r="L1374" s="177">
        <f>IF(ISBLANK(INDEX('Policy Characteristics'!F:F,MATCH($C1374,'Policy Characteristics'!$C:$C,0))),"",INDEX('Policy Characteristics'!F:F,MATCH($C1374,'Policy Characteristics'!$C:$C,0)))</f>
        <v>-0.5</v>
      </c>
      <c r="M1374" s="177">
        <f>IF(ISBLANK(INDEX('Policy Characteristics'!G:G,MATCH($C1374,'Policy Characteristics'!$C:$C,0))),"",INDEX('Policy Characteristics'!G:G,MATCH($C1374,'Policy Characteristics'!$C:$C,0)))</f>
        <v>0.5</v>
      </c>
      <c r="N1374" s="177">
        <f>IF(ISBLANK(INDEX('Policy Characteristics'!H:H,MATCH($C1374,'Policy Characteristics'!$C:$C,0))),"",INDEX('Policy Characteristics'!H:H,MATCH($C1374,'Policy Characteristics'!$C:$C,0)))</f>
        <v>0.01</v>
      </c>
      <c r="O1374" s="177" t="str">
        <f>IF(ISBLANK(INDEX('Policy Characteristics'!I:I,MATCH($C1374,'Policy Characteristics'!$C:$C,0))),"",INDEX('Policy Characteristics'!I:I,MATCH($C1374,'Policy Characteristics'!$C:$C,0)))</f>
        <v>% of BAU price</v>
      </c>
      <c r="P1374" s="177" t="str">
        <f>IF(ISBLANK(INDEX('Policy Characteristics'!J:J,MATCH($C1374,'Policy Characteristics'!$C:$C,0))),"",INDEX('Policy Characteristics'!J:J,MATCH($C1374,'Policy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4" s="177" t="str">
        <f>IF(ISBLANK(INDEX('Policy Characteristics'!K:K,MATCH($C1374,'Policy Characteristics'!$C:$C,0))),"",INDEX('Policy Characteristics'!K:K,MATCH($C1374,'Policy Characteristics'!$C:$C,0)))</f>
        <v>fuels.html#fuel-taxes</v>
      </c>
      <c r="R1374" s="177" t="str">
        <f>IF(ISBLANK(INDEX('Policy Characteristics'!L:L,MATCH($C1374,'Policy Characteristics'!$C:$C,0))),"",INDEX('Policy Characteristics'!L:L,MATCH($C1374,'Policy Characteristics'!$C:$C,0)))</f>
        <v>fuel-taxes.html</v>
      </c>
    </row>
    <row r="1375" spans="1:18" x14ac:dyDescent="0.35">
      <c r="A1375" s="176" t="str">
        <f>IF(ISBLANK(INDEX('Policy Characteristics'!A:A,MATCH($C1375,'Policy Characteristics'!$C:$C,0))),"",INDEX('Policy Characteristics'!A:A,MATCH($C1375,'Policy Characteristics'!$C:$C,0)))</f>
        <v>Cross-Sector</v>
      </c>
      <c r="B1375" s="184" t="str">
        <f>IF(ISBLANK(INDEX('Policy Characteristics'!B:B,MATCH($C1375,'Policy Characteristics'!$C:$C,0))),"",INDEX('Policy Characteristics'!B:B,MATCH($C1375,'Policy Characteristics'!$C:$C,0)))</f>
        <v>Fuel Taxes or Subsidies</v>
      </c>
      <c r="C1375" s="194" t="str">
        <f t="shared" si="60"/>
        <v>Additional Fuel Tax or Subsidy Rate by Fuel</v>
      </c>
      <c r="D1375" s="6" t="s">
        <v>1372</v>
      </c>
      <c r="E1375" s="6"/>
      <c r="F1375" s="6" t="s">
        <v>1373</v>
      </c>
      <c r="G1375" s="48"/>
      <c r="H1375" s="44">
        <v>742</v>
      </c>
      <c r="I1375" s="199" t="s">
        <v>44</v>
      </c>
      <c r="J1375" s="177" t="str">
        <f>IF(ISBLANK(INDEX('Policy Characteristics'!D:D,MATCH($C1375,'Policy Characteristics'!$C:$C,0))),"",INDEX('Policy Characteristics'!D:D,MATCH($C1375,'Policy Characteristics'!$C:$C,0)))</f>
        <v>Fuel Taxes or Subsidies</v>
      </c>
      <c r="K1375" s="177" t="str">
        <f>IF(ISBLANK(INDEX('Policy Characteristics'!E:E,MATCH($C1375,'Policy Characteristics'!$C:$C,0))),"",INDEX('Policy Characteristics'!E:E,MATCH($C1375,'Policy Characteristics'!$C:$C,0)))</f>
        <v>cross fuel tax</v>
      </c>
      <c r="L1375" s="177">
        <f>IF(ISBLANK(INDEX('Policy Characteristics'!F:F,MATCH($C1375,'Policy Characteristics'!$C:$C,0))),"",INDEX('Policy Characteristics'!F:F,MATCH($C1375,'Policy Characteristics'!$C:$C,0)))</f>
        <v>-0.5</v>
      </c>
      <c r="M1375" s="177">
        <f>IF(ISBLANK(INDEX('Policy Characteristics'!G:G,MATCH($C1375,'Policy Characteristics'!$C:$C,0))),"",INDEX('Policy Characteristics'!G:G,MATCH($C1375,'Policy Characteristics'!$C:$C,0)))</f>
        <v>0.5</v>
      </c>
      <c r="N1375" s="177">
        <f>IF(ISBLANK(INDEX('Policy Characteristics'!H:H,MATCH($C1375,'Policy Characteristics'!$C:$C,0))),"",INDEX('Policy Characteristics'!H:H,MATCH($C1375,'Policy Characteristics'!$C:$C,0)))</f>
        <v>0.01</v>
      </c>
      <c r="O1375" s="177" t="str">
        <f>IF(ISBLANK(INDEX('Policy Characteristics'!I:I,MATCH($C1375,'Policy Characteristics'!$C:$C,0))),"",INDEX('Policy Characteristics'!I:I,MATCH($C1375,'Policy Characteristics'!$C:$C,0)))</f>
        <v>% of BAU price</v>
      </c>
      <c r="P1375" s="177" t="str">
        <f>IF(ISBLANK(INDEX('Policy Characteristics'!J:J,MATCH($C1375,'Policy Characteristics'!$C:$C,0))),"",INDEX('Policy Characteristics'!J:J,MATCH($C1375,'Policy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5" s="177" t="str">
        <f>IF(ISBLANK(INDEX('Policy Characteristics'!K:K,MATCH($C1375,'Policy Characteristics'!$C:$C,0))),"",INDEX('Policy Characteristics'!K:K,MATCH($C1375,'Policy Characteristics'!$C:$C,0)))</f>
        <v>fuels.html#fuel-taxes</v>
      </c>
      <c r="R1375" s="177" t="str">
        <f>IF(ISBLANK(INDEX('Policy Characteristics'!L:L,MATCH($C1375,'Policy Characteristics'!$C:$C,0))),"",INDEX('Policy Characteristics'!L:L,MATCH($C1375,'Policy Characteristics'!$C:$C,0)))</f>
        <v>fuel-taxes.html</v>
      </c>
    </row>
    <row r="1376" spans="1:18" x14ac:dyDescent="0.35">
      <c r="A1376" s="176" t="str">
        <f>IF(ISBLANK(INDEX('Policy Characteristics'!A:A,MATCH($C1376,'Policy Characteristics'!$C:$C,0))),"",INDEX('Policy Characteristics'!A:A,MATCH($C1376,'Policy Characteristics'!$C:$C,0)))</f>
        <v>Cross-Sector</v>
      </c>
      <c r="B1376" s="184" t="str">
        <f>IF(ISBLANK(INDEX('Policy Characteristics'!B:B,MATCH($C1376,'Policy Characteristics'!$C:$C,0))),"",INDEX('Policy Characteristics'!B:B,MATCH($C1376,'Policy Characteristics'!$C:$C,0)))</f>
        <v>Fuel Taxes or Subsidies</v>
      </c>
      <c r="C1376" s="194" t="str">
        <f t="shared" si="60"/>
        <v>Additional Fuel Tax or Subsidy Rate by Fuel</v>
      </c>
      <c r="D1376" s="6" t="s">
        <v>74</v>
      </c>
      <c r="E1376" s="6"/>
      <c r="F1376" s="6" t="s">
        <v>98</v>
      </c>
      <c r="G1376" s="48"/>
      <c r="H1376" s="44">
        <v>743</v>
      </c>
      <c r="I1376" s="199" t="s">
        <v>44</v>
      </c>
      <c r="J1376" s="177" t="str">
        <f>IF(ISBLANK(INDEX('Policy Characteristics'!D:D,MATCH($C1376,'Policy Characteristics'!$C:$C,0))),"",INDEX('Policy Characteristics'!D:D,MATCH($C1376,'Policy Characteristics'!$C:$C,0)))</f>
        <v>Fuel Taxes or Subsidies</v>
      </c>
      <c r="K1376" s="177" t="str">
        <f>IF(ISBLANK(INDEX('Policy Characteristics'!E:E,MATCH($C1376,'Policy Characteristics'!$C:$C,0))),"",INDEX('Policy Characteristics'!E:E,MATCH($C1376,'Policy Characteristics'!$C:$C,0)))</f>
        <v>cross fuel tax</v>
      </c>
      <c r="L1376" s="177">
        <f>IF(ISBLANK(INDEX('Policy Characteristics'!F:F,MATCH($C1376,'Policy Characteristics'!$C:$C,0))),"",INDEX('Policy Characteristics'!F:F,MATCH($C1376,'Policy Characteristics'!$C:$C,0)))</f>
        <v>-0.5</v>
      </c>
      <c r="M1376" s="177">
        <f>IF(ISBLANK(INDEX('Policy Characteristics'!G:G,MATCH($C1376,'Policy Characteristics'!$C:$C,0))),"",INDEX('Policy Characteristics'!G:G,MATCH($C1376,'Policy Characteristics'!$C:$C,0)))</f>
        <v>0.5</v>
      </c>
      <c r="N1376" s="177">
        <f>IF(ISBLANK(INDEX('Policy Characteristics'!H:H,MATCH($C1376,'Policy Characteristics'!$C:$C,0))),"",INDEX('Policy Characteristics'!H:H,MATCH($C1376,'Policy Characteristics'!$C:$C,0)))</f>
        <v>0.01</v>
      </c>
      <c r="O1376" s="177" t="str">
        <f>IF(ISBLANK(INDEX('Policy Characteristics'!I:I,MATCH($C1376,'Policy Characteristics'!$C:$C,0))),"",INDEX('Policy Characteristics'!I:I,MATCH($C1376,'Policy Characteristics'!$C:$C,0)))</f>
        <v>% of BAU price</v>
      </c>
      <c r="P1376" s="177" t="str">
        <f>IF(ISBLANK(INDEX('Policy Characteristics'!J:J,MATCH($C1376,'Policy Characteristics'!$C:$C,0))),"",INDEX('Policy Characteristics'!J:J,MATCH($C1376,'Policy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6" s="177" t="str">
        <f>IF(ISBLANK(INDEX('Policy Characteristics'!K:K,MATCH($C1376,'Policy Characteristics'!$C:$C,0))),"",INDEX('Policy Characteristics'!K:K,MATCH($C1376,'Policy Characteristics'!$C:$C,0)))</f>
        <v>fuels.html#fuel-taxes</v>
      </c>
      <c r="R1376" s="177" t="str">
        <f>IF(ISBLANK(INDEX('Policy Characteristics'!L:L,MATCH($C1376,'Policy Characteristics'!$C:$C,0))),"",INDEX('Policy Characteristics'!L:L,MATCH($C1376,'Policy Characteristics'!$C:$C,0)))</f>
        <v>fuel-taxes.html</v>
      </c>
    </row>
    <row r="1377" spans="1:18" x14ac:dyDescent="0.35">
      <c r="A1377" s="176" t="str">
        <f>IF(ISBLANK(INDEX('Policy Characteristics'!A:A,MATCH($C1377,'Policy Characteristics'!$C:$C,0))),"",INDEX('Policy Characteristics'!A:A,MATCH($C1377,'Policy Characteristics'!$C:$C,0)))</f>
        <v>Cross-Sector</v>
      </c>
      <c r="B1377" s="184" t="str">
        <f>IF(ISBLANK(INDEX('Policy Characteristics'!B:B,MATCH($C1377,'Policy Characteristics'!$C:$C,0))),"",INDEX('Policy Characteristics'!B:B,MATCH($C1377,'Policy Characteristics'!$C:$C,0)))</f>
        <v>Fuel Taxes or Subsidies</v>
      </c>
      <c r="C1377" s="194" t="str">
        <f t="shared" si="60"/>
        <v>Additional Fuel Tax or Subsidy Rate by Fuel</v>
      </c>
      <c r="D1377" s="6" t="s">
        <v>441</v>
      </c>
      <c r="E1377" s="6"/>
      <c r="F1377" s="6" t="s">
        <v>442</v>
      </c>
      <c r="G1377" s="48"/>
      <c r="H1377" s="44">
        <v>744</v>
      </c>
      <c r="I1377" s="199" t="s">
        <v>44</v>
      </c>
      <c r="J1377" s="177" t="str">
        <f>IF(ISBLANK(INDEX('Policy Characteristics'!D:D,MATCH($C1377,'Policy Characteristics'!$C:$C,0))),"",INDEX('Policy Characteristics'!D:D,MATCH($C1377,'Policy Characteristics'!$C:$C,0)))</f>
        <v>Fuel Taxes or Subsidies</v>
      </c>
      <c r="K1377" s="177" t="str">
        <f>IF(ISBLANK(INDEX('Policy Characteristics'!E:E,MATCH($C1377,'Policy Characteristics'!$C:$C,0))),"",INDEX('Policy Characteristics'!E:E,MATCH($C1377,'Policy Characteristics'!$C:$C,0)))</f>
        <v>cross fuel tax</v>
      </c>
      <c r="L1377" s="177">
        <f>IF(ISBLANK(INDEX('Policy Characteristics'!F:F,MATCH($C1377,'Policy Characteristics'!$C:$C,0))),"",INDEX('Policy Characteristics'!F:F,MATCH($C1377,'Policy Characteristics'!$C:$C,0)))</f>
        <v>-0.5</v>
      </c>
      <c r="M1377" s="177">
        <f>IF(ISBLANK(INDEX('Policy Characteristics'!G:G,MATCH($C1377,'Policy Characteristics'!$C:$C,0))),"",INDEX('Policy Characteristics'!G:G,MATCH($C1377,'Policy Characteristics'!$C:$C,0)))</f>
        <v>0.5</v>
      </c>
      <c r="N1377" s="177">
        <f>IF(ISBLANK(INDEX('Policy Characteristics'!H:H,MATCH($C1377,'Policy Characteristics'!$C:$C,0))),"",INDEX('Policy Characteristics'!H:H,MATCH($C1377,'Policy Characteristics'!$C:$C,0)))</f>
        <v>0.01</v>
      </c>
      <c r="O1377" s="177" t="str">
        <f>IF(ISBLANK(INDEX('Policy Characteristics'!I:I,MATCH($C1377,'Policy Characteristics'!$C:$C,0))),"",INDEX('Policy Characteristics'!I:I,MATCH($C1377,'Policy Characteristics'!$C:$C,0)))</f>
        <v>% of BAU price</v>
      </c>
      <c r="P1377" s="177" t="str">
        <f>IF(ISBLANK(INDEX('Policy Characteristics'!J:J,MATCH($C1377,'Policy Characteristics'!$C:$C,0))),"",INDEX('Policy Characteristics'!J:J,MATCH($C1377,'Policy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7" s="177" t="str">
        <f>IF(ISBLANK(INDEX('Policy Characteristics'!K:K,MATCH($C1377,'Policy Characteristics'!$C:$C,0))),"",INDEX('Policy Characteristics'!K:K,MATCH($C1377,'Policy Characteristics'!$C:$C,0)))</f>
        <v>fuels.html#fuel-taxes</v>
      </c>
      <c r="R1377" s="177" t="str">
        <f>IF(ISBLANK(INDEX('Policy Characteristics'!L:L,MATCH($C1377,'Policy Characteristics'!$C:$C,0))),"",INDEX('Policy Characteristics'!L:L,MATCH($C1377,'Policy Characteristics'!$C:$C,0)))</f>
        <v>fuel-taxes.html</v>
      </c>
    </row>
    <row r="1378" spans="1:18" x14ac:dyDescent="0.35">
      <c r="A1378" s="176" t="str">
        <f>IF(ISBLANK(INDEX('Policy Characteristics'!A:A,MATCH($C1378,'Policy Characteristics'!$C:$C,0))),"",INDEX('Policy Characteristics'!A:A,MATCH($C1378,'Policy Characteristics'!$C:$C,0)))</f>
        <v>Cross-Sector</v>
      </c>
      <c r="B1378" s="184" t="str">
        <f>IF(ISBLANK(INDEX('Policy Characteristics'!B:B,MATCH($C1378,'Policy Characteristics'!$C:$C,0))),"",INDEX('Policy Characteristics'!B:B,MATCH($C1378,'Policy Characteristics'!$C:$C,0)))</f>
        <v>Fuel Taxes or Subsidies</v>
      </c>
      <c r="C1378" s="194" t="str">
        <f t="shared" si="60"/>
        <v>Additional Fuel Tax or Subsidy Rate by Fuel</v>
      </c>
      <c r="D1378" s="6" t="s">
        <v>1364</v>
      </c>
      <c r="E1378" s="6"/>
      <c r="F1378" s="6" t="s">
        <v>1368</v>
      </c>
      <c r="G1378" s="48"/>
      <c r="H1378" s="44">
        <v>745</v>
      </c>
      <c r="I1378" s="199" t="s">
        <v>44</v>
      </c>
      <c r="J1378" s="177" t="str">
        <f>IF(ISBLANK(INDEX('Policy Characteristics'!D:D,MATCH($C1378,'Policy Characteristics'!$C:$C,0))),"",INDEX('Policy Characteristics'!D:D,MATCH($C1378,'Policy Characteristics'!$C:$C,0)))</f>
        <v>Fuel Taxes or Subsidies</v>
      </c>
      <c r="K1378" s="177" t="str">
        <f>IF(ISBLANK(INDEX('Policy Characteristics'!E:E,MATCH($C1378,'Policy Characteristics'!$C:$C,0))),"",INDEX('Policy Characteristics'!E:E,MATCH($C1378,'Policy Characteristics'!$C:$C,0)))</f>
        <v>cross fuel tax</v>
      </c>
      <c r="L1378" s="177">
        <f>IF(ISBLANK(INDEX('Policy Characteristics'!F:F,MATCH($C1378,'Policy Characteristics'!$C:$C,0))),"",INDEX('Policy Characteristics'!F:F,MATCH($C1378,'Policy Characteristics'!$C:$C,0)))</f>
        <v>-0.5</v>
      </c>
      <c r="M1378" s="177">
        <f>IF(ISBLANK(INDEX('Policy Characteristics'!G:G,MATCH($C1378,'Policy Characteristics'!$C:$C,0))),"",INDEX('Policy Characteristics'!G:G,MATCH($C1378,'Policy Characteristics'!$C:$C,0)))</f>
        <v>0.5</v>
      </c>
      <c r="N1378" s="177">
        <f>IF(ISBLANK(INDEX('Policy Characteristics'!H:H,MATCH($C1378,'Policy Characteristics'!$C:$C,0))),"",INDEX('Policy Characteristics'!H:H,MATCH($C1378,'Policy Characteristics'!$C:$C,0)))</f>
        <v>0.01</v>
      </c>
      <c r="O1378" s="177" t="str">
        <f>IF(ISBLANK(INDEX('Policy Characteristics'!I:I,MATCH($C1378,'Policy Characteristics'!$C:$C,0))),"",INDEX('Policy Characteristics'!I:I,MATCH($C1378,'Policy Characteristics'!$C:$C,0)))</f>
        <v>% of BAU price</v>
      </c>
      <c r="P1378" s="177" t="str">
        <f>IF(ISBLANK(INDEX('Policy Characteristics'!J:J,MATCH($C1378,'Policy Characteristics'!$C:$C,0))),"",INDEX('Policy Characteristics'!J:J,MATCH($C1378,'Policy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8" s="177" t="str">
        <f>IF(ISBLANK(INDEX('Policy Characteristics'!K:K,MATCH($C1378,'Policy Characteristics'!$C:$C,0))),"",INDEX('Policy Characteristics'!K:K,MATCH($C1378,'Policy Characteristics'!$C:$C,0)))</f>
        <v>fuels.html#fuel-taxes</v>
      </c>
      <c r="R1378" s="177" t="str">
        <f>IF(ISBLANK(INDEX('Policy Characteristics'!L:L,MATCH($C1378,'Policy Characteristics'!$C:$C,0))),"",INDEX('Policy Characteristics'!L:L,MATCH($C1378,'Policy Characteristics'!$C:$C,0)))</f>
        <v>fuel-taxes.html</v>
      </c>
    </row>
    <row r="1379" spans="1:18" x14ac:dyDescent="0.35">
      <c r="A1379" s="176" t="str">
        <f>IF(ISBLANK(INDEX('Policy Characteristics'!A:A,MATCH($C1379,'Policy Characteristics'!$C:$C,0))),"",INDEX('Policy Characteristics'!A:A,MATCH($C1379,'Policy Characteristics'!$C:$C,0)))</f>
        <v>Cross-Sector</v>
      </c>
      <c r="B1379" s="184" t="str">
        <f>IF(ISBLANK(INDEX('Policy Characteristics'!B:B,MATCH($C1379,'Policy Characteristics'!$C:$C,0))),"",INDEX('Policy Characteristics'!B:B,MATCH($C1379,'Policy Characteristics'!$C:$C,0)))</f>
        <v>Fuel Taxes or Subsidies</v>
      </c>
      <c r="C1379" s="194" t="str">
        <f t="shared" si="60"/>
        <v>Additional Fuel Tax or Subsidy Rate by Fuel</v>
      </c>
      <c r="D1379" s="6" t="s">
        <v>1374</v>
      </c>
      <c r="E1379" s="6"/>
      <c r="F1379" s="6" t="s">
        <v>1375</v>
      </c>
      <c r="G1379" s="48"/>
      <c r="H1379" s="44">
        <v>746</v>
      </c>
      <c r="I1379" s="199" t="s">
        <v>44</v>
      </c>
      <c r="J1379" s="177" t="str">
        <f>IF(ISBLANK(INDEX('Policy Characteristics'!D:D,MATCH($C1379,'Policy Characteristics'!$C:$C,0))),"",INDEX('Policy Characteristics'!D:D,MATCH($C1379,'Policy Characteristics'!$C:$C,0)))</f>
        <v>Fuel Taxes or Subsidies</v>
      </c>
      <c r="K1379" s="177" t="str">
        <f>IF(ISBLANK(INDEX('Policy Characteristics'!E:E,MATCH($C1379,'Policy Characteristics'!$C:$C,0))),"",INDEX('Policy Characteristics'!E:E,MATCH($C1379,'Policy Characteristics'!$C:$C,0)))</f>
        <v>cross fuel tax</v>
      </c>
      <c r="L1379" s="177">
        <f>IF(ISBLANK(INDEX('Policy Characteristics'!F:F,MATCH($C1379,'Policy Characteristics'!$C:$C,0))),"",INDEX('Policy Characteristics'!F:F,MATCH($C1379,'Policy Characteristics'!$C:$C,0)))</f>
        <v>-0.5</v>
      </c>
      <c r="M1379" s="177">
        <f>IF(ISBLANK(INDEX('Policy Characteristics'!G:G,MATCH($C1379,'Policy Characteristics'!$C:$C,0))),"",INDEX('Policy Characteristics'!G:G,MATCH($C1379,'Policy Characteristics'!$C:$C,0)))</f>
        <v>0.5</v>
      </c>
      <c r="N1379" s="177">
        <f>IF(ISBLANK(INDEX('Policy Characteristics'!H:H,MATCH($C1379,'Policy Characteristics'!$C:$C,0))),"",INDEX('Policy Characteristics'!H:H,MATCH($C1379,'Policy Characteristics'!$C:$C,0)))</f>
        <v>0.01</v>
      </c>
      <c r="O1379" s="177" t="str">
        <f>IF(ISBLANK(INDEX('Policy Characteristics'!I:I,MATCH($C1379,'Policy Characteristics'!$C:$C,0))),"",INDEX('Policy Characteristics'!I:I,MATCH($C1379,'Policy Characteristics'!$C:$C,0)))</f>
        <v>% of BAU price</v>
      </c>
      <c r="P1379" s="177" t="str">
        <f>IF(ISBLANK(INDEX('Policy Characteristics'!J:J,MATCH($C1379,'Policy Characteristics'!$C:$C,0))),"",INDEX('Policy Characteristics'!J:J,MATCH($C1379,'Policy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9" s="177" t="str">
        <f>IF(ISBLANK(INDEX('Policy Characteristics'!K:K,MATCH($C1379,'Policy Characteristics'!$C:$C,0))),"",INDEX('Policy Characteristics'!K:K,MATCH($C1379,'Policy Characteristics'!$C:$C,0)))</f>
        <v>fuels.html#fuel-taxes</v>
      </c>
      <c r="R1379" s="177" t="str">
        <f>IF(ISBLANK(INDEX('Policy Characteristics'!L:L,MATCH($C1379,'Policy Characteristics'!$C:$C,0))),"",INDEX('Policy Characteristics'!L:L,MATCH($C1379,'Policy Characteristics'!$C:$C,0)))</f>
        <v>fuel-taxes.html</v>
      </c>
    </row>
    <row r="1380" spans="1:18" x14ac:dyDescent="0.35">
      <c r="A1380" s="176" t="str">
        <f>IF(ISBLANK(INDEX('Policy Characteristics'!A:A,MATCH($C1380,'Policy Characteristics'!$C:$C,0))),"",INDEX('Policy Characteristics'!A:A,MATCH($C1380,'Policy Characteristics'!$C:$C,0)))</f>
        <v>Cross-Sector</v>
      </c>
      <c r="B1380" s="184" t="str">
        <f>IF(ISBLANK(INDEX('Policy Characteristics'!B:B,MATCH($C1380,'Policy Characteristics'!$C:$C,0))),"",INDEX('Policy Characteristics'!B:B,MATCH($C1380,'Policy Characteristics'!$C:$C,0)))</f>
        <v>Fuel Taxes or Subsidies</v>
      </c>
      <c r="C1380" s="194" t="str">
        <f t="shared" ref="C1380:C1382" si="61">C$1366</f>
        <v>Additional Fuel Tax or Subsidy Rate by Fuel</v>
      </c>
      <c r="D1380" s="6" t="s">
        <v>1365</v>
      </c>
      <c r="E1380" s="6"/>
      <c r="F1380" s="6" t="s">
        <v>1369</v>
      </c>
      <c r="G1380" s="48"/>
      <c r="H1380" s="44">
        <v>747</v>
      </c>
      <c r="I1380" s="199" t="s">
        <v>44</v>
      </c>
      <c r="J1380" s="177" t="str">
        <f>IF(ISBLANK(INDEX('Policy Characteristics'!D:D,MATCH($C1380,'Policy Characteristics'!$C:$C,0))),"",INDEX('Policy Characteristics'!D:D,MATCH($C1380,'Policy Characteristics'!$C:$C,0)))</f>
        <v>Fuel Taxes or Subsidies</v>
      </c>
      <c r="K1380" s="177" t="str">
        <f>IF(ISBLANK(INDEX('Policy Characteristics'!E:E,MATCH($C1380,'Policy Characteristics'!$C:$C,0))),"",INDEX('Policy Characteristics'!E:E,MATCH($C1380,'Policy Characteristics'!$C:$C,0)))</f>
        <v>cross fuel tax</v>
      </c>
      <c r="L1380" s="177">
        <f>IF(ISBLANK(INDEX('Policy Characteristics'!F:F,MATCH($C1380,'Policy Characteristics'!$C:$C,0))),"",INDEX('Policy Characteristics'!F:F,MATCH($C1380,'Policy Characteristics'!$C:$C,0)))</f>
        <v>-0.5</v>
      </c>
      <c r="M1380" s="177">
        <f>IF(ISBLANK(INDEX('Policy Characteristics'!G:G,MATCH($C1380,'Policy Characteristics'!$C:$C,0))),"",INDEX('Policy Characteristics'!G:G,MATCH($C1380,'Policy Characteristics'!$C:$C,0)))</f>
        <v>0.5</v>
      </c>
      <c r="N1380" s="177">
        <f>IF(ISBLANK(INDEX('Policy Characteristics'!H:H,MATCH($C1380,'Policy Characteristics'!$C:$C,0))),"",INDEX('Policy Characteristics'!H:H,MATCH($C1380,'Policy Characteristics'!$C:$C,0)))</f>
        <v>0.01</v>
      </c>
      <c r="O1380" s="177" t="str">
        <f>IF(ISBLANK(INDEX('Policy Characteristics'!I:I,MATCH($C1380,'Policy Characteristics'!$C:$C,0))),"",INDEX('Policy Characteristics'!I:I,MATCH($C1380,'Policy Characteristics'!$C:$C,0)))</f>
        <v>% of BAU price</v>
      </c>
      <c r="P1380" s="177" t="str">
        <f>IF(ISBLANK(INDEX('Policy Characteristics'!J:J,MATCH($C1380,'Policy Characteristics'!$C:$C,0))),"",INDEX('Policy Characteristics'!J:J,MATCH($C1380,'Policy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80" s="177" t="str">
        <f>IF(ISBLANK(INDEX('Policy Characteristics'!K:K,MATCH($C1380,'Policy Characteristics'!$C:$C,0))),"",INDEX('Policy Characteristics'!K:K,MATCH($C1380,'Policy Characteristics'!$C:$C,0)))</f>
        <v>fuels.html#fuel-taxes</v>
      </c>
      <c r="R1380" s="177" t="str">
        <f>IF(ISBLANK(INDEX('Policy Characteristics'!L:L,MATCH($C1380,'Policy Characteristics'!$C:$C,0))),"",INDEX('Policy Characteristics'!L:L,MATCH($C1380,'Policy Characteristics'!$C:$C,0)))</f>
        <v>fuel-taxes.html</v>
      </c>
    </row>
    <row r="1381" spans="1:18" x14ac:dyDescent="0.35">
      <c r="A1381" s="176" t="str">
        <f>IF(ISBLANK(INDEX('Policy Characteristics'!A:A,MATCH($C1381,'Policy Characteristics'!$C:$C,0))),"",INDEX('Policy Characteristics'!A:A,MATCH($C1381,'Policy Characteristics'!$C:$C,0)))</f>
        <v>Cross-Sector</v>
      </c>
      <c r="B1381" s="184" t="str">
        <f>IF(ISBLANK(INDEX('Policy Characteristics'!B:B,MATCH($C1381,'Policy Characteristics'!$C:$C,0))),"",INDEX('Policy Characteristics'!B:B,MATCH($C1381,'Policy Characteristics'!$C:$C,0)))</f>
        <v>Fuel Taxes or Subsidies</v>
      </c>
      <c r="C1381" s="194" t="str">
        <f t="shared" si="61"/>
        <v>Additional Fuel Tax or Subsidy Rate by Fuel</v>
      </c>
      <c r="D1381" s="6" t="s">
        <v>1366</v>
      </c>
      <c r="E1381" s="6"/>
      <c r="F1381" s="6" t="s">
        <v>1370</v>
      </c>
      <c r="G1381" s="48"/>
      <c r="H1381" s="44">
        <v>748</v>
      </c>
      <c r="I1381" s="199" t="s">
        <v>44</v>
      </c>
      <c r="J1381" s="177" t="str">
        <f>IF(ISBLANK(INDEX('Policy Characteristics'!D:D,MATCH($C1381,'Policy Characteristics'!$C:$C,0))),"",INDEX('Policy Characteristics'!D:D,MATCH($C1381,'Policy Characteristics'!$C:$C,0)))</f>
        <v>Fuel Taxes or Subsidies</v>
      </c>
      <c r="K1381" s="177" t="str">
        <f>IF(ISBLANK(INDEX('Policy Characteristics'!E:E,MATCH($C1381,'Policy Characteristics'!$C:$C,0))),"",INDEX('Policy Characteristics'!E:E,MATCH($C1381,'Policy Characteristics'!$C:$C,0)))</f>
        <v>cross fuel tax</v>
      </c>
      <c r="L1381" s="177">
        <f>IF(ISBLANK(INDEX('Policy Characteristics'!F:F,MATCH($C1381,'Policy Characteristics'!$C:$C,0))),"",INDEX('Policy Characteristics'!F:F,MATCH($C1381,'Policy Characteristics'!$C:$C,0)))</f>
        <v>-0.5</v>
      </c>
      <c r="M1381" s="177">
        <f>IF(ISBLANK(INDEX('Policy Characteristics'!G:G,MATCH($C1381,'Policy Characteristics'!$C:$C,0))),"",INDEX('Policy Characteristics'!G:G,MATCH($C1381,'Policy Characteristics'!$C:$C,0)))</f>
        <v>0.5</v>
      </c>
      <c r="N1381" s="177">
        <f>IF(ISBLANK(INDEX('Policy Characteristics'!H:H,MATCH($C1381,'Policy Characteristics'!$C:$C,0))),"",INDEX('Policy Characteristics'!H:H,MATCH($C1381,'Policy Characteristics'!$C:$C,0)))</f>
        <v>0.01</v>
      </c>
      <c r="O1381" s="177" t="str">
        <f>IF(ISBLANK(INDEX('Policy Characteristics'!I:I,MATCH($C1381,'Policy Characteristics'!$C:$C,0))),"",INDEX('Policy Characteristics'!I:I,MATCH($C1381,'Policy Characteristics'!$C:$C,0)))</f>
        <v>% of BAU price</v>
      </c>
      <c r="P1381" s="177" t="str">
        <f>IF(ISBLANK(INDEX('Policy Characteristics'!J:J,MATCH($C1381,'Policy Characteristics'!$C:$C,0))),"",INDEX('Policy Characteristics'!J:J,MATCH($C1381,'Policy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81" s="177" t="str">
        <f>IF(ISBLANK(INDEX('Policy Characteristics'!K:K,MATCH($C1381,'Policy Characteristics'!$C:$C,0))),"",INDEX('Policy Characteristics'!K:K,MATCH($C1381,'Policy Characteristics'!$C:$C,0)))</f>
        <v>fuels.html#fuel-taxes</v>
      </c>
      <c r="R1381" s="177" t="str">
        <f>IF(ISBLANK(INDEX('Policy Characteristics'!L:L,MATCH($C1381,'Policy Characteristics'!$C:$C,0))),"",INDEX('Policy Characteristics'!L:L,MATCH($C1381,'Policy Characteristics'!$C:$C,0)))</f>
        <v>fuel-taxes.html</v>
      </c>
    </row>
    <row r="1382" spans="1:18" x14ac:dyDescent="0.35">
      <c r="A1382" s="176" t="str">
        <f>IF(ISBLANK(INDEX('Policy Characteristics'!A:A,MATCH($C1382,'Policy Characteristics'!$C:$C,0))),"",INDEX('Policy Characteristics'!A:A,MATCH($C1382,'Policy Characteristics'!$C:$C,0)))</f>
        <v>Cross-Sector</v>
      </c>
      <c r="B1382" s="184" t="str">
        <f>IF(ISBLANK(INDEX('Policy Characteristics'!B:B,MATCH($C1382,'Policy Characteristics'!$C:$C,0))),"",INDEX('Policy Characteristics'!B:B,MATCH($C1382,'Policy Characteristics'!$C:$C,0)))</f>
        <v>Fuel Taxes or Subsidies</v>
      </c>
      <c r="C1382" s="194" t="str">
        <f t="shared" si="61"/>
        <v>Additional Fuel Tax or Subsidy Rate by Fuel</v>
      </c>
      <c r="D1382" s="6" t="s">
        <v>1367</v>
      </c>
      <c r="E1382" s="6"/>
      <c r="F1382" s="6" t="s">
        <v>1371</v>
      </c>
      <c r="G1382" s="48"/>
      <c r="H1382" s="44">
        <v>749</v>
      </c>
      <c r="I1382" s="199" t="s">
        <v>44</v>
      </c>
      <c r="J1382" s="177" t="str">
        <f>IF(ISBLANK(INDEX('Policy Characteristics'!D:D,MATCH($C1382,'Policy Characteristics'!$C:$C,0))),"",INDEX('Policy Characteristics'!D:D,MATCH($C1382,'Policy Characteristics'!$C:$C,0)))</f>
        <v>Fuel Taxes or Subsidies</v>
      </c>
      <c r="K1382" s="177" t="str">
        <f>IF(ISBLANK(INDEX('Policy Characteristics'!E:E,MATCH($C1382,'Policy Characteristics'!$C:$C,0))),"",INDEX('Policy Characteristics'!E:E,MATCH($C1382,'Policy Characteristics'!$C:$C,0)))</f>
        <v>cross fuel tax</v>
      </c>
      <c r="L1382" s="177">
        <f>IF(ISBLANK(INDEX('Policy Characteristics'!F:F,MATCH($C1382,'Policy Characteristics'!$C:$C,0))),"",INDEX('Policy Characteristics'!F:F,MATCH($C1382,'Policy Characteristics'!$C:$C,0)))</f>
        <v>-0.5</v>
      </c>
      <c r="M1382" s="177">
        <f>IF(ISBLANK(INDEX('Policy Characteristics'!G:G,MATCH($C1382,'Policy Characteristics'!$C:$C,0))),"",INDEX('Policy Characteristics'!G:G,MATCH($C1382,'Policy Characteristics'!$C:$C,0)))</f>
        <v>0.5</v>
      </c>
      <c r="N1382" s="177">
        <f>IF(ISBLANK(INDEX('Policy Characteristics'!H:H,MATCH($C1382,'Policy Characteristics'!$C:$C,0))),"",INDEX('Policy Characteristics'!H:H,MATCH($C1382,'Policy Characteristics'!$C:$C,0)))</f>
        <v>0.01</v>
      </c>
      <c r="O1382" s="177" t="str">
        <f>IF(ISBLANK(INDEX('Policy Characteristics'!I:I,MATCH($C1382,'Policy Characteristics'!$C:$C,0))),"",INDEX('Policy Characteristics'!I:I,MATCH($C1382,'Policy Characteristics'!$C:$C,0)))</f>
        <v>% of BAU price</v>
      </c>
      <c r="P1382" s="177" t="str">
        <f>IF(ISBLANK(INDEX('Policy Characteristics'!J:J,MATCH($C1382,'Policy Characteristics'!$C:$C,0))),"",INDEX('Policy Characteristics'!J:J,MATCH($C1382,'Policy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82" s="177" t="str">
        <f>IF(ISBLANK(INDEX('Policy Characteristics'!K:K,MATCH($C1382,'Policy Characteristics'!$C:$C,0))),"",INDEX('Policy Characteristics'!K:K,MATCH($C1382,'Policy Characteristics'!$C:$C,0)))</f>
        <v>fuels.html#fuel-taxes</v>
      </c>
      <c r="R1382" s="177" t="str">
        <f>IF(ISBLANK(INDEX('Policy Characteristics'!L:L,MATCH($C1382,'Policy Characteristics'!$C:$C,0))),"",INDEX('Policy Characteristics'!L:L,MATCH($C1382,'Policy Characteristics'!$C:$C,0)))</f>
        <v>fuel-taxes.html</v>
      </c>
    </row>
    <row r="1383" spans="1:18" x14ac:dyDescent="0.35">
      <c r="A1383" s="176" t="str">
        <f>IF(ISBLANK(INDEX('Policy Characteristics'!A:A,MATCH($C1383,'Policy Characteristics'!$C:$C,0))),"",INDEX('Policy Characteristics'!A:A,MATCH($C1383,'Policy Characteristics'!$C:$C,0)))</f>
        <v>Cross-Sector</v>
      </c>
      <c r="B1383" s="184" t="str">
        <f>IF(ISBLANK(INDEX('Policy Characteristics'!B:B,MATCH($C1383,'Policy Characteristics'!$C:$C,0))),"",INDEX('Policy Characteristics'!B:B,MATCH($C1383,'Policy Characteristics'!$C:$C,0)))</f>
        <v>Non BAU Carbon Tax Vehicle Qualification</v>
      </c>
      <c r="C1383" t="s">
        <v>2635</v>
      </c>
      <c r="H1383" s="44">
        <v>2286</v>
      </c>
      <c r="I1383" s="196" t="s">
        <v>43</v>
      </c>
      <c r="J1383" s="177" t="str">
        <f>IF(ISBLANK(INDEX('Policy Characteristics'!D:D,MATCH($C1383,'Policy Characteristics'!$C:$C,0))),"",INDEX('Policy Characteristics'!D:D,MATCH($C1383,'Policy Characteristics'!$C:$C,0)))</f>
        <v/>
      </c>
      <c r="K1383" s="177" t="str">
        <f>IF(ISBLANK(INDEX('Policy Characteristics'!E:E,MATCH($C1383,'Policy Characteristics'!$C:$C,0))),"",INDEX('Policy Characteristics'!E:E,MATCH($C1383,'Policy Characteristics'!$C:$C,0)))</f>
        <v/>
      </c>
      <c r="L1383" s="177">
        <f>IF(ISBLANK(INDEX('Policy Characteristics'!F:F,MATCH($C1383,'Policy Characteristics'!$C:$C,0))),"",INDEX('Policy Characteristics'!F:F,MATCH($C1383,'Policy Characteristics'!$C:$C,0)))</f>
        <v>0</v>
      </c>
      <c r="M1383" s="177">
        <f>IF(ISBLANK(INDEX('Policy Characteristics'!G:G,MATCH($C1383,'Policy Characteristics'!$C:$C,0))),"",INDEX('Policy Characteristics'!G:G,MATCH($C1383,'Policy Characteristics'!$C:$C,0)))</f>
        <v>1</v>
      </c>
      <c r="N1383" s="177">
        <f>IF(ISBLANK(INDEX('Policy Characteristics'!H:H,MATCH($C1383,'Policy Characteristics'!$C:$C,0))),"",INDEX('Policy Characteristics'!H:H,MATCH($C1383,'Policy Characteristics'!$C:$C,0)))</f>
        <v>1</v>
      </c>
      <c r="O1383" s="177" t="str">
        <f>IF(ISBLANK(INDEX('Policy Characteristics'!I:I,MATCH($C1383,'Policy Characteristics'!$C:$C,0))),"",INDEX('Policy Characteristics'!I:I,MATCH($C1383,'Policy Characteristics'!$C:$C,0)))</f>
        <v>on/off</v>
      </c>
      <c r="P1383" s="177" t="str">
        <f>IF(ISBLANK(INDEX('Policy Characteristics'!J:J,MATCH($C1383,'Policy Characteristics'!$C:$C,0))),"",INDEX('Policy Characteristics'!J:J,MATCH($C1383,'Policy Characteristics'!$C:$C,0)))</f>
        <v xml:space="preserve">**Description:** This lever determines which vehicle types are captured under the scope of a carbon tax. In some regions, only certain vehicle types are covered by a carbon tax or cap. </v>
      </c>
      <c r="Q1383" s="177" t="str">
        <f>IF(ISBLANK(INDEX('Policy Characteristics'!K:K,MATCH($C1383,'Policy Characteristics'!$C:$C,0))),"",INDEX('Policy Characteristics'!K:K,MATCH($C1383,'Policy Characteristics'!$C:$C,0)))</f>
        <v/>
      </c>
      <c r="R1383" s="177" t="str">
        <f>IF(ISBLANK(INDEX('Policy Characteristics'!L:L,MATCH($C1383,'Policy Characteristics'!$C:$C,0))),"",INDEX('Policy Characteristics'!L:L,MATCH($C1383,'Policy Characteristics'!$C:$C,0)))</f>
        <v/>
      </c>
    </row>
    <row r="1384" spans="1:18" x14ac:dyDescent="0.35">
      <c r="A1384" s="176" t="str">
        <f>IF(ISBLANK(INDEX('Policy Characteristics'!A:A,MATCH($C1384,'Policy Characteristics'!$C:$C,0))),"",INDEX('Policy Characteristics'!A:A,MATCH($C1384,'Policy Characteristics'!$C:$C,0)))</f>
        <v>Cross-Sector</v>
      </c>
      <c r="B1384" s="184" t="str">
        <f>IF(ISBLANK(INDEX('Policy Characteristics'!B:B,MATCH($C1384,'Policy Characteristics'!$C:$C,0))),"",INDEX('Policy Characteristics'!B:B,MATCH($C1384,'Policy Characteristics'!$C:$C,0)))</f>
        <v>Non BAU Carbon Tax Industry Qualification</v>
      </c>
      <c r="C1384" t="s">
        <v>2638</v>
      </c>
      <c r="H1384" s="44">
        <v>2287</v>
      </c>
      <c r="I1384" s="196" t="s">
        <v>43</v>
      </c>
      <c r="J1384" s="177" t="str">
        <f>IF(ISBLANK(INDEX('Policy Characteristics'!D:D,MATCH($C1384,'Policy Characteristics'!$C:$C,0))),"",INDEX('Policy Characteristics'!D:D,MATCH($C1384,'Policy Characteristics'!$C:$C,0)))</f>
        <v/>
      </c>
      <c r="K1384" s="177" t="str">
        <f>IF(ISBLANK(INDEX('Policy Characteristics'!E:E,MATCH($C1384,'Policy Characteristics'!$C:$C,0))),"",INDEX('Policy Characteristics'!E:E,MATCH($C1384,'Policy Characteristics'!$C:$C,0)))</f>
        <v/>
      </c>
      <c r="L1384" s="177">
        <f>IF(ISBLANK(INDEX('Policy Characteristics'!F:F,MATCH($C1384,'Policy Characteristics'!$C:$C,0))),"",INDEX('Policy Characteristics'!F:F,MATCH($C1384,'Policy Characteristics'!$C:$C,0)))</f>
        <v>0</v>
      </c>
      <c r="M1384" s="177">
        <f>IF(ISBLANK(INDEX('Policy Characteristics'!G:G,MATCH($C1384,'Policy Characteristics'!$C:$C,0))),"",INDEX('Policy Characteristics'!G:G,MATCH($C1384,'Policy Characteristics'!$C:$C,0)))</f>
        <v>1</v>
      </c>
      <c r="N1384" s="177">
        <f>IF(ISBLANK(INDEX('Policy Characteristics'!H:H,MATCH($C1384,'Policy Characteristics'!$C:$C,0))),"",INDEX('Policy Characteristics'!H:H,MATCH($C1384,'Policy Characteristics'!$C:$C,0)))</f>
        <v>1</v>
      </c>
      <c r="O1384" s="177" t="str">
        <f>IF(ISBLANK(INDEX('Policy Characteristics'!I:I,MATCH($C1384,'Policy Characteristics'!$C:$C,0))),"",INDEX('Policy Characteristics'!I:I,MATCH($C1384,'Policy Characteristics'!$C:$C,0)))</f>
        <v>on/off</v>
      </c>
      <c r="P1384" s="177" t="str">
        <f>IF(ISBLANK(INDEX('Policy Characteristics'!J:J,MATCH($C1384,'Policy Characteristics'!$C:$C,0))),"",INDEX('Policy Characteristics'!J:J,MATCH($C1384,'Policy Characteristics'!$C:$C,0)))</f>
        <v xml:space="preserve">**Description:** This lever determines which industry categories are captured under the scope of a carbon tax. In some regions, only certain industries are covered by a carbon tax or cap. </v>
      </c>
      <c r="Q1384" s="177" t="str">
        <f>IF(ISBLANK(INDEX('Policy Characteristics'!K:K,MATCH($C1384,'Policy Characteristics'!$C:$C,0))),"",INDEX('Policy Characteristics'!K:K,MATCH($C1384,'Policy Characteristics'!$C:$C,0)))</f>
        <v/>
      </c>
      <c r="R1384" s="177" t="str">
        <f>IF(ISBLANK(INDEX('Policy Characteristics'!L:L,MATCH($C1384,'Policy Characteristics'!$C:$C,0))),"",INDEX('Policy Characteristics'!L:L,MATCH($C1384,'Policy Characteristics'!$C:$C,0)))</f>
        <v/>
      </c>
    </row>
    <row r="1385" spans="1:18" x14ac:dyDescent="0.35">
      <c r="A1385" s="176" t="str">
        <f>IF(ISBLANK(INDEX('Policy Characteristics'!A:A,MATCH($C1385,'Policy Characteristics'!$C:$C,0))),"",INDEX('Policy Characteristics'!A:A,MATCH($C1385,'Policy Characteristics'!$C:$C,0)))</f>
        <v>Cross-Sector</v>
      </c>
      <c r="B1385" s="184" t="str">
        <f>IF(ISBLANK(INDEX('Policy Characteristics'!B:B,MATCH($C1385,'Policy Characteristics'!$C:$C,0))),"",INDEX('Policy Characteristics'!B:B,MATCH($C1385,'Policy Characteristics'!$C:$C,0)))</f>
        <v>Non BAU CBAM Industry Qualification</v>
      </c>
      <c r="C1385" t="s">
        <v>2641</v>
      </c>
      <c r="H1385" s="44">
        <v>2288</v>
      </c>
      <c r="I1385" s="196" t="s">
        <v>43</v>
      </c>
      <c r="J1385" s="177" t="str">
        <f>IF(ISBLANK(INDEX('Policy Characteristics'!D:D,MATCH($C1385,'Policy Characteristics'!$C:$C,0))),"",INDEX('Policy Characteristics'!D:D,MATCH($C1385,'Policy Characteristics'!$C:$C,0)))</f>
        <v/>
      </c>
      <c r="K1385" s="177" t="str">
        <f>IF(ISBLANK(INDEX('Policy Characteristics'!E:E,MATCH($C1385,'Policy Characteristics'!$C:$C,0))),"",INDEX('Policy Characteristics'!E:E,MATCH($C1385,'Policy Characteristics'!$C:$C,0)))</f>
        <v/>
      </c>
      <c r="L1385" s="177">
        <f>IF(ISBLANK(INDEX('Policy Characteristics'!F:F,MATCH($C1385,'Policy Characteristics'!$C:$C,0))),"",INDEX('Policy Characteristics'!F:F,MATCH($C1385,'Policy Characteristics'!$C:$C,0)))</f>
        <v>0</v>
      </c>
      <c r="M1385" s="177">
        <f>IF(ISBLANK(INDEX('Policy Characteristics'!G:G,MATCH($C1385,'Policy Characteristics'!$C:$C,0))),"",INDEX('Policy Characteristics'!G:G,MATCH($C1385,'Policy Characteristics'!$C:$C,0)))</f>
        <v>1</v>
      </c>
      <c r="N1385" s="177">
        <f>IF(ISBLANK(INDEX('Policy Characteristics'!H:H,MATCH($C1385,'Policy Characteristics'!$C:$C,0))),"",INDEX('Policy Characteristics'!H:H,MATCH($C1385,'Policy Characteristics'!$C:$C,0)))</f>
        <v>1</v>
      </c>
      <c r="O1385" s="177" t="str">
        <f>IF(ISBLANK(INDEX('Policy Characteristics'!I:I,MATCH($C1385,'Policy Characteristics'!$C:$C,0))),"",INDEX('Policy Characteristics'!I:I,MATCH($C1385,'Policy Characteristics'!$C:$C,0)))</f>
        <v>on/off</v>
      </c>
      <c r="P1385" s="177" t="str">
        <f>IF(ISBLANK(INDEX('Policy Characteristics'!J:J,MATCH($C1385,'Policy Characteristics'!$C:$C,0))),"",INDEX('Policy Characteristics'!J:J,MATCH($C1385,'Policy Characteristics'!$C:$C,0)))</f>
        <v>**Description:** This lever determines which industry categories are captured under the scope of a carbon border adjustment mechanism. In some regions, only certain industries are covered by a border mechanism.</v>
      </c>
      <c r="Q1385" s="177" t="str">
        <f>IF(ISBLANK(INDEX('Policy Characteristics'!K:K,MATCH($C1385,'Policy Characteristics'!$C:$C,0))),"",INDEX('Policy Characteristics'!K:K,MATCH($C1385,'Policy Characteristics'!$C:$C,0)))</f>
        <v/>
      </c>
      <c r="R1385" s="177" t="str">
        <f>IF(ISBLANK(INDEX('Policy Characteristics'!L:L,MATCH($C1385,'Policy Characteristics'!$C:$C,0))),"",INDEX('Policy Characteristics'!L:L,MATCH($C1385,'Policy Characteristics'!$C:$C,0)))</f>
        <v/>
      </c>
    </row>
    <row r="1386" spans="1:18" x14ac:dyDescent="0.35">
      <c r="A1386" s="176" t="str">
        <f>IF(ISBLANK(INDEX('Policy Characteristics'!A:A,MATCH($C1386,'Policy Characteristics'!$C:$C,0))),"",INDEX('Policy Characteristics'!A:A,MATCH($C1386,'Policy Characteristics'!$C:$C,0)))</f>
        <v>Research and Development</v>
      </c>
      <c r="B1386" s="184" t="str">
        <f>IF(ISBLANK(INDEX('Policy Characteristics'!B:B,MATCH($C1386,'Policy Characteristics'!$C:$C,0))),"",INDEX('Policy Characteristics'!B:B,MATCH($C1386,'Policy Characteristics'!$C:$C,0)))</f>
        <v>Capital Cost Reduction</v>
      </c>
      <c r="C1386" t="s">
        <v>288</v>
      </c>
      <c r="D1386" s="47" t="s">
        <v>114</v>
      </c>
      <c r="E1386" s="47"/>
      <c r="F1386" s="47" t="s">
        <v>314</v>
      </c>
      <c r="G1386" s="47"/>
      <c r="H1386" s="44">
        <v>85</v>
      </c>
      <c r="I1386" s="198" t="s">
        <v>43</v>
      </c>
      <c r="J1386" s="177" t="str">
        <f>IF(ISBLANK(INDEX('Policy Characteristics'!D:D,MATCH($C1386,'Policy Characteristics'!$C:$C,0))),"",INDEX('Policy Characteristics'!D:D,MATCH($C1386,'Policy Characteristics'!$C:$C,0)))</f>
        <v>R&amp;D Capital Cost Reductions</v>
      </c>
      <c r="K1386" s="177" t="str">
        <f>IF(ISBLANK(INDEX('Policy Characteristics'!E:E,MATCH($C1386,'Policy Characteristics'!$C:$C,0))),"",INDEX('Policy Characteristics'!E:E,MATCH($C1386,'Policy Characteristics'!$C:$C,0)))</f>
        <v>RnD building capital cost reduction</v>
      </c>
      <c r="L1386" s="177">
        <f>IF(ISBLANK(INDEX('Policy Characteristics'!F:F,MATCH($C1386,'Policy Characteristics'!$C:$C,0))),"",INDEX('Policy Characteristics'!F:F,MATCH($C1386,'Policy Characteristics'!$C:$C,0)))</f>
        <v>0</v>
      </c>
      <c r="M1386" s="177">
        <f>IF(ISBLANK(INDEX('Policy Characteristics'!G:G,MATCH($C1386,'Policy Characteristics'!$C:$C,0))),"",INDEX('Policy Characteristics'!G:G,MATCH($C1386,'Policy Characteristics'!$C:$C,0)))</f>
        <v>0.4</v>
      </c>
      <c r="N1386" s="177">
        <f>IF(ISBLANK(INDEX('Policy Characteristics'!H:H,MATCH($C1386,'Policy Characteristics'!$C:$C,0))),"",INDEX('Policy Characteristics'!H:H,MATCH($C1386,'Policy Characteristics'!$C:$C,0)))</f>
        <v>0.01</v>
      </c>
      <c r="O1386" s="177" t="str">
        <f>IF(ISBLANK(INDEX('Policy Characteristics'!I:I,MATCH($C1386,'Policy Characteristics'!$C:$C,0))),"",INDEX('Policy Characteristics'!I:I,MATCH($C1386,'Policy Characteristics'!$C:$C,0)))</f>
        <v>% reduction in cost</v>
      </c>
      <c r="P1386" s="177" t="str">
        <f>IF(ISBLANK(INDEX('Policy Characteristics'!J:J,MATCH($C1386,'Policy Characteristics'!$C:$C,0))),"",INDEX('Policy Characteristics'!J:J,MATCH($C1386,'Policy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6" s="177" t="str">
        <f>IF(ISBLANK(INDEX('Policy Characteristics'!K:K,MATCH($C1386,'Policy Characteristics'!$C:$C,0))),"",INDEX('Policy Characteristics'!K:K,MATCH($C1386,'Policy Characteristics'!$C:$C,0)))</f>
        <v>architectural-design.html#rnd</v>
      </c>
      <c r="R1386" s="177" t="str">
        <f>IF(ISBLANK(INDEX('Policy Characteristics'!L:L,MATCH($C1386,'Policy Characteristics'!$C:$C,0))),"",INDEX('Policy Characteristics'!L:L,MATCH($C1386,'Policy Characteristics'!$C:$C,0)))</f>
        <v>research-and-development.html</v>
      </c>
    </row>
    <row r="1387" spans="1:18" x14ac:dyDescent="0.35">
      <c r="A1387" s="176" t="str">
        <f>IF(ISBLANK(INDEX('Policy Characteristics'!A:A,MATCH($C1387,'Policy Characteristics'!$C:$C,0))),"",INDEX('Policy Characteristics'!A:A,MATCH($C1387,'Policy Characteristics'!$C:$C,0)))</f>
        <v>Research and Development</v>
      </c>
      <c r="B1387" s="184" t="str">
        <f>IF(ISBLANK(INDEX('Policy Characteristics'!B:B,MATCH($C1387,'Policy Characteristics'!$C:$C,0))),"",INDEX('Policy Characteristics'!B:B,MATCH($C1387,'Policy Characteristics'!$C:$C,0)))</f>
        <v>Capital Cost Reduction</v>
      </c>
      <c r="C1387" s="176" t="str">
        <f t="shared" ref="C1387:C1391" si="62">C$1386</f>
        <v>RnD Building Capital Cost Perc Reduction</v>
      </c>
      <c r="D1387" s="47" t="s">
        <v>115</v>
      </c>
      <c r="E1387" s="47"/>
      <c r="F1387" s="47" t="s">
        <v>315</v>
      </c>
      <c r="G1387" s="47"/>
      <c r="H1387" s="44">
        <v>86</v>
      </c>
      <c r="I1387" s="198" t="s">
        <v>43</v>
      </c>
      <c r="J1387" s="177" t="str">
        <f>IF(ISBLANK(INDEX('Policy Characteristics'!D:D,MATCH($C1387,'Policy Characteristics'!$C:$C,0))),"",INDEX('Policy Characteristics'!D:D,MATCH($C1387,'Policy Characteristics'!$C:$C,0)))</f>
        <v>R&amp;D Capital Cost Reductions</v>
      </c>
      <c r="K1387" s="177" t="str">
        <f>IF(ISBLANK(INDEX('Policy Characteristics'!E:E,MATCH($C1387,'Policy Characteristics'!$C:$C,0))),"",INDEX('Policy Characteristics'!E:E,MATCH($C1387,'Policy Characteristics'!$C:$C,0)))</f>
        <v>RnD building capital cost reduction</v>
      </c>
      <c r="L1387" s="177">
        <f>IF(ISBLANK(INDEX('Policy Characteristics'!F:F,MATCH($C1387,'Policy Characteristics'!$C:$C,0))),"",INDEX('Policy Characteristics'!F:F,MATCH($C1387,'Policy Characteristics'!$C:$C,0)))</f>
        <v>0</v>
      </c>
      <c r="M1387" s="177">
        <f>IF(ISBLANK(INDEX('Policy Characteristics'!G:G,MATCH($C1387,'Policy Characteristics'!$C:$C,0))),"",INDEX('Policy Characteristics'!G:G,MATCH($C1387,'Policy Characteristics'!$C:$C,0)))</f>
        <v>0.4</v>
      </c>
      <c r="N1387" s="177">
        <f>IF(ISBLANK(INDEX('Policy Characteristics'!H:H,MATCH($C1387,'Policy Characteristics'!$C:$C,0))),"",INDEX('Policy Characteristics'!H:H,MATCH($C1387,'Policy Characteristics'!$C:$C,0)))</f>
        <v>0.01</v>
      </c>
      <c r="O1387" s="177" t="str">
        <f>IF(ISBLANK(INDEX('Policy Characteristics'!I:I,MATCH($C1387,'Policy Characteristics'!$C:$C,0))),"",INDEX('Policy Characteristics'!I:I,MATCH($C1387,'Policy Characteristics'!$C:$C,0)))</f>
        <v>% reduction in cost</v>
      </c>
      <c r="P1387" s="177" t="str">
        <f>IF(ISBLANK(INDEX('Policy Characteristics'!J:J,MATCH($C1387,'Policy Characteristics'!$C:$C,0))),"",INDEX('Policy Characteristics'!J:J,MATCH($C1387,'Policy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7" s="177" t="str">
        <f>IF(ISBLANK(INDEX('Policy Characteristics'!K:K,MATCH($C1387,'Policy Characteristics'!$C:$C,0))),"",INDEX('Policy Characteristics'!K:K,MATCH($C1387,'Policy Characteristics'!$C:$C,0)))</f>
        <v>architectural-design.html#rnd</v>
      </c>
      <c r="R1387" s="177" t="str">
        <f>IF(ISBLANK(INDEX('Policy Characteristics'!L:L,MATCH($C1387,'Policy Characteristics'!$C:$C,0))),"",INDEX('Policy Characteristics'!L:L,MATCH($C1387,'Policy Characteristics'!$C:$C,0)))</f>
        <v>research-and-development.html</v>
      </c>
    </row>
    <row r="1388" spans="1:18" x14ac:dyDescent="0.35">
      <c r="A1388" s="176" t="str">
        <f>IF(ISBLANK(INDEX('Policy Characteristics'!A:A,MATCH($C1388,'Policy Characteristics'!$C:$C,0))),"",INDEX('Policy Characteristics'!A:A,MATCH($C1388,'Policy Characteristics'!$C:$C,0)))</f>
        <v>Research and Development</v>
      </c>
      <c r="B1388" s="184" t="str">
        <f>IF(ISBLANK(INDEX('Policy Characteristics'!B:B,MATCH($C1388,'Policy Characteristics'!$C:$C,0))),"",INDEX('Policy Characteristics'!B:B,MATCH($C1388,'Policy Characteristics'!$C:$C,0)))</f>
        <v>Capital Cost Reduction</v>
      </c>
      <c r="C1388" s="176" t="str">
        <f t="shared" si="62"/>
        <v>RnD Building Capital Cost Perc Reduction</v>
      </c>
      <c r="D1388" s="47" t="s">
        <v>116</v>
      </c>
      <c r="E1388" s="47"/>
      <c r="F1388" s="47" t="s">
        <v>316</v>
      </c>
      <c r="G1388" s="47"/>
      <c r="H1388" s="44">
        <v>87</v>
      </c>
      <c r="I1388" s="198" t="s">
        <v>43</v>
      </c>
      <c r="J1388" s="177" t="str">
        <f>IF(ISBLANK(INDEX('Policy Characteristics'!D:D,MATCH($C1388,'Policy Characteristics'!$C:$C,0))),"",INDEX('Policy Characteristics'!D:D,MATCH($C1388,'Policy Characteristics'!$C:$C,0)))</f>
        <v>R&amp;D Capital Cost Reductions</v>
      </c>
      <c r="K1388" s="177" t="str">
        <f>IF(ISBLANK(INDEX('Policy Characteristics'!E:E,MATCH($C1388,'Policy Characteristics'!$C:$C,0))),"",INDEX('Policy Characteristics'!E:E,MATCH($C1388,'Policy Characteristics'!$C:$C,0)))</f>
        <v>RnD building capital cost reduction</v>
      </c>
      <c r="L1388" s="177">
        <f>IF(ISBLANK(INDEX('Policy Characteristics'!F:F,MATCH($C1388,'Policy Characteristics'!$C:$C,0))),"",INDEX('Policy Characteristics'!F:F,MATCH($C1388,'Policy Characteristics'!$C:$C,0)))</f>
        <v>0</v>
      </c>
      <c r="M1388" s="177">
        <f>IF(ISBLANK(INDEX('Policy Characteristics'!G:G,MATCH($C1388,'Policy Characteristics'!$C:$C,0))),"",INDEX('Policy Characteristics'!G:G,MATCH($C1388,'Policy Characteristics'!$C:$C,0)))</f>
        <v>0.4</v>
      </c>
      <c r="N1388" s="177">
        <f>IF(ISBLANK(INDEX('Policy Characteristics'!H:H,MATCH($C1388,'Policy Characteristics'!$C:$C,0))),"",INDEX('Policy Characteristics'!H:H,MATCH($C1388,'Policy Characteristics'!$C:$C,0)))</f>
        <v>0.01</v>
      </c>
      <c r="O1388" s="177" t="str">
        <f>IF(ISBLANK(INDEX('Policy Characteristics'!I:I,MATCH($C1388,'Policy Characteristics'!$C:$C,0))),"",INDEX('Policy Characteristics'!I:I,MATCH($C1388,'Policy Characteristics'!$C:$C,0)))</f>
        <v>% reduction in cost</v>
      </c>
      <c r="P1388" s="177" t="str">
        <f>IF(ISBLANK(INDEX('Policy Characteristics'!J:J,MATCH($C1388,'Policy Characteristics'!$C:$C,0))),"",INDEX('Policy Characteristics'!J:J,MATCH($C1388,'Policy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8" s="177" t="str">
        <f>IF(ISBLANK(INDEX('Policy Characteristics'!K:K,MATCH($C1388,'Policy Characteristics'!$C:$C,0))),"",INDEX('Policy Characteristics'!K:K,MATCH($C1388,'Policy Characteristics'!$C:$C,0)))</f>
        <v>architectural-design.html#rnd</v>
      </c>
      <c r="R1388" s="177" t="str">
        <f>IF(ISBLANK(INDEX('Policy Characteristics'!L:L,MATCH($C1388,'Policy Characteristics'!$C:$C,0))),"",INDEX('Policy Characteristics'!L:L,MATCH($C1388,'Policy Characteristics'!$C:$C,0)))</f>
        <v>research-and-development.html</v>
      </c>
    </row>
    <row r="1389" spans="1:18" x14ac:dyDescent="0.35">
      <c r="A1389" s="176" t="str">
        <f>IF(ISBLANK(INDEX('Policy Characteristics'!A:A,MATCH($C1389,'Policy Characteristics'!$C:$C,0))),"",INDEX('Policy Characteristics'!A:A,MATCH($C1389,'Policy Characteristics'!$C:$C,0)))</f>
        <v>Research and Development</v>
      </c>
      <c r="B1389" s="184" t="str">
        <f>IF(ISBLANK(INDEX('Policy Characteristics'!B:B,MATCH($C1389,'Policy Characteristics'!$C:$C,0))),"",INDEX('Policy Characteristics'!B:B,MATCH($C1389,'Policy Characteristics'!$C:$C,0)))</f>
        <v>Capital Cost Reduction</v>
      </c>
      <c r="C1389" s="176" t="str">
        <f t="shared" si="62"/>
        <v>RnD Building Capital Cost Perc Reduction</v>
      </c>
      <c r="D1389" s="47" t="s">
        <v>117</v>
      </c>
      <c r="E1389" s="47"/>
      <c r="F1389" s="47" t="s">
        <v>317</v>
      </c>
      <c r="G1389" s="47"/>
      <c r="H1389" s="44">
        <v>88</v>
      </c>
      <c r="I1389" s="198" t="s">
        <v>43</v>
      </c>
      <c r="J1389" s="177" t="str">
        <f>IF(ISBLANK(INDEX('Policy Characteristics'!D:D,MATCH($C1389,'Policy Characteristics'!$C:$C,0))),"",INDEX('Policy Characteristics'!D:D,MATCH($C1389,'Policy Characteristics'!$C:$C,0)))</f>
        <v>R&amp;D Capital Cost Reductions</v>
      </c>
      <c r="K1389" s="177" t="str">
        <f>IF(ISBLANK(INDEX('Policy Characteristics'!E:E,MATCH($C1389,'Policy Characteristics'!$C:$C,0))),"",INDEX('Policy Characteristics'!E:E,MATCH($C1389,'Policy Characteristics'!$C:$C,0)))</f>
        <v>RnD building capital cost reduction</v>
      </c>
      <c r="L1389" s="177">
        <f>IF(ISBLANK(INDEX('Policy Characteristics'!F:F,MATCH($C1389,'Policy Characteristics'!$C:$C,0))),"",INDEX('Policy Characteristics'!F:F,MATCH($C1389,'Policy Characteristics'!$C:$C,0)))</f>
        <v>0</v>
      </c>
      <c r="M1389" s="177">
        <f>IF(ISBLANK(INDEX('Policy Characteristics'!G:G,MATCH($C1389,'Policy Characteristics'!$C:$C,0))),"",INDEX('Policy Characteristics'!G:G,MATCH($C1389,'Policy Characteristics'!$C:$C,0)))</f>
        <v>0.4</v>
      </c>
      <c r="N1389" s="177">
        <f>IF(ISBLANK(INDEX('Policy Characteristics'!H:H,MATCH($C1389,'Policy Characteristics'!$C:$C,0))),"",INDEX('Policy Characteristics'!H:H,MATCH($C1389,'Policy Characteristics'!$C:$C,0)))</f>
        <v>0.01</v>
      </c>
      <c r="O1389" s="177" t="str">
        <f>IF(ISBLANK(INDEX('Policy Characteristics'!I:I,MATCH($C1389,'Policy Characteristics'!$C:$C,0))),"",INDEX('Policy Characteristics'!I:I,MATCH($C1389,'Policy Characteristics'!$C:$C,0)))</f>
        <v>% reduction in cost</v>
      </c>
      <c r="P1389" s="177" t="str">
        <f>IF(ISBLANK(INDEX('Policy Characteristics'!J:J,MATCH($C1389,'Policy Characteristics'!$C:$C,0))),"",INDEX('Policy Characteristics'!J:J,MATCH($C1389,'Policy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9" s="177" t="str">
        <f>IF(ISBLANK(INDEX('Policy Characteristics'!K:K,MATCH($C1389,'Policy Characteristics'!$C:$C,0))),"",INDEX('Policy Characteristics'!K:K,MATCH($C1389,'Policy Characteristics'!$C:$C,0)))</f>
        <v>architectural-design.html#rnd</v>
      </c>
      <c r="R1389" s="177" t="str">
        <f>IF(ISBLANK(INDEX('Policy Characteristics'!L:L,MATCH($C1389,'Policy Characteristics'!$C:$C,0))),"",INDEX('Policy Characteristics'!L:L,MATCH($C1389,'Policy Characteristics'!$C:$C,0)))</f>
        <v>research-and-development.html</v>
      </c>
    </row>
    <row r="1390" spans="1:18" x14ac:dyDescent="0.35">
      <c r="A1390" s="176" t="str">
        <f>IF(ISBLANK(INDEX('Policy Characteristics'!A:A,MATCH($C1390,'Policy Characteristics'!$C:$C,0))),"",INDEX('Policy Characteristics'!A:A,MATCH($C1390,'Policy Characteristics'!$C:$C,0)))</f>
        <v>Research and Development</v>
      </c>
      <c r="B1390" s="184" t="str">
        <f>IF(ISBLANK(INDEX('Policy Characteristics'!B:B,MATCH($C1390,'Policy Characteristics'!$C:$C,0))),"",INDEX('Policy Characteristics'!B:B,MATCH($C1390,'Policy Characteristics'!$C:$C,0)))</f>
        <v>Capital Cost Reduction</v>
      </c>
      <c r="C1390" s="176" t="str">
        <f t="shared" si="62"/>
        <v>RnD Building Capital Cost Perc Reduction</v>
      </c>
      <c r="D1390" s="47" t="s">
        <v>118</v>
      </c>
      <c r="E1390" s="47"/>
      <c r="F1390" s="47" t="s">
        <v>318</v>
      </c>
      <c r="G1390" s="47"/>
      <c r="H1390" s="44">
        <v>89</v>
      </c>
      <c r="I1390" s="198" t="s">
        <v>43</v>
      </c>
      <c r="J1390" s="177" t="str">
        <f>IF(ISBLANK(INDEX('Policy Characteristics'!D:D,MATCH($C1390,'Policy Characteristics'!$C:$C,0))),"",INDEX('Policy Characteristics'!D:D,MATCH($C1390,'Policy Characteristics'!$C:$C,0)))</f>
        <v>R&amp;D Capital Cost Reductions</v>
      </c>
      <c r="K1390" s="177" t="str">
        <f>IF(ISBLANK(INDEX('Policy Characteristics'!E:E,MATCH($C1390,'Policy Characteristics'!$C:$C,0))),"",INDEX('Policy Characteristics'!E:E,MATCH($C1390,'Policy Characteristics'!$C:$C,0)))</f>
        <v>RnD building capital cost reduction</v>
      </c>
      <c r="L1390" s="177">
        <f>IF(ISBLANK(INDEX('Policy Characteristics'!F:F,MATCH($C1390,'Policy Characteristics'!$C:$C,0))),"",INDEX('Policy Characteristics'!F:F,MATCH($C1390,'Policy Characteristics'!$C:$C,0)))</f>
        <v>0</v>
      </c>
      <c r="M1390" s="177">
        <f>IF(ISBLANK(INDEX('Policy Characteristics'!G:G,MATCH($C1390,'Policy Characteristics'!$C:$C,0))),"",INDEX('Policy Characteristics'!G:G,MATCH($C1390,'Policy Characteristics'!$C:$C,0)))</f>
        <v>0.4</v>
      </c>
      <c r="N1390" s="177">
        <f>IF(ISBLANK(INDEX('Policy Characteristics'!H:H,MATCH($C1390,'Policy Characteristics'!$C:$C,0))),"",INDEX('Policy Characteristics'!H:H,MATCH($C1390,'Policy Characteristics'!$C:$C,0)))</f>
        <v>0.01</v>
      </c>
      <c r="O1390" s="177" t="str">
        <f>IF(ISBLANK(INDEX('Policy Characteristics'!I:I,MATCH($C1390,'Policy Characteristics'!$C:$C,0))),"",INDEX('Policy Characteristics'!I:I,MATCH($C1390,'Policy Characteristics'!$C:$C,0)))</f>
        <v>% reduction in cost</v>
      </c>
      <c r="P1390" s="177" t="str">
        <f>IF(ISBLANK(INDEX('Policy Characteristics'!J:J,MATCH($C1390,'Policy Characteristics'!$C:$C,0))),"",INDEX('Policy Characteristics'!J:J,MATCH($C1390,'Policy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0" s="177" t="str">
        <f>IF(ISBLANK(INDEX('Policy Characteristics'!K:K,MATCH($C1390,'Policy Characteristics'!$C:$C,0))),"",INDEX('Policy Characteristics'!K:K,MATCH($C1390,'Policy Characteristics'!$C:$C,0)))</f>
        <v>architectural-design.html#rnd</v>
      </c>
      <c r="R1390" s="177" t="str">
        <f>IF(ISBLANK(INDEX('Policy Characteristics'!L:L,MATCH($C1390,'Policy Characteristics'!$C:$C,0))),"",INDEX('Policy Characteristics'!L:L,MATCH($C1390,'Policy Characteristics'!$C:$C,0)))</f>
        <v>research-and-development.html</v>
      </c>
    </row>
    <row r="1391" spans="1:18" x14ac:dyDescent="0.35">
      <c r="A1391" s="176" t="str">
        <f>IF(ISBLANK(INDEX('Policy Characteristics'!A:A,MATCH($C1391,'Policy Characteristics'!$C:$C,0))),"",INDEX('Policy Characteristics'!A:A,MATCH($C1391,'Policy Characteristics'!$C:$C,0)))</f>
        <v>Research and Development</v>
      </c>
      <c r="B1391" s="184" t="str">
        <f>IF(ISBLANK(INDEX('Policy Characteristics'!B:B,MATCH($C1391,'Policy Characteristics'!$C:$C,0))),"",INDEX('Policy Characteristics'!B:B,MATCH($C1391,'Policy Characteristics'!$C:$C,0)))</f>
        <v>Capital Cost Reduction</v>
      </c>
      <c r="C1391" s="176" t="str">
        <f t="shared" si="62"/>
        <v>RnD Building Capital Cost Perc Reduction</v>
      </c>
      <c r="D1391" s="47" t="s">
        <v>119</v>
      </c>
      <c r="E1391" s="47"/>
      <c r="F1391" s="47" t="s">
        <v>319</v>
      </c>
      <c r="G1391" s="47"/>
      <c r="H1391" s="44">
        <v>90</v>
      </c>
      <c r="I1391" s="198" t="s">
        <v>43</v>
      </c>
      <c r="J1391" s="177" t="str">
        <f>IF(ISBLANK(INDEX('Policy Characteristics'!D:D,MATCH($C1391,'Policy Characteristics'!$C:$C,0))),"",INDEX('Policy Characteristics'!D:D,MATCH($C1391,'Policy Characteristics'!$C:$C,0)))</f>
        <v>R&amp;D Capital Cost Reductions</v>
      </c>
      <c r="K1391" s="177" t="str">
        <f>IF(ISBLANK(INDEX('Policy Characteristics'!E:E,MATCH($C1391,'Policy Characteristics'!$C:$C,0))),"",INDEX('Policy Characteristics'!E:E,MATCH($C1391,'Policy Characteristics'!$C:$C,0)))</f>
        <v>RnD building capital cost reduction</v>
      </c>
      <c r="L1391" s="177">
        <f>IF(ISBLANK(INDEX('Policy Characteristics'!F:F,MATCH($C1391,'Policy Characteristics'!$C:$C,0))),"",INDEX('Policy Characteristics'!F:F,MATCH($C1391,'Policy Characteristics'!$C:$C,0)))</f>
        <v>0</v>
      </c>
      <c r="M1391" s="177">
        <f>IF(ISBLANK(INDEX('Policy Characteristics'!G:G,MATCH($C1391,'Policy Characteristics'!$C:$C,0))),"",INDEX('Policy Characteristics'!G:G,MATCH($C1391,'Policy Characteristics'!$C:$C,0)))</f>
        <v>0.4</v>
      </c>
      <c r="N1391" s="177">
        <f>IF(ISBLANK(INDEX('Policy Characteristics'!H:H,MATCH($C1391,'Policy Characteristics'!$C:$C,0))),"",INDEX('Policy Characteristics'!H:H,MATCH($C1391,'Policy Characteristics'!$C:$C,0)))</f>
        <v>0.01</v>
      </c>
      <c r="O1391" s="177" t="str">
        <f>IF(ISBLANK(INDEX('Policy Characteristics'!I:I,MATCH($C1391,'Policy Characteristics'!$C:$C,0))),"",INDEX('Policy Characteristics'!I:I,MATCH($C1391,'Policy Characteristics'!$C:$C,0)))</f>
        <v>% reduction in cost</v>
      </c>
      <c r="P1391" s="177" t="str">
        <f>IF(ISBLANK(INDEX('Policy Characteristics'!J:J,MATCH($C1391,'Policy Characteristics'!$C:$C,0))),"",INDEX('Policy Characteristics'!J:J,MATCH($C1391,'Policy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1" s="177" t="str">
        <f>IF(ISBLANK(INDEX('Policy Characteristics'!K:K,MATCH($C1391,'Policy Characteristics'!$C:$C,0))),"",INDEX('Policy Characteristics'!K:K,MATCH($C1391,'Policy Characteristics'!$C:$C,0)))</f>
        <v>architectural-design.html#rnd</v>
      </c>
      <c r="R1391" s="177" t="str">
        <f>IF(ISBLANK(INDEX('Policy Characteristics'!L:L,MATCH($C1391,'Policy Characteristics'!$C:$C,0))),"",INDEX('Policy Characteristics'!L:L,MATCH($C1391,'Policy Characteristics'!$C:$C,0)))</f>
        <v>research-and-development.html</v>
      </c>
    </row>
    <row r="1392" spans="1:18" x14ac:dyDescent="0.35">
      <c r="A1392" s="176" t="str">
        <f>IF(ISBLANK(INDEX('Policy Characteristics'!A:A,MATCH($C1392,'Policy Characteristics'!$C:$C,0))),"",INDEX('Policy Characteristics'!A:A,MATCH($C1392,'Policy Characteristics'!$C:$C,0)))</f>
        <v>Research and Development</v>
      </c>
      <c r="B1392" s="184" t="str">
        <f>IF(ISBLANK(INDEX('Policy Characteristics'!B:B,MATCH($C1392,'Policy Characteristics'!$C:$C,0))),"",INDEX('Policy Characteristics'!B:B,MATCH($C1392,'Policy Characteristics'!$C:$C,0)))</f>
        <v>Capital Cost Reduction</v>
      </c>
      <c r="C1392" t="s">
        <v>289</v>
      </c>
      <c r="D1392" s="47"/>
      <c r="E1392" s="47"/>
      <c r="F1392" s="47" t="s">
        <v>26</v>
      </c>
      <c r="G1392" s="47"/>
      <c r="H1392" s="44">
        <v>91</v>
      </c>
      <c r="I1392" s="198" t="s">
        <v>43</v>
      </c>
      <c r="J1392" s="177" t="str">
        <f>IF(ISBLANK(INDEX('Policy Characteristics'!D:D,MATCH($C1392,'Policy Characteristics'!$C:$C,0))),"",INDEX('Policy Characteristics'!D:D,MATCH($C1392,'Policy Characteristics'!$C:$C,0)))</f>
        <v>R&amp;D Capital Cost Reductions</v>
      </c>
      <c r="K1392" s="177" t="str">
        <f>IF(ISBLANK(INDEX('Policy Characteristics'!E:E,MATCH($C1392,'Policy Characteristics'!$C:$C,0))),"",INDEX('Policy Characteristics'!E:E,MATCH($C1392,'Policy Characteristics'!$C:$C,0)))</f>
        <v>RnD CCS capital cost reduction</v>
      </c>
      <c r="L1392" s="177">
        <f>IF(ISBLANK(INDEX('Policy Characteristics'!F:F,MATCH($C1392,'Policy Characteristics'!$C:$C,0))),"",INDEX('Policy Characteristics'!F:F,MATCH($C1392,'Policy Characteristics'!$C:$C,0)))</f>
        <v>0</v>
      </c>
      <c r="M1392" s="177">
        <f>IF(ISBLANK(INDEX('Policy Characteristics'!G:G,MATCH($C1392,'Policy Characteristics'!$C:$C,0))),"",INDEX('Policy Characteristics'!G:G,MATCH($C1392,'Policy Characteristics'!$C:$C,0)))</f>
        <v>0.4</v>
      </c>
      <c r="N1392" s="177">
        <f>IF(ISBLANK(INDEX('Policy Characteristics'!H:H,MATCH($C1392,'Policy Characteristics'!$C:$C,0))),"",INDEX('Policy Characteristics'!H:H,MATCH($C1392,'Policy Characteristics'!$C:$C,0)))</f>
        <v>0.01</v>
      </c>
      <c r="O1392" s="177" t="str">
        <f>IF(ISBLANK(INDEX('Policy Characteristics'!I:I,MATCH($C1392,'Policy Characteristics'!$C:$C,0))),"",INDEX('Policy Characteristics'!I:I,MATCH($C1392,'Policy Characteristics'!$C:$C,0)))</f>
        <v>% reduction in cost</v>
      </c>
      <c r="P1392" s="177" t="str">
        <f>IF(ISBLANK(INDEX('Policy Characteristics'!J:J,MATCH($C1392,'Policy Characteristics'!$C:$C,0))),"",INDEX('Policy Characteristics'!J:J,MATCH($C1392,'Policy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2" s="177" t="str">
        <f>IF(ISBLANK(INDEX('Policy Characteristics'!K:K,MATCH($C1392,'Policy Characteristics'!$C:$C,0))),"",INDEX('Policy Characteristics'!K:K,MATCH($C1392,'Policy Characteristics'!$C:$C,0)))</f>
        <v>architectural-design.html#rnd</v>
      </c>
      <c r="R1392" s="177" t="str">
        <f>IF(ISBLANK(INDEX('Policy Characteristics'!L:L,MATCH($C1392,'Policy Characteristics'!$C:$C,0))),"",INDEX('Policy Characteristics'!L:L,MATCH($C1392,'Policy Characteristics'!$C:$C,0)))</f>
        <v>research-and-development.html</v>
      </c>
    </row>
    <row r="1393" spans="1:18" x14ac:dyDescent="0.35">
      <c r="A1393" s="176" t="str">
        <f>IF(ISBLANK(INDEX('Policy Characteristics'!A:A,MATCH($C1393,'Policy Characteristics'!$C:$C,0))),"",INDEX('Policy Characteristics'!A:A,MATCH($C1393,'Policy Characteristics'!$C:$C,0)))</f>
        <v>Research and Development</v>
      </c>
      <c r="B1393" s="184" t="str">
        <f>IF(ISBLANK(INDEX('Policy Characteristics'!B:B,MATCH($C1393,'Policy Characteristics'!$C:$C,0))),"",INDEX('Policy Characteristics'!B:B,MATCH($C1393,'Policy Characteristics'!$C:$C,0)))</f>
        <v>Capital Cost Reduction</v>
      </c>
      <c r="C1393" t="s">
        <v>290</v>
      </c>
      <c r="D1393" s="47" t="s">
        <v>446</v>
      </c>
      <c r="E1393" s="47"/>
      <c r="F1393" s="47" t="s">
        <v>449</v>
      </c>
      <c r="G1393" s="47"/>
      <c r="H1393" s="44">
        <v>92</v>
      </c>
      <c r="I1393" s="198" t="s">
        <v>43</v>
      </c>
      <c r="J1393" s="177" t="str">
        <f>IF(ISBLANK(INDEX('Policy Characteristics'!D:D,MATCH($C1393,'Policy Characteristics'!$C:$C,0))),"",INDEX('Policy Characteristics'!D:D,MATCH($C1393,'Policy Characteristics'!$C:$C,0)))</f>
        <v>R&amp;D Capital Cost Reductions</v>
      </c>
      <c r="K1393" s="177" t="str">
        <f>IF(ISBLANK(INDEX('Policy Characteristics'!E:E,MATCH($C1393,'Policy Characteristics'!$C:$C,0))),"",INDEX('Policy Characteristics'!E:E,MATCH($C1393,'Policy Characteristics'!$C:$C,0)))</f>
        <v>RnD electricity capital cost reduction</v>
      </c>
      <c r="L1393" s="177">
        <f>IF(ISBLANK(INDEX('Policy Characteristics'!F:F,MATCH($C1393,'Policy Characteristics'!$C:$C,0))),"",INDEX('Policy Characteristics'!F:F,MATCH($C1393,'Policy Characteristics'!$C:$C,0)))</f>
        <v>0</v>
      </c>
      <c r="M1393" s="177">
        <f>IF(ISBLANK(INDEX('Policy Characteristics'!G:G,MATCH($C1393,'Policy Characteristics'!$C:$C,0))),"",INDEX('Policy Characteristics'!G:G,MATCH($C1393,'Policy Characteristics'!$C:$C,0)))</f>
        <v>0.4</v>
      </c>
      <c r="N1393" s="177">
        <f>IF(ISBLANK(INDEX('Policy Characteristics'!H:H,MATCH($C1393,'Policy Characteristics'!$C:$C,0))),"",INDEX('Policy Characteristics'!H:H,MATCH($C1393,'Policy Characteristics'!$C:$C,0)))</f>
        <v>0.01</v>
      </c>
      <c r="O1393" s="177" t="str">
        <f>IF(ISBLANK(INDEX('Policy Characteristics'!I:I,MATCH($C1393,'Policy Characteristics'!$C:$C,0))),"",INDEX('Policy Characteristics'!I:I,MATCH($C1393,'Policy Characteristics'!$C:$C,0)))</f>
        <v>% reduction in cost</v>
      </c>
      <c r="P1393" s="177" t="str">
        <f>IF(ISBLANK(INDEX('Policy Characteristics'!J:J,MATCH($C1393,'Policy Characteristics'!$C:$C,0))),"",INDEX('Policy Characteristics'!J:J,MATCH($C1393,'Policy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3" s="177" t="str">
        <f>IF(ISBLANK(INDEX('Policy Characteristics'!K:K,MATCH($C1393,'Policy Characteristics'!$C:$C,0))),"",INDEX('Policy Characteristics'!K:K,MATCH($C1393,'Policy Characteristics'!$C:$C,0)))</f>
        <v>architectural-design.html#rnd</v>
      </c>
      <c r="R1393" s="177" t="str">
        <f>IF(ISBLANK(INDEX('Policy Characteristics'!L:L,MATCH($C1393,'Policy Characteristics'!$C:$C,0))),"",INDEX('Policy Characteristics'!L:L,MATCH($C1393,'Policy Characteristics'!$C:$C,0)))</f>
        <v>research-and-development.html</v>
      </c>
    </row>
    <row r="1394" spans="1:18" x14ac:dyDescent="0.35">
      <c r="A1394" s="176" t="str">
        <f>IF(ISBLANK(INDEX('Policy Characteristics'!A:A,MATCH($C1394,'Policy Characteristics'!$C:$C,0))),"",INDEX('Policy Characteristics'!A:A,MATCH($C1394,'Policy Characteristics'!$C:$C,0)))</f>
        <v>Research and Development</v>
      </c>
      <c r="B1394" s="184" t="str">
        <f>IF(ISBLANK(INDEX('Policy Characteristics'!B:B,MATCH($C1394,'Policy Characteristics'!$C:$C,0))),"",INDEX('Policy Characteristics'!B:B,MATCH($C1394,'Policy Characteristics'!$C:$C,0)))</f>
        <v>Capital Cost Reduction</v>
      </c>
      <c r="C1394" s="176" t="str">
        <f t="shared" ref="C1394:C1416" si="63">C$1393</f>
        <v>RnD Electricity Capital Cost Perc Reduction</v>
      </c>
      <c r="D1394" s="6" t="s">
        <v>2353</v>
      </c>
      <c r="E1394" s="47"/>
      <c r="F1394" s="6" t="s">
        <v>2628</v>
      </c>
      <c r="G1394" s="47"/>
      <c r="H1394" s="44">
        <v>93</v>
      </c>
      <c r="I1394" s="198" t="s">
        <v>43</v>
      </c>
      <c r="J1394" s="177" t="str">
        <f>IF(ISBLANK(INDEX('Policy Characteristics'!D:D,MATCH($C1394,'Policy Characteristics'!$C:$C,0))),"",INDEX('Policy Characteristics'!D:D,MATCH($C1394,'Policy Characteristics'!$C:$C,0)))</f>
        <v>R&amp;D Capital Cost Reductions</v>
      </c>
      <c r="K1394" s="177" t="str">
        <f>IF(ISBLANK(INDEX('Policy Characteristics'!E:E,MATCH($C1394,'Policy Characteristics'!$C:$C,0))),"",INDEX('Policy Characteristics'!E:E,MATCH($C1394,'Policy Characteristics'!$C:$C,0)))</f>
        <v>RnD electricity capital cost reduction</v>
      </c>
      <c r="L1394" s="177">
        <f>IF(ISBLANK(INDEX('Policy Characteristics'!F:F,MATCH($C1394,'Policy Characteristics'!$C:$C,0))),"",INDEX('Policy Characteristics'!F:F,MATCH($C1394,'Policy Characteristics'!$C:$C,0)))</f>
        <v>0</v>
      </c>
      <c r="M1394" s="177">
        <f>IF(ISBLANK(INDEX('Policy Characteristics'!G:G,MATCH($C1394,'Policy Characteristics'!$C:$C,0))),"",INDEX('Policy Characteristics'!G:G,MATCH($C1394,'Policy Characteristics'!$C:$C,0)))</f>
        <v>0.4</v>
      </c>
      <c r="N1394" s="177">
        <f>IF(ISBLANK(INDEX('Policy Characteristics'!H:H,MATCH($C1394,'Policy Characteristics'!$C:$C,0))),"",INDEX('Policy Characteristics'!H:H,MATCH($C1394,'Policy Characteristics'!$C:$C,0)))</f>
        <v>0.01</v>
      </c>
      <c r="O1394" s="177" t="str">
        <f>IF(ISBLANK(INDEX('Policy Characteristics'!I:I,MATCH($C1394,'Policy Characteristics'!$C:$C,0))),"",INDEX('Policy Characteristics'!I:I,MATCH($C1394,'Policy Characteristics'!$C:$C,0)))</f>
        <v>% reduction in cost</v>
      </c>
      <c r="P1394" s="177" t="str">
        <f>IF(ISBLANK(INDEX('Policy Characteristics'!J:J,MATCH($C1394,'Policy Characteristics'!$C:$C,0))),"",INDEX('Policy Characteristics'!J:J,MATCH($C1394,'Policy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4" s="177" t="str">
        <f>IF(ISBLANK(INDEX('Policy Characteristics'!K:K,MATCH($C1394,'Policy Characteristics'!$C:$C,0))),"",INDEX('Policy Characteristics'!K:K,MATCH($C1394,'Policy Characteristics'!$C:$C,0)))</f>
        <v>architectural-design.html#rnd</v>
      </c>
      <c r="R1394" s="177" t="str">
        <f>IF(ISBLANK(INDEX('Policy Characteristics'!L:L,MATCH($C1394,'Policy Characteristics'!$C:$C,0))),"",INDEX('Policy Characteristics'!L:L,MATCH($C1394,'Policy Characteristics'!$C:$C,0)))</f>
        <v>research-and-development.html</v>
      </c>
    </row>
    <row r="1395" spans="1:18" x14ac:dyDescent="0.35">
      <c r="A1395" s="176" t="str">
        <f>IF(ISBLANK(INDEX('Policy Characteristics'!A:A,MATCH($C1395,'Policy Characteristics'!$C:$C,0))),"",INDEX('Policy Characteristics'!A:A,MATCH($C1395,'Policy Characteristics'!$C:$C,0)))</f>
        <v>Research and Development</v>
      </c>
      <c r="B1395" s="184" t="str">
        <f>IF(ISBLANK(INDEX('Policy Characteristics'!B:B,MATCH($C1395,'Policy Characteristics'!$C:$C,0))),"",INDEX('Policy Characteristics'!B:B,MATCH($C1395,'Policy Characteristics'!$C:$C,0)))</f>
        <v>Capital Cost Reduction</v>
      </c>
      <c r="C1395" s="176" t="str">
        <f t="shared" si="63"/>
        <v>RnD Electricity Capital Cost Perc Reduction</v>
      </c>
      <c r="D1395" s="6" t="s">
        <v>2354</v>
      </c>
      <c r="E1395" s="47"/>
      <c r="F1395" s="6" t="s">
        <v>2366</v>
      </c>
      <c r="G1395" s="47"/>
      <c r="H1395" s="44">
        <v>1810</v>
      </c>
      <c r="I1395" s="198" t="s">
        <v>43</v>
      </c>
      <c r="J1395" s="177" t="str">
        <f>IF(ISBLANK(INDEX('Policy Characteristics'!D:D,MATCH($C1395,'Policy Characteristics'!$C:$C,0))),"",INDEX('Policy Characteristics'!D:D,MATCH($C1395,'Policy Characteristics'!$C:$C,0)))</f>
        <v>R&amp;D Capital Cost Reductions</v>
      </c>
      <c r="K1395" s="177" t="str">
        <f>IF(ISBLANK(INDEX('Policy Characteristics'!E:E,MATCH($C1395,'Policy Characteristics'!$C:$C,0))),"",INDEX('Policy Characteristics'!E:E,MATCH($C1395,'Policy Characteristics'!$C:$C,0)))</f>
        <v>RnD electricity capital cost reduction</v>
      </c>
      <c r="L1395" s="177">
        <f>IF(ISBLANK(INDEX('Policy Characteristics'!F:F,MATCH($C1395,'Policy Characteristics'!$C:$C,0))),"",INDEX('Policy Characteristics'!F:F,MATCH($C1395,'Policy Characteristics'!$C:$C,0)))</f>
        <v>0</v>
      </c>
      <c r="M1395" s="177">
        <f>IF(ISBLANK(INDEX('Policy Characteristics'!G:G,MATCH($C1395,'Policy Characteristics'!$C:$C,0))),"",INDEX('Policy Characteristics'!G:G,MATCH($C1395,'Policy Characteristics'!$C:$C,0)))</f>
        <v>0.4</v>
      </c>
      <c r="N1395" s="177">
        <f>IF(ISBLANK(INDEX('Policy Characteristics'!H:H,MATCH($C1395,'Policy Characteristics'!$C:$C,0))),"",INDEX('Policy Characteristics'!H:H,MATCH($C1395,'Policy Characteristics'!$C:$C,0)))</f>
        <v>0.01</v>
      </c>
      <c r="O1395" s="177" t="str">
        <f>IF(ISBLANK(INDEX('Policy Characteristics'!I:I,MATCH($C1395,'Policy Characteristics'!$C:$C,0))),"",INDEX('Policy Characteristics'!I:I,MATCH($C1395,'Policy Characteristics'!$C:$C,0)))</f>
        <v>% reduction in cost</v>
      </c>
      <c r="P1395" s="177" t="str">
        <f>IF(ISBLANK(INDEX('Policy Characteristics'!J:J,MATCH($C1395,'Policy Characteristics'!$C:$C,0))),"",INDEX('Policy Characteristics'!J:J,MATCH($C1395,'Policy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5" s="177" t="str">
        <f>IF(ISBLANK(INDEX('Policy Characteristics'!K:K,MATCH($C1395,'Policy Characteristics'!$C:$C,0))),"",INDEX('Policy Characteristics'!K:K,MATCH($C1395,'Policy Characteristics'!$C:$C,0)))</f>
        <v>architectural-design.html#rnd</v>
      </c>
      <c r="R1395" s="177" t="str">
        <f>IF(ISBLANK(INDEX('Policy Characteristics'!L:L,MATCH($C1395,'Policy Characteristics'!$C:$C,0))),"",INDEX('Policy Characteristics'!L:L,MATCH($C1395,'Policy Characteristics'!$C:$C,0)))</f>
        <v>research-and-development.html</v>
      </c>
    </row>
    <row r="1396" spans="1:18" x14ac:dyDescent="0.35">
      <c r="A1396" s="176" t="str">
        <f>IF(ISBLANK(INDEX('Policy Characteristics'!A:A,MATCH($C1396,'Policy Characteristics'!$C:$C,0))),"",INDEX('Policy Characteristics'!A:A,MATCH($C1396,'Policy Characteristics'!$C:$C,0)))</f>
        <v>Research and Development</v>
      </c>
      <c r="B1396" s="184" t="str">
        <f>IF(ISBLANK(INDEX('Policy Characteristics'!B:B,MATCH($C1396,'Policy Characteristics'!$C:$C,0))),"",INDEX('Policy Characteristics'!B:B,MATCH($C1396,'Policy Characteristics'!$C:$C,0)))</f>
        <v>Capital Cost Reduction</v>
      </c>
      <c r="C1396" s="176" t="str">
        <f t="shared" si="63"/>
        <v>RnD Electricity Capital Cost Perc Reduction</v>
      </c>
      <c r="D1396" s="6" t="s">
        <v>75</v>
      </c>
      <c r="E1396" s="47"/>
      <c r="F1396" s="6" t="s">
        <v>2367</v>
      </c>
      <c r="G1396" s="47"/>
      <c r="H1396" s="44">
        <v>94</v>
      </c>
      <c r="I1396" s="198" t="s">
        <v>43</v>
      </c>
      <c r="J1396" s="177" t="str">
        <f>IF(ISBLANK(INDEX('Policy Characteristics'!D:D,MATCH($C1396,'Policy Characteristics'!$C:$C,0))),"",INDEX('Policy Characteristics'!D:D,MATCH($C1396,'Policy Characteristics'!$C:$C,0)))</f>
        <v>R&amp;D Capital Cost Reductions</v>
      </c>
      <c r="K1396" s="177" t="str">
        <f>IF(ISBLANK(INDEX('Policy Characteristics'!E:E,MATCH($C1396,'Policy Characteristics'!$C:$C,0))),"",INDEX('Policy Characteristics'!E:E,MATCH($C1396,'Policy Characteristics'!$C:$C,0)))</f>
        <v>RnD electricity capital cost reduction</v>
      </c>
      <c r="L1396" s="177">
        <f>IF(ISBLANK(INDEX('Policy Characteristics'!F:F,MATCH($C1396,'Policy Characteristics'!$C:$C,0))),"",INDEX('Policy Characteristics'!F:F,MATCH($C1396,'Policy Characteristics'!$C:$C,0)))</f>
        <v>0</v>
      </c>
      <c r="M1396" s="177">
        <f>IF(ISBLANK(INDEX('Policy Characteristics'!G:G,MATCH($C1396,'Policy Characteristics'!$C:$C,0))),"",INDEX('Policy Characteristics'!G:G,MATCH($C1396,'Policy Characteristics'!$C:$C,0)))</f>
        <v>0.4</v>
      </c>
      <c r="N1396" s="177">
        <f>IF(ISBLANK(INDEX('Policy Characteristics'!H:H,MATCH($C1396,'Policy Characteristics'!$C:$C,0))),"",INDEX('Policy Characteristics'!H:H,MATCH($C1396,'Policy Characteristics'!$C:$C,0)))</f>
        <v>0.01</v>
      </c>
      <c r="O1396" s="177" t="str">
        <f>IF(ISBLANK(INDEX('Policy Characteristics'!I:I,MATCH($C1396,'Policy Characteristics'!$C:$C,0))),"",INDEX('Policy Characteristics'!I:I,MATCH($C1396,'Policy Characteristics'!$C:$C,0)))</f>
        <v>% reduction in cost</v>
      </c>
      <c r="P1396" s="177" t="str">
        <f>IF(ISBLANK(INDEX('Policy Characteristics'!J:J,MATCH($C1396,'Policy Characteristics'!$C:$C,0))),"",INDEX('Policy Characteristics'!J:J,MATCH($C1396,'Policy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6" s="177" t="str">
        <f>IF(ISBLANK(INDEX('Policy Characteristics'!K:K,MATCH($C1396,'Policy Characteristics'!$C:$C,0))),"",INDEX('Policy Characteristics'!K:K,MATCH($C1396,'Policy Characteristics'!$C:$C,0)))</f>
        <v>architectural-design.html#rnd</v>
      </c>
      <c r="R1396" s="177" t="str">
        <f>IF(ISBLANK(INDEX('Policy Characteristics'!L:L,MATCH($C1396,'Policy Characteristics'!$C:$C,0))),"",INDEX('Policy Characteristics'!L:L,MATCH($C1396,'Policy Characteristics'!$C:$C,0)))</f>
        <v>research-and-development.html</v>
      </c>
    </row>
    <row r="1397" spans="1:18" x14ac:dyDescent="0.35">
      <c r="A1397" s="176" t="str">
        <f>IF(ISBLANK(INDEX('Policy Characteristics'!A:A,MATCH($C1397,'Policy Characteristics'!$C:$C,0))),"",INDEX('Policy Characteristics'!A:A,MATCH($C1397,'Policy Characteristics'!$C:$C,0)))</f>
        <v>Research and Development</v>
      </c>
      <c r="B1397" s="184" t="str">
        <f>IF(ISBLANK(INDEX('Policy Characteristics'!B:B,MATCH($C1397,'Policy Characteristics'!$C:$C,0))),"",INDEX('Policy Characteristics'!B:B,MATCH($C1397,'Policy Characteristics'!$C:$C,0)))</f>
        <v>Capital Cost Reduction</v>
      </c>
      <c r="C1397" s="176" t="str">
        <f t="shared" si="63"/>
        <v>RnD Electricity Capital Cost Perc Reduction</v>
      </c>
      <c r="D1397" s="6" t="s">
        <v>76</v>
      </c>
      <c r="E1397" s="47"/>
      <c r="F1397" s="6" t="s">
        <v>320</v>
      </c>
      <c r="G1397" s="47"/>
      <c r="H1397" s="44">
        <v>95</v>
      </c>
      <c r="I1397" s="198" t="s">
        <v>43</v>
      </c>
      <c r="J1397" s="177" t="str">
        <f>IF(ISBLANK(INDEX('Policy Characteristics'!D:D,MATCH($C1397,'Policy Characteristics'!$C:$C,0))),"",INDEX('Policy Characteristics'!D:D,MATCH($C1397,'Policy Characteristics'!$C:$C,0)))</f>
        <v>R&amp;D Capital Cost Reductions</v>
      </c>
      <c r="K1397" s="177" t="str">
        <f>IF(ISBLANK(INDEX('Policy Characteristics'!E:E,MATCH($C1397,'Policy Characteristics'!$C:$C,0))),"",INDEX('Policy Characteristics'!E:E,MATCH($C1397,'Policy Characteristics'!$C:$C,0)))</f>
        <v>RnD electricity capital cost reduction</v>
      </c>
      <c r="L1397" s="177">
        <f>IF(ISBLANK(INDEX('Policy Characteristics'!F:F,MATCH($C1397,'Policy Characteristics'!$C:$C,0))),"",INDEX('Policy Characteristics'!F:F,MATCH($C1397,'Policy Characteristics'!$C:$C,0)))</f>
        <v>0</v>
      </c>
      <c r="M1397" s="177">
        <f>IF(ISBLANK(INDEX('Policy Characteristics'!G:G,MATCH($C1397,'Policy Characteristics'!$C:$C,0))),"",INDEX('Policy Characteristics'!G:G,MATCH($C1397,'Policy Characteristics'!$C:$C,0)))</f>
        <v>0.4</v>
      </c>
      <c r="N1397" s="177">
        <f>IF(ISBLANK(INDEX('Policy Characteristics'!H:H,MATCH($C1397,'Policy Characteristics'!$C:$C,0))),"",INDEX('Policy Characteristics'!H:H,MATCH($C1397,'Policy Characteristics'!$C:$C,0)))</f>
        <v>0.01</v>
      </c>
      <c r="O1397" s="177" t="str">
        <f>IF(ISBLANK(INDEX('Policy Characteristics'!I:I,MATCH($C1397,'Policy Characteristics'!$C:$C,0))),"",INDEX('Policy Characteristics'!I:I,MATCH($C1397,'Policy Characteristics'!$C:$C,0)))</f>
        <v>% reduction in cost</v>
      </c>
      <c r="P1397" s="177" t="str">
        <f>IF(ISBLANK(INDEX('Policy Characteristics'!J:J,MATCH($C1397,'Policy Characteristics'!$C:$C,0))),"",INDEX('Policy Characteristics'!J:J,MATCH($C1397,'Policy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7" s="177" t="str">
        <f>IF(ISBLANK(INDEX('Policy Characteristics'!K:K,MATCH($C1397,'Policy Characteristics'!$C:$C,0))),"",INDEX('Policy Characteristics'!K:K,MATCH($C1397,'Policy Characteristics'!$C:$C,0)))</f>
        <v>architectural-design.html#rnd</v>
      </c>
      <c r="R1397" s="177" t="str">
        <f>IF(ISBLANK(INDEX('Policy Characteristics'!L:L,MATCH($C1397,'Policy Characteristics'!$C:$C,0))),"",INDEX('Policy Characteristics'!L:L,MATCH($C1397,'Policy Characteristics'!$C:$C,0)))</f>
        <v>research-and-development.html</v>
      </c>
    </row>
    <row r="1398" spans="1:18" x14ac:dyDescent="0.35">
      <c r="A1398" s="176" t="str">
        <f>IF(ISBLANK(INDEX('Policy Characteristics'!A:A,MATCH($C1398,'Policy Characteristics'!$C:$C,0))),"",INDEX('Policy Characteristics'!A:A,MATCH($C1398,'Policy Characteristics'!$C:$C,0)))</f>
        <v>Research and Development</v>
      </c>
      <c r="B1398" s="184" t="str">
        <f>IF(ISBLANK(INDEX('Policy Characteristics'!B:B,MATCH($C1398,'Policy Characteristics'!$C:$C,0))),"",INDEX('Policy Characteristics'!B:B,MATCH($C1398,'Policy Characteristics'!$C:$C,0)))</f>
        <v>Capital Cost Reduction</v>
      </c>
      <c r="C1398" s="176" t="str">
        <f t="shared" si="63"/>
        <v>RnD Electricity Capital Cost Perc Reduction</v>
      </c>
      <c r="D1398" s="6" t="s">
        <v>447</v>
      </c>
      <c r="E1398" s="47"/>
      <c r="F1398" s="6" t="s">
        <v>451</v>
      </c>
      <c r="G1398" s="47"/>
      <c r="H1398" s="44">
        <v>96</v>
      </c>
      <c r="I1398" s="198" t="s">
        <v>43</v>
      </c>
      <c r="J1398" s="177" t="str">
        <f>IF(ISBLANK(INDEX('Policy Characteristics'!D:D,MATCH($C1398,'Policy Characteristics'!$C:$C,0))),"",INDEX('Policy Characteristics'!D:D,MATCH($C1398,'Policy Characteristics'!$C:$C,0)))</f>
        <v>R&amp;D Capital Cost Reductions</v>
      </c>
      <c r="K1398" s="177" t="str">
        <f>IF(ISBLANK(INDEX('Policy Characteristics'!E:E,MATCH($C1398,'Policy Characteristics'!$C:$C,0))),"",INDEX('Policy Characteristics'!E:E,MATCH($C1398,'Policy Characteristics'!$C:$C,0)))</f>
        <v>RnD electricity capital cost reduction</v>
      </c>
      <c r="L1398" s="177">
        <f>IF(ISBLANK(INDEX('Policy Characteristics'!F:F,MATCH($C1398,'Policy Characteristics'!$C:$C,0))),"",INDEX('Policy Characteristics'!F:F,MATCH($C1398,'Policy Characteristics'!$C:$C,0)))</f>
        <v>0</v>
      </c>
      <c r="M1398" s="177">
        <f>IF(ISBLANK(INDEX('Policy Characteristics'!G:G,MATCH($C1398,'Policy Characteristics'!$C:$C,0))),"",INDEX('Policy Characteristics'!G:G,MATCH($C1398,'Policy Characteristics'!$C:$C,0)))</f>
        <v>0.4</v>
      </c>
      <c r="N1398" s="177">
        <f>IF(ISBLANK(INDEX('Policy Characteristics'!H:H,MATCH($C1398,'Policy Characteristics'!$C:$C,0))),"",INDEX('Policy Characteristics'!H:H,MATCH($C1398,'Policy Characteristics'!$C:$C,0)))</f>
        <v>0.01</v>
      </c>
      <c r="O1398" s="177" t="str">
        <f>IF(ISBLANK(INDEX('Policy Characteristics'!I:I,MATCH($C1398,'Policy Characteristics'!$C:$C,0))),"",INDEX('Policy Characteristics'!I:I,MATCH($C1398,'Policy Characteristics'!$C:$C,0)))</f>
        <v>% reduction in cost</v>
      </c>
      <c r="P1398" s="177" t="str">
        <f>IF(ISBLANK(INDEX('Policy Characteristics'!J:J,MATCH($C1398,'Policy Characteristics'!$C:$C,0))),"",INDEX('Policy Characteristics'!J:J,MATCH($C1398,'Policy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8" s="177" t="str">
        <f>IF(ISBLANK(INDEX('Policy Characteristics'!K:K,MATCH($C1398,'Policy Characteristics'!$C:$C,0))),"",INDEX('Policy Characteristics'!K:K,MATCH($C1398,'Policy Characteristics'!$C:$C,0)))</f>
        <v>architectural-design.html#rnd</v>
      </c>
      <c r="R1398" s="177" t="str">
        <f>IF(ISBLANK(INDEX('Policy Characteristics'!L:L,MATCH($C1398,'Policy Characteristics'!$C:$C,0))),"",INDEX('Policy Characteristics'!L:L,MATCH($C1398,'Policy Characteristics'!$C:$C,0)))</f>
        <v>research-and-development.html</v>
      </c>
    </row>
    <row r="1399" spans="1:18" x14ac:dyDescent="0.35">
      <c r="A1399" s="176" t="str">
        <f>IF(ISBLANK(INDEX('Policy Characteristics'!A:A,MATCH($C1399,'Policy Characteristics'!$C:$C,0))),"",INDEX('Policy Characteristics'!A:A,MATCH($C1399,'Policy Characteristics'!$C:$C,0)))</f>
        <v>Research and Development</v>
      </c>
      <c r="B1399" s="184" t="str">
        <f>IF(ISBLANK(INDEX('Policy Characteristics'!B:B,MATCH($C1399,'Policy Characteristics'!$C:$C,0))),"",INDEX('Policy Characteristics'!B:B,MATCH($C1399,'Policy Characteristics'!$C:$C,0)))</f>
        <v>Capital Cost Reduction</v>
      </c>
      <c r="C1399" s="176" t="str">
        <f t="shared" si="63"/>
        <v>RnD Electricity Capital Cost Perc Reduction</v>
      </c>
      <c r="D1399" s="6" t="s">
        <v>77</v>
      </c>
      <c r="E1399" s="47"/>
      <c r="F1399" s="6" t="s">
        <v>321</v>
      </c>
      <c r="G1399" s="47"/>
      <c r="H1399" s="44">
        <v>97</v>
      </c>
      <c r="I1399" s="198" t="s">
        <v>43</v>
      </c>
      <c r="J1399" s="177" t="str">
        <f>IF(ISBLANK(INDEX('Policy Characteristics'!D:D,MATCH($C1399,'Policy Characteristics'!$C:$C,0))),"",INDEX('Policy Characteristics'!D:D,MATCH($C1399,'Policy Characteristics'!$C:$C,0)))</f>
        <v>R&amp;D Capital Cost Reductions</v>
      </c>
      <c r="K1399" s="177" t="str">
        <f>IF(ISBLANK(INDEX('Policy Characteristics'!E:E,MATCH($C1399,'Policy Characteristics'!$C:$C,0))),"",INDEX('Policy Characteristics'!E:E,MATCH($C1399,'Policy Characteristics'!$C:$C,0)))</f>
        <v>RnD electricity capital cost reduction</v>
      </c>
      <c r="L1399" s="177">
        <f>IF(ISBLANK(INDEX('Policy Characteristics'!F:F,MATCH($C1399,'Policy Characteristics'!$C:$C,0))),"",INDEX('Policy Characteristics'!F:F,MATCH($C1399,'Policy Characteristics'!$C:$C,0)))</f>
        <v>0</v>
      </c>
      <c r="M1399" s="177">
        <f>IF(ISBLANK(INDEX('Policy Characteristics'!G:G,MATCH($C1399,'Policy Characteristics'!$C:$C,0))),"",INDEX('Policy Characteristics'!G:G,MATCH($C1399,'Policy Characteristics'!$C:$C,0)))</f>
        <v>0.4</v>
      </c>
      <c r="N1399" s="177">
        <f>IF(ISBLANK(INDEX('Policy Characteristics'!H:H,MATCH($C1399,'Policy Characteristics'!$C:$C,0))),"",INDEX('Policy Characteristics'!H:H,MATCH($C1399,'Policy Characteristics'!$C:$C,0)))</f>
        <v>0.01</v>
      </c>
      <c r="O1399" s="177" t="str">
        <f>IF(ISBLANK(INDEX('Policy Characteristics'!I:I,MATCH($C1399,'Policy Characteristics'!$C:$C,0))),"",INDEX('Policy Characteristics'!I:I,MATCH($C1399,'Policy Characteristics'!$C:$C,0)))</f>
        <v>% reduction in cost</v>
      </c>
      <c r="P1399" s="177" t="str">
        <f>IF(ISBLANK(INDEX('Policy Characteristics'!J:J,MATCH($C1399,'Policy Characteristics'!$C:$C,0))),"",INDEX('Policy Characteristics'!J:J,MATCH($C1399,'Policy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9" s="177" t="str">
        <f>IF(ISBLANK(INDEX('Policy Characteristics'!K:K,MATCH($C1399,'Policy Characteristics'!$C:$C,0))),"",INDEX('Policy Characteristics'!K:K,MATCH($C1399,'Policy Characteristics'!$C:$C,0)))</f>
        <v>architectural-design.html#rnd</v>
      </c>
      <c r="R1399" s="177" t="str">
        <f>IF(ISBLANK(INDEX('Policy Characteristics'!L:L,MATCH($C1399,'Policy Characteristics'!$C:$C,0))),"",INDEX('Policy Characteristics'!L:L,MATCH($C1399,'Policy Characteristics'!$C:$C,0)))</f>
        <v>research-and-development.html</v>
      </c>
    </row>
    <row r="1400" spans="1:18" x14ac:dyDescent="0.35">
      <c r="A1400" s="176" t="str">
        <f>IF(ISBLANK(INDEX('Policy Characteristics'!A:A,MATCH($C1400,'Policy Characteristics'!$C:$C,0))),"",INDEX('Policy Characteristics'!A:A,MATCH($C1400,'Policy Characteristics'!$C:$C,0)))</f>
        <v>Research and Development</v>
      </c>
      <c r="B1400" s="184" t="str">
        <f>IF(ISBLANK(INDEX('Policy Characteristics'!B:B,MATCH($C1400,'Policy Characteristics'!$C:$C,0))),"",INDEX('Policy Characteristics'!B:B,MATCH($C1400,'Policy Characteristics'!$C:$C,0)))</f>
        <v>Capital Cost Reduction</v>
      </c>
      <c r="C1400" s="176" t="str">
        <f t="shared" si="63"/>
        <v>RnD Electricity Capital Cost Perc Reduction</v>
      </c>
      <c r="D1400" s="6" t="s">
        <v>78</v>
      </c>
      <c r="E1400" s="47"/>
      <c r="F1400" s="6" t="s">
        <v>322</v>
      </c>
      <c r="G1400" s="47"/>
      <c r="H1400" s="44">
        <v>98</v>
      </c>
      <c r="I1400" s="198" t="s">
        <v>43</v>
      </c>
      <c r="J1400" s="177" t="str">
        <f>IF(ISBLANK(INDEX('Policy Characteristics'!D:D,MATCH($C1400,'Policy Characteristics'!$C:$C,0))),"",INDEX('Policy Characteristics'!D:D,MATCH($C1400,'Policy Characteristics'!$C:$C,0)))</f>
        <v>R&amp;D Capital Cost Reductions</v>
      </c>
      <c r="K1400" s="177" t="str">
        <f>IF(ISBLANK(INDEX('Policy Characteristics'!E:E,MATCH($C1400,'Policy Characteristics'!$C:$C,0))),"",INDEX('Policy Characteristics'!E:E,MATCH($C1400,'Policy Characteristics'!$C:$C,0)))</f>
        <v>RnD electricity capital cost reduction</v>
      </c>
      <c r="L1400" s="177">
        <f>IF(ISBLANK(INDEX('Policy Characteristics'!F:F,MATCH($C1400,'Policy Characteristics'!$C:$C,0))),"",INDEX('Policy Characteristics'!F:F,MATCH($C1400,'Policy Characteristics'!$C:$C,0)))</f>
        <v>0</v>
      </c>
      <c r="M1400" s="177">
        <f>IF(ISBLANK(INDEX('Policy Characteristics'!G:G,MATCH($C1400,'Policy Characteristics'!$C:$C,0))),"",INDEX('Policy Characteristics'!G:G,MATCH($C1400,'Policy Characteristics'!$C:$C,0)))</f>
        <v>0.4</v>
      </c>
      <c r="N1400" s="177">
        <f>IF(ISBLANK(INDEX('Policy Characteristics'!H:H,MATCH($C1400,'Policy Characteristics'!$C:$C,0))),"",INDEX('Policy Characteristics'!H:H,MATCH($C1400,'Policy Characteristics'!$C:$C,0)))</f>
        <v>0.01</v>
      </c>
      <c r="O1400" s="177" t="str">
        <f>IF(ISBLANK(INDEX('Policy Characteristics'!I:I,MATCH($C1400,'Policy Characteristics'!$C:$C,0))),"",INDEX('Policy Characteristics'!I:I,MATCH($C1400,'Policy Characteristics'!$C:$C,0)))</f>
        <v>% reduction in cost</v>
      </c>
      <c r="P1400" s="177" t="str">
        <f>IF(ISBLANK(INDEX('Policy Characteristics'!J:J,MATCH($C1400,'Policy Characteristics'!$C:$C,0))),"",INDEX('Policy Characteristics'!J:J,MATCH($C1400,'Policy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0" s="177" t="str">
        <f>IF(ISBLANK(INDEX('Policy Characteristics'!K:K,MATCH($C1400,'Policy Characteristics'!$C:$C,0))),"",INDEX('Policy Characteristics'!K:K,MATCH($C1400,'Policy Characteristics'!$C:$C,0)))</f>
        <v>architectural-design.html#rnd</v>
      </c>
      <c r="R1400" s="177" t="str">
        <f>IF(ISBLANK(INDEX('Policy Characteristics'!L:L,MATCH($C1400,'Policy Characteristics'!$C:$C,0))),"",INDEX('Policy Characteristics'!L:L,MATCH($C1400,'Policy Characteristics'!$C:$C,0)))</f>
        <v>research-and-development.html</v>
      </c>
    </row>
    <row r="1401" spans="1:18" x14ac:dyDescent="0.35">
      <c r="A1401" s="176" t="str">
        <f>IF(ISBLANK(INDEX('Policy Characteristics'!A:A,MATCH($C1401,'Policy Characteristics'!$C:$C,0))),"",INDEX('Policy Characteristics'!A:A,MATCH($C1401,'Policy Characteristics'!$C:$C,0)))</f>
        <v>Research and Development</v>
      </c>
      <c r="B1401" s="184" t="str">
        <f>IF(ISBLANK(INDEX('Policy Characteristics'!B:B,MATCH($C1401,'Policy Characteristics'!$C:$C,0))),"",INDEX('Policy Characteristics'!B:B,MATCH($C1401,'Policy Characteristics'!$C:$C,0)))</f>
        <v>Capital Cost Reduction</v>
      </c>
      <c r="C1401" s="176" t="str">
        <f t="shared" si="63"/>
        <v>RnD Electricity Capital Cost Perc Reduction</v>
      </c>
      <c r="D1401" s="6" t="s">
        <v>79</v>
      </c>
      <c r="E1401" s="47"/>
      <c r="F1401" s="6" t="s">
        <v>323</v>
      </c>
      <c r="G1401" s="47"/>
      <c r="H1401" s="44">
        <v>99</v>
      </c>
      <c r="I1401" s="198" t="s">
        <v>43</v>
      </c>
      <c r="J1401" s="177" t="str">
        <f>IF(ISBLANK(INDEX('Policy Characteristics'!D:D,MATCH($C1401,'Policy Characteristics'!$C:$C,0))),"",INDEX('Policy Characteristics'!D:D,MATCH($C1401,'Policy Characteristics'!$C:$C,0)))</f>
        <v>R&amp;D Capital Cost Reductions</v>
      </c>
      <c r="K1401" s="177" t="str">
        <f>IF(ISBLANK(INDEX('Policy Characteristics'!E:E,MATCH($C1401,'Policy Characteristics'!$C:$C,0))),"",INDEX('Policy Characteristics'!E:E,MATCH($C1401,'Policy Characteristics'!$C:$C,0)))</f>
        <v>RnD electricity capital cost reduction</v>
      </c>
      <c r="L1401" s="177">
        <f>IF(ISBLANK(INDEX('Policy Characteristics'!F:F,MATCH($C1401,'Policy Characteristics'!$C:$C,0))),"",INDEX('Policy Characteristics'!F:F,MATCH($C1401,'Policy Characteristics'!$C:$C,0)))</f>
        <v>0</v>
      </c>
      <c r="M1401" s="177">
        <f>IF(ISBLANK(INDEX('Policy Characteristics'!G:G,MATCH($C1401,'Policy Characteristics'!$C:$C,0))),"",INDEX('Policy Characteristics'!G:G,MATCH($C1401,'Policy Characteristics'!$C:$C,0)))</f>
        <v>0.4</v>
      </c>
      <c r="N1401" s="177">
        <f>IF(ISBLANK(INDEX('Policy Characteristics'!H:H,MATCH($C1401,'Policy Characteristics'!$C:$C,0))),"",INDEX('Policy Characteristics'!H:H,MATCH($C1401,'Policy Characteristics'!$C:$C,0)))</f>
        <v>0.01</v>
      </c>
      <c r="O1401" s="177" t="str">
        <f>IF(ISBLANK(INDEX('Policy Characteristics'!I:I,MATCH($C1401,'Policy Characteristics'!$C:$C,0))),"",INDEX('Policy Characteristics'!I:I,MATCH($C1401,'Policy Characteristics'!$C:$C,0)))</f>
        <v>% reduction in cost</v>
      </c>
      <c r="P1401" s="177" t="str">
        <f>IF(ISBLANK(INDEX('Policy Characteristics'!J:J,MATCH($C1401,'Policy Characteristics'!$C:$C,0))),"",INDEX('Policy Characteristics'!J:J,MATCH($C1401,'Policy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1" s="177" t="str">
        <f>IF(ISBLANK(INDEX('Policy Characteristics'!K:K,MATCH($C1401,'Policy Characteristics'!$C:$C,0))),"",INDEX('Policy Characteristics'!K:K,MATCH($C1401,'Policy Characteristics'!$C:$C,0)))</f>
        <v>architectural-design.html#rnd</v>
      </c>
      <c r="R1401" s="177" t="str">
        <f>IF(ISBLANK(INDEX('Policy Characteristics'!L:L,MATCH($C1401,'Policy Characteristics'!$C:$C,0))),"",INDEX('Policy Characteristics'!L:L,MATCH($C1401,'Policy Characteristics'!$C:$C,0)))</f>
        <v>research-and-development.html</v>
      </c>
    </row>
    <row r="1402" spans="1:18" x14ac:dyDescent="0.35">
      <c r="A1402" s="176" t="str">
        <f>IF(ISBLANK(INDEX('Policy Characteristics'!A:A,MATCH($C1402,'Policy Characteristics'!$C:$C,0))),"",INDEX('Policy Characteristics'!A:A,MATCH($C1402,'Policy Characteristics'!$C:$C,0)))</f>
        <v>Research and Development</v>
      </c>
      <c r="B1402" s="184" t="str">
        <f>IF(ISBLANK(INDEX('Policy Characteristics'!B:B,MATCH($C1402,'Policy Characteristics'!$C:$C,0))),"",INDEX('Policy Characteristics'!B:B,MATCH($C1402,'Policy Characteristics'!$C:$C,0)))</f>
        <v>Capital Cost Reduction</v>
      </c>
      <c r="C1402" s="176" t="str">
        <f t="shared" si="63"/>
        <v>RnD Electricity Capital Cost Perc Reduction</v>
      </c>
      <c r="D1402" s="6" t="s">
        <v>1324</v>
      </c>
      <c r="E1402" s="47"/>
      <c r="F1402" s="6" t="s">
        <v>2368</v>
      </c>
      <c r="G1402" s="47"/>
      <c r="H1402" s="44">
        <v>192</v>
      </c>
      <c r="I1402" s="198" t="s">
        <v>43</v>
      </c>
      <c r="J1402" s="177" t="str">
        <f>IF(ISBLANK(INDEX('Policy Characteristics'!D:D,MATCH($C1402,'Policy Characteristics'!$C:$C,0))),"",INDEX('Policy Characteristics'!D:D,MATCH($C1402,'Policy Characteristics'!$C:$C,0)))</f>
        <v>R&amp;D Capital Cost Reductions</v>
      </c>
      <c r="K1402" s="177" t="str">
        <f>IF(ISBLANK(INDEX('Policy Characteristics'!E:E,MATCH($C1402,'Policy Characteristics'!$C:$C,0))),"",INDEX('Policy Characteristics'!E:E,MATCH($C1402,'Policy Characteristics'!$C:$C,0)))</f>
        <v>RnD electricity capital cost reduction</v>
      </c>
      <c r="L1402" s="177">
        <f>IF(ISBLANK(INDEX('Policy Characteristics'!F:F,MATCH($C1402,'Policy Characteristics'!$C:$C,0))),"",INDEX('Policy Characteristics'!F:F,MATCH($C1402,'Policy Characteristics'!$C:$C,0)))</f>
        <v>0</v>
      </c>
      <c r="M1402" s="177">
        <f>IF(ISBLANK(INDEX('Policy Characteristics'!G:G,MATCH($C1402,'Policy Characteristics'!$C:$C,0))),"",INDEX('Policy Characteristics'!G:G,MATCH($C1402,'Policy Characteristics'!$C:$C,0)))</f>
        <v>0.4</v>
      </c>
      <c r="N1402" s="177">
        <f>IF(ISBLANK(INDEX('Policy Characteristics'!H:H,MATCH($C1402,'Policy Characteristics'!$C:$C,0))),"",INDEX('Policy Characteristics'!H:H,MATCH($C1402,'Policy Characteristics'!$C:$C,0)))</f>
        <v>0.01</v>
      </c>
      <c r="O1402" s="177" t="str">
        <f>IF(ISBLANK(INDEX('Policy Characteristics'!I:I,MATCH($C1402,'Policy Characteristics'!$C:$C,0))),"",INDEX('Policy Characteristics'!I:I,MATCH($C1402,'Policy Characteristics'!$C:$C,0)))</f>
        <v>% reduction in cost</v>
      </c>
      <c r="P1402" s="177" t="str">
        <f>IF(ISBLANK(INDEX('Policy Characteristics'!J:J,MATCH($C1402,'Policy Characteristics'!$C:$C,0))),"",INDEX('Policy Characteristics'!J:J,MATCH($C1402,'Policy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2" s="177" t="str">
        <f>IF(ISBLANK(INDEX('Policy Characteristics'!K:K,MATCH($C1402,'Policy Characteristics'!$C:$C,0))),"",INDEX('Policy Characteristics'!K:K,MATCH($C1402,'Policy Characteristics'!$C:$C,0)))</f>
        <v>architectural-design.html#rnd</v>
      </c>
      <c r="R1402" s="177" t="str">
        <f>IF(ISBLANK(INDEX('Policy Characteristics'!L:L,MATCH($C1402,'Policy Characteristics'!$C:$C,0))),"",INDEX('Policy Characteristics'!L:L,MATCH($C1402,'Policy Characteristics'!$C:$C,0)))</f>
        <v>research-and-development.html</v>
      </c>
    </row>
    <row r="1403" spans="1:18" x14ac:dyDescent="0.35">
      <c r="A1403" s="176" t="str">
        <f>IF(ISBLANK(INDEX('Policy Characteristics'!A:A,MATCH($C1403,'Policy Characteristics'!$C:$C,0))),"",INDEX('Policy Characteristics'!A:A,MATCH($C1403,'Policy Characteristics'!$C:$C,0)))</f>
        <v>Research and Development</v>
      </c>
      <c r="B1403" s="184" t="str">
        <f>IF(ISBLANK(INDEX('Policy Characteristics'!B:B,MATCH($C1403,'Policy Characteristics'!$C:$C,0))),"",INDEX('Policy Characteristics'!B:B,MATCH($C1403,'Policy Characteristics'!$C:$C,0)))</f>
        <v>Capital Cost Reduction</v>
      </c>
      <c r="C1403" s="176" t="str">
        <f t="shared" si="63"/>
        <v>RnD Electricity Capital Cost Perc Reduction</v>
      </c>
      <c r="D1403" s="6" t="s">
        <v>308</v>
      </c>
      <c r="E1403" s="47"/>
      <c r="F1403" s="6" t="s">
        <v>2369</v>
      </c>
      <c r="G1403" s="47"/>
      <c r="H1403" s="44">
        <v>180</v>
      </c>
      <c r="I1403" s="198" t="s">
        <v>43</v>
      </c>
      <c r="J1403" s="177" t="str">
        <f>IF(ISBLANK(INDEX('Policy Characteristics'!D:D,MATCH($C1403,'Policy Characteristics'!$C:$C,0))),"",INDEX('Policy Characteristics'!D:D,MATCH($C1403,'Policy Characteristics'!$C:$C,0)))</f>
        <v>R&amp;D Capital Cost Reductions</v>
      </c>
      <c r="K1403" s="177" t="str">
        <f>IF(ISBLANK(INDEX('Policy Characteristics'!E:E,MATCH($C1403,'Policy Characteristics'!$C:$C,0))),"",INDEX('Policy Characteristics'!E:E,MATCH($C1403,'Policy Characteristics'!$C:$C,0)))</f>
        <v>RnD electricity capital cost reduction</v>
      </c>
      <c r="L1403" s="177">
        <f>IF(ISBLANK(INDEX('Policy Characteristics'!F:F,MATCH($C1403,'Policy Characteristics'!$C:$C,0))),"",INDEX('Policy Characteristics'!F:F,MATCH($C1403,'Policy Characteristics'!$C:$C,0)))</f>
        <v>0</v>
      </c>
      <c r="M1403" s="177">
        <f>IF(ISBLANK(INDEX('Policy Characteristics'!G:G,MATCH($C1403,'Policy Characteristics'!$C:$C,0))),"",INDEX('Policy Characteristics'!G:G,MATCH($C1403,'Policy Characteristics'!$C:$C,0)))</f>
        <v>0.4</v>
      </c>
      <c r="N1403" s="177">
        <f>IF(ISBLANK(INDEX('Policy Characteristics'!H:H,MATCH($C1403,'Policy Characteristics'!$C:$C,0))),"",INDEX('Policy Characteristics'!H:H,MATCH($C1403,'Policy Characteristics'!$C:$C,0)))</f>
        <v>0.01</v>
      </c>
      <c r="O1403" s="177" t="str">
        <f>IF(ISBLANK(INDEX('Policy Characteristics'!I:I,MATCH($C1403,'Policy Characteristics'!$C:$C,0))),"",INDEX('Policy Characteristics'!I:I,MATCH($C1403,'Policy Characteristics'!$C:$C,0)))</f>
        <v>% reduction in cost</v>
      </c>
      <c r="P1403" s="177" t="str">
        <f>IF(ISBLANK(INDEX('Policy Characteristics'!J:J,MATCH($C1403,'Policy Characteristics'!$C:$C,0))),"",INDEX('Policy Characteristics'!J:J,MATCH($C1403,'Policy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3" s="177" t="str">
        <f>IF(ISBLANK(INDEX('Policy Characteristics'!K:K,MATCH($C1403,'Policy Characteristics'!$C:$C,0))),"",INDEX('Policy Characteristics'!K:K,MATCH($C1403,'Policy Characteristics'!$C:$C,0)))</f>
        <v>architectural-design.html#rnd</v>
      </c>
      <c r="R1403" s="177" t="str">
        <f>IF(ISBLANK(INDEX('Policy Characteristics'!L:L,MATCH($C1403,'Policy Characteristics'!$C:$C,0))),"",INDEX('Policy Characteristics'!L:L,MATCH($C1403,'Policy Characteristics'!$C:$C,0)))</f>
        <v>research-and-development.html</v>
      </c>
    </row>
    <row r="1404" spans="1:18" x14ac:dyDescent="0.35">
      <c r="A1404" s="176" t="str">
        <f>IF(ISBLANK(INDEX('Policy Characteristics'!A:A,MATCH($C1404,'Policy Characteristics'!$C:$C,0))),"",INDEX('Policy Characteristics'!A:A,MATCH($C1404,'Policy Characteristics'!$C:$C,0)))</f>
        <v>Research and Development</v>
      </c>
      <c r="B1404" s="184" t="str">
        <f>IF(ISBLANK(INDEX('Policy Characteristics'!B:B,MATCH($C1404,'Policy Characteristics'!$C:$C,0))),"",INDEX('Policy Characteristics'!B:B,MATCH($C1404,'Policy Characteristics'!$C:$C,0)))</f>
        <v>Capital Cost Reduction</v>
      </c>
      <c r="C1404" s="176" t="str">
        <f t="shared" si="63"/>
        <v>RnD Electricity Capital Cost Perc Reduction</v>
      </c>
      <c r="D1404" s="6" t="s">
        <v>309</v>
      </c>
      <c r="E1404" s="47"/>
      <c r="F1404" s="6" t="s">
        <v>2630</v>
      </c>
      <c r="G1404" s="47"/>
      <c r="H1404" s="44">
        <v>183</v>
      </c>
      <c r="I1404" s="198" t="s">
        <v>43</v>
      </c>
      <c r="J1404" s="177" t="str">
        <f>IF(ISBLANK(INDEX('Policy Characteristics'!D:D,MATCH($C1404,'Policy Characteristics'!$C:$C,0))),"",INDEX('Policy Characteristics'!D:D,MATCH($C1404,'Policy Characteristics'!$C:$C,0)))</f>
        <v>R&amp;D Capital Cost Reductions</v>
      </c>
      <c r="K1404" s="177" t="str">
        <f>IF(ISBLANK(INDEX('Policy Characteristics'!E:E,MATCH($C1404,'Policy Characteristics'!$C:$C,0))),"",INDEX('Policy Characteristics'!E:E,MATCH($C1404,'Policy Characteristics'!$C:$C,0)))</f>
        <v>RnD electricity capital cost reduction</v>
      </c>
      <c r="L1404" s="177">
        <f>IF(ISBLANK(INDEX('Policy Characteristics'!F:F,MATCH($C1404,'Policy Characteristics'!$C:$C,0))),"",INDEX('Policy Characteristics'!F:F,MATCH($C1404,'Policy Characteristics'!$C:$C,0)))</f>
        <v>0</v>
      </c>
      <c r="M1404" s="177">
        <f>IF(ISBLANK(INDEX('Policy Characteristics'!G:G,MATCH($C1404,'Policy Characteristics'!$C:$C,0))),"",INDEX('Policy Characteristics'!G:G,MATCH($C1404,'Policy Characteristics'!$C:$C,0)))</f>
        <v>0.4</v>
      </c>
      <c r="N1404" s="177">
        <f>IF(ISBLANK(INDEX('Policy Characteristics'!H:H,MATCH($C1404,'Policy Characteristics'!$C:$C,0))),"",INDEX('Policy Characteristics'!H:H,MATCH($C1404,'Policy Characteristics'!$C:$C,0)))</f>
        <v>0.01</v>
      </c>
      <c r="O1404" s="177" t="str">
        <f>IF(ISBLANK(INDEX('Policy Characteristics'!I:I,MATCH($C1404,'Policy Characteristics'!$C:$C,0))),"",INDEX('Policy Characteristics'!I:I,MATCH($C1404,'Policy Characteristics'!$C:$C,0)))</f>
        <v>% reduction in cost</v>
      </c>
      <c r="P1404" s="177" t="str">
        <f>IF(ISBLANK(INDEX('Policy Characteristics'!J:J,MATCH($C1404,'Policy Characteristics'!$C:$C,0))),"",INDEX('Policy Characteristics'!J:J,MATCH($C1404,'Policy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4" s="177" t="str">
        <f>IF(ISBLANK(INDEX('Policy Characteristics'!K:K,MATCH($C1404,'Policy Characteristics'!$C:$C,0))),"",INDEX('Policy Characteristics'!K:K,MATCH($C1404,'Policy Characteristics'!$C:$C,0)))</f>
        <v>architectural-design.html#rnd</v>
      </c>
      <c r="R1404" s="177" t="str">
        <f>IF(ISBLANK(INDEX('Policy Characteristics'!L:L,MATCH($C1404,'Policy Characteristics'!$C:$C,0))),"",INDEX('Policy Characteristics'!L:L,MATCH($C1404,'Policy Characteristics'!$C:$C,0)))</f>
        <v>research-and-development.html</v>
      </c>
    </row>
    <row r="1405" spans="1:18" x14ac:dyDescent="0.35">
      <c r="A1405" s="176" t="str">
        <f>IF(ISBLANK(INDEX('Policy Characteristics'!A:A,MATCH($C1405,'Policy Characteristics'!$C:$C,0))),"",INDEX('Policy Characteristics'!A:A,MATCH($C1405,'Policy Characteristics'!$C:$C,0)))</f>
        <v>Research and Development</v>
      </c>
      <c r="B1405" s="184" t="str">
        <f>IF(ISBLANK(INDEX('Policy Characteristics'!B:B,MATCH($C1405,'Policy Characteristics'!$C:$C,0))),"",INDEX('Policy Characteristics'!B:B,MATCH($C1405,'Policy Characteristics'!$C:$C,0)))</f>
        <v>Capital Cost Reduction</v>
      </c>
      <c r="C1405" s="176" t="str">
        <f t="shared" si="63"/>
        <v>RnD Electricity Capital Cost Perc Reduction</v>
      </c>
      <c r="D1405" s="6" t="s">
        <v>443</v>
      </c>
      <c r="E1405" s="47"/>
      <c r="F1405" s="6" t="s">
        <v>444</v>
      </c>
      <c r="G1405" s="47"/>
      <c r="H1405" s="44">
        <v>1811</v>
      </c>
      <c r="I1405" s="198" t="s">
        <v>43</v>
      </c>
      <c r="J1405" s="177" t="str">
        <f>IF(ISBLANK(INDEX('Policy Characteristics'!D:D,MATCH($C1405,'Policy Characteristics'!$C:$C,0))),"",INDEX('Policy Characteristics'!D:D,MATCH($C1405,'Policy Characteristics'!$C:$C,0)))</f>
        <v>R&amp;D Capital Cost Reductions</v>
      </c>
      <c r="K1405" s="177" t="str">
        <f>IF(ISBLANK(INDEX('Policy Characteristics'!E:E,MATCH($C1405,'Policy Characteristics'!$C:$C,0))),"",INDEX('Policy Characteristics'!E:E,MATCH($C1405,'Policy Characteristics'!$C:$C,0)))</f>
        <v>RnD electricity capital cost reduction</v>
      </c>
      <c r="L1405" s="177">
        <f>IF(ISBLANK(INDEX('Policy Characteristics'!F:F,MATCH($C1405,'Policy Characteristics'!$C:$C,0))),"",INDEX('Policy Characteristics'!F:F,MATCH($C1405,'Policy Characteristics'!$C:$C,0)))</f>
        <v>0</v>
      </c>
      <c r="M1405" s="177">
        <f>IF(ISBLANK(INDEX('Policy Characteristics'!G:G,MATCH($C1405,'Policy Characteristics'!$C:$C,0))),"",INDEX('Policy Characteristics'!G:G,MATCH($C1405,'Policy Characteristics'!$C:$C,0)))</f>
        <v>0.4</v>
      </c>
      <c r="N1405" s="177">
        <f>IF(ISBLANK(INDEX('Policy Characteristics'!H:H,MATCH($C1405,'Policy Characteristics'!$C:$C,0))),"",INDEX('Policy Characteristics'!H:H,MATCH($C1405,'Policy Characteristics'!$C:$C,0)))</f>
        <v>0.01</v>
      </c>
      <c r="O1405" s="177" t="str">
        <f>IF(ISBLANK(INDEX('Policy Characteristics'!I:I,MATCH($C1405,'Policy Characteristics'!$C:$C,0))),"",INDEX('Policy Characteristics'!I:I,MATCH($C1405,'Policy Characteristics'!$C:$C,0)))</f>
        <v>% reduction in cost</v>
      </c>
      <c r="P1405" s="177" t="str">
        <f>IF(ISBLANK(INDEX('Policy Characteristics'!J:J,MATCH($C1405,'Policy Characteristics'!$C:$C,0))),"",INDEX('Policy Characteristics'!J:J,MATCH($C1405,'Policy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5" s="177" t="str">
        <f>IF(ISBLANK(INDEX('Policy Characteristics'!K:K,MATCH($C1405,'Policy Characteristics'!$C:$C,0))),"",INDEX('Policy Characteristics'!K:K,MATCH($C1405,'Policy Characteristics'!$C:$C,0)))</f>
        <v>architectural-design.html#rnd</v>
      </c>
      <c r="R1405" s="177" t="str">
        <f>IF(ISBLANK(INDEX('Policy Characteristics'!L:L,MATCH($C1405,'Policy Characteristics'!$C:$C,0))),"",INDEX('Policy Characteristics'!L:L,MATCH($C1405,'Policy Characteristics'!$C:$C,0)))</f>
        <v>research-and-development.html</v>
      </c>
    </row>
    <row r="1406" spans="1:18" x14ac:dyDescent="0.35">
      <c r="A1406" s="176" t="str">
        <f>IF(ISBLANK(INDEX('Policy Characteristics'!A:A,MATCH($C1406,'Policy Characteristics'!$C:$C,0))),"",INDEX('Policy Characteristics'!A:A,MATCH($C1406,'Policy Characteristics'!$C:$C,0)))</f>
        <v>Research and Development</v>
      </c>
      <c r="B1406" s="184" t="str">
        <f>IF(ISBLANK(INDEX('Policy Characteristics'!B:B,MATCH($C1406,'Policy Characteristics'!$C:$C,0))),"",INDEX('Policy Characteristics'!B:B,MATCH($C1406,'Policy Characteristics'!$C:$C,0)))</f>
        <v>Capital Cost Reduction</v>
      </c>
      <c r="C1406" s="176" t="str">
        <f t="shared" si="63"/>
        <v>RnD Electricity Capital Cost Perc Reduction</v>
      </c>
      <c r="D1406" s="6" t="s">
        <v>452</v>
      </c>
      <c r="E1406" s="47"/>
      <c r="F1406" s="6" t="s">
        <v>454</v>
      </c>
      <c r="G1406" s="47"/>
      <c r="H1406" s="44">
        <v>1812</v>
      </c>
      <c r="I1406" s="198" t="s">
        <v>43</v>
      </c>
      <c r="J1406" s="177" t="str">
        <f>IF(ISBLANK(INDEX('Policy Characteristics'!D:D,MATCH($C1406,'Policy Characteristics'!$C:$C,0))),"",INDEX('Policy Characteristics'!D:D,MATCH($C1406,'Policy Characteristics'!$C:$C,0)))</f>
        <v>R&amp;D Capital Cost Reductions</v>
      </c>
      <c r="K1406" s="177" t="str">
        <f>IF(ISBLANK(INDEX('Policy Characteristics'!E:E,MATCH($C1406,'Policy Characteristics'!$C:$C,0))),"",INDEX('Policy Characteristics'!E:E,MATCH($C1406,'Policy Characteristics'!$C:$C,0)))</f>
        <v>RnD electricity capital cost reduction</v>
      </c>
      <c r="L1406" s="177">
        <f>IF(ISBLANK(INDEX('Policy Characteristics'!F:F,MATCH($C1406,'Policy Characteristics'!$C:$C,0))),"",INDEX('Policy Characteristics'!F:F,MATCH($C1406,'Policy Characteristics'!$C:$C,0)))</f>
        <v>0</v>
      </c>
      <c r="M1406" s="177">
        <f>IF(ISBLANK(INDEX('Policy Characteristics'!G:G,MATCH($C1406,'Policy Characteristics'!$C:$C,0))),"",INDEX('Policy Characteristics'!G:G,MATCH($C1406,'Policy Characteristics'!$C:$C,0)))</f>
        <v>0.4</v>
      </c>
      <c r="N1406" s="177">
        <f>IF(ISBLANK(INDEX('Policy Characteristics'!H:H,MATCH($C1406,'Policy Characteristics'!$C:$C,0))),"",INDEX('Policy Characteristics'!H:H,MATCH($C1406,'Policy Characteristics'!$C:$C,0)))</f>
        <v>0.01</v>
      </c>
      <c r="O1406" s="177" t="str">
        <f>IF(ISBLANK(INDEX('Policy Characteristics'!I:I,MATCH($C1406,'Policy Characteristics'!$C:$C,0))),"",INDEX('Policy Characteristics'!I:I,MATCH($C1406,'Policy Characteristics'!$C:$C,0)))</f>
        <v>% reduction in cost</v>
      </c>
      <c r="P1406" s="177" t="str">
        <f>IF(ISBLANK(INDEX('Policy Characteristics'!J:J,MATCH($C1406,'Policy Characteristics'!$C:$C,0))),"",INDEX('Policy Characteristics'!J:J,MATCH($C1406,'Policy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6" s="177" t="str">
        <f>IF(ISBLANK(INDEX('Policy Characteristics'!K:K,MATCH($C1406,'Policy Characteristics'!$C:$C,0))),"",INDEX('Policy Characteristics'!K:K,MATCH($C1406,'Policy Characteristics'!$C:$C,0)))</f>
        <v>architectural-design.html#rnd</v>
      </c>
      <c r="R1406" s="177" t="str">
        <f>IF(ISBLANK(INDEX('Policy Characteristics'!L:L,MATCH($C1406,'Policy Characteristics'!$C:$C,0))),"",INDEX('Policy Characteristics'!L:L,MATCH($C1406,'Policy Characteristics'!$C:$C,0)))</f>
        <v>research-and-development.html</v>
      </c>
    </row>
    <row r="1407" spans="1:18" x14ac:dyDescent="0.35">
      <c r="A1407" s="176" t="str">
        <f>IF(ISBLANK(INDEX('Policy Characteristics'!A:A,MATCH($C1407,'Policy Characteristics'!$C:$C,0))),"",INDEX('Policy Characteristics'!A:A,MATCH($C1407,'Policy Characteristics'!$C:$C,0)))</f>
        <v>Research and Development</v>
      </c>
      <c r="B1407" s="184" t="str">
        <f>IF(ISBLANK(INDEX('Policy Characteristics'!B:B,MATCH($C1407,'Policy Characteristics'!$C:$C,0))),"",INDEX('Policy Characteristics'!B:B,MATCH($C1407,'Policy Characteristics'!$C:$C,0)))</f>
        <v>Capital Cost Reduction</v>
      </c>
      <c r="C1407" s="176" t="str">
        <f t="shared" si="63"/>
        <v>RnD Electricity Capital Cost Perc Reduction</v>
      </c>
      <c r="D1407" s="6" t="s">
        <v>1647</v>
      </c>
      <c r="E1407" s="47"/>
      <c r="F1407" s="6" t="s">
        <v>2370</v>
      </c>
      <c r="G1407" s="47"/>
      <c r="H1407" s="44">
        <v>1813</v>
      </c>
      <c r="I1407" s="198" t="s">
        <v>44</v>
      </c>
      <c r="J1407" s="177" t="str">
        <f>IF(ISBLANK(INDEX('Policy Characteristics'!D:D,MATCH($C1407,'Policy Characteristics'!$C:$C,0))),"",INDEX('Policy Characteristics'!D:D,MATCH($C1407,'Policy Characteristics'!$C:$C,0)))</f>
        <v>R&amp;D Capital Cost Reductions</v>
      </c>
      <c r="K1407" s="177" t="str">
        <f>IF(ISBLANK(INDEX('Policy Characteristics'!E:E,MATCH($C1407,'Policy Characteristics'!$C:$C,0))),"",INDEX('Policy Characteristics'!E:E,MATCH($C1407,'Policy Characteristics'!$C:$C,0)))</f>
        <v>RnD electricity capital cost reduction</v>
      </c>
      <c r="L1407" s="177">
        <f>IF(ISBLANK(INDEX('Policy Characteristics'!F:F,MATCH($C1407,'Policy Characteristics'!$C:$C,0))),"",INDEX('Policy Characteristics'!F:F,MATCH($C1407,'Policy Characteristics'!$C:$C,0)))</f>
        <v>0</v>
      </c>
      <c r="M1407" s="177">
        <f>IF(ISBLANK(INDEX('Policy Characteristics'!G:G,MATCH($C1407,'Policy Characteristics'!$C:$C,0))),"",INDEX('Policy Characteristics'!G:G,MATCH($C1407,'Policy Characteristics'!$C:$C,0)))</f>
        <v>0.4</v>
      </c>
      <c r="N1407" s="177">
        <f>IF(ISBLANK(INDEX('Policy Characteristics'!H:H,MATCH($C1407,'Policy Characteristics'!$C:$C,0))),"",INDEX('Policy Characteristics'!H:H,MATCH($C1407,'Policy Characteristics'!$C:$C,0)))</f>
        <v>0.01</v>
      </c>
      <c r="O1407" s="177" t="str">
        <f>IF(ISBLANK(INDEX('Policy Characteristics'!I:I,MATCH($C1407,'Policy Characteristics'!$C:$C,0))),"",INDEX('Policy Characteristics'!I:I,MATCH($C1407,'Policy Characteristics'!$C:$C,0)))</f>
        <v>% reduction in cost</v>
      </c>
      <c r="P1407" s="177" t="str">
        <f>IF(ISBLANK(INDEX('Policy Characteristics'!J:J,MATCH($C1407,'Policy Characteristics'!$C:$C,0))),"",INDEX('Policy Characteristics'!J:J,MATCH($C1407,'Policy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7" s="177" t="str">
        <f>IF(ISBLANK(INDEX('Policy Characteristics'!K:K,MATCH($C1407,'Policy Characteristics'!$C:$C,0))),"",INDEX('Policy Characteristics'!K:K,MATCH($C1407,'Policy Characteristics'!$C:$C,0)))</f>
        <v>architectural-design.html#rnd</v>
      </c>
      <c r="R1407" s="177" t="str">
        <f>IF(ISBLANK(INDEX('Policy Characteristics'!L:L,MATCH($C1407,'Policy Characteristics'!$C:$C,0))),"",INDEX('Policy Characteristics'!L:L,MATCH($C1407,'Policy Characteristics'!$C:$C,0)))</f>
        <v>research-and-development.html</v>
      </c>
    </row>
    <row r="1408" spans="1:18" x14ac:dyDescent="0.35">
      <c r="A1408" s="176" t="str">
        <f>IF(ISBLANK(INDEX('Policy Characteristics'!A:A,MATCH($C1408,'Policy Characteristics'!$C:$C,0))),"",INDEX('Policy Characteristics'!A:A,MATCH($C1408,'Policy Characteristics'!$C:$C,0)))</f>
        <v>Research and Development</v>
      </c>
      <c r="B1408" s="184" t="str">
        <f>IF(ISBLANK(INDEX('Policy Characteristics'!B:B,MATCH($C1408,'Policy Characteristics'!$C:$C,0))),"",INDEX('Policy Characteristics'!B:B,MATCH($C1408,'Policy Characteristics'!$C:$C,0)))</f>
        <v>Capital Cost Reduction</v>
      </c>
      <c r="C1408" s="176" t="str">
        <f t="shared" si="63"/>
        <v>RnD Electricity Capital Cost Perc Reduction</v>
      </c>
      <c r="D1408" s="6" t="s">
        <v>1648</v>
      </c>
      <c r="E1408" s="47"/>
      <c r="F1408" s="6" t="s">
        <v>2371</v>
      </c>
      <c r="G1408" s="47"/>
      <c r="H1408" s="44">
        <v>1814</v>
      </c>
      <c r="I1408" s="198" t="s">
        <v>44</v>
      </c>
      <c r="J1408" s="177" t="str">
        <f>IF(ISBLANK(INDEX('Policy Characteristics'!D:D,MATCH($C1408,'Policy Characteristics'!$C:$C,0))),"",INDEX('Policy Characteristics'!D:D,MATCH($C1408,'Policy Characteristics'!$C:$C,0)))</f>
        <v>R&amp;D Capital Cost Reductions</v>
      </c>
      <c r="K1408" s="177" t="str">
        <f>IF(ISBLANK(INDEX('Policy Characteristics'!E:E,MATCH($C1408,'Policy Characteristics'!$C:$C,0))),"",INDEX('Policy Characteristics'!E:E,MATCH($C1408,'Policy Characteristics'!$C:$C,0)))</f>
        <v>RnD electricity capital cost reduction</v>
      </c>
      <c r="L1408" s="177">
        <f>IF(ISBLANK(INDEX('Policy Characteristics'!F:F,MATCH($C1408,'Policy Characteristics'!$C:$C,0))),"",INDEX('Policy Characteristics'!F:F,MATCH($C1408,'Policy Characteristics'!$C:$C,0)))</f>
        <v>0</v>
      </c>
      <c r="M1408" s="177">
        <f>IF(ISBLANK(INDEX('Policy Characteristics'!G:G,MATCH($C1408,'Policy Characteristics'!$C:$C,0))),"",INDEX('Policy Characteristics'!G:G,MATCH($C1408,'Policy Characteristics'!$C:$C,0)))</f>
        <v>0.4</v>
      </c>
      <c r="N1408" s="177">
        <f>IF(ISBLANK(INDEX('Policy Characteristics'!H:H,MATCH($C1408,'Policy Characteristics'!$C:$C,0))),"",INDEX('Policy Characteristics'!H:H,MATCH($C1408,'Policy Characteristics'!$C:$C,0)))</f>
        <v>0.01</v>
      </c>
      <c r="O1408" s="177" t="str">
        <f>IF(ISBLANK(INDEX('Policy Characteristics'!I:I,MATCH($C1408,'Policy Characteristics'!$C:$C,0))),"",INDEX('Policy Characteristics'!I:I,MATCH($C1408,'Policy Characteristics'!$C:$C,0)))</f>
        <v>% reduction in cost</v>
      </c>
      <c r="P1408" s="177" t="str">
        <f>IF(ISBLANK(INDEX('Policy Characteristics'!J:J,MATCH($C1408,'Policy Characteristics'!$C:$C,0))),"",INDEX('Policy Characteristics'!J:J,MATCH($C1408,'Policy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8" s="177" t="str">
        <f>IF(ISBLANK(INDEX('Policy Characteristics'!K:K,MATCH($C1408,'Policy Characteristics'!$C:$C,0))),"",INDEX('Policy Characteristics'!K:K,MATCH($C1408,'Policy Characteristics'!$C:$C,0)))</f>
        <v>architectural-design.html#rnd</v>
      </c>
      <c r="R1408" s="177" t="str">
        <f>IF(ISBLANK(INDEX('Policy Characteristics'!L:L,MATCH($C1408,'Policy Characteristics'!$C:$C,0))),"",INDEX('Policy Characteristics'!L:L,MATCH($C1408,'Policy Characteristics'!$C:$C,0)))</f>
        <v>research-and-development.html</v>
      </c>
    </row>
    <row r="1409" spans="1:18" x14ac:dyDescent="0.35">
      <c r="A1409" s="176" t="str">
        <f>IF(ISBLANK(INDEX('Policy Characteristics'!A:A,MATCH($C1409,'Policy Characteristics'!$C:$C,0))),"",INDEX('Policy Characteristics'!A:A,MATCH($C1409,'Policy Characteristics'!$C:$C,0)))</f>
        <v>Research and Development</v>
      </c>
      <c r="B1409" s="184" t="str">
        <f>IF(ISBLANK(INDEX('Policy Characteristics'!B:B,MATCH($C1409,'Policy Characteristics'!$C:$C,0))),"",INDEX('Policy Characteristics'!B:B,MATCH($C1409,'Policy Characteristics'!$C:$C,0)))</f>
        <v>Capital Cost Reduction</v>
      </c>
      <c r="C1409" s="176" t="str">
        <f t="shared" si="63"/>
        <v>RnD Electricity Capital Cost Perc Reduction</v>
      </c>
      <c r="D1409" s="6" t="s">
        <v>1649</v>
      </c>
      <c r="E1409" s="47"/>
      <c r="F1409" s="6" t="s">
        <v>2372</v>
      </c>
      <c r="G1409" s="47"/>
      <c r="H1409" s="44">
        <v>1815</v>
      </c>
      <c r="I1409" s="198" t="s">
        <v>43</v>
      </c>
      <c r="J1409" s="177" t="str">
        <f>IF(ISBLANK(INDEX('Policy Characteristics'!D:D,MATCH($C1409,'Policy Characteristics'!$C:$C,0))),"",INDEX('Policy Characteristics'!D:D,MATCH($C1409,'Policy Characteristics'!$C:$C,0)))</f>
        <v>R&amp;D Capital Cost Reductions</v>
      </c>
      <c r="K1409" s="177" t="str">
        <f>IF(ISBLANK(INDEX('Policy Characteristics'!E:E,MATCH($C1409,'Policy Characteristics'!$C:$C,0))),"",INDEX('Policy Characteristics'!E:E,MATCH($C1409,'Policy Characteristics'!$C:$C,0)))</f>
        <v>RnD electricity capital cost reduction</v>
      </c>
      <c r="L1409" s="177">
        <f>IF(ISBLANK(INDEX('Policy Characteristics'!F:F,MATCH($C1409,'Policy Characteristics'!$C:$C,0))),"",INDEX('Policy Characteristics'!F:F,MATCH($C1409,'Policy Characteristics'!$C:$C,0)))</f>
        <v>0</v>
      </c>
      <c r="M1409" s="177">
        <f>IF(ISBLANK(INDEX('Policy Characteristics'!G:G,MATCH($C1409,'Policy Characteristics'!$C:$C,0))),"",INDEX('Policy Characteristics'!G:G,MATCH($C1409,'Policy Characteristics'!$C:$C,0)))</f>
        <v>0.4</v>
      </c>
      <c r="N1409" s="177">
        <f>IF(ISBLANK(INDEX('Policy Characteristics'!H:H,MATCH($C1409,'Policy Characteristics'!$C:$C,0))),"",INDEX('Policy Characteristics'!H:H,MATCH($C1409,'Policy Characteristics'!$C:$C,0)))</f>
        <v>0.01</v>
      </c>
      <c r="O1409" s="177" t="str">
        <f>IF(ISBLANK(INDEX('Policy Characteristics'!I:I,MATCH($C1409,'Policy Characteristics'!$C:$C,0))),"",INDEX('Policy Characteristics'!I:I,MATCH($C1409,'Policy Characteristics'!$C:$C,0)))</f>
        <v>% reduction in cost</v>
      </c>
      <c r="P1409" s="177" t="str">
        <f>IF(ISBLANK(INDEX('Policy Characteristics'!J:J,MATCH($C1409,'Policy Characteristics'!$C:$C,0))),"",INDEX('Policy Characteristics'!J:J,MATCH($C1409,'Policy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9" s="177" t="str">
        <f>IF(ISBLANK(INDEX('Policy Characteristics'!K:K,MATCH($C1409,'Policy Characteristics'!$C:$C,0))),"",INDEX('Policy Characteristics'!K:K,MATCH($C1409,'Policy Characteristics'!$C:$C,0)))</f>
        <v>architectural-design.html#rnd</v>
      </c>
      <c r="R1409" s="177" t="str">
        <f>IF(ISBLANK(INDEX('Policy Characteristics'!L:L,MATCH($C1409,'Policy Characteristics'!$C:$C,0))),"",INDEX('Policy Characteristics'!L:L,MATCH($C1409,'Policy Characteristics'!$C:$C,0)))</f>
        <v>research-and-development.html</v>
      </c>
    </row>
    <row r="1410" spans="1:18" x14ac:dyDescent="0.35">
      <c r="A1410" s="176" t="str">
        <f>IF(ISBLANK(INDEX('Policy Characteristics'!A:A,MATCH($C1410,'Policy Characteristics'!$C:$C,0))),"",INDEX('Policy Characteristics'!A:A,MATCH($C1410,'Policy Characteristics'!$C:$C,0)))</f>
        <v>Research and Development</v>
      </c>
      <c r="B1410" s="184" t="str">
        <f>IF(ISBLANK(INDEX('Policy Characteristics'!B:B,MATCH($C1410,'Policy Characteristics'!$C:$C,0))),"",INDEX('Policy Characteristics'!B:B,MATCH($C1410,'Policy Characteristics'!$C:$C,0)))</f>
        <v>Capital Cost Reduction</v>
      </c>
      <c r="C1410" s="176" t="str">
        <f t="shared" si="63"/>
        <v>RnD Electricity Capital Cost Perc Reduction</v>
      </c>
      <c r="D1410" s="6" t="s">
        <v>2352</v>
      </c>
      <c r="E1410" s="47"/>
      <c r="F1410" s="6" t="s">
        <v>2373</v>
      </c>
      <c r="G1410" s="47"/>
      <c r="H1410" s="44">
        <v>1816</v>
      </c>
      <c r="I1410" s="198" t="s">
        <v>43</v>
      </c>
      <c r="J1410" s="177" t="str">
        <f>IF(ISBLANK(INDEX('Policy Characteristics'!D:D,MATCH($C1410,'Policy Characteristics'!$C:$C,0))),"",INDEX('Policy Characteristics'!D:D,MATCH($C1410,'Policy Characteristics'!$C:$C,0)))</f>
        <v>R&amp;D Capital Cost Reductions</v>
      </c>
      <c r="K1410" s="177" t="str">
        <f>IF(ISBLANK(INDEX('Policy Characteristics'!E:E,MATCH($C1410,'Policy Characteristics'!$C:$C,0))),"",INDEX('Policy Characteristics'!E:E,MATCH($C1410,'Policy Characteristics'!$C:$C,0)))</f>
        <v>RnD electricity capital cost reduction</v>
      </c>
      <c r="L1410" s="177">
        <f>IF(ISBLANK(INDEX('Policy Characteristics'!F:F,MATCH($C1410,'Policy Characteristics'!$C:$C,0))),"",INDEX('Policy Characteristics'!F:F,MATCH($C1410,'Policy Characteristics'!$C:$C,0)))</f>
        <v>0</v>
      </c>
      <c r="M1410" s="177">
        <f>IF(ISBLANK(INDEX('Policy Characteristics'!G:G,MATCH($C1410,'Policy Characteristics'!$C:$C,0))),"",INDEX('Policy Characteristics'!G:G,MATCH($C1410,'Policy Characteristics'!$C:$C,0)))</f>
        <v>0.4</v>
      </c>
      <c r="N1410" s="177">
        <f>IF(ISBLANK(INDEX('Policy Characteristics'!H:H,MATCH($C1410,'Policy Characteristics'!$C:$C,0))),"",INDEX('Policy Characteristics'!H:H,MATCH($C1410,'Policy Characteristics'!$C:$C,0)))</f>
        <v>0.01</v>
      </c>
      <c r="O1410" s="177" t="str">
        <f>IF(ISBLANK(INDEX('Policy Characteristics'!I:I,MATCH($C1410,'Policy Characteristics'!$C:$C,0))),"",INDEX('Policy Characteristics'!I:I,MATCH($C1410,'Policy Characteristics'!$C:$C,0)))</f>
        <v>% reduction in cost</v>
      </c>
      <c r="P1410" s="177" t="str">
        <f>IF(ISBLANK(INDEX('Policy Characteristics'!J:J,MATCH($C1410,'Policy Characteristics'!$C:$C,0))),"",INDEX('Policy Characteristics'!J:J,MATCH($C1410,'Policy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0" s="177" t="str">
        <f>IF(ISBLANK(INDEX('Policy Characteristics'!K:K,MATCH($C1410,'Policy Characteristics'!$C:$C,0))),"",INDEX('Policy Characteristics'!K:K,MATCH($C1410,'Policy Characteristics'!$C:$C,0)))</f>
        <v>architectural-design.html#rnd</v>
      </c>
      <c r="R1410" s="177" t="str">
        <f>IF(ISBLANK(INDEX('Policy Characteristics'!L:L,MATCH($C1410,'Policy Characteristics'!$C:$C,0))),"",INDEX('Policy Characteristics'!L:L,MATCH($C1410,'Policy Characteristics'!$C:$C,0)))</f>
        <v>research-and-development.html</v>
      </c>
    </row>
    <row r="1411" spans="1:18" x14ac:dyDescent="0.35">
      <c r="A1411" s="176" t="str">
        <f>IF(ISBLANK(INDEX('Policy Characteristics'!A:A,MATCH($C1411,'Policy Characteristics'!$C:$C,0))),"",INDEX('Policy Characteristics'!A:A,MATCH($C1411,'Policy Characteristics'!$C:$C,0)))</f>
        <v>Research and Development</v>
      </c>
      <c r="B1411" s="184" t="str">
        <f>IF(ISBLANK(INDEX('Policy Characteristics'!B:B,MATCH($C1411,'Policy Characteristics'!$C:$C,0))),"",INDEX('Policy Characteristics'!B:B,MATCH($C1411,'Policy Characteristics'!$C:$C,0)))</f>
        <v>Capital Cost Reduction</v>
      </c>
      <c r="C1411" s="176" t="str">
        <f t="shared" si="63"/>
        <v>RnD Electricity Capital Cost Perc Reduction</v>
      </c>
      <c r="D1411" s="6" t="s">
        <v>2355</v>
      </c>
      <c r="E1411" s="47"/>
      <c r="F1411" s="6" t="s">
        <v>2374</v>
      </c>
      <c r="G1411" s="47"/>
      <c r="H1411" s="44">
        <v>1817</v>
      </c>
      <c r="I1411" s="198" t="s">
        <v>43</v>
      </c>
      <c r="J1411" s="177" t="str">
        <f>IF(ISBLANK(INDEX('Policy Characteristics'!D:D,MATCH($C1411,'Policy Characteristics'!$C:$C,0))),"",INDEX('Policy Characteristics'!D:D,MATCH($C1411,'Policy Characteristics'!$C:$C,0)))</f>
        <v>R&amp;D Capital Cost Reductions</v>
      </c>
      <c r="K1411" s="177" t="str">
        <f>IF(ISBLANK(INDEX('Policy Characteristics'!E:E,MATCH($C1411,'Policy Characteristics'!$C:$C,0))),"",INDEX('Policy Characteristics'!E:E,MATCH($C1411,'Policy Characteristics'!$C:$C,0)))</f>
        <v>RnD electricity capital cost reduction</v>
      </c>
      <c r="L1411" s="177">
        <f>IF(ISBLANK(INDEX('Policy Characteristics'!F:F,MATCH($C1411,'Policy Characteristics'!$C:$C,0))),"",INDEX('Policy Characteristics'!F:F,MATCH($C1411,'Policy Characteristics'!$C:$C,0)))</f>
        <v>0</v>
      </c>
      <c r="M1411" s="177">
        <f>IF(ISBLANK(INDEX('Policy Characteristics'!G:G,MATCH($C1411,'Policy Characteristics'!$C:$C,0))),"",INDEX('Policy Characteristics'!G:G,MATCH($C1411,'Policy Characteristics'!$C:$C,0)))</f>
        <v>0.4</v>
      </c>
      <c r="N1411" s="177">
        <f>IF(ISBLANK(INDEX('Policy Characteristics'!H:H,MATCH($C1411,'Policy Characteristics'!$C:$C,0))),"",INDEX('Policy Characteristics'!H:H,MATCH($C1411,'Policy Characteristics'!$C:$C,0)))</f>
        <v>0.01</v>
      </c>
      <c r="O1411" s="177" t="str">
        <f>IF(ISBLANK(INDEX('Policy Characteristics'!I:I,MATCH($C1411,'Policy Characteristics'!$C:$C,0))),"",INDEX('Policy Characteristics'!I:I,MATCH($C1411,'Policy Characteristics'!$C:$C,0)))</f>
        <v>% reduction in cost</v>
      </c>
      <c r="P1411" s="177" t="str">
        <f>IF(ISBLANK(INDEX('Policy Characteristics'!J:J,MATCH($C1411,'Policy Characteristics'!$C:$C,0))),"",INDEX('Policy Characteristics'!J:J,MATCH($C1411,'Policy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1" s="177" t="str">
        <f>IF(ISBLANK(INDEX('Policy Characteristics'!K:K,MATCH($C1411,'Policy Characteristics'!$C:$C,0))),"",INDEX('Policy Characteristics'!K:K,MATCH($C1411,'Policy Characteristics'!$C:$C,0)))</f>
        <v>architectural-design.html#rnd</v>
      </c>
      <c r="R1411" s="177" t="str">
        <f>IF(ISBLANK(INDEX('Policy Characteristics'!L:L,MATCH($C1411,'Policy Characteristics'!$C:$C,0))),"",INDEX('Policy Characteristics'!L:L,MATCH($C1411,'Policy Characteristics'!$C:$C,0)))</f>
        <v>research-and-development.html</v>
      </c>
    </row>
    <row r="1412" spans="1:18" x14ac:dyDescent="0.35">
      <c r="A1412" s="176" t="str">
        <f>IF(ISBLANK(INDEX('Policy Characteristics'!A:A,MATCH($C1412,'Policy Characteristics'!$C:$C,0))),"",INDEX('Policy Characteristics'!A:A,MATCH($C1412,'Policy Characteristics'!$C:$C,0)))</f>
        <v>Research and Development</v>
      </c>
      <c r="B1412" s="184" t="str">
        <f>IF(ISBLANK(INDEX('Policy Characteristics'!B:B,MATCH($C1412,'Policy Characteristics'!$C:$C,0))),"",INDEX('Policy Characteristics'!B:B,MATCH($C1412,'Policy Characteristics'!$C:$C,0)))</f>
        <v>Capital Cost Reduction</v>
      </c>
      <c r="C1412" s="176" t="str">
        <f t="shared" si="63"/>
        <v>RnD Electricity Capital Cost Perc Reduction</v>
      </c>
      <c r="D1412" s="6" t="s">
        <v>2356</v>
      </c>
      <c r="E1412" s="47"/>
      <c r="F1412" s="6" t="s">
        <v>2375</v>
      </c>
      <c r="G1412" s="47"/>
      <c r="H1412" s="44">
        <v>1818</v>
      </c>
      <c r="I1412" s="198" t="s">
        <v>43</v>
      </c>
      <c r="J1412" s="177" t="str">
        <f>IF(ISBLANK(INDEX('Policy Characteristics'!D:D,MATCH($C1412,'Policy Characteristics'!$C:$C,0))),"",INDEX('Policy Characteristics'!D:D,MATCH($C1412,'Policy Characteristics'!$C:$C,0)))</f>
        <v>R&amp;D Capital Cost Reductions</v>
      </c>
      <c r="K1412" s="177" t="str">
        <f>IF(ISBLANK(INDEX('Policy Characteristics'!E:E,MATCH($C1412,'Policy Characteristics'!$C:$C,0))),"",INDEX('Policy Characteristics'!E:E,MATCH($C1412,'Policy Characteristics'!$C:$C,0)))</f>
        <v>RnD electricity capital cost reduction</v>
      </c>
      <c r="L1412" s="177">
        <f>IF(ISBLANK(INDEX('Policy Characteristics'!F:F,MATCH($C1412,'Policy Characteristics'!$C:$C,0))),"",INDEX('Policy Characteristics'!F:F,MATCH($C1412,'Policy Characteristics'!$C:$C,0)))</f>
        <v>0</v>
      </c>
      <c r="M1412" s="177">
        <f>IF(ISBLANK(INDEX('Policy Characteristics'!G:G,MATCH($C1412,'Policy Characteristics'!$C:$C,0))),"",INDEX('Policy Characteristics'!G:G,MATCH($C1412,'Policy Characteristics'!$C:$C,0)))</f>
        <v>0.4</v>
      </c>
      <c r="N1412" s="177">
        <f>IF(ISBLANK(INDEX('Policy Characteristics'!H:H,MATCH($C1412,'Policy Characteristics'!$C:$C,0))),"",INDEX('Policy Characteristics'!H:H,MATCH($C1412,'Policy Characteristics'!$C:$C,0)))</f>
        <v>0.01</v>
      </c>
      <c r="O1412" s="177" t="str">
        <f>IF(ISBLANK(INDEX('Policy Characteristics'!I:I,MATCH($C1412,'Policy Characteristics'!$C:$C,0))),"",INDEX('Policy Characteristics'!I:I,MATCH($C1412,'Policy Characteristics'!$C:$C,0)))</f>
        <v>% reduction in cost</v>
      </c>
      <c r="P1412" s="177" t="str">
        <f>IF(ISBLANK(INDEX('Policy Characteristics'!J:J,MATCH($C1412,'Policy Characteristics'!$C:$C,0))),"",INDEX('Policy Characteristics'!J:J,MATCH($C1412,'Policy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2" s="177" t="str">
        <f>IF(ISBLANK(INDEX('Policy Characteristics'!K:K,MATCH($C1412,'Policy Characteristics'!$C:$C,0))),"",INDEX('Policy Characteristics'!K:K,MATCH($C1412,'Policy Characteristics'!$C:$C,0)))</f>
        <v>architectural-design.html#rnd</v>
      </c>
      <c r="R1412" s="177" t="str">
        <f>IF(ISBLANK(INDEX('Policy Characteristics'!L:L,MATCH($C1412,'Policy Characteristics'!$C:$C,0))),"",INDEX('Policy Characteristics'!L:L,MATCH($C1412,'Policy Characteristics'!$C:$C,0)))</f>
        <v>research-and-development.html</v>
      </c>
    </row>
    <row r="1413" spans="1:18" x14ac:dyDescent="0.35">
      <c r="A1413" s="176" t="str">
        <f>IF(ISBLANK(INDEX('Policy Characteristics'!A:A,MATCH($C1413,'Policy Characteristics'!$C:$C,0))),"",INDEX('Policy Characteristics'!A:A,MATCH($C1413,'Policy Characteristics'!$C:$C,0)))</f>
        <v>Research and Development</v>
      </c>
      <c r="B1413" s="184" t="str">
        <f>IF(ISBLANK(INDEX('Policy Characteristics'!B:B,MATCH($C1413,'Policy Characteristics'!$C:$C,0))),"",INDEX('Policy Characteristics'!B:B,MATCH($C1413,'Policy Characteristics'!$C:$C,0)))</f>
        <v>Capital Cost Reduction</v>
      </c>
      <c r="C1413" s="176" t="str">
        <f t="shared" si="63"/>
        <v>RnD Electricity Capital Cost Perc Reduction</v>
      </c>
      <c r="D1413" s="6" t="s">
        <v>2357</v>
      </c>
      <c r="E1413" s="47"/>
      <c r="F1413" s="6" t="s">
        <v>2376</v>
      </c>
      <c r="G1413" s="47"/>
      <c r="H1413" s="44">
        <v>1819</v>
      </c>
      <c r="I1413" s="198" t="s">
        <v>43</v>
      </c>
      <c r="J1413" s="177" t="str">
        <f>IF(ISBLANK(INDEX('Policy Characteristics'!D:D,MATCH($C1413,'Policy Characteristics'!$C:$C,0))),"",INDEX('Policy Characteristics'!D:D,MATCH($C1413,'Policy Characteristics'!$C:$C,0)))</f>
        <v>R&amp;D Capital Cost Reductions</v>
      </c>
      <c r="K1413" s="177" t="str">
        <f>IF(ISBLANK(INDEX('Policy Characteristics'!E:E,MATCH($C1413,'Policy Characteristics'!$C:$C,0))),"",INDEX('Policy Characteristics'!E:E,MATCH($C1413,'Policy Characteristics'!$C:$C,0)))</f>
        <v>RnD electricity capital cost reduction</v>
      </c>
      <c r="L1413" s="177">
        <f>IF(ISBLANK(INDEX('Policy Characteristics'!F:F,MATCH($C1413,'Policy Characteristics'!$C:$C,0))),"",INDEX('Policy Characteristics'!F:F,MATCH($C1413,'Policy Characteristics'!$C:$C,0)))</f>
        <v>0</v>
      </c>
      <c r="M1413" s="177">
        <f>IF(ISBLANK(INDEX('Policy Characteristics'!G:G,MATCH($C1413,'Policy Characteristics'!$C:$C,0))),"",INDEX('Policy Characteristics'!G:G,MATCH($C1413,'Policy Characteristics'!$C:$C,0)))</f>
        <v>0.4</v>
      </c>
      <c r="N1413" s="177">
        <f>IF(ISBLANK(INDEX('Policy Characteristics'!H:H,MATCH($C1413,'Policy Characteristics'!$C:$C,0))),"",INDEX('Policy Characteristics'!H:H,MATCH($C1413,'Policy Characteristics'!$C:$C,0)))</f>
        <v>0.01</v>
      </c>
      <c r="O1413" s="177" t="str">
        <f>IF(ISBLANK(INDEX('Policy Characteristics'!I:I,MATCH($C1413,'Policy Characteristics'!$C:$C,0))),"",INDEX('Policy Characteristics'!I:I,MATCH($C1413,'Policy Characteristics'!$C:$C,0)))</f>
        <v>% reduction in cost</v>
      </c>
      <c r="P1413" s="177" t="str">
        <f>IF(ISBLANK(INDEX('Policy Characteristics'!J:J,MATCH($C1413,'Policy Characteristics'!$C:$C,0))),"",INDEX('Policy Characteristics'!J:J,MATCH($C1413,'Policy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3" s="177" t="str">
        <f>IF(ISBLANK(INDEX('Policy Characteristics'!K:K,MATCH($C1413,'Policy Characteristics'!$C:$C,0))),"",INDEX('Policy Characteristics'!K:K,MATCH($C1413,'Policy Characteristics'!$C:$C,0)))</f>
        <v>architectural-design.html#rnd</v>
      </c>
      <c r="R1413" s="177" t="str">
        <f>IF(ISBLANK(INDEX('Policy Characteristics'!L:L,MATCH($C1413,'Policy Characteristics'!$C:$C,0))),"",INDEX('Policy Characteristics'!L:L,MATCH($C1413,'Policy Characteristics'!$C:$C,0)))</f>
        <v>research-and-development.html</v>
      </c>
    </row>
    <row r="1414" spans="1:18" x14ac:dyDescent="0.35">
      <c r="A1414" s="176" t="str">
        <f>IF(ISBLANK(INDEX('Policy Characteristics'!A:A,MATCH($C1414,'Policy Characteristics'!$C:$C,0))),"",INDEX('Policy Characteristics'!A:A,MATCH($C1414,'Policy Characteristics'!$C:$C,0)))</f>
        <v>Research and Development</v>
      </c>
      <c r="B1414" s="184" t="str">
        <f>IF(ISBLANK(INDEX('Policy Characteristics'!B:B,MATCH($C1414,'Policy Characteristics'!$C:$C,0))),"",INDEX('Policy Characteristics'!B:B,MATCH($C1414,'Policy Characteristics'!$C:$C,0)))</f>
        <v>Capital Cost Reduction</v>
      </c>
      <c r="C1414" s="176" t="str">
        <f t="shared" si="63"/>
        <v>RnD Electricity Capital Cost Perc Reduction</v>
      </c>
      <c r="D1414" s="6" t="s">
        <v>2358</v>
      </c>
      <c r="E1414" s="47"/>
      <c r="F1414" s="6" t="s">
        <v>2377</v>
      </c>
      <c r="G1414" s="47"/>
      <c r="H1414" s="44">
        <v>1820</v>
      </c>
      <c r="I1414" s="198" t="s">
        <v>43</v>
      </c>
      <c r="J1414" s="177" t="str">
        <f>IF(ISBLANK(INDEX('Policy Characteristics'!D:D,MATCH($C1414,'Policy Characteristics'!$C:$C,0))),"",INDEX('Policy Characteristics'!D:D,MATCH($C1414,'Policy Characteristics'!$C:$C,0)))</f>
        <v>R&amp;D Capital Cost Reductions</v>
      </c>
      <c r="K1414" s="177" t="str">
        <f>IF(ISBLANK(INDEX('Policy Characteristics'!E:E,MATCH($C1414,'Policy Characteristics'!$C:$C,0))),"",INDEX('Policy Characteristics'!E:E,MATCH($C1414,'Policy Characteristics'!$C:$C,0)))</f>
        <v>RnD electricity capital cost reduction</v>
      </c>
      <c r="L1414" s="177">
        <f>IF(ISBLANK(INDEX('Policy Characteristics'!F:F,MATCH($C1414,'Policy Characteristics'!$C:$C,0))),"",INDEX('Policy Characteristics'!F:F,MATCH($C1414,'Policy Characteristics'!$C:$C,0)))</f>
        <v>0</v>
      </c>
      <c r="M1414" s="177">
        <f>IF(ISBLANK(INDEX('Policy Characteristics'!G:G,MATCH($C1414,'Policy Characteristics'!$C:$C,0))),"",INDEX('Policy Characteristics'!G:G,MATCH($C1414,'Policy Characteristics'!$C:$C,0)))</f>
        <v>0.4</v>
      </c>
      <c r="N1414" s="177">
        <f>IF(ISBLANK(INDEX('Policy Characteristics'!H:H,MATCH($C1414,'Policy Characteristics'!$C:$C,0))),"",INDEX('Policy Characteristics'!H:H,MATCH($C1414,'Policy Characteristics'!$C:$C,0)))</f>
        <v>0.01</v>
      </c>
      <c r="O1414" s="177" t="str">
        <f>IF(ISBLANK(INDEX('Policy Characteristics'!I:I,MATCH($C1414,'Policy Characteristics'!$C:$C,0))),"",INDEX('Policy Characteristics'!I:I,MATCH($C1414,'Policy Characteristics'!$C:$C,0)))</f>
        <v>% reduction in cost</v>
      </c>
      <c r="P1414" s="177" t="str">
        <f>IF(ISBLANK(INDEX('Policy Characteristics'!J:J,MATCH($C1414,'Policy Characteristics'!$C:$C,0))),"",INDEX('Policy Characteristics'!J:J,MATCH($C1414,'Policy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4" s="177" t="str">
        <f>IF(ISBLANK(INDEX('Policy Characteristics'!K:K,MATCH($C1414,'Policy Characteristics'!$C:$C,0))),"",INDEX('Policy Characteristics'!K:K,MATCH($C1414,'Policy Characteristics'!$C:$C,0)))</f>
        <v>architectural-design.html#rnd</v>
      </c>
      <c r="R1414" s="177" t="str">
        <f>IF(ISBLANK(INDEX('Policy Characteristics'!L:L,MATCH($C1414,'Policy Characteristics'!$C:$C,0))),"",INDEX('Policy Characteristics'!L:L,MATCH($C1414,'Policy Characteristics'!$C:$C,0)))</f>
        <v>research-and-development.html</v>
      </c>
    </row>
    <row r="1415" spans="1:18" x14ac:dyDescent="0.35">
      <c r="A1415" s="176" t="str">
        <f>IF(ISBLANK(INDEX('Policy Characteristics'!A:A,MATCH($C1415,'Policy Characteristics'!$C:$C,0))),"",INDEX('Policy Characteristics'!A:A,MATCH($C1415,'Policy Characteristics'!$C:$C,0)))</f>
        <v>Research and Development</v>
      </c>
      <c r="B1415" s="184" t="str">
        <f>IF(ISBLANK(INDEX('Policy Characteristics'!B:B,MATCH($C1415,'Policy Characteristics'!$C:$C,0))),"",INDEX('Policy Characteristics'!B:B,MATCH($C1415,'Policy Characteristics'!$C:$C,0)))</f>
        <v>Capital Cost Reduction</v>
      </c>
      <c r="C1415" s="176" t="str">
        <f t="shared" si="63"/>
        <v>RnD Electricity Capital Cost Perc Reduction</v>
      </c>
      <c r="D1415" s="6" t="s">
        <v>2438</v>
      </c>
      <c r="E1415" s="47"/>
      <c r="F1415" s="6" t="s">
        <v>2440</v>
      </c>
      <c r="G1415" s="47"/>
      <c r="H1415" s="44">
        <v>1821</v>
      </c>
      <c r="I1415" s="198" t="s">
        <v>43</v>
      </c>
      <c r="J1415" s="177" t="str">
        <f>IF(ISBLANK(INDEX('Policy Characteristics'!D:D,MATCH($C1415,'Policy Characteristics'!$C:$C,0))),"",INDEX('Policy Characteristics'!D:D,MATCH($C1415,'Policy Characteristics'!$C:$C,0)))</f>
        <v>R&amp;D Capital Cost Reductions</v>
      </c>
      <c r="K1415" s="177" t="str">
        <f>IF(ISBLANK(INDEX('Policy Characteristics'!E:E,MATCH($C1415,'Policy Characteristics'!$C:$C,0))),"",INDEX('Policy Characteristics'!E:E,MATCH($C1415,'Policy Characteristics'!$C:$C,0)))</f>
        <v>RnD electricity capital cost reduction</v>
      </c>
      <c r="L1415" s="177">
        <f>IF(ISBLANK(INDEX('Policy Characteristics'!F:F,MATCH($C1415,'Policy Characteristics'!$C:$C,0))),"",INDEX('Policy Characteristics'!F:F,MATCH($C1415,'Policy Characteristics'!$C:$C,0)))</f>
        <v>0</v>
      </c>
      <c r="M1415" s="177">
        <f>IF(ISBLANK(INDEX('Policy Characteristics'!G:G,MATCH($C1415,'Policy Characteristics'!$C:$C,0))),"",INDEX('Policy Characteristics'!G:G,MATCH($C1415,'Policy Characteristics'!$C:$C,0)))</f>
        <v>0.4</v>
      </c>
      <c r="N1415" s="177">
        <f>IF(ISBLANK(INDEX('Policy Characteristics'!H:H,MATCH($C1415,'Policy Characteristics'!$C:$C,0))),"",INDEX('Policy Characteristics'!H:H,MATCH($C1415,'Policy Characteristics'!$C:$C,0)))</f>
        <v>0.01</v>
      </c>
      <c r="O1415" s="177" t="str">
        <f>IF(ISBLANK(INDEX('Policy Characteristics'!I:I,MATCH($C1415,'Policy Characteristics'!$C:$C,0))),"",INDEX('Policy Characteristics'!I:I,MATCH($C1415,'Policy Characteristics'!$C:$C,0)))</f>
        <v>% reduction in cost</v>
      </c>
      <c r="P1415" s="177" t="str">
        <f>IF(ISBLANK(INDEX('Policy Characteristics'!J:J,MATCH($C1415,'Policy Characteristics'!$C:$C,0))),"",INDEX('Policy Characteristics'!J:J,MATCH($C1415,'Policy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5" s="177" t="str">
        <f>IF(ISBLANK(INDEX('Policy Characteristics'!K:K,MATCH($C1415,'Policy Characteristics'!$C:$C,0))),"",INDEX('Policy Characteristics'!K:K,MATCH($C1415,'Policy Characteristics'!$C:$C,0)))</f>
        <v>architectural-design.html#rnd</v>
      </c>
      <c r="R1415" s="177" t="str">
        <f>IF(ISBLANK(INDEX('Policy Characteristics'!L:L,MATCH($C1415,'Policy Characteristics'!$C:$C,0))),"",INDEX('Policy Characteristics'!L:L,MATCH($C1415,'Policy Characteristics'!$C:$C,0)))</f>
        <v>research-and-development.html</v>
      </c>
    </row>
    <row r="1416" spans="1:18" x14ac:dyDescent="0.35">
      <c r="A1416" s="176" t="str">
        <f>IF(ISBLANK(INDEX('Policy Characteristics'!A:A,MATCH($C1416,'Policy Characteristics'!$C:$C,0))),"",INDEX('Policy Characteristics'!A:A,MATCH($C1416,'Policy Characteristics'!$C:$C,0)))</f>
        <v>Research and Development</v>
      </c>
      <c r="B1416" s="184" t="str">
        <f>IF(ISBLANK(INDEX('Policy Characteristics'!B:B,MATCH($C1416,'Policy Characteristics'!$C:$C,0))),"",INDEX('Policy Characteristics'!B:B,MATCH($C1416,'Policy Characteristics'!$C:$C,0)))</f>
        <v>Capital Cost Reduction</v>
      </c>
      <c r="C1416" s="176" t="str">
        <f t="shared" si="63"/>
        <v>RnD Electricity Capital Cost Perc Reduction</v>
      </c>
      <c r="D1416" s="6" t="s">
        <v>2439</v>
      </c>
      <c r="E1416" s="47"/>
      <c r="F1416" s="6" t="s">
        <v>2441</v>
      </c>
      <c r="G1416" s="47"/>
      <c r="H1416" s="44">
        <v>2245</v>
      </c>
      <c r="I1416" s="198" t="s">
        <v>43</v>
      </c>
      <c r="J1416" s="177" t="str">
        <f>IF(ISBLANK(INDEX('Policy Characteristics'!D:D,MATCH($C1416,'Policy Characteristics'!$C:$C,0))),"",INDEX('Policy Characteristics'!D:D,MATCH($C1416,'Policy Characteristics'!$C:$C,0)))</f>
        <v>R&amp;D Capital Cost Reductions</v>
      </c>
      <c r="K1416" s="177" t="str">
        <f>IF(ISBLANK(INDEX('Policy Characteristics'!E:E,MATCH($C1416,'Policy Characteristics'!$C:$C,0))),"",INDEX('Policy Characteristics'!E:E,MATCH($C1416,'Policy Characteristics'!$C:$C,0)))</f>
        <v>RnD electricity capital cost reduction</v>
      </c>
      <c r="L1416" s="177">
        <f>IF(ISBLANK(INDEX('Policy Characteristics'!F:F,MATCH($C1416,'Policy Characteristics'!$C:$C,0))),"",INDEX('Policy Characteristics'!F:F,MATCH($C1416,'Policy Characteristics'!$C:$C,0)))</f>
        <v>0</v>
      </c>
      <c r="M1416" s="177">
        <f>IF(ISBLANK(INDEX('Policy Characteristics'!G:G,MATCH($C1416,'Policy Characteristics'!$C:$C,0))),"",INDEX('Policy Characteristics'!G:G,MATCH($C1416,'Policy Characteristics'!$C:$C,0)))</f>
        <v>0.4</v>
      </c>
      <c r="N1416" s="177">
        <f>IF(ISBLANK(INDEX('Policy Characteristics'!H:H,MATCH($C1416,'Policy Characteristics'!$C:$C,0))),"",INDEX('Policy Characteristics'!H:H,MATCH($C1416,'Policy Characteristics'!$C:$C,0)))</f>
        <v>0.01</v>
      </c>
      <c r="O1416" s="177" t="str">
        <f>IF(ISBLANK(INDEX('Policy Characteristics'!I:I,MATCH($C1416,'Policy Characteristics'!$C:$C,0))),"",INDEX('Policy Characteristics'!I:I,MATCH($C1416,'Policy Characteristics'!$C:$C,0)))</f>
        <v>% reduction in cost</v>
      </c>
      <c r="P1416" s="177" t="str">
        <f>IF(ISBLANK(INDEX('Policy Characteristics'!J:J,MATCH($C1416,'Policy Characteristics'!$C:$C,0))),"",INDEX('Policy Characteristics'!J:J,MATCH($C1416,'Policy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6" s="177" t="str">
        <f>IF(ISBLANK(INDEX('Policy Characteristics'!K:K,MATCH($C1416,'Policy Characteristics'!$C:$C,0))),"",INDEX('Policy Characteristics'!K:K,MATCH($C1416,'Policy Characteristics'!$C:$C,0)))</f>
        <v>architectural-design.html#rnd</v>
      </c>
      <c r="R1416" s="177" t="str">
        <f>IF(ISBLANK(INDEX('Policy Characteristics'!L:L,MATCH($C1416,'Policy Characteristics'!$C:$C,0))),"",INDEX('Policy Characteristics'!L:L,MATCH($C1416,'Policy Characteristics'!$C:$C,0)))</f>
        <v>research-and-development.html</v>
      </c>
    </row>
    <row r="1417" spans="1:18" x14ac:dyDescent="0.35">
      <c r="A1417" s="176" t="str">
        <f>IF(ISBLANK(INDEX('Policy Characteristics'!A:A,MATCH($C1417,'Policy Characteristics'!$C:$C,0))),"",INDEX('Policy Characteristics'!A:A,MATCH($C1417,'Policy Characteristics'!$C:$C,0)))</f>
        <v>Research and Development</v>
      </c>
      <c r="B1417" s="184" t="str">
        <f>IF(ISBLANK(INDEX('Policy Characteristics'!B:B,MATCH($C1417,'Policy Characteristics'!$C:$C,0))),"",INDEX('Policy Characteristics'!B:B,MATCH($C1417,'Policy Characteristics'!$C:$C,0)))</f>
        <v>Capital Cost Reduction</v>
      </c>
      <c r="C1417" t="s">
        <v>291</v>
      </c>
      <c r="D1417" t="s">
        <v>1964</v>
      </c>
      <c r="E1417" s="47"/>
      <c r="F1417" s="6" t="s">
        <v>1991</v>
      </c>
      <c r="G1417" s="47"/>
      <c r="H1417" s="44">
        <v>1462</v>
      </c>
      <c r="I1417" s="198" t="s">
        <v>43</v>
      </c>
      <c r="J1417" s="177" t="str">
        <f>IF(ISBLANK(INDEX('Policy Characteristics'!D:D,MATCH($C1417,'Policy Characteristics'!$C:$C,0))),"",INDEX('Policy Characteristics'!D:D,MATCH($C1417,'Policy Characteristics'!$C:$C,0)))</f>
        <v>R&amp;D Capital Cost Reductions</v>
      </c>
      <c r="K1417" s="177" t="str">
        <f>IF(ISBLANK(INDEX('Policy Characteristics'!E:E,MATCH($C1417,'Policy Characteristics'!$C:$C,0))),"",INDEX('Policy Characteristics'!E:E,MATCH($C1417,'Policy Characteristics'!$C:$C,0)))</f>
        <v>RnD industry capital cost reduction</v>
      </c>
      <c r="L1417" s="177">
        <f>IF(ISBLANK(INDEX('Policy Characteristics'!F:F,MATCH($C1417,'Policy Characteristics'!$C:$C,0))),"",INDEX('Policy Characteristics'!F:F,MATCH($C1417,'Policy Characteristics'!$C:$C,0)))</f>
        <v>0</v>
      </c>
      <c r="M1417" s="177">
        <f>IF(ISBLANK(INDEX('Policy Characteristics'!G:G,MATCH($C1417,'Policy Characteristics'!$C:$C,0))),"",INDEX('Policy Characteristics'!G:G,MATCH($C1417,'Policy Characteristics'!$C:$C,0)))</f>
        <v>0.4</v>
      </c>
      <c r="N1417" s="177">
        <f>IF(ISBLANK(INDEX('Policy Characteristics'!H:H,MATCH($C1417,'Policy Characteristics'!$C:$C,0))),"",INDEX('Policy Characteristics'!H:H,MATCH($C1417,'Policy Characteristics'!$C:$C,0)))</f>
        <v>0.01</v>
      </c>
      <c r="O1417" s="177" t="str">
        <f>IF(ISBLANK(INDEX('Policy Characteristics'!I:I,MATCH($C1417,'Policy Characteristics'!$C:$C,0))),"",INDEX('Policy Characteristics'!I:I,MATCH($C1417,'Policy Characteristics'!$C:$C,0)))</f>
        <v>% reduction in cost</v>
      </c>
      <c r="P1417" s="177" t="str">
        <f>IF(ISBLANK(INDEX('Policy Characteristics'!J:J,MATCH($C1417,'Policy Characteristics'!$C:$C,0))),"",INDEX('Policy Characteristics'!J:J,MATCH($C1417,'Policy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7" s="177" t="str">
        <f>IF(ISBLANK(INDEX('Policy Characteristics'!K:K,MATCH($C1417,'Policy Characteristics'!$C:$C,0))),"",INDEX('Policy Characteristics'!K:K,MATCH($C1417,'Policy Characteristics'!$C:$C,0)))</f>
        <v>architectural-design.html#rnd</v>
      </c>
      <c r="R1417" s="177" t="str">
        <f>IF(ISBLANK(INDEX('Policy Characteristics'!L:L,MATCH($C1417,'Policy Characteristics'!$C:$C,0))),"",INDEX('Policy Characteristics'!L:L,MATCH($C1417,'Policy Characteristics'!$C:$C,0)))</f>
        <v>research-and-development.html</v>
      </c>
    </row>
    <row r="1418" spans="1:18" x14ac:dyDescent="0.35">
      <c r="A1418" s="176" t="str">
        <f>IF(ISBLANK(INDEX('Policy Characteristics'!A:A,MATCH($C1418,'Policy Characteristics'!$C:$C,0))),"",INDEX('Policy Characteristics'!A:A,MATCH($C1418,'Policy Characteristics'!$C:$C,0)))</f>
        <v>Research and Development</v>
      </c>
      <c r="B1418" s="184" t="str">
        <f>IF(ISBLANK(INDEX('Policy Characteristics'!B:B,MATCH($C1418,'Policy Characteristics'!$C:$C,0))),"",INDEX('Policy Characteristics'!B:B,MATCH($C1418,'Policy Characteristics'!$C:$C,0)))</f>
        <v>Capital Cost Reduction</v>
      </c>
      <c r="C1418" s="176" t="str">
        <f t="shared" ref="C1418:C1441" si="64">C$1417</f>
        <v>RnD Industry Capital Cost Perc Reduction</v>
      </c>
      <c r="D1418" t="s">
        <v>1965</v>
      </c>
      <c r="E1418" s="47"/>
      <c r="F1418" s="6" t="s">
        <v>1992</v>
      </c>
      <c r="G1418" s="47"/>
      <c r="H1418" s="44">
        <v>1463</v>
      </c>
      <c r="I1418" s="198" t="s">
        <v>43</v>
      </c>
      <c r="J1418" s="177" t="str">
        <f>IF(ISBLANK(INDEX('Policy Characteristics'!D:D,MATCH($C1418,'Policy Characteristics'!$C:$C,0))),"",INDEX('Policy Characteristics'!D:D,MATCH($C1418,'Policy Characteristics'!$C:$C,0)))</f>
        <v>R&amp;D Capital Cost Reductions</v>
      </c>
      <c r="K1418" s="177" t="str">
        <f>IF(ISBLANK(INDEX('Policy Characteristics'!E:E,MATCH($C1418,'Policy Characteristics'!$C:$C,0))),"",INDEX('Policy Characteristics'!E:E,MATCH($C1418,'Policy Characteristics'!$C:$C,0)))</f>
        <v>RnD industry capital cost reduction</v>
      </c>
      <c r="L1418" s="177">
        <f>IF(ISBLANK(INDEX('Policy Characteristics'!F:F,MATCH($C1418,'Policy Characteristics'!$C:$C,0))),"",INDEX('Policy Characteristics'!F:F,MATCH($C1418,'Policy Characteristics'!$C:$C,0)))</f>
        <v>0</v>
      </c>
      <c r="M1418" s="177">
        <f>IF(ISBLANK(INDEX('Policy Characteristics'!G:G,MATCH($C1418,'Policy Characteristics'!$C:$C,0))),"",INDEX('Policy Characteristics'!G:G,MATCH($C1418,'Policy Characteristics'!$C:$C,0)))</f>
        <v>0.4</v>
      </c>
      <c r="N1418" s="177">
        <f>IF(ISBLANK(INDEX('Policy Characteristics'!H:H,MATCH($C1418,'Policy Characteristics'!$C:$C,0))),"",INDEX('Policy Characteristics'!H:H,MATCH($C1418,'Policy Characteristics'!$C:$C,0)))</f>
        <v>0.01</v>
      </c>
      <c r="O1418" s="177" t="str">
        <f>IF(ISBLANK(INDEX('Policy Characteristics'!I:I,MATCH($C1418,'Policy Characteristics'!$C:$C,0))),"",INDEX('Policy Characteristics'!I:I,MATCH($C1418,'Policy Characteristics'!$C:$C,0)))</f>
        <v>% reduction in cost</v>
      </c>
      <c r="P1418" s="177" t="str">
        <f>IF(ISBLANK(INDEX('Policy Characteristics'!J:J,MATCH($C1418,'Policy Characteristics'!$C:$C,0))),"",INDEX('Policy Characteristics'!J:J,MATCH($C1418,'Policy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8" s="177" t="str">
        <f>IF(ISBLANK(INDEX('Policy Characteristics'!K:K,MATCH($C1418,'Policy Characteristics'!$C:$C,0))),"",INDEX('Policy Characteristics'!K:K,MATCH($C1418,'Policy Characteristics'!$C:$C,0)))</f>
        <v>architectural-design.html#rnd</v>
      </c>
      <c r="R1418" s="177" t="str">
        <f>IF(ISBLANK(INDEX('Policy Characteristics'!L:L,MATCH($C1418,'Policy Characteristics'!$C:$C,0))),"",INDEX('Policy Characteristics'!L:L,MATCH($C1418,'Policy Characteristics'!$C:$C,0)))</f>
        <v>research-and-development.html</v>
      </c>
    </row>
    <row r="1419" spans="1:18" x14ac:dyDescent="0.35">
      <c r="A1419" s="176" t="str">
        <f>IF(ISBLANK(INDEX('Policy Characteristics'!A:A,MATCH($C1419,'Policy Characteristics'!$C:$C,0))),"",INDEX('Policy Characteristics'!A:A,MATCH($C1419,'Policy Characteristics'!$C:$C,0)))</f>
        <v>Research and Development</v>
      </c>
      <c r="B1419" s="184" t="str">
        <f>IF(ISBLANK(INDEX('Policy Characteristics'!B:B,MATCH($C1419,'Policy Characteristics'!$C:$C,0))),"",INDEX('Policy Characteristics'!B:B,MATCH($C1419,'Policy Characteristics'!$C:$C,0)))</f>
        <v>Capital Cost Reduction</v>
      </c>
      <c r="C1419" s="176" t="str">
        <f t="shared" si="64"/>
        <v>RnD Industry Capital Cost Perc Reduction</v>
      </c>
      <c r="D1419" t="s">
        <v>1966</v>
      </c>
      <c r="E1419" s="47"/>
      <c r="F1419" s="6" t="s">
        <v>1993</v>
      </c>
      <c r="G1419" s="47"/>
      <c r="H1419" s="44">
        <v>1464</v>
      </c>
      <c r="I1419" s="198" t="s">
        <v>43</v>
      </c>
      <c r="J1419" s="177" t="str">
        <f>IF(ISBLANK(INDEX('Policy Characteristics'!D:D,MATCH($C1419,'Policy Characteristics'!$C:$C,0))),"",INDEX('Policy Characteristics'!D:D,MATCH($C1419,'Policy Characteristics'!$C:$C,0)))</f>
        <v>R&amp;D Capital Cost Reductions</v>
      </c>
      <c r="K1419" s="177" t="str">
        <f>IF(ISBLANK(INDEX('Policy Characteristics'!E:E,MATCH($C1419,'Policy Characteristics'!$C:$C,0))),"",INDEX('Policy Characteristics'!E:E,MATCH($C1419,'Policy Characteristics'!$C:$C,0)))</f>
        <v>RnD industry capital cost reduction</v>
      </c>
      <c r="L1419" s="177">
        <f>IF(ISBLANK(INDEX('Policy Characteristics'!F:F,MATCH($C1419,'Policy Characteristics'!$C:$C,0))),"",INDEX('Policy Characteristics'!F:F,MATCH($C1419,'Policy Characteristics'!$C:$C,0)))</f>
        <v>0</v>
      </c>
      <c r="M1419" s="177">
        <f>IF(ISBLANK(INDEX('Policy Characteristics'!G:G,MATCH($C1419,'Policy Characteristics'!$C:$C,0))),"",INDEX('Policy Characteristics'!G:G,MATCH($C1419,'Policy Characteristics'!$C:$C,0)))</f>
        <v>0.4</v>
      </c>
      <c r="N1419" s="177">
        <f>IF(ISBLANK(INDEX('Policy Characteristics'!H:H,MATCH($C1419,'Policy Characteristics'!$C:$C,0))),"",INDEX('Policy Characteristics'!H:H,MATCH($C1419,'Policy Characteristics'!$C:$C,0)))</f>
        <v>0.01</v>
      </c>
      <c r="O1419" s="177" t="str">
        <f>IF(ISBLANK(INDEX('Policy Characteristics'!I:I,MATCH($C1419,'Policy Characteristics'!$C:$C,0))),"",INDEX('Policy Characteristics'!I:I,MATCH($C1419,'Policy Characteristics'!$C:$C,0)))</f>
        <v>% reduction in cost</v>
      </c>
      <c r="P1419" s="177" t="str">
        <f>IF(ISBLANK(INDEX('Policy Characteristics'!J:J,MATCH($C1419,'Policy Characteristics'!$C:$C,0))),"",INDEX('Policy Characteristics'!J:J,MATCH($C1419,'Policy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9" s="177" t="str">
        <f>IF(ISBLANK(INDEX('Policy Characteristics'!K:K,MATCH($C1419,'Policy Characteristics'!$C:$C,0))),"",INDEX('Policy Characteristics'!K:K,MATCH($C1419,'Policy Characteristics'!$C:$C,0)))</f>
        <v>architectural-design.html#rnd</v>
      </c>
      <c r="R1419" s="177" t="str">
        <f>IF(ISBLANK(INDEX('Policy Characteristics'!L:L,MATCH($C1419,'Policy Characteristics'!$C:$C,0))),"",INDEX('Policy Characteristics'!L:L,MATCH($C1419,'Policy Characteristics'!$C:$C,0)))</f>
        <v>research-and-development.html</v>
      </c>
    </row>
    <row r="1420" spans="1:18" x14ac:dyDescent="0.35">
      <c r="A1420" s="176" t="str">
        <f>IF(ISBLANK(INDEX('Policy Characteristics'!A:A,MATCH($C1420,'Policy Characteristics'!$C:$C,0))),"",INDEX('Policy Characteristics'!A:A,MATCH($C1420,'Policy Characteristics'!$C:$C,0)))</f>
        <v>Research and Development</v>
      </c>
      <c r="B1420" s="184" t="str">
        <f>IF(ISBLANK(INDEX('Policy Characteristics'!B:B,MATCH($C1420,'Policy Characteristics'!$C:$C,0))),"",INDEX('Policy Characteristics'!B:B,MATCH($C1420,'Policy Characteristics'!$C:$C,0)))</f>
        <v>Capital Cost Reduction</v>
      </c>
      <c r="C1420" s="176" t="str">
        <f t="shared" si="64"/>
        <v>RnD Industry Capital Cost Perc Reduction</v>
      </c>
      <c r="D1420" t="s">
        <v>1967</v>
      </c>
      <c r="E1420" s="47"/>
      <c r="F1420" s="6" t="s">
        <v>1994</v>
      </c>
      <c r="G1420" s="47"/>
      <c r="H1420" s="44">
        <v>1465</v>
      </c>
      <c r="I1420" s="198" t="s">
        <v>43</v>
      </c>
      <c r="J1420" s="177" t="str">
        <f>IF(ISBLANK(INDEX('Policy Characteristics'!D:D,MATCH($C1420,'Policy Characteristics'!$C:$C,0))),"",INDEX('Policy Characteristics'!D:D,MATCH($C1420,'Policy Characteristics'!$C:$C,0)))</f>
        <v>R&amp;D Capital Cost Reductions</v>
      </c>
      <c r="K1420" s="177" t="str">
        <f>IF(ISBLANK(INDEX('Policy Characteristics'!E:E,MATCH($C1420,'Policy Characteristics'!$C:$C,0))),"",INDEX('Policy Characteristics'!E:E,MATCH($C1420,'Policy Characteristics'!$C:$C,0)))</f>
        <v>RnD industry capital cost reduction</v>
      </c>
      <c r="L1420" s="177">
        <f>IF(ISBLANK(INDEX('Policy Characteristics'!F:F,MATCH($C1420,'Policy Characteristics'!$C:$C,0))),"",INDEX('Policy Characteristics'!F:F,MATCH($C1420,'Policy Characteristics'!$C:$C,0)))</f>
        <v>0</v>
      </c>
      <c r="M1420" s="177">
        <f>IF(ISBLANK(INDEX('Policy Characteristics'!G:G,MATCH($C1420,'Policy Characteristics'!$C:$C,0))),"",INDEX('Policy Characteristics'!G:G,MATCH($C1420,'Policy Characteristics'!$C:$C,0)))</f>
        <v>0.4</v>
      </c>
      <c r="N1420" s="177">
        <f>IF(ISBLANK(INDEX('Policy Characteristics'!H:H,MATCH($C1420,'Policy Characteristics'!$C:$C,0))),"",INDEX('Policy Characteristics'!H:H,MATCH($C1420,'Policy Characteristics'!$C:$C,0)))</f>
        <v>0.01</v>
      </c>
      <c r="O1420" s="177" t="str">
        <f>IF(ISBLANK(INDEX('Policy Characteristics'!I:I,MATCH($C1420,'Policy Characteristics'!$C:$C,0))),"",INDEX('Policy Characteristics'!I:I,MATCH($C1420,'Policy Characteristics'!$C:$C,0)))</f>
        <v>% reduction in cost</v>
      </c>
      <c r="P1420" s="177" t="str">
        <f>IF(ISBLANK(INDEX('Policy Characteristics'!J:J,MATCH($C1420,'Policy Characteristics'!$C:$C,0))),"",INDEX('Policy Characteristics'!J:J,MATCH($C1420,'Policy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0" s="177" t="str">
        <f>IF(ISBLANK(INDEX('Policy Characteristics'!K:K,MATCH($C1420,'Policy Characteristics'!$C:$C,0))),"",INDEX('Policy Characteristics'!K:K,MATCH($C1420,'Policy Characteristics'!$C:$C,0)))</f>
        <v>architectural-design.html#rnd</v>
      </c>
      <c r="R1420" s="177" t="str">
        <f>IF(ISBLANK(INDEX('Policy Characteristics'!L:L,MATCH($C1420,'Policy Characteristics'!$C:$C,0))),"",INDEX('Policy Characteristics'!L:L,MATCH($C1420,'Policy Characteristics'!$C:$C,0)))</f>
        <v>research-and-development.html</v>
      </c>
    </row>
    <row r="1421" spans="1:18" x14ac:dyDescent="0.35">
      <c r="A1421" s="176" t="str">
        <f>IF(ISBLANK(INDEX('Policy Characteristics'!A:A,MATCH($C1421,'Policy Characteristics'!$C:$C,0))),"",INDEX('Policy Characteristics'!A:A,MATCH($C1421,'Policy Characteristics'!$C:$C,0)))</f>
        <v>Research and Development</v>
      </c>
      <c r="B1421" s="184" t="str">
        <f>IF(ISBLANK(INDEX('Policy Characteristics'!B:B,MATCH($C1421,'Policy Characteristics'!$C:$C,0))),"",INDEX('Policy Characteristics'!B:B,MATCH($C1421,'Policy Characteristics'!$C:$C,0)))</f>
        <v>Capital Cost Reduction</v>
      </c>
      <c r="C1421" s="176" t="str">
        <f t="shared" si="64"/>
        <v>RnD Industry Capital Cost Perc Reduction</v>
      </c>
      <c r="D1421" t="s">
        <v>1968</v>
      </c>
      <c r="E1421" s="47"/>
      <c r="F1421" s="6" t="s">
        <v>1995</v>
      </c>
      <c r="G1421" s="47"/>
      <c r="H1421" s="44">
        <v>1466</v>
      </c>
      <c r="I1421" s="198" t="s">
        <v>43</v>
      </c>
      <c r="J1421" s="177" t="str">
        <f>IF(ISBLANK(INDEX('Policy Characteristics'!D:D,MATCH($C1421,'Policy Characteristics'!$C:$C,0))),"",INDEX('Policy Characteristics'!D:D,MATCH($C1421,'Policy Characteristics'!$C:$C,0)))</f>
        <v>R&amp;D Capital Cost Reductions</v>
      </c>
      <c r="K1421" s="177" t="str">
        <f>IF(ISBLANK(INDEX('Policy Characteristics'!E:E,MATCH($C1421,'Policy Characteristics'!$C:$C,0))),"",INDEX('Policy Characteristics'!E:E,MATCH($C1421,'Policy Characteristics'!$C:$C,0)))</f>
        <v>RnD industry capital cost reduction</v>
      </c>
      <c r="L1421" s="177">
        <f>IF(ISBLANK(INDEX('Policy Characteristics'!F:F,MATCH($C1421,'Policy Characteristics'!$C:$C,0))),"",INDEX('Policy Characteristics'!F:F,MATCH($C1421,'Policy Characteristics'!$C:$C,0)))</f>
        <v>0</v>
      </c>
      <c r="M1421" s="177">
        <f>IF(ISBLANK(INDEX('Policy Characteristics'!G:G,MATCH($C1421,'Policy Characteristics'!$C:$C,0))),"",INDEX('Policy Characteristics'!G:G,MATCH($C1421,'Policy Characteristics'!$C:$C,0)))</f>
        <v>0.4</v>
      </c>
      <c r="N1421" s="177">
        <f>IF(ISBLANK(INDEX('Policy Characteristics'!H:H,MATCH($C1421,'Policy Characteristics'!$C:$C,0))),"",INDEX('Policy Characteristics'!H:H,MATCH($C1421,'Policy Characteristics'!$C:$C,0)))</f>
        <v>0.01</v>
      </c>
      <c r="O1421" s="177" t="str">
        <f>IF(ISBLANK(INDEX('Policy Characteristics'!I:I,MATCH($C1421,'Policy Characteristics'!$C:$C,0))),"",INDEX('Policy Characteristics'!I:I,MATCH($C1421,'Policy Characteristics'!$C:$C,0)))</f>
        <v>% reduction in cost</v>
      </c>
      <c r="P1421" s="177" t="str">
        <f>IF(ISBLANK(INDEX('Policy Characteristics'!J:J,MATCH($C1421,'Policy Characteristics'!$C:$C,0))),"",INDEX('Policy Characteristics'!J:J,MATCH($C1421,'Policy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1" s="177" t="str">
        <f>IF(ISBLANK(INDEX('Policy Characteristics'!K:K,MATCH($C1421,'Policy Characteristics'!$C:$C,0))),"",INDEX('Policy Characteristics'!K:K,MATCH($C1421,'Policy Characteristics'!$C:$C,0)))</f>
        <v>architectural-design.html#rnd</v>
      </c>
      <c r="R1421" s="177" t="str">
        <f>IF(ISBLANK(INDEX('Policy Characteristics'!L:L,MATCH($C1421,'Policy Characteristics'!$C:$C,0))),"",INDEX('Policy Characteristics'!L:L,MATCH($C1421,'Policy Characteristics'!$C:$C,0)))</f>
        <v>research-and-development.html</v>
      </c>
    </row>
    <row r="1422" spans="1:18" x14ac:dyDescent="0.35">
      <c r="A1422" s="176" t="str">
        <f>IF(ISBLANK(INDEX('Policy Characteristics'!A:A,MATCH($C1422,'Policy Characteristics'!$C:$C,0))),"",INDEX('Policy Characteristics'!A:A,MATCH($C1422,'Policy Characteristics'!$C:$C,0)))</f>
        <v>Research and Development</v>
      </c>
      <c r="B1422" s="184" t="str">
        <f>IF(ISBLANK(INDEX('Policy Characteristics'!B:B,MATCH($C1422,'Policy Characteristics'!$C:$C,0))),"",INDEX('Policy Characteristics'!B:B,MATCH($C1422,'Policy Characteristics'!$C:$C,0)))</f>
        <v>Capital Cost Reduction</v>
      </c>
      <c r="C1422" s="176" t="str">
        <f t="shared" si="64"/>
        <v>RnD Industry Capital Cost Perc Reduction</v>
      </c>
      <c r="D1422" t="s">
        <v>1969</v>
      </c>
      <c r="E1422" s="47"/>
      <c r="F1422" s="6" t="s">
        <v>1996</v>
      </c>
      <c r="G1422" s="47"/>
      <c r="H1422" s="44">
        <v>1467</v>
      </c>
      <c r="I1422" s="198" t="s">
        <v>43</v>
      </c>
      <c r="J1422" s="177" t="str">
        <f>IF(ISBLANK(INDEX('Policy Characteristics'!D:D,MATCH($C1422,'Policy Characteristics'!$C:$C,0))),"",INDEX('Policy Characteristics'!D:D,MATCH($C1422,'Policy Characteristics'!$C:$C,0)))</f>
        <v>R&amp;D Capital Cost Reductions</v>
      </c>
      <c r="K1422" s="177" t="str">
        <f>IF(ISBLANK(INDEX('Policy Characteristics'!E:E,MATCH($C1422,'Policy Characteristics'!$C:$C,0))),"",INDEX('Policy Characteristics'!E:E,MATCH($C1422,'Policy Characteristics'!$C:$C,0)))</f>
        <v>RnD industry capital cost reduction</v>
      </c>
      <c r="L1422" s="177">
        <f>IF(ISBLANK(INDEX('Policy Characteristics'!F:F,MATCH($C1422,'Policy Characteristics'!$C:$C,0))),"",INDEX('Policy Characteristics'!F:F,MATCH($C1422,'Policy Characteristics'!$C:$C,0)))</f>
        <v>0</v>
      </c>
      <c r="M1422" s="177">
        <f>IF(ISBLANK(INDEX('Policy Characteristics'!G:G,MATCH($C1422,'Policy Characteristics'!$C:$C,0))),"",INDEX('Policy Characteristics'!G:G,MATCH($C1422,'Policy Characteristics'!$C:$C,0)))</f>
        <v>0.4</v>
      </c>
      <c r="N1422" s="177">
        <f>IF(ISBLANK(INDEX('Policy Characteristics'!H:H,MATCH($C1422,'Policy Characteristics'!$C:$C,0))),"",INDEX('Policy Characteristics'!H:H,MATCH($C1422,'Policy Characteristics'!$C:$C,0)))</f>
        <v>0.01</v>
      </c>
      <c r="O1422" s="177" t="str">
        <f>IF(ISBLANK(INDEX('Policy Characteristics'!I:I,MATCH($C1422,'Policy Characteristics'!$C:$C,0))),"",INDEX('Policy Characteristics'!I:I,MATCH($C1422,'Policy Characteristics'!$C:$C,0)))</f>
        <v>% reduction in cost</v>
      </c>
      <c r="P1422" s="177" t="str">
        <f>IF(ISBLANK(INDEX('Policy Characteristics'!J:J,MATCH($C1422,'Policy Characteristics'!$C:$C,0))),"",INDEX('Policy Characteristics'!J:J,MATCH($C1422,'Policy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2" s="177" t="str">
        <f>IF(ISBLANK(INDEX('Policy Characteristics'!K:K,MATCH($C1422,'Policy Characteristics'!$C:$C,0))),"",INDEX('Policy Characteristics'!K:K,MATCH($C1422,'Policy Characteristics'!$C:$C,0)))</f>
        <v>architectural-design.html#rnd</v>
      </c>
      <c r="R1422" s="177" t="str">
        <f>IF(ISBLANK(INDEX('Policy Characteristics'!L:L,MATCH($C1422,'Policy Characteristics'!$C:$C,0))),"",INDEX('Policy Characteristics'!L:L,MATCH($C1422,'Policy Characteristics'!$C:$C,0)))</f>
        <v>research-and-development.html</v>
      </c>
    </row>
    <row r="1423" spans="1:18" x14ac:dyDescent="0.35">
      <c r="A1423" s="176" t="str">
        <f>IF(ISBLANK(INDEX('Policy Characteristics'!A:A,MATCH($C1423,'Policy Characteristics'!$C:$C,0))),"",INDEX('Policy Characteristics'!A:A,MATCH($C1423,'Policy Characteristics'!$C:$C,0)))</f>
        <v>Research and Development</v>
      </c>
      <c r="B1423" s="184" t="str">
        <f>IF(ISBLANK(INDEX('Policy Characteristics'!B:B,MATCH($C1423,'Policy Characteristics'!$C:$C,0))),"",INDEX('Policy Characteristics'!B:B,MATCH($C1423,'Policy Characteristics'!$C:$C,0)))</f>
        <v>Capital Cost Reduction</v>
      </c>
      <c r="C1423" s="176" t="str">
        <f t="shared" si="64"/>
        <v>RnD Industry Capital Cost Perc Reduction</v>
      </c>
      <c r="D1423" t="s">
        <v>1970</v>
      </c>
      <c r="E1423" s="47"/>
      <c r="F1423" s="6" t="s">
        <v>1997</v>
      </c>
      <c r="G1423" s="47"/>
      <c r="H1423" s="44">
        <v>1468</v>
      </c>
      <c r="I1423" s="198" t="s">
        <v>43</v>
      </c>
      <c r="J1423" s="177" t="str">
        <f>IF(ISBLANK(INDEX('Policy Characteristics'!D:D,MATCH($C1423,'Policy Characteristics'!$C:$C,0))),"",INDEX('Policy Characteristics'!D:D,MATCH($C1423,'Policy Characteristics'!$C:$C,0)))</f>
        <v>R&amp;D Capital Cost Reductions</v>
      </c>
      <c r="K1423" s="177" t="str">
        <f>IF(ISBLANK(INDEX('Policy Characteristics'!E:E,MATCH($C1423,'Policy Characteristics'!$C:$C,0))),"",INDEX('Policy Characteristics'!E:E,MATCH($C1423,'Policy Characteristics'!$C:$C,0)))</f>
        <v>RnD industry capital cost reduction</v>
      </c>
      <c r="L1423" s="177">
        <f>IF(ISBLANK(INDEX('Policy Characteristics'!F:F,MATCH($C1423,'Policy Characteristics'!$C:$C,0))),"",INDEX('Policy Characteristics'!F:F,MATCH($C1423,'Policy Characteristics'!$C:$C,0)))</f>
        <v>0</v>
      </c>
      <c r="M1423" s="177">
        <f>IF(ISBLANK(INDEX('Policy Characteristics'!G:G,MATCH($C1423,'Policy Characteristics'!$C:$C,0))),"",INDEX('Policy Characteristics'!G:G,MATCH($C1423,'Policy Characteristics'!$C:$C,0)))</f>
        <v>0.4</v>
      </c>
      <c r="N1423" s="177">
        <f>IF(ISBLANK(INDEX('Policy Characteristics'!H:H,MATCH($C1423,'Policy Characteristics'!$C:$C,0))),"",INDEX('Policy Characteristics'!H:H,MATCH($C1423,'Policy Characteristics'!$C:$C,0)))</f>
        <v>0.01</v>
      </c>
      <c r="O1423" s="177" t="str">
        <f>IF(ISBLANK(INDEX('Policy Characteristics'!I:I,MATCH($C1423,'Policy Characteristics'!$C:$C,0))),"",INDEX('Policy Characteristics'!I:I,MATCH($C1423,'Policy Characteristics'!$C:$C,0)))</f>
        <v>% reduction in cost</v>
      </c>
      <c r="P1423" s="177" t="str">
        <f>IF(ISBLANK(INDEX('Policy Characteristics'!J:J,MATCH($C1423,'Policy Characteristics'!$C:$C,0))),"",INDEX('Policy Characteristics'!J:J,MATCH($C1423,'Policy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3" s="177" t="str">
        <f>IF(ISBLANK(INDEX('Policy Characteristics'!K:K,MATCH($C1423,'Policy Characteristics'!$C:$C,0))),"",INDEX('Policy Characteristics'!K:K,MATCH($C1423,'Policy Characteristics'!$C:$C,0)))</f>
        <v>architectural-design.html#rnd</v>
      </c>
      <c r="R1423" s="177" t="str">
        <f>IF(ISBLANK(INDEX('Policy Characteristics'!L:L,MATCH($C1423,'Policy Characteristics'!$C:$C,0))),"",INDEX('Policy Characteristics'!L:L,MATCH($C1423,'Policy Characteristics'!$C:$C,0)))</f>
        <v>research-and-development.html</v>
      </c>
    </row>
    <row r="1424" spans="1:18" x14ac:dyDescent="0.35">
      <c r="A1424" s="176" t="str">
        <f>IF(ISBLANK(INDEX('Policy Characteristics'!A:A,MATCH($C1424,'Policy Characteristics'!$C:$C,0))),"",INDEX('Policy Characteristics'!A:A,MATCH($C1424,'Policy Characteristics'!$C:$C,0)))</f>
        <v>Research and Development</v>
      </c>
      <c r="B1424" s="184" t="str">
        <f>IF(ISBLANK(INDEX('Policy Characteristics'!B:B,MATCH($C1424,'Policy Characteristics'!$C:$C,0))),"",INDEX('Policy Characteristics'!B:B,MATCH($C1424,'Policy Characteristics'!$C:$C,0)))</f>
        <v>Capital Cost Reduction</v>
      </c>
      <c r="C1424" s="176" t="str">
        <f t="shared" si="64"/>
        <v>RnD Industry Capital Cost Perc Reduction</v>
      </c>
      <c r="D1424" t="s">
        <v>1971</v>
      </c>
      <c r="E1424" s="47"/>
      <c r="F1424" s="6" t="s">
        <v>1998</v>
      </c>
      <c r="G1424" s="47"/>
      <c r="H1424" s="44">
        <v>1469</v>
      </c>
      <c r="I1424" s="198" t="s">
        <v>43</v>
      </c>
      <c r="J1424" s="177" t="str">
        <f>IF(ISBLANK(INDEX('Policy Characteristics'!D:D,MATCH($C1424,'Policy Characteristics'!$C:$C,0))),"",INDEX('Policy Characteristics'!D:D,MATCH($C1424,'Policy Characteristics'!$C:$C,0)))</f>
        <v>R&amp;D Capital Cost Reductions</v>
      </c>
      <c r="K1424" s="177" t="str">
        <f>IF(ISBLANK(INDEX('Policy Characteristics'!E:E,MATCH($C1424,'Policy Characteristics'!$C:$C,0))),"",INDEX('Policy Characteristics'!E:E,MATCH($C1424,'Policy Characteristics'!$C:$C,0)))</f>
        <v>RnD industry capital cost reduction</v>
      </c>
      <c r="L1424" s="177">
        <f>IF(ISBLANK(INDEX('Policy Characteristics'!F:F,MATCH($C1424,'Policy Characteristics'!$C:$C,0))),"",INDEX('Policy Characteristics'!F:F,MATCH($C1424,'Policy Characteristics'!$C:$C,0)))</f>
        <v>0</v>
      </c>
      <c r="M1424" s="177">
        <f>IF(ISBLANK(INDEX('Policy Characteristics'!G:G,MATCH($C1424,'Policy Characteristics'!$C:$C,0))),"",INDEX('Policy Characteristics'!G:G,MATCH($C1424,'Policy Characteristics'!$C:$C,0)))</f>
        <v>0.4</v>
      </c>
      <c r="N1424" s="177">
        <f>IF(ISBLANK(INDEX('Policy Characteristics'!H:H,MATCH($C1424,'Policy Characteristics'!$C:$C,0))),"",INDEX('Policy Characteristics'!H:H,MATCH($C1424,'Policy Characteristics'!$C:$C,0)))</f>
        <v>0.01</v>
      </c>
      <c r="O1424" s="177" t="str">
        <f>IF(ISBLANK(INDEX('Policy Characteristics'!I:I,MATCH($C1424,'Policy Characteristics'!$C:$C,0))),"",INDEX('Policy Characteristics'!I:I,MATCH($C1424,'Policy Characteristics'!$C:$C,0)))</f>
        <v>% reduction in cost</v>
      </c>
      <c r="P1424" s="177" t="str">
        <f>IF(ISBLANK(INDEX('Policy Characteristics'!J:J,MATCH($C1424,'Policy Characteristics'!$C:$C,0))),"",INDEX('Policy Characteristics'!J:J,MATCH($C1424,'Policy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4" s="177" t="str">
        <f>IF(ISBLANK(INDEX('Policy Characteristics'!K:K,MATCH($C1424,'Policy Characteristics'!$C:$C,0))),"",INDEX('Policy Characteristics'!K:K,MATCH($C1424,'Policy Characteristics'!$C:$C,0)))</f>
        <v>architectural-design.html#rnd</v>
      </c>
      <c r="R1424" s="177" t="str">
        <f>IF(ISBLANK(INDEX('Policy Characteristics'!L:L,MATCH($C1424,'Policy Characteristics'!$C:$C,0))),"",INDEX('Policy Characteristics'!L:L,MATCH($C1424,'Policy Characteristics'!$C:$C,0)))</f>
        <v>research-and-development.html</v>
      </c>
    </row>
    <row r="1425" spans="1:18" x14ac:dyDescent="0.35">
      <c r="A1425" s="176" t="str">
        <f>IF(ISBLANK(INDEX('Policy Characteristics'!A:A,MATCH($C1425,'Policy Characteristics'!$C:$C,0))),"",INDEX('Policy Characteristics'!A:A,MATCH($C1425,'Policy Characteristics'!$C:$C,0)))</f>
        <v>Research and Development</v>
      </c>
      <c r="B1425" s="184" t="str">
        <f>IF(ISBLANK(INDEX('Policy Characteristics'!B:B,MATCH($C1425,'Policy Characteristics'!$C:$C,0))),"",INDEX('Policy Characteristics'!B:B,MATCH($C1425,'Policy Characteristics'!$C:$C,0)))</f>
        <v>Capital Cost Reduction</v>
      </c>
      <c r="C1425" s="176" t="str">
        <f t="shared" si="64"/>
        <v>RnD Industry Capital Cost Perc Reduction</v>
      </c>
      <c r="D1425" t="s">
        <v>1972</v>
      </c>
      <c r="E1425" s="47"/>
      <c r="F1425" s="6" t="s">
        <v>1999</v>
      </c>
      <c r="G1425" s="47"/>
      <c r="H1425" s="44">
        <v>1470</v>
      </c>
      <c r="I1425" s="198" t="s">
        <v>43</v>
      </c>
      <c r="J1425" s="177" t="str">
        <f>IF(ISBLANK(INDEX('Policy Characteristics'!D:D,MATCH($C1425,'Policy Characteristics'!$C:$C,0))),"",INDEX('Policy Characteristics'!D:D,MATCH($C1425,'Policy Characteristics'!$C:$C,0)))</f>
        <v>R&amp;D Capital Cost Reductions</v>
      </c>
      <c r="K1425" s="177" t="str">
        <f>IF(ISBLANK(INDEX('Policy Characteristics'!E:E,MATCH($C1425,'Policy Characteristics'!$C:$C,0))),"",INDEX('Policy Characteristics'!E:E,MATCH($C1425,'Policy Characteristics'!$C:$C,0)))</f>
        <v>RnD industry capital cost reduction</v>
      </c>
      <c r="L1425" s="177">
        <f>IF(ISBLANK(INDEX('Policy Characteristics'!F:F,MATCH($C1425,'Policy Characteristics'!$C:$C,0))),"",INDEX('Policy Characteristics'!F:F,MATCH($C1425,'Policy Characteristics'!$C:$C,0)))</f>
        <v>0</v>
      </c>
      <c r="M1425" s="177">
        <f>IF(ISBLANK(INDEX('Policy Characteristics'!G:G,MATCH($C1425,'Policy Characteristics'!$C:$C,0))),"",INDEX('Policy Characteristics'!G:G,MATCH($C1425,'Policy Characteristics'!$C:$C,0)))</f>
        <v>0.4</v>
      </c>
      <c r="N1425" s="177">
        <f>IF(ISBLANK(INDEX('Policy Characteristics'!H:H,MATCH($C1425,'Policy Characteristics'!$C:$C,0))),"",INDEX('Policy Characteristics'!H:H,MATCH($C1425,'Policy Characteristics'!$C:$C,0)))</f>
        <v>0.01</v>
      </c>
      <c r="O1425" s="177" t="str">
        <f>IF(ISBLANK(INDEX('Policy Characteristics'!I:I,MATCH($C1425,'Policy Characteristics'!$C:$C,0))),"",INDEX('Policy Characteristics'!I:I,MATCH($C1425,'Policy Characteristics'!$C:$C,0)))</f>
        <v>% reduction in cost</v>
      </c>
      <c r="P1425" s="177" t="str">
        <f>IF(ISBLANK(INDEX('Policy Characteristics'!J:J,MATCH($C1425,'Policy Characteristics'!$C:$C,0))),"",INDEX('Policy Characteristics'!J:J,MATCH($C1425,'Policy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5" s="177" t="str">
        <f>IF(ISBLANK(INDEX('Policy Characteristics'!K:K,MATCH($C1425,'Policy Characteristics'!$C:$C,0))),"",INDEX('Policy Characteristics'!K:K,MATCH($C1425,'Policy Characteristics'!$C:$C,0)))</f>
        <v>architectural-design.html#rnd</v>
      </c>
      <c r="R1425" s="177" t="str">
        <f>IF(ISBLANK(INDEX('Policy Characteristics'!L:L,MATCH($C1425,'Policy Characteristics'!$C:$C,0))),"",INDEX('Policy Characteristics'!L:L,MATCH($C1425,'Policy Characteristics'!$C:$C,0)))</f>
        <v>research-and-development.html</v>
      </c>
    </row>
    <row r="1426" spans="1:18" x14ac:dyDescent="0.35">
      <c r="A1426" s="176" t="str">
        <f>IF(ISBLANK(INDEX('Policy Characteristics'!A:A,MATCH($C1426,'Policy Characteristics'!$C:$C,0))),"",INDEX('Policy Characteristics'!A:A,MATCH($C1426,'Policy Characteristics'!$C:$C,0)))</f>
        <v>Research and Development</v>
      </c>
      <c r="B1426" s="184" t="str">
        <f>IF(ISBLANK(INDEX('Policy Characteristics'!B:B,MATCH($C1426,'Policy Characteristics'!$C:$C,0))),"",INDEX('Policy Characteristics'!B:B,MATCH($C1426,'Policy Characteristics'!$C:$C,0)))</f>
        <v>Capital Cost Reduction</v>
      </c>
      <c r="C1426" s="176" t="str">
        <f t="shared" si="64"/>
        <v>RnD Industry Capital Cost Perc Reduction</v>
      </c>
      <c r="D1426" t="s">
        <v>1973</v>
      </c>
      <c r="E1426" s="47"/>
      <c r="F1426" s="6" t="s">
        <v>325</v>
      </c>
      <c r="G1426" s="47"/>
      <c r="H1426" s="44">
        <v>1471</v>
      </c>
      <c r="I1426" s="198" t="s">
        <v>43</v>
      </c>
      <c r="J1426" s="177" t="str">
        <f>IF(ISBLANK(INDEX('Policy Characteristics'!D:D,MATCH($C1426,'Policy Characteristics'!$C:$C,0))),"",INDEX('Policy Characteristics'!D:D,MATCH($C1426,'Policy Characteristics'!$C:$C,0)))</f>
        <v>R&amp;D Capital Cost Reductions</v>
      </c>
      <c r="K1426" s="177" t="str">
        <f>IF(ISBLANK(INDEX('Policy Characteristics'!E:E,MATCH($C1426,'Policy Characteristics'!$C:$C,0))),"",INDEX('Policy Characteristics'!E:E,MATCH($C1426,'Policy Characteristics'!$C:$C,0)))</f>
        <v>RnD industry capital cost reduction</v>
      </c>
      <c r="L1426" s="177">
        <f>IF(ISBLANK(INDEX('Policy Characteristics'!F:F,MATCH($C1426,'Policy Characteristics'!$C:$C,0))),"",INDEX('Policy Characteristics'!F:F,MATCH($C1426,'Policy Characteristics'!$C:$C,0)))</f>
        <v>0</v>
      </c>
      <c r="M1426" s="177">
        <f>IF(ISBLANK(INDEX('Policy Characteristics'!G:G,MATCH($C1426,'Policy Characteristics'!$C:$C,0))),"",INDEX('Policy Characteristics'!G:G,MATCH($C1426,'Policy Characteristics'!$C:$C,0)))</f>
        <v>0.4</v>
      </c>
      <c r="N1426" s="177">
        <f>IF(ISBLANK(INDEX('Policy Characteristics'!H:H,MATCH($C1426,'Policy Characteristics'!$C:$C,0))),"",INDEX('Policy Characteristics'!H:H,MATCH($C1426,'Policy Characteristics'!$C:$C,0)))</f>
        <v>0.01</v>
      </c>
      <c r="O1426" s="177" t="str">
        <f>IF(ISBLANK(INDEX('Policy Characteristics'!I:I,MATCH($C1426,'Policy Characteristics'!$C:$C,0))),"",INDEX('Policy Characteristics'!I:I,MATCH($C1426,'Policy Characteristics'!$C:$C,0)))</f>
        <v>% reduction in cost</v>
      </c>
      <c r="P1426" s="177" t="str">
        <f>IF(ISBLANK(INDEX('Policy Characteristics'!J:J,MATCH($C1426,'Policy Characteristics'!$C:$C,0))),"",INDEX('Policy Characteristics'!J:J,MATCH($C1426,'Policy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6" s="177" t="str">
        <f>IF(ISBLANK(INDEX('Policy Characteristics'!K:K,MATCH($C1426,'Policy Characteristics'!$C:$C,0))),"",INDEX('Policy Characteristics'!K:K,MATCH($C1426,'Policy Characteristics'!$C:$C,0)))</f>
        <v>architectural-design.html#rnd</v>
      </c>
      <c r="R1426" s="177" t="str">
        <f>IF(ISBLANK(INDEX('Policy Characteristics'!L:L,MATCH($C1426,'Policy Characteristics'!$C:$C,0))),"",INDEX('Policy Characteristics'!L:L,MATCH($C1426,'Policy Characteristics'!$C:$C,0)))</f>
        <v>research-and-development.html</v>
      </c>
    </row>
    <row r="1427" spans="1:18" x14ac:dyDescent="0.35">
      <c r="A1427" s="176" t="str">
        <f>IF(ISBLANK(INDEX('Policy Characteristics'!A:A,MATCH($C1427,'Policy Characteristics'!$C:$C,0))),"",INDEX('Policy Characteristics'!A:A,MATCH($C1427,'Policy Characteristics'!$C:$C,0)))</f>
        <v>Research and Development</v>
      </c>
      <c r="B1427" s="184" t="str">
        <f>IF(ISBLANK(INDEX('Policy Characteristics'!B:B,MATCH($C1427,'Policy Characteristics'!$C:$C,0))),"",INDEX('Policy Characteristics'!B:B,MATCH($C1427,'Policy Characteristics'!$C:$C,0)))</f>
        <v>Capital Cost Reduction</v>
      </c>
      <c r="C1427" s="176" t="str">
        <f t="shared" si="64"/>
        <v>RnD Industry Capital Cost Perc Reduction</v>
      </c>
      <c r="D1427" t="s">
        <v>1974</v>
      </c>
      <c r="E1427" s="47"/>
      <c r="F1427" s="6" t="s">
        <v>2000</v>
      </c>
      <c r="G1427" s="47"/>
      <c r="H1427" s="44">
        <v>1472</v>
      </c>
      <c r="I1427" s="198" t="s">
        <v>43</v>
      </c>
      <c r="J1427" s="177" t="str">
        <f>IF(ISBLANK(INDEX('Policy Characteristics'!D:D,MATCH($C1427,'Policy Characteristics'!$C:$C,0))),"",INDEX('Policy Characteristics'!D:D,MATCH($C1427,'Policy Characteristics'!$C:$C,0)))</f>
        <v>R&amp;D Capital Cost Reductions</v>
      </c>
      <c r="K1427" s="177" t="str">
        <f>IF(ISBLANK(INDEX('Policy Characteristics'!E:E,MATCH($C1427,'Policy Characteristics'!$C:$C,0))),"",INDEX('Policy Characteristics'!E:E,MATCH($C1427,'Policy Characteristics'!$C:$C,0)))</f>
        <v>RnD industry capital cost reduction</v>
      </c>
      <c r="L1427" s="177">
        <f>IF(ISBLANK(INDEX('Policy Characteristics'!F:F,MATCH($C1427,'Policy Characteristics'!$C:$C,0))),"",INDEX('Policy Characteristics'!F:F,MATCH($C1427,'Policy Characteristics'!$C:$C,0)))</f>
        <v>0</v>
      </c>
      <c r="M1427" s="177">
        <f>IF(ISBLANK(INDEX('Policy Characteristics'!G:G,MATCH($C1427,'Policy Characteristics'!$C:$C,0))),"",INDEX('Policy Characteristics'!G:G,MATCH($C1427,'Policy Characteristics'!$C:$C,0)))</f>
        <v>0.4</v>
      </c>
      <c r="N1427" s="177">
        <f>IF(ISBLANK(INDEX('Policy Characteristics'!H:H,MATCH($C1427,'Policy Characteristics'!$C:$C,0))),"",INDEX('Policy Characteristics'!H:H,MATCH($C1427,'Policy Characteristics'!$C:$C,0)))</f>
        <v>0.01</v>
      </c>
      <c r="O1427" s="177" t="str">
        <f>IF(ISBLANK(INDEX('Policy Characteristics'!I:I,MATCH($C1427,'Policy Characteristics'!$C:$C,0))),"",INDEX('Policy Characteristics'!I:I,MATCH($C1427,'Policy Characteristics'!$C:$C,0)))</f>
        <v>% reduction in cost</v>
      </c>
      <c r="P1427" s="177" t="str">
        <f>IF(ISBLANK(INDEX('Policy Characteristics'!J:J,MATCH($C1427,'Policy Characteristics'!$C:$C,0))),"",INDEX('Policy Characteristics'!J:J,MATCH($C1427,'Policy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7" s="177" t="str">
        <f>IF(ISBLANK(INDEX('Policy Characteristics'!K:K,MATCH($C1427,'Policy Characteristics'!$C:$C,0))),"",INDEX('Policy Characteristics'!K:K,MATCH($C1427,'Policy Characteristics'!$C:$C,0)))</f>
        <v>architectural-design.html#rnd</v>
      </c>
      <c r="R1427" s="177" t="str">
        <f>IF(ISBLANK(INDEX('Policy Characteristics'!L:L,MATCH($C1427,'Policy Characteristics'!$C:$C,0))),"",INDEX('Policy Characteristics'!L:L,MATCH($C1427,'Policy Characteristics'!$C:$C,0)))</f>
        <v>research-and-development.html</v>
      </c>
    </row>
    <row r="1428" spans="1:18" x14ac:dyDescent="0.35">
      <c r="A1428" s="176" t="str">
        <f>IF(ISBLANK(INDEX('Policy Characteristics'!A:A,MATCH($C1428,'Policy Characteristics'!$C:$C,0))),"",INDEX('Policy Characteristics'!A:A,MATCH($C1428,'Policy Characteristics'!$C:$C,0)))</f>
        <v>Research and Development</v>
      </c>
      <c r="B1428" s="184" t="str">
        <f>IF(ISBLANK(INDEX('Policy Characteristics'!B:B,MATCH($C1428,'Policy Characteristics'!$C:$C,0))),"",INDEX('Policy Characteristics'!B:B,MATCH($C1428,'Policy Characteristics'!$C:$C,0)))</f>
        <v>Capital Cost Reduction</v>
      </c>
      <c r="C1428" s="176" t="str">
        <f t="shared" si="64"/>
        <v>RnD Industry Capital Cost Perc Reduction</v>
      </c>
      <c r="D1428" t="s">
        <v>1975</v>
      </c>
      <c r="E1428" s="47"/>
      <c r="F1428" s="6" t="s">
        <v>2001</v>
      </c>
      <c r="G1428" s="47"/>
      <c r="H1428" s="44">
        <v>1473</v>
      </c>
      <c r="I1428" s="198" t="s">
        <v>43</v>
      </c>
      <c r="J1428" s="177" t="str">
        <f>IF(ISBLANK(INDEX('Policy Characteristics'!D:D,MATCH($C1428,'Policy Characteristics'!$C:$C,0))),"",INDEX('Policy Characteristics'!D:D,MATCH($C1428,'Policy Characteristics'!$C:$C,0)))</f>
        <v>R&amp;D Capital Cost Reductions</v>
      </c>
      <c r="K1428" s="177" t="str">
        <f>IF(ISBLANK(INDEX('Policy Characteristics'!E:E,MATCH($C1428,'Policy Characteristics'!$C:$C,0))),"",INDEX('Policy Characteristics'!E:E,MATCH($C1428,'Policy Characteristics'!$C:$C,0)))</f>
        <v>RnD industry capital cost reduction</v>
      </c>
      <c r="L1428" s="177">
        <f>IF(ISBLANK(INDEX('Policy Characteristics'!F:F,MATCH($C1428,'Policy Characteristics'!$C:$C,0))),"",INDEX('Policy Characteristics'!F:F,MATCH($C1428,'Policy Characteristics'!$C:$C,0)))</f>
        <v>0</v>
      </c>
      <c r="M1428" s="177">
        <f>IF(ISBLANK(INDEX('Policy Characteristics'!G:G,MATCH($C1428,'Policy Characteristics'!$C:$C,0))),"",INDEX('Policy Characteristics'!G:G,MATCH($C1428,'Policy Characteristics'!$C:$C,0)))</f>
        <v>0.4</v>
      </c>
      <c r="N1428" s="177">
        <f>IF(ISBLANK(INDEX('Policy Characteristics'!H:H,MATCH($C1428,'Policy Characteristics'!$C:$C,0))),"",INDEX('Policy Characteristics'!H:H,MATCH($C1428,'Policy Characteristics'!$C:$C,0)))</f>
        <v>0.01</v>
      </c>
      <c r="O1428" s="177" t="str">
        <f>IF(ISBLANK(INDEX('Policy Characteristics'!I:I,MATCH($C1428,'Policy Characteristics'!$C:$C,0))),"",INDEX('Policy Characteristics'!I:I,MATCH($C1428,'Policy Characteristics'!$C:$C,0)))</f>
        <v>% reduction in cost</v>
      </c>
      <c r="P1428" s="177" t="str">
        <f>IF(ISBLANK(INDEX('Policy Characteristics'!J:J,MATCH($C1428,'Policy Characteristics'!$C:$C,0))),"",INDEX('Policy Characteristics'!J:J,MATCH($C1428,'Policy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8" s="177" t="str">
        <f>IF(ISBLANK(INDEX('Policy Characteristics'!K:K,MATCH($C1428,'Policy Characteristics'!$C:$C,0))),"",INDEX('Policy Characteristics'!K:K,MATCH($C1428,'Policy Characteristics'!$C:$C,0)))</f>
        <v>architectural-design.html#rnd</v>
      </c>
      <c r="R1428" s="177" t="str">
        <f>IF(ISBLANK(INDEX('Policy Characteristics'!L:L,MATCH($C1428,'Policy Characteristics'!$C:$C,0))),"",INDEX('Policy Characteristics'!L:L,MATCH($C1428,'Policy Characteristics'!$C:$C,0)))</f>
        <v>research-and-development.html</v>
      </c>
    </row>
    <row r="1429" spans="1:18" x14ac:dyDescent="0.35">
      <c r="A1429" s="176" t="str">
        <f>IF(ISBLANK(INDEX('Policy Characteristics'!A:A,MATCH($C1429,'Policy Characteristics'!$C:$C,0))),"",INDEX('Policy Characteristics'!A:A,MATCH($C1429,'Policy Characteristics'!$C:$C,0)))</f>
        <v>Research and Development</v>
      </c>
      <c r="B1429" s="184" t="str">
        <f>IF(ISBLANK(INDEX('Policy Characteristics'!B:B,MATCH($C1429,'Policy Characteristics'!$C:$C,0))),"",INDEX('Policy Characteristics'!B:B,MATCH($C1429,'Policy Characteristics'!$C:$C,0)))</f>
        <v>Capital Cost Reduction</v>
      </c>
      <c r="C1429" s="176" t="str">
        <f t="shared" si="64"/>
        <v>RnD Industry Capital Cost Perc Reduction</v>
      </c>
      <c r="D1429" t="s">
        <v>1976</v>
      </c>
      <c r="E1429" s="47"/>
      <c r="F1429" s="6" t="s">
        <v>2002</v>
      </c>
      <c r="G1429" s="47"/>
      <c r="H1429" s="44">
        <v>1474</v>
      </c>
      <c r="I1429" s="198" t="s">
        <v>43</v>
      </c>
      <c r="J1429" s="177" t="str">
        <f>IF(ISBLANK(INDEX('Policy Characteristics'!D:D,MATCH($C1429,'Policy Characteristics'!$C:$C,0))),"",INDEX('Policy Characteristics'!D:D,MATCH($C1429,'Policy Characteristics'!$C:$C,0)))</f>
        <v>R&amp;D Capital Cost Reductions</v>
      </c>
      <c r="K1429" s="177" t="str">
        <f>IF(ISBLANK(INDEX('Policy Characteristics'!E:E,MATCH($C1429,'Policy Characteristics'!$C:$C,0))),"",INDEX('Policy Characteristics'!E:E,MATCH($C1429,'Policy Characteristics'!$C:$C,0)))</f>
        <v>RnD industry capital cost reduction</v>
      </c>
      <c r="L1429" s="177">
        <f>IF(ISBLANK(INDEX('Policy Characteristics'!F:F,MATCH($C1429,'Policy Characteristics'!$C:$C,0))),"",INDEX('Policy Characteristics'!F:F,MATCH($C1429,'Policy Characteristics'!$C:$C,0)))</f>
        <v>0</v>
      </c>
      <c r="M1429" s="177">
        <f>IF(ISBLANK(INDEX('Policy Characteristics'!G:G,MATCH($C1429,'Policy Characteristics'!$C:$C,0))),"",INDEX('Policy Characteristics'!G:G,MATCH($C1429,'Policy Characteristics'!$C:$C,0)))</f>
        <v>0.4</v>
      </c>
      <c r="N1429" s="177">
        <f>IF(ISBLANK(INDEX('Policy Characteristics'!H:H,MATCH($C1429,'Policy Characteristics'!$C:$C,0))),"",INDEX('Policy Characteristics'!H:H,MATCH($C1429,'Policy Characteristics'!$C:$C,0)))</f>
        <v>0.01</v>
      </c>
      <c r="O1429" s="177" t="str">
        <f>IF(ISBLANK(INDEX('Policy Characteristics'!I:I,MATCH($C1429,'Policy Characteristics'!$C:$C,0))),"",INDEX('Policy Characteristics'!I:I,MATCH($C1429,'Policy Characteristics'!$C:$C,0)))</f>
        <v>% reduction in cost</v>
      </c>
      <c r="P1429" s="177" t="str">
        <f>IF(ISBLANK(INDEX('Policy Characteristics'!J:J,MATCH($C1429,'Policy Characteristics'!$C:$C,0))),"",INDEX('Policy Characteristics'!J:J,MATCH($C1429,'Policy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9" s="177" t="str">
        <f>IF(ISBLANK(INDEX('Policy Characteristics'!K:K,MATCH($C1429,'Policy Characteristics'!$C:$C,0))),"",INDEX('Policy Characteristics'!K:K,MATCH($C1429,'Policy Characteristics'!$C:$C,0)))</f>
        <v>architectural-design.html#rnd</v>
      </c>
      <c r="R1429" s="177" t="str">
        <f>IF(ISBLANK(INDEX('Policy Characteristics'!L:L,MATCH($C1429,'Policy Characteristics'!$C:$C,0))),"",INDEX('Policy Characteristics'!L:L,MATCH($C1429,'Policy Characteristics'!$C:$C,0)))</f>
        <v>research-and-development.html</v>
      </c>
    </row>
    <row r="1430" spans="1:18" x14ac:dyDescent="0.35">
      <c r="A1430" s="176" t="str">
        <f>IF(ISBLANK(INDEX('Policy Characteristics'!A:A,MATCH($C1430,'Policy Characteristics'!$C:$C,0))),"",INDEX('Policy Characteristics'!A:A,MATCH($C1430,'Policy Characteristics'!$C:$C,0)))</f>
        <v>Research and Development</v>
      </c>
      <c r="B1430" s="184" t="str">
        <f>IF(ISBLANK(INDEX('Policy Characteristics'!B:B,MATCH($C1430,'Policy Characteristics'!$C:$C,0))),"",INDEX('Policy Characteristics'!B:B,MATCH($C1430,'Policy Characteristics'!$C:$C,0)))</f>
        <v>Capital Cost Reduction</v>
      </c>
      <c r="C1430" s="176" t="str">
        <f t="shared" si="64"/>
        <v>RnD Industry Capital Cost Perc Reduction</v>
      </c>
      <c r="D1430" t="s">
        <v>1977</v>
      </c>
      <c r="E1430" s="47"/>
      <c r="F1430" s="6" t="s">
        <v>324</v>
      </c>
      <c r="G1430" s="47"/>
      <c r="H1430" s="44">
        <v>1475</v>
      </c>
      <c r="I1430" s="198" t="s">
        <v>43</v>
      </c>
      <c r="J1430" s="177" t="str">
        <f>IF(ISBLANK(INDEX('Policy Characteristics'!D:D,MATCH($C1430,'Policy Characteristics'!$C:$C,0))),"",INDEX('Policy Characteristics'!D:D,MATCH($C1430,'Policy Characteristics'!$C:$C,0)))</f>
        <v>R&amp;D Capital Cost Reductions</v>
      </c>
      <c r="K1430" s="177" t="str">
        <f>IF(ISBLANK(INDEX('Policy Characteristics'!E:E,MATCH($C1430,'Policy Characteristics'!$C:$C,0))),"",INDEX('Policy Characteristics'!E:E,MATCH($C1430,'Policy Characteristics'!$C:$C,0)))</f>
        <v>RnD industry capital cost reduction</v>
      </c>
      <c r="L1430" s="177">
        <f>IF(ISBLANK(INDEX('Policy Characteristics'!F:F,MATCH($C1430,'Policy Characteristics'!$C:$C,0))),"",INDEX('Policy Characteristics'!F:F,MATCH($C1430,'Policy Characteristics'!$C:$C,0)))</f>
        <v>0</v>
      </c>
      <c r="M1430" s="177">
        <f>IF(ISBLANK(INDEX('Policy Characteristics'!G:G,MATCH($C1430,'Policy Characteristics'!$C:$C,0))),"",INDEX('Policy Characteristics'!G:G,MATCH($C1430,'Policy Characteristics'!$C:$C,0)))</f>
        <v>0.4</v>
      </c>
      <c r="N1430" s="177">
        <f>IF(ISBLANK(INDEX('Policy Characteristics'!H:H,MATCH($C1430,'Policy Characteristics'!$C:$C,0))),"",INDEX('Policy Characteristics'!H:H,MATCH($C1430,'Policy Characteristics'!$C:$C,0)))</f>
        <v>0.01</v>
      </c>
      <c r="O1430" s="177" t="str">
        <f>IF(ISBLANK(INDEX('Policy Characteristics'!I:I,MATCH($C1430,'Policy Characteristics'!$C:$C,0))),"",INDEX('Policy Characteristics'!I:I,MATCH($C1430,'Policy Characteristics'!$C:$C,0)))</f>
        <v>% reduction in cost</v>
      </c>
      <c r="P1430" s="177" t="str">
        <f>IF(ISBLANK(INDEX('Policy Characteristics'!J:J,MATCH($C1430,'Policy Characteristics'!$C:$C,0))),"",INDEX('Policy Characteristics'!J:J,MATCH($C1430,'Policy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0" s="177" t="str">
        <f>IF(ISBLANK(INDEX('Policy Characteristics'!K:K,MATCH($C1430,'Policy Characteristics'!$C:$C,0))),"",INDEX('Policy Characteristics'!K:K,MATCH($C1430,'Policy Characteristics'!$C:$C,0)))</f>
        <v>architectural-design.html#rnd</v>
      </c>
      <c r="R1430" s="177" t="str">
        <f>IF(ISBLANK(INDEX('Policy Characteristics'!L:L,MATCH($C1430,'Policy Characteristics'!$C:$C,0))),"",INDEX('Policy Characteristics'!L:L,MATCH($C1430,'Policy Characteristics'!$C:$C,0)))</f>
        <v>research-and-development.html</v>
      </c>
    </row>
    <row r="1431" spans="1:18" x14ac:dyDescent="0.35">
      <c r="A1431" s="176" t="str">
        <f>IF(ISBLANK(INDEX('Policy Characteristics'!A:A,MATCH($C1431,'Policy Characteristics'!$C:$C,0))),"",INDEX('Policy Characteristics'!A:A,MATCH($C1431,'Policy Characteristics'!$C:$C,0)))</f>
        <v>Research and Development</v>
      </c>
      <c r="B1431" s="184" t="str">
        <f>IF(ISBLANK(INDEX('Policy Characteristics'!B:B,MATCH($C1431,'Policy Characteristics'!$C:$C,0))),"",INDEX('Policy Characteristics'!B:B,MATCH($C1431,'Policy Characteristics'!$C:$C,0)))</f>
        <v>Capital Cost Reduction</v>
      </c>
      <c r="C1431" s="176" t="str">
        <f t="shared" si="64"/>
        <v>RnD Industry Capital Cost Perc Reduction</v>
      </c>
      <c r="D1431" t="s">
        <v>1978</v>
      </c>
      <c r="E1431" s="47"/>
      <c r="F1431" s="6" t="s">
        <v>2003</v>
      </c>
      <c r="G1431" s="47"/>
      <c r="H1431" s="44">
        <v>1476</v>
      </c>
      <c r="I1431" s="198" t="s">
        <v>43</v>
      </c>
      <c r="J1431" s="177" t="str">
        <f>IF(ISBLANK(INDEX('Policy Characteristics'!D:D,MATCH($C1431,'Policy Characteristics'!$C:$C,0))),"",INDEX('Policy Characteristics'!D:D,MATCH($C1431,'Policy Characteristics'!$C:$C,0)))</f>
        <v>R&amp;D Capital Cost Reductions</v>
      </c>
      <c r="K1431" s="177" t="str">
        <f>IF(ISBLANK(INDEX('Policy Characteristics'!E:E,MATCH($C1431,'Policy Characteristics'!$C:$C,0))),"",INDEX('Policy Characteristics'!E:E,MATCH($C1431,'Policy Characteristics'!$C:$C,0)))</f>
        <v>RnD industry capital cost reduction</v>
      </c>
      <c r="L1431" s="177">
        <f>IF(ISBLANK(INDEX('Policy Characteristics'!F:F,MATCH($C1431,'Policy Characteristics'!$C:$C,0))),"",INDEX('Policy Characteristics'!F:F,MATCH($C1431,'Policy Characteristics'!$C:$C,0)))</f>
        <v>0</v>
      </c>
      <c r="M1431" s="177">
        <f>IF(ISBLANK(INDEX('Policy Characteristics'!G:G,MATCH($C1431,'Policy Characteristics'!$C:$C,0))),"",INDEX('Policy Characteristics'!G:G,MATCH($C1431,'Policy Characteristics'!$C:$C,0)))</f>
        <v>0.4</v>
      </c>
      <c r="N1431" s="177">
        <f>IF(ISBLANK(INDEX('Policy Characteristics'!H:H,MATCH($C1431,'Policy Characteristics'!$C:$C,0))),"",INDEX('Policy Characteristics'!H:H,MATCH($C1431,'Policy Characteristics'!$C:$C,0)))</f>
        <v>0.01</v>
      </c>
      <c r="O1431" s="177" t="str">
        <f>IF(ISBLANK(INDEX('Policy Characteristics'!I:I,MATCH($C1431,'Policy Characteristics'!$C:$C,0))),"",INDEX('Policy Characteristics'!I:I,MATCH($C1431,'Policy Characteristics'!$C:$C,0)))</f>
        <v>% reduction in cost</v>
      </c>
      <c r="P1431" s="177" t="str">
        <f>IF(ISBLANK(INDEX('Policy Characteristics'!J:J,MATCH($C1431,'Policy Characteristics'!$C:$C,0))),"",INDEX('Policy Characteristics'!J:J,MATCH($C1431,'Policy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1" s="177" t="str">
        <f>IF(ISBLANK(INDEX('Policy Characteristics'!K:K,MATCH($C1431,'Policy Characteristics'!$C:$C,0))),"",INDEX('Policy Characteristics'!K:K,MATCH($C1431,'Policy Characteristics'!$C:$C,0)))</f>
        <v>architectural-design.html#rnd</v>
      </c>
      <c r="R1431" s="177" t="str">
        <f>IF(ISBLANK(INDEX('Policy Characteristics'!L:L,MATCH($C1431,'Policy Characteristics'!$C:$C,0))),"",INDEX('Policy Characteristics'!L:L,MATCH($C1431,'Policy Characteristics'!$C:$C,0)))</f>
        <v>research-and-development.html</v>
      </c>
    </row>
    <row r="1432" spans="1:18" ht="29" x14ac:dyDescent="0.35">
      <c r="A1432" s="176" t="str">
        <f>IF(ISBLANK(INDEX('Policy Characteristics'!A:A,MATCH($C1432,'Policy Characteristics'!$C:$C,0))),"",INDEX('Policy Characteristics'!A:A,MATCH($C1432,'Policy Characteristics'!$C:$C,0)))</f>
        <v>Research and Development</v>
      </c>
      <c r="B1432" s="184" t="str">
        <f>IF(ISBLANK(INDEX('Policy Characteristics'!B:B,MATCH($C1432,'Policy Characteristics'!$C:$C,0))),"",INDEX('Policy Characteristics'!B:B,MATCH($C1432,'Policy Characteristics'!$C:$C,0)))</f>
        <v>Capital Cost Reduction</v>
      </c>
      <c r="C1432" s="176" t="str">
        <f t="shared" si="64"/>
        <v>RnD Industry Capital Cost Perc Reduction</v>
      </c>
      <c r="D1432" t="s">
        <v>1979</v>
      </c>
      <c r="E1432" s="47"/>
      <c r="F1432" s="6" t="s">
        <v>2004</v>
      </c>
      <c r="G1432" s="47"/>
      <c r="H1432" s="44">
        <v>1477</v>
      </c>
      <c r="I1432" s="198" t="s">
        <v>43</v>
      </c>
      <c r="J1432" s="177" t="str">
        <f>IF(ISBLANK(INDEX('Policy Characteristics'!D:D,MATCH($C1432,'Policy Characteristics'!$C:$C,0))),"",INDEX('Policy Characteristics'!D:D,MATCH($C1432,'Policy Characteristics'!$C:$C,0)))</f>
        <v>R&amp;D Capital Cost Reductions</v>
      </c>
      <c r="K1432" s="177" t="str">
        <f>IF(ISBLANK(INDEX('Policy Characteristics'!E:E,MATCH($C1432,'Policy Characteristics'!$C:$C,0))),"",INDEX('Policy Characteristics'!E:E,MATCH($C1432,'Policy Characteristics'!$C:$C,0)))</f>
        <v>RnD industry capital cost reduction</v>
      </c>
      <c r="L1432" s="177">
        <f>IF(ISBLANK(INDEX('Policy Characteristics'!F:F,MATCH($C1432,'Policy Characteristics'!$C:$C,0))),"",INDEX('Policy Characteristics'!F:F,MATCH($C1432,'Policy Characteristics'!$C:$C,0)))</f>
        <v>0</v>
      </c>
      <c r="M1432" s="177">
        <f>IF(ISBLANK(INDEX('Policy Characteristics'!G:G,MATCH($C1432,'Policy Characteristics'!$C:$C,0))),"",INDEX('Policy Characteristics'!G:G,MATCH($C1432,'Policy Characteristics'!$C:$C,0)))</f>
        <v>0.4</v>
      </c>
      <c r="N1432" s="177">
        <f>IF(ISBLANK(INDEX('Policy Characteristics'!H:H,MATCH($C1432,'Policy Characteristics'!$C:$C,0))),"",INDEX('Policy Characteristics'!H:H,MATCH($C1432,'Policy Characteristics'!$C:$C,0)))</f>
        <v>0.01</v>
      </c>
      <c r="O1432" s="177" t="str">
        <f>IF(ISBLANK(INDEX('Policy Characteristics'!I:I,MATCH($C1432,'Policy Characteristics'!$C:$C,0))),"",INDEX('Policy Characteristics'!I:I,MATCH($C1432,'Policy Characteristics'!$C:$C,0)))</f>
        <v>% reduction in cost</v>
      </c>
      <c r="P1432" s="177" t="str">
        <f>IF(ISBLANK(INDEX('Policy Characteristics'!J:J,MATCH($C1432,'Policy Characteristics'!$C:$C,0))),"",INDEX('Policy Characteristics'!J:J,MATCH($C1432,'Policy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2" s="177" t="str">
        <f>IF(ISBLANK(INDEX('Policy Characteristics'!K:K,MATCH($C1432,'Policy Characteristics'!$C:$C,0))),"",INDEX('Policy Characteristics'!K:K,MATCH($C1432,'Policy Characteristics'!$C:$C,0)))</f>
        <v>architectural-design.html#rnd</v>
      </c>
      <c r="R1432" s="177" t="str">
        <f>IF(ISBLANK(INDEX('Policy Characteristics'!L:L,MATCH($C1432,'Policy Characteristics'!$C:$C,0))),"",INDEX('Policy Characteristics'!L:L,MATCH($C1432,'Policy Characteristics'!$C:$C,0)))</f>
        <v>research-and-development.html</v>
      </c>
    </row>
    <row r="1433" spans="1:18" x14ac:dyDescent="0.35">
      <c r="A1433" s="176" t="str">
        <f>IF(ISBLANK(INDEX('Policy Characteristics'!A:A,MATCH($C1433,'Policy Characteristics'!$C:$C,0))),"",INDEX('Policy Characteristics'!A:A,MATCH($C1433,'Policy Characteristics'!$C:$C,0)))</f>
        <v>Research and Development</v>
      </c>
      <c r="B1433" s="184" t="str">
        <f>IF(ISBLANK(INDEX('Policy Characteristics'!B:B,MATCH($C1433,'Policy Characteristics'!$C:$C,0))),"",INDEX('Policy Characteristics'!B:B,MATCH($C1433,'Policy Characteristics'!$C:$C,0)))</f>
        <v>Capital Cost Reduction</v>
      </c>
      <c r="C1433" s="176" t="str">
        <f t="shared" si="64"/>
        <v>RnD Industry Capital Cost Perc Reduction</v>
      </c>
      <c r="D1433" t="s">
        <v>1980</v>
      </c>
      <c r="E1433" s="47"/>
      <c r="F1433" s="6" t="s">
        <v>2005</v>
      </c>
      <c r="G1433" s="47"/>
      <c r="H1433" s="44">
        <v>1478</v>
      </c>
      <c r="I1433" s="198" t="s">
        <v>43</v>
      </c>
      <c r="J1433" s="177" t="str">
        <f>IF(ISBLANK(INDEX('Policy Characteristics'!D:D,MATCH($C1433,'Policy Characteristics'!$C:$C,0))),"",INDEX('Policy Characteristics'!D:D,MATCH($C1433,'Policy Characteristics'!$C:$C,0)))</f>
        <v>R&amp;D Capital Cost Reductions</v>
      </c>
      <c r="K1433" s="177" t="str">
        <f>IF(ISBLANK(INDEX('Policy Characteristics'!E:E,MATCH($C1433,'Policy Characteristics'!$C:$C,0))),"",INDEX('Policy Characteristics'!E:E,MATCH($C1433,'Policy Characteristics'!$C:$C,0)))</f>
        <v>RnD industry capital cost reduction</v>
      </c>
      <c r="L1433" s="177">
        <f>IF(ISBLANK(INDEX('Policy Characteristics'!F:F,MATCH($C1433,'Policy Characteristics'!$C:$C,0))),"",INDEX('Policy Characteristics'!F:F,MATCH($C1433,'Policy Characteristics'!$C:$C,0)))</f>
        <v>0</v>
      </c>
      <c r="M1433" s="177">
        <f>IF(ISBLANK(INDEX('Policy Characteristics'!G:G,MATCH($C1433,'Policy Characteristics'!$C:$C,0))),"",INDEX('Policy Characteristics'!G:G,MATCH($C1433,'Policy Characteristics'!$C:$C,0)))</f>
        <v>0.4</v>
      </c>
      <c r="N1433" s="177">
        <f>IF(ISBLANK(INDEX('Policy Characteristics'!H:H,MATCH($C1433,'Policy Characteristics'!$C:$C,0))),"",INDEX('Policy Characteristics'!H:H,MATCH($C1433,'Policy Characteristics'!$C:$C,0)))</f>
        <v>0.01</v>
      </c>
      <c r="O1433" s="177" t="str">
        <f>IF(ISBLANK(INDEX('Policy Characteristics'!I:I,MATCH($C1433,'Policy Characteristics'!$C:$C,0))),"",INDEX('Policy Characteristics'!I:I,MATCH($C1433,'Policy Characteristics'!$C:$C,0)))</f>
        <v>% reduction in cost</v>
      </c>
      <c r="P1433" s="177" t="str">
        <f>IF(ISBLANK(INDEX('Policy Characteristics'!J:J,MATCH($C1433,'Policy Characteristics'!$C:$C,0))),"",INDEX('Policy Characteristics'!J:J,MATCH($C1433,'Policy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3" s="177" t="str">
        <f>IF(ISBLANK(INDEX('Policy Characteristics'!K:K,MATCH($C1433,'Policy Characteristics'!$C:$C,0))),"",INDEX('Policy Characteristics'!K:K,MATCH($C1433,'Policy Characteristics'!$C:$C,0)))</f>
        <v>architectural-design.html#rnd</v>
      </c>
      <c r="R1433" s="177" t="str">
        <f>IF(ISBLANK(INDEX('Policy Characteristics'!L:L,MATCH($C1433,'Policy Characteristics'!$C:$C,0))),"",INDEX('Policy Characteristics'!L:L,MATCH($C1433,'Policy Characteristics'!$C:$C,0)))</f>
        <v>research-and-development.html</v>
      </c>
    </row>
    <row r="1434" spans="1:18" x14ac:dyDescent="0.35">
      <c r="A1434" s="176" t="str">
        <f>IF(ISBLANK(INDEX('Policy Characteristics'!A:A,MATCH($C1434,'Policy Characteristics'!$C:$C,0))),"",INDEX('Policy Characteristics'!A:A,MATCH($C1434,'Policy Characteristics'!$C:$C,0)))</f>
        <v>Research and Development</v>
      </c>
      <c r="B1434" s="184" t="str">
        <f>IF(ISBLANK(INDEX('Policy Characteristics'!B:B,MATCH($C1434,'Policy Characteristics'!$C:$C,0))),"",INDEX('Policy Characteristics'!B:B,MATCH($C1434,'Policy Characteristics'!$C:$C,0)))</f>
        <v>Capital Cost Reduction</v>
      </c>
      <c r="C1434" s="176" t="str">
        <f t="shared" si="64"/>
        <v>RnD Industry Capital Cost Perc Reduction</v>
      </c>
      <c r="D1434" t="s">
        <v>1981</v>
      </c>
      <c r="E1434" s="47"/>
      <c r="F1434" s="6" t="s">
        <v>2006</v>
      </c>
      <c r="G1434" s="47"/>
      <c r="H1434" s="44">
        <v>1479</v>
      </c>
      <c r="I1434" s="198" t="s">
        <v>43</v>
      </c>
      <c r="J1434" s="177" t="str">
        <f>IF(ISBLANK(INDEX('Policy Characteristics'!D:D,MATCH($C1434,'Policy Characteristics'!$C:$C,0))),"",INDEX('Policy Characteristics'!D:D,MATCH($C1434,'Policy Characteristics'!$C:$C,0)))</f>
        <v>R&amp;D Capital Cost Reductions</v>
      </c>
      <c r="K1434" s="177" t="str">
        <f>IF(ISBLANK(INDEX('Policy Characteristics'!E:E,MATCH($C1434,'Policy Characteristics'!$C:$C,0))),"",INDEX('Policy Characteristics'!E:E,MATCH($C1434,'Policy Characteristics'!$C:$C,0)))</f>
        <v>RnD industry capital cost reduction</v>
      </c>
      <c r="L1434" s="177">
        <f>IF(ISBLANK(INDEX('Policy Characteristics'!F:F,MATCH($C1434,'Policy Characteristics'!$C:$C,0))),"",INDEX('Policy Characteristics'!F:F,MATCH($C1434,'Policy Characteristics'!$C:$C,0)))</f>
        <v>0</v>
      </c>
      <c r="M1434" s="177">
        <f>IF(ISBLANK(INDEX('Policy Characteristics'!G:G,MATCH($C1434,'Policy Characteristics'!$C:$C,0))),"",INDEX('Policy Characteristics'!G:G,MATCH($C1434,'Policy Characteristics'!$C:$C,0)))</f>
        <v>0.4</v>
      </c>
      <c r="N1434" s="177">
        <f>IF(ISBLANK(INDEX('Policy Characteristics'!H:H,MATCH($C1434,'Policy Characteristics'!$C:$C,0))),"",INDEX('Policy Characteristics'!H:H,MATCH($C1434,'Policy Characteristics'!$C:$C,0)))</f>
        <v>0.01</v>
      </c>
      <c r="O1434" s="177" t="str">
        <f>IF(ISBLANK(INDEX('Policy Characteristics'!I:I,MATCH($C1434,'Policy Characteristics'!$C:$C,0))),"",INDEX('Policy Characteristics'!I:I,MATCH($C1434,'Policy Characteristics'!$C:$C,0)))</f>
        <v>% reduction in cost</v>
      </c>
      <c r="P1434" s="177" t="str">
        <f>IF(ISBLANK(INDEX('Policy Characteristics'!J:J,MATCH($C1434,'Policy Characteristics'!$C:$C,0))),"",INDEX('Policy Characteristics'!J:J,MATCH($C1434,'Policy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4" s="177" t="str">
        <f>IF(ISBLANK(INDEX('Policy Characteristics'!K:K,MATCH($C1434,'Policy Characteristics'!$C:$C,0))),"",INDEX('Policy Characteristics'!K:K,MATCH($C1434,'Policy Characteristics'!$C:$C,0)))</f>
        <v>architectural-design.html#rnd</v>
      </c>
      <c r="R1434" s="177" t="str">
        <f>IF(ISBLANK(INDEX('Policy Characteristics'!L:L,MATCH($C1434,'Policy Characteristics'!$C:$C,0))),"",INDEX('Policy Characteristics'!L:L,MATCH($C1434,'Policy Characteristics'!$C:$C,0)))</f>
        <v>research-and-development.html</v>
      </c>
    </row>
    <row r="1435" spans="1:18" x14ac:dyDescent="0.35">
      <c r="A1435" s="176" t="str">
        <f>IF(ISBLANK(INDEX('Policy Characteristics'!A:A,MATCH($C1435,'Policy Characteristics'!$C:$C,0))),"",INDEX('Policy Characteristics'!A:A,MATCH($C1435,'Policy Characteristics'!$C:$C,0)))</f>
        <v>Research and Development</v>
      </c>
      <c r="B1435" s="184" t="str">
        <f>IF(ISBLANK(INDEX('Policy Characteristics'!B:B,MATCH($C1435,'Policy Characteristics'!$C:$C,0))),"",INDEX('Policy Characteristics'!B:B,MATCH($C1435,'Policy Characteristics'!$C:$C,0)))</f>
        <v>Capital Cost Reduction</v>
      </c>
      <c r="C1435" s="176" t="str">
        <f t="shared" si="64"/>
        <v>RnD Industry Capital Cost Perc Reduction</v>
      </c>
      <c r="D1435" t="s">
        <v>1982</v>
      </c>
      <c r="E1435" s="47"/>
      <c r="F1435" s="6" t="s">
        <v>2007</v>
      </c>
      <c r="G1435" s="47"/>
      <c r="H1435" s="44">
        <v>1480</v>
      </c>
      <c r="I1435" s="198" t="s">
        <v>43</v>
      </c>
      <c r="J1435" s="177" t="str">
        <f>IF(ISBLANK(INDEX('Policy Characteristics'!D:D,MATCH($C1435,'Policy Characteristics'!$C:$C,0))),"",INDEX('Policy Characteristics'!D:D,MATCH($C1435,'Policy Characteristics'!$C:$C,0)))</f>
        <v>R&amp;D Capital Cost Reductions</v>
      </c>
      <c r="K1435" s="177" t="str">
        <f>IF(ISBLANK(INDEX('Policy Characteristics'!E:E,MATCH($C1435,'Policy Characteristics'!$C:$C,0))),"",INDEX('Policy Characteristics'!E:E,MATCH($C1435,'Policy Characteristics'!$C:$C,0)))</f>
        <v>RnD industry capital cost reduction</v>
      </c>
      <c r="L1435" s="177">
        <f>IF(ISBLANK(INDEX('Policy Characteristics'!F:F,MATCH($C1435,'Policy Characteristics'!$C:$C,0))),"",INDEX('Policy Characteristics'!F:F,MATCH($C1435,'Policy Characteristics'!$C:$C,0)))</f>
        <v>0</v>
      </c>
      <c r="M1435" s="177">
        <f>IF(ISBLANK(INDEX('Policy Characteristics'!G:G,MATCH($C1435,'Policy Characteristics'!$C:$C,0))),"",INDEX('Policy Characteristics'!G:G,MATCH($C1435,'Policy Characteristics'!$C:$C,0)))</f>
        <v>0.4</v>
      </c>
      <c r="N1435" s="177">
        <f>IF(ISBLANK(INDEX('Policy Characteristics'!H:H,MATCH($C1435,'Policy Characteristics'!$C:$C,0))),"",INDEX('Policy Characteristics'!H:H,MATCH($C1435,'Policy Characteristics'!$C:$C,0)))</f>
        <v>0.01</v>
      </c>
      <c r="O1435" s="177" t="str">
        <f>IF(ISBLANK(INDEX('Policy Characteristics'!I:I,MATCH($C1435,'Policy Characteristics'!$C:$C,0))),"",INDEX('Policy Characteristics'!I:I,MATCH($C1435,'Policy Characteristics'!$C:$C,0)))</f>
        <v>% reduction in cost</v>
      </c>
      <c r="P1435" s="177" t="str">
        <f>IF(ISBLANK(INDEX('Policy Characteristics'!J:J,MATCH($C1435,'Policy Characteristics'!$C:$C,0))),"",INDEX('Policy Characteristics'!J:J,MATCH($C1435,'Policy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5" s="177" t="str">
        <f>IF(ISBLANK(INDEX('Policy Characteristics'!K:K,MATCH($C1435,'Policy Characteristics'!$C:$C,0))),"",INDEX('Policy Characteristics'!K:K,MATCH($C1435,'Policy Characteristics'!$C:$C,0)))</f>
        <v>architectural-design.html#rnd</v>
      </c>
      <c r="R1435" s="177" t="str">
        <f>IF(ISBLANK(INDEX('Policy Characteristics'!L:L,MATCH($C1435,'Policy Characteristics'!$C:$C,0))),"",INDEX('Policy Characteristics'!L:L,MATCH($C1435,'Policy Characteristics'!$C:$C,0)))</f>
        <v>research-and-development.html</v>
      </c>
    </row>
    <row r="1436" spans="1:18" x14ac:dyDescent="0.35">
      <c r="A1436" s="176" t="str">
        <f>IF(ISBLANK(INDEX('Policy Characteristics'!A:A,MATCH($C1436,'Policy Characteristics'!$C:$C,0))),"",INDEX('Policy Characteristics'!A:A,MATCH($C1436,'Policy Characteristics'!$C:$C,0)))</f>
        <v>Research and Development</v>
      </c>
      <c r="B1436" s="184" t="str">
        <f>IF(ISBLANK(INDEX('Policy Characteristics'!B:B,MATCH($C1436,'Policy Characteristics'!$C:$C,0))),"",INDEX('Policy Characteristics'!B:B,MATCH($C1436,'Policy Characteristics'!$C:$C,0)))</f>
        <v>Capital Cost Reduction</v>
      </c>
      <c r="C1436" s="176" t="str">
        <f t="shared" si="64"/>
        <v>RnD Industry Capital Cost Perc Reduction</v>
      </c>
      <c r="D1436" t="s">
        <v>1983</v>
      </c>
      <c r="E1436" s="47"/>
      <c r="F1436" s="6" t="s">
        <v>2008</v>
      </c>
      <c r="G1436" s="47"/>
      <c r="H1436" s="44">
        <v>1481</v>
      </c>
      <c r="I1436" s="198" t="s">
        <v>43</v>
      </c>
      <c r="J1436" s="177" t="str">
        <f>IF(ISBLANK(INDEX('Policy Characteristics'!D:D,MATCH($C1436,'Policy Characteristics'!$C:$C,0))),"",INDEX('Policy Characteristics'!D:D,MATCH($C1436,'Policy Characteristics'!$C:$C,0)))</f>
        <v>R&amp;D Capital Cost Reductions</v>
      </c>
      <c r="K1436" s="177" t="str">
        <f>IF(ISBLANK(INDEX('Policy Characteristics'!E:E,MATCH($C1436,'Policy Characteristics'!$C:$C,0))),"",INDEX('Policy Characteristics'!E:E,MATCH($C1436,'Policy Characteristics'!$C:$C,0)))</f>
        <v>RnD industry capital cost reduction</v>
      </c>
      <c r="L1436" s="177">
        <f>IF(ISBLANK(INDEX('Policy Characteristics'!F:F,MATCH($C1436,'Policy Characteristics'!$C:$C,0))),"",INDEX('Policy Characteristics'!F:F,MATCH($C1436,'Policy Characteristics'!$C:$C,0)))</f>
        <v>0</v>
      </c>
      <c r="M1436" s="177">
        <f>IF(ISBLANK(INDEX('Policy Characteristics'!G:G,MATCH($C1436,'Policy Characteristics'!$C:$C,0))),"",INDEX('Policy Characteristics'!G:G,MATCH($C1436,'Policy Characteristics'!$C:$C,0)))</f>
        <v>0.4</v>
      </c>
      <c r="N1436" s="177">
        <f>IF(ISBLANK(INDEX('Policy Characteristics'!H:H,MATCH($C1436,'Policy Characteristics'!$C:$C,0))),"",INDEX('Policy Characteristics'!H:H,MATCH($C1436,'Policy Characteristics'!$C:$C,0)))</f>
        <v>0.01</v>
      </c>
      <c r="O1436" s="177" t="str">
        <f>IF(ISBLANK(INDEX('Policy Characteristics'!I:I,MATCH($C1436,'Policy Characteristics'!$C:$C,0))),"",INDEX('Policy Characteristics'!I:I,MATCH($C1436,'Policy Characteristics'!$C:$C,0)))</f>
        <v>% reduction in cost</v>
      </c>
      <c r="P1436" s="177" t="str">
        <f>IF(ISBLANK(INDEX('Policy Characteristics'!J:J,MATCH($C1436,'Policy Characteristics'!$C:$C,0))),"",INDEX('Policy Characteristics'!J:J,MATCH($C1436,'Policy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6" s="177" t="str">
        <f>IF(ISBLANK(INDEX('Policy Characteristics'!K:K,MATCH($C1436,'Policy Characteristics'!$C:$C,0))),"",INDEX('Policy Characteristics'!K:K,MATCH($C1436,'Policy Characteristics'!$C:$C,0)))</f>
        <v>architectural-design.html#rnd</v>
      </c>
      <c r="R1436" s="177" t="str">
        <f>IF(ISBLANK(INDEX('Policy Characteristics'!L:L,MATCH($C1436,'Policy Characteristics'!$C:$C,0))),"",INDEX('Policy Characteristics'!L:L,MATCH($C1436,'Policy Characteristics'!$C:$C,0)))</f>
        <v>research-and-development.html</v>
      </c>
    </row>
    <row r="1437" spans="1:18" x14ac:dyDescent="0.35">
      <c r="A1437" s="176" t="str">
        <f>IF(ISBLANK(INDEX('Policy Characteristics'!A:A,MATCH($C1437,'Policy Characteristics'!$C:$C,0))),"",INDEX('Policy Characteristics'!A:A,MATCH($C1437,'Policy Characteristics'!$C:$C,0)))</f>
        <v>Research and Development</v>
      </c>
      <c r="B1437" s="184" t="str">
        <f>IF(ISBLANK(INDEX('Policy Characteristics'!B:B,MATCH($C1437,'Policy Characteristics'!$C:$C,0))),"",INDEX('Policy Characteristics'!B:B,MATCH($C1437,'Policy Characteristics'!$C:$C,0)))</f>
        <v>Capital Cost Reduction</v>
      </c>
      <c r="C1437" s="176" t="str">
        <f t="shared" si="64"/>
        <v>RnD Industry Capital Cost Perc Reduction</v>
      </c>
      <c r="D1437" t="s">
        <v>1984</v>
      </c>
      <c r="E1437" s="47"/>
      <c r="F1437" s="6" t="s">
        <v>2009</v>
      </c>
      <c r="G1437" s="47"/>
      <c r="H1437" s="44">
        <v>1482</v>
      </c>
      <c r="I1437" s="198" t="s">
        <v>43</v>
      </c>
      <c r="J1437" s="177" t="str">
        <f>IF(ISBLANK(INDEX('Policy Characteristics'!D:D,MATCH($C1437,'Policy Characteristics'!$C:$C,0))),"",INDEX('Policy Characteristics'!D:D,MATCH($C1437,'Policy Characteristics'!$C:$C,0)))</f>
        <v>R&amp;D Capital Cost Reductions</v>
      </c>
      <c r="K1437" s="177" t="str">
        <f>IF(ISBLANK(INDEX('Policy Characteristics'!E:E,MATCH($C1437,'Policy Characteristics'!$C:$C,0))),"",INDEX('Policy Characteristics'!E:E,MATCH($C1437,'Policy Characteristics'!$C:$C,0)))</f>
        <v>RnD industry capital cost reduction</v>
      </c>
      <c r="L1437" s="177">
        <f>IF(ISBLANK(INDEX('Policy Characteristics'!F:F,MATCH($C1437,'Policy Characteristics'!$C:$C,0))),"",INDEX('Policy Characteristics'!F:F,MATCH($C1437,'Policy Characteristics'!$C:$C,0)))</f>
        <v>0</v>
      </c>
      <c r="M1437" s="177">
        <f>IF(ISBLANK(INDEX('Policy Characteristics'!G:G,MATCH($C1437,'Policy Characteristics'!$C:$C,0))),"",INDEX('Policy Characteristics'!G:G,MATCH($C1437,'Policy Characteristics'!$C:$C,0)))</f>
        <v>0.4</v>
      </c>
      <c r="N1437" s="177">
        <f>IF(ISBLANK(INDEX('Policy Characteristics'!H:H,MATCH($C1437,'Policy Characteristics'!$C:$C,0))),"",INDEX('Policy Characteristics'!H:H,MATCH($C1437,'Policy Characteristics'!$C:$C,0)))</f>
        <v>0.01</v>
      </c>
      <c r="O1437" s="177" t="str">
        <f>IF(ISBLANK(INDEX('Policy Characteristics'!I:I,MATCH($C1437,'Policy Characteristics'!$C:$C,0))),"",INDEX('Policy Characteristics'!I:I,MATCH($C1437,'Policy Characteristics'!$C:$C,0)))</f>
        <v>% reduction in cost</v>
      </c>
      <c r="P1437" s="177" t="str">
        <f>IF(ISBLANK(INDEX('Policy Characteristics'!J:J,MATCH($C1437,'Policy Characteristics'!$C:$C,0))),"",INDEX('Policy Characteristics'!J:J,MATCH($C1437,'Policy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7" s="177" t="str">
        <f>IF(ISBLANK(INDEX('Policy Characteristics'!K:K,MATCH($C1437,'Policy Characteristics'!$C:$C,0))),"",INDEX('Policy Characteristics'!K:K,MATCH($C1437,'Policy Characteristics'!$C:$C,0)))</f>
        <v>architectural-design.html#rnd</v>
      </c>
      <c r="R1437" s="177" t="str">
        <f>IF(ISBLANK(INDEX('Policy Characteristics'!L:L,MATCH($C1437,'Policy Characteristics'!$C:$C,0))),"",INDEX('Policy Characteristics'!L:L,MATCH($C1437,'Policy Characteristics'!$C:$C,0)))</f>
        <v>research-and-development.html</v>
      </c>
    </row>
    <row r="1438" spans="1:18" x14ac:dyDescent="0.35">
      <c r="A1438" s="176" t="str">
        <f>IF(ISBLANK(INDEX('Policy Characteristics'!A:A,MATCH($C1438,'Policy Characteristics'!$C:$C,0))),"",INDEX('Policy Characteristics'!A:A,MATCH($C1438,'Policy Characteristics'!$C:$C,0)))</f>
        <v>Research and Development</v>
      </c>
      <c r="B1438" s="184" t="str">
        <f>IF(ISBLANK(INDEX('Policy Characteristics'!B:B,MATCH($C1438,'Policy Characteristics'!$C:$C,0))),"",INDEX('Policy Characteristics'!B:B,MATCH($C1438,'Policy Characteristics'!$C:$C,0)))</f>
        <v>Capital Cost Reduction</v>
      </c>
      <c r="C1438" s="176" t="str">
        <f t="shared" si="64"/>
        <v>RnD Industry Capital Cost Perc Reduction</v>
      </c>
      <c r="D1438" t="s">
        <v>1985</v>
      </c>
      <c r="E1438" s="47"/>
      <c r="F1438" s="6" t="s">
        <v>2010</v>
      </c>
      <c r="G1438" s="47"/>
      <c r="H1438" s="44">
        <v>1483</v>
      </c>
      <c r="I1438" s="198" t="s">
        <v>43</v>
      </c>
      <c r="J1438" s="177" t="str">
        <f>IF(ISBLANK(INDEX('Policy Characteristics'!D:D,MATCH($C1438,'Policy Characteristics'!$C:$C,0))),"",INDEX('Policy Characteristics'!D:D,MATCH($C1438,'Policy Characteristics'!$C:$C,0)))</f>
        <v>R&amp;D Capital Cost Reductions</v>
      </c>
      <c r="K1438" s="177" t="str">
        <f>IF(ISBLANK(INDEX('Policy Characteristics'!E:E,MATCH($C1438,'Policy Characteristics'!$C:$C,0))),"",INDEX('Policy Characteristics'!E:E,MATCH($C1438,'Policy Characteristics'!$C:$C,0)))</f>
        <v>RnD industry capital cost reduction</v>
      </c>
      <c r="L1438" s="177">
        <f>IF(ISBLANK(INDEX('Policy Characteristics'!F:F,MATCH($C1438,'Policy Characteristics'!$C:$C,0))),"",INDEX('Policy Characteristics'!F:F,MATCH($C1438,'Policy Characteristics'!$C:$C,0)))</f>
        <v>0</v>
      </c>
      <c r="M1438" s="177">
        <f>IF(ISBLANK(INDEX('Policy Characteristics'!G:G,MATCH($C1438,'Policy Characteristics'!$C:$C,0))),"",INDEX('Policy Characteristics'!G:G,MATCH($C1438,'Policy Characteristics'!$C:$C,0)))</f>
        <v>0.4</v>
      </c>
      <c r="N1438" s="177">
        <f>IF(ISBLANK(INDEX('Policy Characteristics'!H:H,MATCH($C1438,'Policy Characteristics'!$C:$C,0))),"",INDEX('Policy Characteristics'!H:H,MATCH($C1438,'Policy Characteristics'!$C:$C,0)))</f>
        <v>0.01</v>
      </c>
      <c r="O1438" s="177" t="str">
        <f>IF(ISBLANK(INDEX('Policy Characteristics'!I:I,MATCH($C1438,'Policy Characteristics'!$C:$C,0))),"",INDEX('Policy Characteristics'!I:I,MATCH($C1438,'Policy Characteristics'!$C:$C,0)))</f>
        <v>% reduction in cost</v>
      </c>
      <c r="P1438" s="177" t="str">
        <f>IF(ISBLANK(INDEX('Policy Characteristics'!J:J,MATCH($C1438,'Policy Characteristics'!$C:$C,0))),"",INDEX('Policy Characteristics'!J:J,MATCH($C1438,'Policy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8" s="177" t="str">
        <f>IF(ISBLANK(INDEX('Policy Characteristics'!K:K,MATCH($C1438,'Policy Characteristics'!$C:$C,0))),"",INDEX('Policy Characteristics'!K:K,MATCH($C1438,'Policy Characteristics'!$C:$C,0)))</f>
        <v>architectural-design.html#rnd</v>
      </c>
      <c r="R1438" s="177" t="str">
        <f>IF(ISBLANK(INDEX('Policy Characteristics'!L:L,MATCH($C1438,'Policy Characteristics'!$C:$C,0))),"",INDEX('Policy Characteristics'!L:L,MATCH($C1438,'Policy Characteristics'!$C:$C,0)))</f>
        <v>research-and-development.html</v>
      </c>
    </row>
    <row r="1439" spans="1:18" x14ac:dyDescent="0.35">
      <c r="A1439" s="176" t="str">
        <f>IF(ISBLANK(INDEX('Policy Characteristics'!A:A,MATCH($C1439,'Policy Characteristics'!$C:$C,0))),"",INDEX('Policy Characteristics'!A:A,MATCH($C1439,'Policy Characteristics'!$C:$C,0)))</f>
        <v>Research and Development</v>
      </c>
      <c r="B1439" s="184" t="str">
        <f>IF(ISBLANK(INDEX('Policy Characteristics'!B:B,MATCH($C1439,'Policy Characteristics'!$C:$C,0))),"",INDEX('Policy Characteristics'!B:B,MATCH($C1439,'Policy Characteristics'!$C:$C,0)))</f>
        <v>Capital Cost Reduction</v>
      </c>
      <c r="C1439" s="176" t="str">
        <f t="shared" si="64"/>
        <v>RnD Industry Capital Cost Perc Reduction</v>
      </c>
      <c r="D1439" t="s">
        <v>1986</v>
      </c>
      <c r="E1439" s="47"/>
      <c r="F1439" s="6" t="s">
        <v>2011</v>
      </c>
      <c r="G1439" s="47"/>
      <c r="H1439" s="44">
        <v>1484</v>
      </c>
      <c r="I1439" s="198" t="s">
        <v>43</v>
      </c>
      <c r="J1439" s="177" t="str">
        <f>IF(ISBLANK(INDEX('Policy Characteristics'!D:D,MATCH($C1439,'Policy Characteristics'!$C:$C,0))),"",INDEX('Policy Characteristics'!D:D,MATCH($C1439,'Policy Characteristics'!$C:$C,0)))</f>
        <v>R&amp;D Capital Cost Reductions</v>
      </c>
      <c r="K1439" s="177" t="str">
        <f>IF(ISBLANK(INDEX('Policy Characteristics'!E:E,MATCH($C1439,'Policy Characteristics'!$C:$C,0))),"",INDEX('Policy Characteristics'!E:E,MATCH($C1439,'Policy Characteristics'!$C:$C,0)))</f>
        <v>RnD industry capital cost reduction</v>
      </c>
      <c r="L1439" s="177">
        <f>IF(ISBLANK(INDEX('Policy Characteristics'!F:F,MATCH($C1439,'Policy Characteristics'!$C:$C,0))),"",INDEX('Policy Characteristics'!F:F,MATCH($C1439,'Policy Characteristics'!$C:$C,0)))</f>
        <v>0</v>
      </c>
      <c r="M1439" s="177">
        <f>IF(ISBLANK(INDEX('Policy Characteristics'!G:G,MATCH($C1439,'Policy Characteristics'!$C:$C,0))),"",INDEX('Policy Characteristics'!G:G,MATCH($C1439,'Policy Characteristics'!$C:$C,0)))</f>
        <v>0.4</v>
      </c>
      <c r="N1439" s="177">
        <f>IF(ISBLANK(INDEX('Policy Characteristics'!H:H,MATCH($C1439,'Policy Characteristics'!$C:$C,0))),"",INDEX('Policy Characteristics'!H:H,MATCH($C1439,'Policy Characteristics'!$C:$C,0)))</f>
        <v>0.01</v>
      </c>
      <c r="O1439" s="177" t="str">
        <f>IF(ISBLANK(INDEX('Policy Characteristics'!I:I,MATCH($C1439,'Policy Characteristics'!$C:$C,0))),"",INDEX('Policy Characteristics'!I:I,MATCH($C1439,'Policy Characteristics'!$C:$C,0)))</f>
        <v>% reduction in cost</v>
      </c>
      <c r="P1439" s="177" t="str">
        <f>IF(ISBLANK(INDEX('Policy Characteristics'!J:J,MATCH($C1439,'Policy Characteristics'!$C:$C,0))),"",INDEX('Policy Characteristics'!J:J,MATCH($C1439,'Policy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9" s="177" t="str">
        <f>IF(ISBLANK(INDEX('Policy Characteristics'!K:K,MATCH($C1439,'Policy Characteristics'!$C:$C,0))),"",INDEX('Policy Characteristics'!K:K,MATCH($C1439,'Policy Characteristics'!$C:$C,0)))</f>
        <v>architectural-design.html#rnd</v>
      </c>
      <c r="R1439" s="177" t="str">
        <f>IF(ISBLANK(INDEX('Policy Characteristics'!L:L,MATCH($C1439,'Policy Characteristics'!$C:$C,0))),"",INDEX('Policy Characteristics'!L:L,MATCH($C1439,'Policy Characteristics'!$C:$C,0)))</f>
        <v>research-and-development.html</v>
      </c>
    </row>
    <row r="1440" spans="1:18" x14ac:dyDescent="0.35">
      <c r="A1440" s="176" t="str">
        <f>IF(ISBLANK(INDEX('Policy Characteristics'!A:A,MATCH($C1440,'Policy Characteristics'!$C:$C,0))),"",INDEX('Policy Characteristics'!A:A,MATCH($C1440,'Policy Characteristics'!$C:$C,0)))</f>
        <v>Research and Development</v>
      </c>
      <c r="B1440" s="184" t="str">
        <f>IF(ISBLANK(INDEX('Policy Characteristics'!B:B,MATCH($C1440,'Policy Characteristics'!$C:$C,0))),"",INDEX('Policy Characteristics'!B:B,MATCH($C1440,'Policy Characteristics'!$C:$C,0)))</f>
        <v>Capital Cost Reduction</v>
      </c>
      <c r="C1440" s="176" t="str">
        <f t="shared" si="64"/>
        <v>RnD Industry Capital Cost Perc Reduction</v>
      </c>
      <c r="D1440" t="s">
        <v>1987</v>
      </c>
      <c r="E1440" s="47"/>
      <c r="F1440" s="6" t="s">
        <v>2012</v>
      </c>
      <c r="G1440" s="47"/>
      <c r="H1440" s="44">
        <v>1485</v>
      </c>
      <c r="I1440" s="198" t="s">
        <v>43</v>
      </c>
      <c r="J1440" s="177" t="str">
        <f>IF(ISBLANK(INDEX('Policy Characteristics'!D:D,MATCH($C1440,'Policy Characteristics'!$C:$C,0))),"",INDEX('Policy Characteristics'!D:D,MATCH($C1440,'Policy Characteristics'!$C:$C,0)))</f>
        <v>R&amp;D Capital Cost Reductions</v>
      </c>
      <c r="K1440" s="177" t="str">
        <f>IF(ISBLANK(INDEX('Policy Characteristics'!E:E,MATCH($C1440,'Policy Characteristics'!$C:$C,0))),"",INDEX('Policy Characteristics'!E:E,MATCH($C1440,'Policy Characteristics'!$C:$C,0)))</f>
        <v>RnD industry capital cost reduction</v>
      </c>
      <c r="L1440" s="177">
        <f>IF(ISBLANK(INDEX('Policy Characteristics'!F:F,MATCH($C1440,'Policy Characteristics'!$C:$C,0))),"",INDEX('Policy Characteristics'!F:F,MATCH($C1440,'Policy Characteristics'!$C:$C,0)))</f>
        <v>0</v>
      </c>
      <c r="M1440" s="177">
        <f>IF(ISBLANK(INDEX('Policy Characteristics'!G:G,MATCH($C1440,'Policy Characteristics'!$C:$C,0))),"",INDEX('Policy Characteristics'!G:G,MATCH($C1440,'Policy Characteristics'!$C:$C,0)))</f>
        <v>0.4</v>
      </c>
      <c r="N1440" s="177">
        <f>IF(ISBLANK(INDEX('Policy Characteristics'!H:H,MATCH($C1440,'Policy Characteristics'!$C:$C,0))),"",INDEX('Policy Characteristics'!H:H,MATCH($C1440,'Policy Characteristics'!$C:$C,0)))</f>
        <v>0.01</v>
      </c>
      <c r="O1440" s="177" t="str">
        <f>IF(ISBLANK(INDEX('Policy Characteristics'!I:I,MATCH($C1440,'Policy Characteristics'!$C:$C,0))),"",INDEX('Policy Characteristics'!I:I,MATCH($C1440,'Policy Characteristics'!$C:$C,0)))</f>
        <v>% reduction in cost</v>
      </c>
      <c r="P1440" s="177" t="str">
        <f>IF(ISBLANK(INDEX('Policy Characteristics'!J:J,MATCH($C1440,'Policy Characteristics'!$C:$C,0))),"",INDEX('Policy Characteristics'!J:J,MATCH($C1440,'Policy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0" s="177" t="str">
        <f>IF(ISBLANK(INDEX('Policy Characteristics'!K:K,MATCH($C1440,'Policy Characteristics'!$C:$C,0))),"",INDEX('Policy Characteristics'!K:K,MATCH($C1440,'Policy Characteristics'!$C:$C,0)))</f>
        <v>architectural-design.html#rnd</v>
      </c>
      <c r="R1440" s="177" t="str">
        <f>IF(ISBLANK(INDEX('Policy Characteristics'!L:L,MATCH($C1440,'Policy Characteristics'!$C:$C,0))),"",INDEX('Policy Characteristics'!L:L,MATCH($C1440,'Policy Characteristics'!$C:$C,0)))</f>
        <v>research-and-development.html</v>
      </c>
    </row>
    <row r="1441" spans="1:18" x14ac:dyDescent="0.35">
      <c r="A1441" s="176" t="str">
        <f>IF(ISBLANK(INDEX('Policy Characteristics'!A:A,MATCH($C1441,'Policy Characteristics'!$C:$C,0))),"",INDEX('Policy Characteristics'!A:A,MATCH($C1441,'Policy Characteristics'!$C:$C,0)))</f>
        <v>Research and Development</v>
      </c>
      <c r="B1441" s="184" t="str">
        <f>IF(ISBLANK(INDEX('Policy Characteristics'!B:B,MATCH($C1441,'Policy Characteristics'!$C:$C,0))),"",INDEX('Policy Characteristics'!B:B,MATCH($C1441,'Policy Characteristics'!$C:$C,0)))</f>
        <v>Capital Cost Reduction</v>
      </c>
      <c r="C1441" s="176" t="str">
        <f t="shared" si="64"/>
        <v>RnD Industry Capital Cost Perc Reduction</v>
      </c>
      <c r="D1441" t="s">
        <v>1988</v>
      </c>
      <c r="E1441" s="47"/>
      <c r="F1441" s="6" t="s">
        <v>2013</v>
      </c>
      <c r="G1441" s="47"/>
      <c r="H1441" s="44">
        <v>1486</v>
      </c>
      <c r="I1441" s="198" t="s">
        <v>43</v>
      </c>
      <c r="J1441" s="177" t="str">
        <f>IF(ISBLANK(INDEX('Policy Characteristics'!D:D,MATCH($C1441,'Policy Characteristics'!$C:$C,0))),"",INDEX('Policy Characteristics'!D:D,MATCH($C1441,'Policy Characteristics'!$C:$C,0)))</f>
        <v>R&amp;D Capital Cost Reductions</v>
      </c>
      <c r="K1441" s="177" t="str">
        <f>IF(ISBLANK(INDEX('Policy Characteristics'!E:E,MATCH($C1441,'Policy Characteristics'!$C:$C,0))),"",INDEX('Policy Characteristics'!E:E,MATCH($C1441,'Policy Characteristics'!$C:$C,0)))</f>
        <v>RnD industry capital cost reduction</v>
      </c>
      <c r="L1441" s="177">
        <f>IF(ISBLANK(INDEX('Policy Characteristics'!F:F,MATCH($C1441,'Policy Characteristics'!$C:$C,0))),"",INDEX('Policy Characteristics'!F:F,MATCH($C1441,'Policy Characteristics'!$C:$C,0)))</f>
        <v>0</v>
      </c>
      <c r="M1441" s="177">
        <f>IF(ISBLANK(INDEX('Policy Characteristics'!G:G,MATCH($C1441,'Policy Characteristics'!$C:$C,0))),"",INDEX('Policy Characteristics'!G:G,MATCH($C1441,'Policy Characteristics'!$C:$C,0)))</f>
        <v>0.4</v>
      </c>
      <c r="N1441" s="177">
        <f>IF(ISBLANK(INDEX('Policy Characteristics'!H:H,MATCH($C1441,'Policy Characteristics'!$C:$C,0))),"",INDEX('Policy Characteristics'!H:H,MATCH($C1441,'Policy Characteristics'!$C:$C,0)))</f>
        <v>0.01</v>
      </c>
      <c r="O1441" s="177" t="str">
        <f>IF(ISBLANK(INDEX('Policy Characteristics'!I:I,MATCH($C1441,'Policy Characteristics'!$C:$C,0))),"",INDEX('Policy Characteristics'!I:I,MATCH($C1441,'Policy Characteristics'!$C:$C,0)))</f>
        <v>% reduction in cost</v>
      </c>
      <c r="P1441" s="177" t="str">
        <f>IF(ISBLANK(INDEX('Policy Characteristics'!J:J,MATCH($C1441,'Policy Characteristics'!$C:$C,0))),"",INDEX('Policy Characteristics'!J:J,MATCH($C1441,'Policy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1" s="177" t="str">
        <f>IF(ISBLANK(INDEX('Policy Characteristics'!K:K,MATCH($C1441,'Policy Characteristics'!$C:$C,0))),"",INDEX('Policy Characteristics'!K:K,MATCH($C1441,'Policy Characteristics'!$C:$C,0)))</f>
        <v>architectural-design.html#rnd</v>
      </c>
      <c r="R1441" s="177" t="str">
        <f>IF(ISBLANK(INDEX('Policy Characteristics'!L:L,MATCH($C1441,'Policy Characteristics'!$C:$C,0))),"",INDEX('Policy Characteristics'!L:L,MATCH($C1441,'Policy Characteristics'!$C:$C,0)))</f>
        <v>research-and-development.html</v>
      </c>
    </row>
    <row r="1442" spans="1:18" x14ac:dyDescent="0.35">
      <c r="A1442" s="176" t="str">
        <f>IF(ISBLANK(INDEX('Policy Characteristics'!A:A,MATCH($C1442,'Policy Characteristics'!$C:$C,0))),"",INDEX('Policy Characteristics'!A:A,MATCH($C1442,'Policy Characteristics'!$C:$C,0)))</f>
        <v>Research and Development</v>
      </c>
      <c r="B1442" s="184" t="str">
        <f>IF(ISBLANK(INDEX('Policy Characteristics'!B:B,MATCH($C1442,'Policy Characteristics'!$C:$C,0))),"",INDEX('Policy Characteristics'!B:B,MATCH($C1442,'Policy Characteristics'!$C:$C,0)))</f>
        <v>Capital Cost Reduction</v>
      </c>
      <c r="C1442" s="191" t="s">
        <v>292</v>
      </c>
      <c r="D1442" s="47" t="s">
        <v>1144</v>
      </c>
      <c r="E1442" s="47"/>
      <c r="F1442" s="47" t="s">
        <v>469</v>
      </c>
      <c r="G1442" s="47"/>
      <c r="H1442" s="44">
        <v>108</v>
      </c>
      <c r="I1442" s="198" t="s">
        <v>43</v>
      </c>
      <c r="J1442" s="177" t="str">
        <f>IF(ISBLANK(INDEX('Policy Characteristics'!D:D,MATCH($C1442,'Policy Characteristics'!$C:$C,0))),"",INDEX('Policy Characteristics'!D:D,MATCH($C1442,'Policy Characteristics'!$C:$C,0)))</f>
        <v>R&amp;D Capital Cost Reductions</v>
      </c>
      <c r="K1442" s="177" t="str">
        <f>IF(ISBLANK(INDEX('Policy Characteristics'!E:E,MATCH($C1442,'Policy Characteristics'!$C:$C,0))),"",INDEX('Policy Characteristics'!E:E,MATCH($C1442,'Policy Characteristics'!$C:$C,0)))</f>
        <v>RnD transportation capital cost reduction</v>
      </c>
      <c r="L1442" s="177">
        <f>IF(ISBLANK(INDEX('Policy Characteristics'!F:F,MATCH($C1442,'Policy Characteristics'!$C:$C,0))),"",INDEX('Policy Characteristics'!F:F,MATCH($C1442,'Policy Characteristics'!$C:$C,0)))</f>
        <v>0</v>
      </c>
      <c r="M1442" s="177">
        <f>IF(ISBLANK(INDEX('Policy Characteristics'!G:G,MATCH($C1442,'Policy Characteristics'!$C:$C,0))),"",INDEX('Policy Characteristics'!G:G,MATCH($C1442,'Policy Characteristics'!$C:$C,0)))</f>
        <v>0.4</v>
      </c>
      <c r="N1442" s="177">
        <f>IF(ISBLANK(INDEX('Policy Characteristics'!H:H,MATCH($C1442,'Policy Characteristics'!$C:$C,0))),"",INDEX('Policy Characteristics'!H:H,MATCH($C1442,'Policy Characteristics'!$C:$C,0)))</f>
        <v>0.01</v>
      </c>
      <c r="O1442" s="177" t="str">
        <f>IF(ISBLANK(INDEX('Policy Characteristics'!I:I,MATCH($C1442,'Policy Characteristics'!$C:$C,0))),"",INDEX('Policy Characteristics'!I:I,MATCH($C1442,'Policy Characteristics'!$C:$C,0)))</f>
        <v>% reduction in cost</v>
      </c>
      <c r="P1442" s="177" t="str">
        <f>IF(ISBLANK(INDEX('Policy Characteristics'!J:J,MATCH($C1442,'Policy Characteristics'!$C:$C,0))),"",INDEX('Policy Characteristics'!J:J,MATCH($C1442,'Policy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2" s="177" t="str">
        <f>IF(ISBLANK(INDEX('Policy Characteristics'!K:K,MATCH($C1442,'Policy Characteristics'!$C:$C,0))),"",INDEX('Policy Characteristics'!K:K,MATCH($C1442,'Policy Characteristics'!$C:$C,0)))</f>
        <v>architectural-design.html#rnd</v>
      </c>
      <c r="R1442" s="177" t="str">
        <f>IF(ISBLANK(INDEX('Policy Characteristics'!L:L,MATCH($C1442,'Policy Characteristics'!$C:$C,0))),"",INDEX('Policy Characteristics'!L:L,MATCH($C1442,'Policy Characteristics'!$C:$C,0)))</f>
        <v>research-and-development.html</v>
      </c>
    </row>
    <row r="1443" spans="1:18" x14ac:dyDescent="0.35">
      <c r="A1443" s="176" t="str">
        <f>IF(ISBLANK(INDEX('Policy Characteristics'!A:A,MATCH($C1443,'Policy Characteristics'!$C:$C,0))),"",INDEX('Policy Characteristics'!A:A,MATCH($C1443,'Policy Characteristics'!$C:$C,0)))</f>
        <v>Research and Development</v>
      </c>
      <c r="B1443" s="184" t="str">
        <f>IF(ISBLANK(INDEX('Policy Characteristics'!B:B,MATCH($C1443,'Policy Characteristics'!$C:$C,0))),"",INDEX('Policy Characteristics'!B:B,MATCH($C1443,'Policy Characteristics'!$C:$C,0)))</f>
        <v>Capital Cost Reduction</v>
      </c>
      <c r="C1443" s="176" t="str">
        <f t="shared" ref="C1443:C1448" si="65">C$1442</f>
        <v>RnD Transportation Capital Cost Perc Reduction</v>
      </c>
      <c r="D1443" s="47" t="s">
        <v>1145</v>
      </c>
      <c r="E1443" s="47"/>
      <c r="F1443" s="47" t="s">
        <v>470</v>
      </c>
      <c r="G1443" s="47"/>
      <c r="H1443" s="44">
        <v>109</v>
      </c>
      <c r="I1443" s="198" t="s">
        <v>43</v>
      </c>
      <c r="J1443" s="177" t="str">
        <f>IF(ISBLANK(INDEX('Policy Characteristics'!D:D,MATCH($C1443,'Policy Characteristics'!$C:$C,0))),"",INDEX('Policy Characteristics'!D:D,MATCH($C1443,'Policy Characteristics'!$C:$C,0)))</f>
        <v>R&amp;D Capital Cost Reductions</v>
      </c>
      <c r="K1443" s="177" t="str">
        <f>IF(ISBLANK(INDEX('Policy Characteristics'!E:E,MATCH($C1443,'Policy Characteristics'!$C:$C,0))),"",INDEX('Policy Characteristics'!E:E,MATCH($C1443,'Policy Characteristics'!$C:$C,0)))</f>
        <v>RnD transportation capital cost reduction</v>
      </c>
      <c r="L1443" s="177">
        <f>IF(ISBLANK(INDEX('Policy Characteristics'!F:F,MATCH($C1443,'Policy Characteristics'!$C:$C,0))),"",INDEX('Policy Characteristics'!F:F,MATCH($C1443,'Policy Characteristics'!$C:$C,0)))</f>
        <v>0</v>
      </c>
      <c r="M1443" s="177">
        <f>IF(ISBLANK(INDEX('Policy Characteristics'!G:G,MATCH($C1443,'Policy Characteristics'!$C:$C,0))),"",INDEX('Policy Characteristics'!G:G,MATCH($C1443,'Policy Characteristics'!$C:$C,0)))</f>
        <v>0.4</v>
      </c>
      <c r="N1443" s="177">
        <f>IF(ISBLANK(INDEX('Policy Characteristics'!H:H,MATCH($C1443,'Policy Characteristics'!$C:$C,0))),"",INDEX('Policy Characteristics'!H:H,MATCH($C1443,'Policy Characteristics'!$C:$C,0)))</f>
        <v>0.01</v>
      </c>
      <c r="O1443" s="177" t="str">
        <f>IF(ISBLANK(INDEX('Policy Characteristics'!I:I,MATCH($C1443,'Policy Characteristics'!$C:$C,0))),"",INDEX('Policy Characteristics'!I:I,MATCH($C1443,'Policy Characteristics'!$C:$C,0)))</f>
        <v>% reduction in cost</v>
      </c>
      <c r="P1443" s="177" t="str">
        <f>IF(ISBLANK(INDEX('Policy Characteristics'!J:J,MATCH($C1443,'Policy Characteristics'!$C:$C,0))),"",INDEX('Policy Characteristics'!J:J,MATCH($C1443,'Policy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3" s="177" t="str">
        <f>IF(ISBLANK(INDEX('Policy Characteristics'!K:K,MATCH($C1443,'Policy Characteristics'!$C:$C,0))),"",INDEX('Policy Characteristics'!K:K,MATCH($C1443,'Policy Characteristics'!$C:$C,0)))</f>
        <v>architectural-design.html#rnd</v>
      </c>
      <c r="R1443" s="177" t="str">
        <f>IF(ISBLANK(INDEX('Policy Characteristics'!L:L,MATCH($C1443,'Policy Characteristics'!$C:$C,0))),"",INDEX('Policy Characteristics'!L:L,MATCH($C1443,'Policy Characteristics'!$C:$C,0)))</f>
        <v>research-and-development.html</v>
      </c>
    </row>
    <row r="1444" spans="1:18" x14ac:dyDescent="0.35">
      <c r="A1444" s="176" t="str">
        <f>IF(ISBLANK(INDEX('Policy Characteristics'!A:A,MATCH($C1444,'Policy Characteristics'!$C:$C,0))),"",INDEX('Policy Characteristics'!A:A,MATCH($C1444,'Policy Characteristics'!$C:$C,0)))</f>
        <v>Research and Development</v>
      </c>
      <c r="B1444" s="184" t="str">
        <f>IF(ISBLANK(INDEX('Policy Characteristics'!B:B,MATCH($C1444,'Policy Characteristics'!$C:$C,0))),"",INDEX('Policy Characteristics'!B:B,MATCH($C1444,'Policy Characteristics'!$C:$C,0)))</f>
        <v>Capital Cost Reduction</v>
      </c>
      <c r="C1444" s="176" t="str">
        <f t="shared" si="65"/>
        <v>RnD Transportation Capital Cost Perc Reduction</v>
      </c>
      <c r="D1444" s="47" t="s">
        <v>1146</v>
      </c>
      <c r="E1444" s="47"/>
      <c r="F1444" s="47" t="s">
        <v>471</v>
      </c>
      <c r="G1444" s="47"/>
      <c r="H1444" s="44">
        <v>110</v>
      </c>
      <c r="I1444" s="198" t="s">
        <v>43</v>
      </c>
      <c r="J1444" s="177" t="str">
        <f>IF(ISBLANK(INDEX('Policy Characteristics'!D:D,MATCH($C1444,'Policy Characteristics'!$C:$C,0))),"",INDEX('Policy Characteristics'!D:D,MATCH($C1444,'Policy Characteristics'!$C:$C,0)))</f>
        <v>R&amp;D Capital Cost Reductions</v>
      </c>
      <c r="K1444" s="177" t="str">
        <f>IF(ISBLANK(INDEX('Policy Characteristics'!E:E,MATCH($C1444,'Policy Characteristics'!$C:$C,0))),"",INDEX('Policy Characteristics'!E:E,MATCH($C1444,'Policy Characteristics'!$C:$C,0)))</f>
        <v>RnD transportation capital cost reduction</v>
      </c>
      <c r="L1444" s="177">
        <f>IF(ISBLANK(INDEX('Policy Characteristics'!F:F,MATCH($C1444,'Policy Characteristics'!$C:$C,0))),"",INDEX('Policy Characteristics'!F:F,MATCH($C1444,'Policy Characteristics'!$C:$C,0)))</f>
        <v>0</v>
      </c>
      <c r="M1444" s="177">
        <f>IF(ISBLANK(INDEX('Policy Characteristics'!G:G,MATCH($C1444,'Policy Characteristics'!$C:$C,0))),"",INDEX('Policy Characteristics'!G:G,MATCH($C1444,'Policy Characteristics'!$C:$C,0)))</f>
        <v>0.4</v>
      </c>
      <c r="N1444" s="177">
        <f>IF(ISBLANK(INDEX('Policy Characteristics'!H:H,MATCH($C1444,'Policy Characteristics'!$C:$C,0))),"",INDEX('Policy Characteristics'!H:H,MATCH($C1444,'Policy Characteristics'!$C:$C,0)))</f>
        <v>0.01</v>
      </c>
      <c r="O1444" s="177" t="str">
        <f>IF(ISBLANK(INDEX('Policy Characteristics'!I:I,MATCH($C1444,'Policy Characteristics'!$C:$C,0))),"",INDEX('Policy Characteristics'!I:I,MATCH($C1444,'Policy Characteristics'!$C:$C,0)))</f>
        <v>% reduction in cost</v>
      </c>
      <c r="P1444" s="177" t="str">
        <f>IF(ISBLANK(INDEX('Policy Characteristics'!J:J,MATCH($C1444,'Policy Characteristics'!$C:$C,0))),"",INDEX('Policy Characteristics'!J:J,MATCH($C1444,'Policy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4" s="177" t="str">
        <f>IF(ISBLANK(INDEX('Policy Characteristics'!K:K,MATCH($C1444,'Policy Characteristics'!$C:$C,0))),"",INDEX('Policy Characteristics'!K:K,MATCH($C1444,'Policy Characteristics'!$C:$C,0)))</f>
        <v>architectural-design.html#rnd</v>
      </c>
      <c r="R1444" s="177" t="str">
        <f>IF(ISBLANK(INDEX('Policy Characteristics'!L:L,MATCH($C1444,'Policy Characteristics'!$C:$C,0))),"",INDEX('Policy Characteristics'!L:L,MATCH($C1444,'Policy Characteristics'!$C:$C,0)))</f>
        <v>research-and-development.html</v>
      </c>
    </row>
    <row r="1445" spans="1:18" x14ac:dyDescent="0.35">
      <c r="A1445" s="176" t="str">
        <f>IF(ISBLANK(INDEX('Policy Characteristics'!A:A,MATCH($C1445,'Policy Characteristics'!$C:$C,0))),"",INDEX('Policy Characteristics'!A:A,MATCH($C1445,'Policy Characteristics'!$C:$C,0)))</f>
        <v>Research and Development</v>
      </c>
      <c r="B1445" s="184" t="str">
        <f>IF(ISBLANK(INDEX('Policy Characteristics'!B:B,MATCH($C1445,'Policy Characteristics'!$C:$C,0))),"",INDEX('Policy Characteristics'!B:B,MATCH($C1445,'Policy Characteristics'!$C:$C,0)))</f>
        <v>Capital Cost Reduction</v>
      </c>
      <c r="C1445" s="176" t="str">
        <f t="shared" si="65"/>
        <v>RnD Transportation Capital Cost Perc Reduction</v>
      </c>
      <c r="D1445" s="47" t="s">
        <v>1147</v>
      </c>
      <c r="E1445" s="47"/>
      <c r="F1445" s="47" t="s">
        <v>472</v>
      </c>
      <c r="G1445" s="47"/>
      <c r="H1445" s="44">
        <v>111</v>
      </c>
      <c r="I1445" s="198" t="s">
        <v>43</v>
      </c>
      <c r="J1445" s="177" t="str">
        <f>IF(ISBLANK(INDEX('Policy Characteristics'!D:D,MATCH($C1445,'Policy Characteristics'!$C:$C,0))),"",INDEX('Policy Characteristics'!D:D,MATCH($C1445,'Policy Characteristics'!$C:$C,0)))</f>
        <v>R&amp;D Capital Cost Reductions</v>
      </c>
      <c r="K1445" s="177" t="str">
        <f>IF(ISBLANK(INDEX('Policy Characteristics'!E:E,MATCH($C1445,'Policy Characteristics'!$C:$C,0))),"",INDEX('Policy Characteristics'!E:E,MATCH($C1445,'Policy Characteristics'!$C:$C,0)))</f>
        <v>RnD transportation capital cost reduction</v>
      </c>
      <c r="L1445" s="177">
        <f>IF(ISBLANK(INDEX('Policy Characteristics'!F:F,MATCH($C1445,'Policy Characteristics'!$C:$C,0))),"",INDEX('Policy Characteristics'!F:F,MATCH($C1445,'Policy Characteristics'!$C:$C,0)))</f>
        <v>0</v>
      </c>
      <c r="M1445" s="177">
        <f>IF(ISBLANK(INDEX('Policy Characteristics'!G:G,MATCH($C1445,'Policy Characteristics'!$C:$C,0))),"",INDEX('Policy Characteristics'!G:G,MATCH($C1445,'Policy Characteristics'!$C:$C,0)))</f>
        <v>0.4</v>
      </c>
      <c r="N1445" s="177">
        <f>IF(ISBLANK(INDEX('Policy Characteristics'!H:H,MATCH($C1445,'Policy Characteristics'!$C:$C,0))),"",INDEX('Policy Characteristics'!H:H,MATCH($C1445,'Policy Characteristics'!$C:$C,0)))</f>
        <v>0.01</v>
      </c>
      <c r="O1445" s="177" t="str">
        <f>IF(ISBLANK(INDEX('Policy Characteristics'!I:I,MATCH($C1445,'Policy Characteristics'!$C:$C,0))),"",INDEX('Policy Characteristics'!I:I,MATCH($C1445,'Policy Characteristics'!$C:$C,0)))</f>
        <v>% reduction in cost</v>
      </c>
      <c r="P1445" s="177" t="str">
        <f>IF(ISBLANK(INDEX('Policy Characteristics'!J:J,MATCH($C1445,'Policy Characteristics'!$C:$C,0))),"",INDEX('Policy Characteristics'!J:J,MATCH($C1445,'Policy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5" s="177" t="str">
        <f>IF(ISBLANK(INDEX('Policy Characteristics'!K:K,MATCH($C1445,'Policy Characteristics'!$C:$C,0))),"",INDEX('Policy Characteristics'!K:K,MATCH($C1445,'Policy Characteristics'!$C:$C,0)))</f>
        <v>architectural-design.html#rnd</v>
      </c>
      <c r="R1445" s="177" t="str">
        <f>IF(ISBLANK(INDEX('Policy Characteristics'!L:L,MATCH($C1445,'Policy Characteristics'!$C:$C,0))),"",INDEX('Policy Characteristics'!L:L,MATCH($C1445,'Policy Characteristics'!$C:$C,0)))</f>
        <v>research-and-development.html</v>
      </c>
    </row>
    <row r="1446" spans="1:18" x14ac:dyDescent="0.35">
      <c r="A1446" s="176" t="str">
        <f>IF(ISBLANK(INDEX('Policy Characteristics'!A:A,MATCH($C1446,'Policy Characteristics'!$C:$C,0))),"",INDEX('Policy Characteristics'!A:A,MATCH($C1446,'Policy Characteristics'!$C:$C,0)))</f>
        <v>Research and Development</v>
      </c>
      <c r="B1446" s="184" t="str">
        <f>IF(ISBLANK(INDEX('Policy Characteristics'!B:B,MATCH($C1446,'Policy Characteristics'!$C:$C,0))),"",INDEX('Policy Characteristics'!B:B,MATCH($C1446,'Policy Characteristics'!$C:$C,0)))</f>
        <v>Capital Cost Reduction</v>
      </c>
      <c r="C1446" s="176" t="str">
        <f t="shared" si="65"/>
        <v>RnD Transportation Capital Cost Perc Reduction</v>
      </c>
      <c r="D1446" s="47" t="s">
        <v>1148</v>
      </c>
      <c r="E1446" s="47"/>
      <c r="F1446" s="47" t="s">
        <v>473</v>
      </c>
      <c r="G1446" s="47"/>
      <c r="H1446" s="44">
        <v>112</v>
      </c>
      <c r="I1446" s="198" t="s">
        <v>43</v>
      </c>
      <c r="J1446" s="177" t="str">
        <f>IF(ISBLANK(INDEX('Policy Characteristics'!D:D,MATCH($C1446,'Policy Characteristics'!$C:$C,0))),"",INDEX('Policy Characteristics'!D:D,MATCH($C1446,'Policy Characteristics'!$C:$C,0)))</f>
        <v>R&amp;D Capital Cost Reductions</v>
      </c>
      <c r="K1446" s="177" t="str">
        <f>IF(ISBLANK(INDEX('Policy Characteristics'!E:E,MATCH($C1446,'Policy Characteristics'!$C:$C,0))),"",INDEX('Policy Characteristics'!E:E,MATCH($C1446,'Policy Characteristics'!$C:$C,0)))</f>
        <v>RnD transportation capital cost reduction</v>
      </c>
      <c r="L1446" s="177">
        <f>IF(ISBLANK(INDEX('Policy Characteristics'!F:F,MATCH($C1446,'Policy Characteristics'!$C:$C,0))),"",INDEX('Policy Characteristics'!F:F,MATCH($C1446,'Policy Characteristics'!$C:$C,0)))</f>
        <v>0</v>
      </c>
      <c r="M1446" s="177">
        <f>IF(ISBLANK(INDEX('Policy Characteristics'!G:G,MATCH($C1446,'Policy Characteristics'!$C:$C,0))),"",INDEX('Policy Characteristics'!G:G,MATCH($C1446,'Policy Characteristics'!$C:$C,0)))</f>
        <v>0.4</v>
      </c>
      <c r="N1446" s="177">
        <f>IF(ISBLANK(INDEX('Policy Characteristics'!H:H,MATCH($C1446,'Policy Characteristics'!$C:$C,0))),"",INDEX('Policy Characteristics'!H:H,MATCH($C1446,'Policy Characteristics'!$C:$C,0)))</f>
        <v>0.01</v>
      </c>
      <c r="O1446" s="177" t="str">
        <f>IF(ISBLANK(INDEX('Policy Characteristics'!I:I,MATCH($C1446,'Policy Characteristics'!$C:$C,0))),"",INDEX('Policy Characteristics'!I:I,MATCH($C1446,'Policy Characteristics'!$C:$C,0)))</f>
        <v>% reduction in cost</v>
      </c>
      <c r="P1446" s="177" t="str">
        <f>IF(ISBLANK(INDEX('Policy Characteristics'!J:J,MATCH($C1446,'Policy Characteristics'!$C:$C,0))),"",INDEX('Policy Characteristics'!J:J,MATCH($C1446,'Policy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6" s="177" t="str">
        <f>IF(ISBLANK(INDEX('Policy Characteristics'!K:K,MATCH($C1446,'Policy Characteristics'!$C:$C,0))),"",INDEX('Policy Characteristics'!K:K,MATCH($C1446,'Policy Characteristics'!$C:$C,0)))</f>
        <v>architectural-design.html#rnd</v>
      </c>
      <c r="R1446" s="177" t="str">
        <f>IF(ISBLANK(INDEX('Policy Characteristics'!L:L,MATCH($C1446,'Policy Characteristics'!$C:$C,0))),"",INDEX('Policy Characteristics'!L:L,MATCH($C1446,'Policy Characteristics'!$C:$C,0)))</f>
        <v>research-and-development.html</v>
      </c>
    </row>
    <row r="1447" spans="1:18" x14ac:dyDescent="0.35">
      <c r="A1447" s="176" t="str">
        <f>IF(ISBLANK(INDEX('Policy Characteristics'!A:A,MATCH($C1447,'Policy Characteristics'!$C:$C,0))),"",INDEX('Policy Characteristics'!A:A,MATCH($C1447,'Policy Characteristics'!$C:$C,0)))</f>
        <v>Research and Development</v>
      </c>
      <c r="B1447" s="184" t="str">
        <f>IF(ISBLANK(INDEX('Policy Characteristics'!B:B,MATCH($C1447,'Policy Characteristics'!$C:$C,0))),"",INDEX('Policy Characteristics'!B:B,MATCH($C1447,'Policy Characteristics'!$C:$C,0)))</f>
        <v>Capital Cost Reduction</v>
      </c>
      <c r="C1447" s="176" t="str">
        <f t="shared" si="65"/>
        <v>RnD Transportation Capital Cost Perc Reduction</v>
      </c>
      <c r="D1447" s="47" t="s">
        <v>1408</v>
      </c>
      <c r="E1447" s="47"/>
      <c r="F1447" s="47" t="s">
        <v>1691</v>
      </c>
      <c r="G1447" s="47"/>
      <c r="H1447" s="44">
        <v>113</v>
      </c>
      <c r="I1447" s="198" t="s">
        <v>43</v>
      </c>
      <c r="J1447" s="177" t="str">
        <f>IF(ISBLANK(INDEX('Policy Characteristics'!D:D,MATCH($C1447,'Policy Characteristics'!$C:$C,0))),"",INDEX('Policy Characteristics'!D:D,MATCH($C1447,'Policy Characteristics'!$C:$C,0)))</f>
        <v>R&amp;D Capital Cost Reductions</v>
      </c>
      <c r="K1447" s="177" t="str">
        <f>IF(ISBLANK(INDEX('Policy Characteristics'!E:E,MATCH($C1447,'Policy Characteristics'!$C:$C,0))),"",INDEX('Policy Characteristics'!E:E,MATCH($C1447,'Policy Characteristics'!$C:$C,0)))</f>
        <v>RnD transportation capital cost reduction</v>
      </c>
      <c r="L1447" s="177">
        <f>IF(ISBLANK(INDEX('Policy Characteristics'!F:F,MATCH($C1447,'Policy Characteristics'!$C:$C,0))),"",INDEX('Policy Characteristics'!F:F,MATCH($C1447,'Policy Characteristics'!$C:$C,0)))</f>
        <v>0</v>
      </c>
      <c r="M1447" s="177">
        <f>IF(ISBLANK(INDEX('Policy Characteristics'!G:G,MATCH($C1447,'Policy Characteristics'!$C:$C,0))),"",INDEX('Policy Characteristics'!G:G,MATCH($C1447,'Policy Characteristics'!$C:$C,0)))</f>
        <v>0.4</v>
      </c>
      <c r="N1447" s="177">
        <f>IF(ISBLANK(INDEX('Policy Characteristics'!H:H,MATCH($C1447,'Policy Characteristics'!$C:$C,0))),"",INDEX('Policy Characteristics'!H:H,MATCH($C1447,'Policy Characteristics'!$C:$C,0)))</f>
        <v>0.01</v>
      </c>
      <c r="O1447" s="177" t="str">
        <f>IF(ISBLANK(INDEX('Policy Characteristics'!I:I,MATCH($C1447,'Policy Characteristics'!$C:$C,0))),"",INDEX('Policy Characteristics'!I:I,MATCH($C1447,'Policy Characteristics'!$C:$C,0)))</f>
        <v>% reduction in cost</v>
      </c>
      <c r="P1447" s="177" t="str">
        <f>IF(ISBLANK(INDEX('Policy Characteristics'!J:J,MATCH($C1447,'Policy Characteristics'!$C:$C,0))),"",INDEX('Policy Characteristics'!J:J,MATCH($C1447,'Policy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7" s="177" t="str">
        <f>IF(ISBLANK(INDEX('Policy Characteristics'!K:K,MATCH($C1447,'Policy Characteristics'!$C:$C,0))),"",INDEX('Policy Characteristics'!K:K,MATCH($C1447,'Policy Characteristics'!$C:$C,0)))</f>
        <v>architectural-design.html#rnd</v>
      </c>
      <c r="R1447" s="177" t="str">
        <f>IF(ISBLANK(INDEX('Policy Characteristics'!L:L,MATCH($C1447,'Policy Characteristics'!$C:$C,0))),"",INDEX('Policy Characteristics'!L:L,MATCH($C1447,'Policy Characteristics'!$C:$C,0)))</f>
        <v>research-and-development.html</v>
      </c>
    </row>
    <row r="1448" spans="1:18" x14ac:dyDescent="0.35">
      <c r="A1448" s="176" t="str">
        <f>IF(ISBLANK(INDEX('Policy Characteristics'!A:A,MATCH($C1448,'Policy Characteristics'!$C:$C,0))),"",INDEX('Policy Characteristics'!A:A,MATCH($C1448,'Policy Characteristics'!$C:$C,0)))</f>
        <v>Research and Development</v>
      </c>
      <c r="B1448" s="184" t="str">
        <f>IF(ISBLANK(INDEX('Policy Characteristics'!B:B,MATCH($C1448,'Policy Characteristics'!$C:$C,0))),"",INDEX('Policy Characteristics'!B:B,MATCH($C1448,'Policy Characteristics'!$C:$C,0)))</f>
        <v>Capital Cost Reduction</v>
      </c>
      <c r="C1448" s="176" t="str">
        <f t="shared" si="65"/>
        <v>RnD Transportation Capital Cost Perc Reduction</v>
      </c>
      <c r="D1448" s="47" t="s">
        <v>1407</v>
      </c>
      <c r="E1448" s="47"/>
      <c r="F1448" s="47" t="s">
        <v>1692</v>
      </c>
      <c r="G1448" s="47"/>
      <c r="H1448" s="44">
        <v>523</v>
      </c>
      <c r="I1448" s="198" t="s">
        <v>43</v>
      </c>
      <c r="J1448" s="177" t="str">
        <f>IF(ISBLANK(INDEX('Policy Characteristics'!D:D,MATCH($C1448,'Policy Characteristics'!$C:$C,0))),"",INDEX('Policy Characteristics'!D:D,MATCH($C1448,'Policy Characteristics'!$C:$C,0)))</f>
        <v>R&amp;D Capital Cost Reductions</v>
      </c>
      <c r="K1448" s="177" t="str">
        <f>IF(ISBLANK(INDEX('Policy Characteristics'!E:E,MATCH($C1448,'Policy Characteristics'!$C:$C,0))),"",INDEX('Policy Characteristics'!E:E,MATCH($C1448,'Policy Characteristics'!$C:$C,0)))</f>
        <v>RnD transportation capital cost reduction</v>
      </c>
      <c r="L1448" s="177">
        <f>IF(ISBLANK(INDEX('Policy Characteristics'!F:F,MATCH($C1448,'Policy Characteristics'!$C:$C,0))),"",INDEX('Policy Characteristics'!F:F,MATCH($C1448,'Policy Characteristics'!$C:$C,0)))</f>
        <v>0</v>
      </c>
      <c r="M1448" s="177">
        <f>IF(ISBLANK(INDEX('Policy Characteristics'!G:G,MATCH($C1448,'Policy Characteristics'!$C:$C,0))),"",INDEX('Policy Characteristics'!G:G,MATCH($C1448,'Policy Characteristics'!$C:$C,0)))</f>
        <v>0.4</v>
      </c>
      <c r="N1448" s="177">
        <f>IF(ISBLANK(INDEX('Policy Characteristics'!H:H,MATCH($C1448,'Policy Characteristics'!$C:$C,0))),"",INDEX('Policy Characteristics'!H:H,MATCH($C1448,'Policy Characteristics'!$C:$C,0)))</f>
        <v>0.01</v>
      </c>
      <c r="O1448" s="177" t="str">
        <f>IF(ISBLANK(INDEX('Policy Characteristics'!I:I,MATCH($C1448,'Policy Characteristics'!$C:$C,0))),"",INDEX('Policy Characteristics'!I:I,MATCH($C1448,'Policy Characteristics'!$C:$C,0)))</f>
        <v>% reduction in cost</v>
      </c>
      <c r="P1448" s="177" t="str">
        <f>IF(ISBLANK(INDEX('Policy Characteristics'!J:J,MATCH($C1448,'Policy Characteristics'!$C:$C,0))),"",INDEX('Policy Characteristics'!J:J,MATCH($C1448,'Policy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8" s="177" t="str">
        <f>IF(ISBLANK(INDEX('Policy Characteristics'!K:K,MATCH($C1448,'Policy Characteristics'!$C:$C,0))),"",INDEX('Policy Characteristics'!K:K,MATCH($C1448,'Policy Characteristics'!$C:$C,0)))</f>
        <v>architectural-design.html#rnd</v>
      </c>
      <c r="R1448" s="177" t="str">
        <f>IF(ISBLANK(INDEX('Policy Characteristics'!L:L,MATCH($C1448,'Policy Characteristics'!$C:$C,0))),"",INDEX('Policy Characteristics'!L:L,MATCH($C1448,'Policy Characteristics'!$C:$C,0)))</f>
        <v>research-and-development.html</v>
      </c>
    </row>
    <row r="1449" spans="1:18" s="2" customFormat="1" x14ac:dyDescent="0.35">
      <c r="A1449" s="176" t="str">
        <f>IF(ISBLANK(INDEX('Policy Characteristics'!A:A,MATCH($C1449,'Policy Characteristics'!$C:$C,0))),"",INDEX('Policy Characteristics'!A:A,MATCH($C1449,'Policy Characteristics'!$C:$C,0)))</f>
        <v>Research and Development</v>
      </c>
      <c r="B1449" s="184" t="str">
        <f>IF(ISBLANK(INDEX('Policy Characteristics'!B:B,MATCH($C1449,'Policy Characteristics'!$C:$C,0))),"",INDEX('Policy Characteristics'!B:B,MATCH($C1449,'Policy Characteristics'!$C:$C,0)))</f>
        <v>Direct Air Capture</v>
      </c>
      <c r="C1449" s="191" t="s">
        <v>1702</v>
      </c>
      <c r="D1449" s="6"/>
      <c r="E1449" s="6"/>
      <c r="F1449" s="6"/>
      <c r="G1449" s="6"/>
      <c r="H1449" s="49">
        <v>525</v>
      </c>
      <c r="I1449" s="199" t="s">
        <v>43</v>
      </c>
      <c r="J1449" s="177" t="str">
        <f>IF(ISBLANK(INDEX('Policy Characteristics'!D:D,MATCH($C1449,'Policy Characteristics'!$C:$C,0))),"",INDEX('Policy Characteristics'!D:D,MATCH($C1449,'Policy Characteristics'!$C:$C,0)))</f>
        <v>Direct Air Capture</v>
      </c>
      <c r="K1449" s="177" t="str">
        <f>IF(ISBLANK(INDEX('Policy Characteristics'!E:E,MATCH($C1449,'Policy Characteristics'!$C:$C,0))),"",INDEX('Policy Characteristics'!E:E,MATCH($C1449,'Policy Characteristics'!$C:$C,0)))</f>
        <v>geoeng direct air capture</v>
      </c>
      <c r="L1449" s="177">
        <f>IF(ISBLANK(INDEX('Policy Characteristics'!F:F,MATCH($C1449,'Policy Characteristics'!$C:$C,0))),"",INDEX('Policy Characteristics'!F:F,MATCH($C1449,'Policy Characteristics'!$C:$C,0)))</f>
        <v>0</v>
      </c>
      <c r="M1449" s="177">
        <f>IF(ISBLANK(INDEX('Policy Characteristics'!G:G,MATCH($C1449,'Policy Characteristics'!$C:$C,0))),"",INDEX('Policy Characteristics'!G:G,MATCH($C1449,'Policy Characteristics'!$C:$C,0)))</f>
        <v>1</v>
      </c>
      <c r="N1449" s="177">
        <f>IF(ISBLANK(INDEX('Policy Characteristics'!H:H,MATCH($C1449,'Policy Characteristics'!$C:$C,0))),"",INDEX('Policy Characteristics'!H:H,MATCH($C1449,'Policy Characteristics'!$C:$C,0)))</f>
        <v>0.01</v>
      </c>
      <c r="O1449" s="177" t="str">
        <f>IF(ISBLANK(INDEX('Policy Characteristics'!I:I,MATCH($C1449,'Policy Characteristics'!$C:$C,0))),"",INDEX('Policy Characteristics'!I:I,MATCH($C1449,'Policy Characteristics'!$C:$C,0)))</f>
        <v>% of potential achieved</v>
      </c>
      <c r="P1449" s="177" t="str">
        <f>IF(ISBLANK(INDEX('Policy Characteristics'!J:J,MATCH($C1449,'Policy Characteristics'!$C:$C,0))),"",INDEX('Policy Characteristics'!J:J,MATCH($C1449,'Policy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deployment in line with the published Long-Term Strategy of the United States: Pathways to Net-Zero Greenhouse Gas Emissions by 2050 (roughly 350 MMT in 2050).</v>
      </c>
      <c r="Q1449" s="177" t="str">
        <f>IF(ISBLANK(INDEX('Policy Characteristics'!K:K,MATCH($C1449,'Policy Characteristics'!$C:$C,0))),"",INDEX('Policy Characteristics'!K:K,MATCH($C1449,'Policy Characteristics'!$C:$C,0)))</f>
        <v>direct-air-capture.html#dac</v>
      </c>
      <c r="R1449" s="177" t="str">
        <f>IF(ISBLANK(INDEX('Policy Characteristics'!L:L,MATCH($C1449,'Policy Characteristics'!$C:$C,0))),"",INDEX('Policy Characteristics'!L:L,MATCH($C1449,'Policy Characteristics'!$C:$C,0)))</f>
        <v>direct-air-capture.html</v>
      </c>
    </row>
    <row r="1450" spans="1:18" x14ac:dyDescent="0.35">
      <c r="A1450" s="176" t="str">
        <f>IF(ISBLANK(INDEX('Policy Characteristics'!A:A,MATCH($C1450,'Policy Characteristics'!$C:$C,0))),"",INDEX('Policy Characteristics'!A:A,MATCH($C1450,'Policy Characteristics'!$C:$C,0)))</f>
        <v>Research and Development</v>
      </c>
      <c r="B1450" s="184" t="str">
        <f>IF(ISBLANK(INDEX('Policy Characteristics'!B:B,MATCH($C1450,'Policy Characteristics'!$C:$C,0))),"",INDEX('Policy Characteristics'!B:B,MATCH($C1450,'Policy Characteristics'!$C:$C,0)))</f>
        <v>Fuel Use Reduction</v>
      </c>
      <c r="C1450" t="s">
        <v>293</v>
      </c>
      <c r="D1450" s="47" t="s">
        <v>114</v>
      </c>
      <c r="E1450" s="47"/>
      <c r="F1450" s="47" t="s">
        <v>314</v>
      </c>
      <c r="G1450" s="47"/>
      <c r="H1450" s="44">
        <v>114</v>
      </c>
      <c r="I1450" s="198" t="s">
        <v>43</v>
      </c>
      <c r="J1450" s="177" t="str">
        <f>IF(ISBLANK(INDEX('Policy Characteristics'!D:D,MATCH($C1450,'Policy Characteristics'!$C:$C,0))),"",INDEX('Policy Characteristics'!D:D,MATCH($C1450,'Policy Characteristics'!$C:$C,0)))</f>
        <v>R&amp;D Fuel Use Reductions</v>
      </c>
      <c r="K1450" s="177" t="str">
        <f>IF(ISBLANK(INDEX('Policy Characteristics'!E:E,MATCH($C1450,'Policy Characteristics'!$C:$C,0))),"",INDEX('Policy Characteristics'!E:E,MATCH($C1450,'Policy Characteristics'!$C:$C,0)))</f>
        <v>RnD building fuel use reduction</v>
      </c>
      <c r="L1450" s="177">
        <f>IF(ISBLANK(INDEX('Policy Characteristics'!F:F,MATCH($C1450,'Policy Characteristics'!$C:$C,0))),"",INDEX('Policy Characteristics'!F:F,MATCH($C1450,'Policy Characteristics'!$C:$C,0)))</f>
        <v>0</v>
      </c>
      <c r="M1450" s="177">
        <f>IF(ISBLANK(INDEX('Policy Characteristics'!G:G,MATCH($C1450,'Policy Characteristics'!$C:$C,0))),"",INDEX('Policy Characteristics'!G:G,MATCH($C1450,'Policy Characteristics'!$C:$C,0)))</f>
        <v>0.4</v>
      </c>
      <c r="N1450" s="177">
        <f>IF(ISBLANK(INDEX('Policy Characteristics'!H:H,MATCH($C1450,'Policy Characteristics'!$C:$C,0))),"",INDEX('Policy Characteristics'!H:H,MATCH($C1450,'Policy Characteristics'!$C:$C,0)))</f>
        <v>0.01</v>
      </c>
      <c r="O1450" s="177" t="str">
        <f>IF(ISBLANK(INDEX('Policy Characteristics'!I:I,MATCH($C1450,'Policy Characteristics'!$C:$C,0))),"",INDEX('Policy Characteristics'!I:I,MATCH($C1450,'Policy Characteristics'!$C:$C,0)))</f>
        <v>% reduction in fuel use</v>
      </c>
      <c r="P1450" s="177" t="str">
        <f>IF(ISBLANK(INDEX('Policy Characteristics'!J:J,MATCH($C1450,'Policy Characteristics'!$C:$C,0))),"",INDEX('Policy Characteristics'!J:J,MATCH($C1450,'Policy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0" s="177" t="str">
        <f>IF(ISBLANK(INDEX('Policy Characteristics'!K:K,MATCH($C1450,'Policy Characteristics'!$C:$C,0))),"",INDEX('Policy Characteristics'!K:K,MATCH($C1450,'Policy Characteristics'!$C:$C,0)))</f>
        <v>architectural-design.html#rnd</v>
      </c>
      <c r="R1450" s="177" t="str">
        <f>IF(ISBLANK(INDEX('Policy Characteristics'!L:L,MATCH($C1450,'Policy Characteristics'!$C:$C,0))),"",INDEX('Policy Characteristics'!L:L,MATCH($C1450,'Policy Characteristics'!$C:$C,0)))</f>
        <v>research-and-development.html</v>
      </c>
    </row>
    <row r="1451" spans="1:18" x14ac:dyDescent="0.35">
      <c r="A1451" s="176" t="str">
        <f>IF(ISBLANK(INDEX('Policy Characteristics'!A:A,MATCH($C1451,'Policy Characteristics'!$C:$C,0))),"",INDEX('Policy Characteristics'!A:A,MATCH($C1451,'Policy Characteristics'!$C:$C,0)))</f>
        <v>Research and Development</v>
      </c>
      <c r="B1451" s="184" t="str">
        <f>IF(ISBLANK(INDEX('Policy Characteristics'!B:B,MATCH($C1451,'Policy Characteristics'!$C:$C,0))),"",INDEX('Policy Characteristics'!B:B,MATCH($C1451,'Policy Characteristics'!$C:$C,0)))</f>
        <v>Fuel Use Reduction</v>
      </c>
      <c r="C1451" s="176" t="str">
        <f t="shared" ref="C1451:C1455" si="66">C$1450</f>
        <v>RnD Building Fuel Use Perc Reduction</v>
      </c>
      <c r="D1451" s="47" t="s">
        <v>115</v>
      </c>
      <c r="E1451" s="47"/>
      <c r="F1451" s="47" t="s">
        <v>315</v>
      </c>
      <c r="G1451" s="47"/>
      <c r="H1451" s="44">
        <v>115</v>
      </c>
      <c r="I1451" s="198" t="s">
        <v>43</v>
      </c>
      <c r="J1451" s="177" t="str">
        <f>IF(ISBLANK(INDEX('Policy Characteristics'!D:D,MATCH($C1451,'Policy Characteristics'!$C:$C,0))),"",INDEX('Policy Characteristics'!D:D,MATCH($C1451,'Policy Characteristics'!$C:$C,0)))</f>
        <v>R&amp;D Fuel Use Reductions</v>
      </c>
      <c r="K1451" s="177" t="str">
        <f>IF(ISBLANK(INDEX('Policy Characteristics'!E:E,MATCH($C1451,'Policy Characteristics'!$C:$C,0))),"",INDEX('Policy Characteristics'!E:E,MATCH($C1451,'Policy Characteristics'!$C:$C,0)))</f>
        <v>RnD building fuel use reduction</v>
      </c>
      <c r="L1451" s="177">
        <f>IF(ISBLANK(INDEX('Policy Characteristics'!F:F,MATCH($C1451,'Policy Characteristics'!$C:$C,0))),"",INDEX('Policy Characteristics'!F:F,MATCH($C1451,'Policy Characteristics'!$C:$C,0)))</f>
        <v>0</v>
      </c>
      <c r="M1451" s="177">
        <f>IF(ISBLANK(INDEX('Policy Characteristics'!G:G,MATCH($C1451,'Policy Characteristics'!$C:$C,0))),"",INDEX('Policy Characteristics'!G:G,MATCH($C1451,'Policy Characteristics'!$C:$C,0)))</f>
        <v>0.4</v>
      </c>
      <c r="N1451" s="177">
        <f>IF(ISBLANK(INDEX('Policy Characteristics'!H:H,MATCH($C1451,'Policy Characteristics'!$C:$C,0))),"",INDEX('Policy Characteristics'!H:H,MATCH($C1451,'Policy Characteristics'!$C:$C,0)))</f>
        <v>0.01</v>
      </c>
      <c r="O1451" s="177" t="str">
        <f>IF(ISBLANK(INDEX('Policy Characteristics'!I:I,MATCH($C1451,'Policy Characteristics'!$C:$C,0))),"",INDEX('Policy Characteristics'!I:I,MATCH($C1451,'Policy Characteristics'!$C:$C,0)))</f>
        <v>% reduction in fuel use</v>
      </c>
      <c r="P1451" s="177" t="str">
        <f>IF(ISBLANK(INDEX('Policy Characteristics'!J:J,MATCH($C1451,'Policy Characteristics'!$C:$C,0))),"",INDEX('Policy Characteristics'!J:J,MATCH($C1451,'Policy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1" s="177" t="str">
        <f>IF(ISBLANK(INDEX('Policy Characteristics'!K:K,MATCH($C1451,'Policy Characteristics'!$C:$C,0))),"",INDEX('Policy Characteristics'!K:K,MATCH($C1451,'Policy Characteristics'!$C:$C,0)))</f>
        <v>architectural-design.html#rnd</v>
      </c>
      <c r="R1451" s="177" t="str">
        <f>IF(ISBLANK(INDEX('Policy Characteristics'!L:L,MATCH($C1451,'Policy Characteristics'!$C:$C,0))),"",INDEX('Policy Characteristics'!L:L,MATCH($C1451,'Policy Characteristics'!$C:$C,0)))</f>
        <v>research-and-development.html</v>
      </c>
    </row>
    <row r="1452" spans="1:18" x14ac:dyDescent="0.35">
      <c r="A1452" s="176" t="str">
        <f>IF(ISBLANK(INDEX('Policy Characteristics'!A:A,MATCH($C1452,'Policy Characteristics'!$C:$C,0))),"",INDEX('Policy Characteristics'!A:A,MATCH($C1452,'Policy Characteristics'!$C:$C,0)))</f>
        <v>Research and Development</v>
      </c>
      <c r="B1452" s="184" t="str">
        <f>IF(ISBLANK(INDEX('Policy Characteristics'!B:B,MATCH($C1452,'Policy Characteristics'!$C:$C,0))),"",INDEX('Policy Characteristics'!B:B,MATCH($C1452,'Policy Characteristics'!$C:$C,0)))</f>
        <v>Fuel Use Reduction</v>
      </c>
      <c r="C1452" s="176" t="str">
        <f t="shared" si="66"/>
        <v>RnD Building Fuel Use Perc Reduction</v>
      </c>
      <c r="D1452" s="47" t="s">
        <v>116</v>
      </c>
      <c r="E1452" s="47"/>
      <c r="F1452" s="47" t="s">
        <v>316</v>
      </c>
      <c r="G1452" s="47"/>
      <c r="H1452" s="44">
        <v>750</v>
      </c>
      <c r="I1452" s="198" t="s">
        <v>44</v>
      </c>
      <c r="J1452" s="177" t="str">
        <f>IF(ISBLANK(INDEX('Policy Characteristics'!D:D,MATCH($C1452,'Policy Characteristics'!$C:$C,0))),"",INDEX('Policy Characteristics'!D:D,MATCH($C1452,'Policy Characteristics'!$C:$C,0)))</f>
        <v>R&amp;D Fuel Use Reductions</v>
      </c>
      <c r="K1452" s="177" t="str">
        <f>IF(ISBLANK(INDEX('Policy Characteristics'!E:E,MATCH($C1452,'Policy Characteristics'!$C:$C,0))),"",INDEX('Policy Characteristics'!E:E,MATCH($C1452,'Policy Characteristics'!$C:$C,0)))</f>
        <v>RnD building fuel use reduction</v>
      </c>
      <c r="L1452" s="177">
        <f>IF(ISBLANK(INDEX('Policy Characteristics'!F:F,MATCH($C1452,'Policy Characteristics'!$C:$C,0))),"",INDEX('Policy Characteristics'!F:F,MATCH($C1452,'Policy Characteristics'!$C:$C,0)))</f>
        <v>0</v>
      </c>
      <c r="M1452" s="177">
        <f>IF(ISBLANK(INDEX('Policy Characteristics'!G:G,MATCH($C1452,'Policy Characteristics'!$C:$C,0))),"",INDEX('Policy Characteristics'!G:G,MATCH($C1452,'Policy Characteristics'!$C:$C,0)))</f>
        <v>0.4</v>
      </c>
      <c r="N1452" s="177">
        <f>IF(ISBLANK(INDEX('Policy Characteristics'!H:H,MATCH($C1452,'Policy Characteristics'!$C:$C,0))),"",INDEX('Policy Characteristics'!H:H,MATCH($C1452,'Policy Characteristics'!$C:$C,0)))</f>
        <v>0.01</v>
      </c>
      <c r="O1452" s="177" t="str">
        <f>IF(ISBLANK(INDEX('Policy Characteristics'!I:I,MATCH($C1452,'Policy Characteristics'!$C:$C,0))),"",INDEX('Policy Characteristics'!I:I,MATCH($C1452,'Policy Characteristics'!$C:$C,0)))</f>
        <v>% reduction in fuel use</v>
      </c>
      <c r="P1452" s="177" t="str">
        <f>IF(ISBLANK(INDEX('Policy Characteristics'!J:J,MATCH($C1452,'Policy Characteristics'!$C:$C,0))),"",INDEX('Policy Characteristics'!J:J,MATCH($C1452,'Policy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2" s="177" t="str">
        <f>IF(ISBLANK(INDEX('Policy Characteristics'!K:K,MATCH($C1452,'Policy Characteristics'!$C:$C,0))),"",INDEX('Policy Characteristics'!K:K,MATCH($C1452,'Policy Characteristics'!$C:$C,0)))</f>
        <v>architectural-design.html#rnd</v>
      </c>
      <c r="R1452" s="177" t="str">
        <f>IF(ISBLANK(INDEX('Policy Characteristics'!L:L,MATCH($C1452,'Policy Characteristics'!$C:$C,0))),"",INDEX('Policy Characteristics'!L:L,MATCH($C1452,'Policy Characteristics'!$C:$C,0)))</f>
        <v>research-and-development.html</v>
      </c>
    </row>
    <row r="1453" spans="1:18" x14ac:dyDescent="0.35">
      <c r="A1453" s="176" t="str">
        <f>IF(ISBLANK(INDEX('Policy Characteristics'!A:A,MATCH($C1453,'Policy Characteristics'!$C:$C,0))),"",INDEX('Policy Characteristics'!A:A,MATCH($C1453,'Policy Characteristics'!$C:$C,0)))</f>
        <v>Research and Development</v>
      </c>
      <c r="B1453" s="184" t="str">
        <f>IF(ISBLANK(INDEX('Policy Characteristics'!B:B,MATCH($C1453,'Policy Characteristics'!$C:$C,0))),"",INDEX('Policy Characteristics'!B:B,MATCH($C1453,'Policy Characteristics'!$C:$C,0)))</f>
        <v>Fuel Use Reduction</v>
      </c>
      <c r="C1453" s="176" t="str">
        <f t="shared" si="66"/>
        <v>RnD Building Fuel Use Perc Reduction</v>
      </c>
      <c r="D1453" s="47" t="s">
        <v>117</v>
      </c>
      <c r="E1453" s="47"/>
      <c r="F1453" s="47" t="s">
        <v>317</v>
      </c>
      <c r="G1453" s="47"/>
      <c r="H1453" s="44">
        <v>117</v>
      </c>
      <c r="I1453" s="198" t="s">
        <v>43</v>
      </c>
      <c r="J1453" s="177" t="str">
        <f>IF(ISBLANK(INDEX('Policy Characteristics'!D:D,MATCH($C1453,'Policy Characteristics'!$C:$C,0))),"",INDEX('Policy Characteristics'!D:D,MATCH($C1453,'Policy Characteristics'!$C:$C,0)))</f>
        <v>R&amp;D Fuel Use Reductions</v>
      </c>
      <c r="K1453" s="177" t="str">
        <f>IF(ISBLANK(INDEX('Policy Characteristics'!E:E,MATCH($C1453,'Policy Characteristics'!$C:$C,0))),"",INDEX('Policy Characteristics'!E:E,MATCH($C1453,'Policy Characteristics'!$C:$C,0)))</f>
        <v>RnD building fuel use reduction</v>
      </c>
      <c r="L1453" s="177">
        <f>IF(ISBLANK(INDEX('Policy Characteristics'!F:F,MATCH($C1453,'Policy Characteristics'!$C:$C,0))),"",INDEX('Policy Characteristics'!F:F,MATCH($C1453,'Policy Characteristics'!$C:$C,0)))</f>
        <v>0</v>
      </c>
      <c r="M1453" s="177">
        <f>IF(ISBLANK(INDEX('Policy Characteristics'!G:G,MATCH($C1453,'Policy Characteristics'!$C:$C,0))),"",INDEX('Policy Characteristics'!G:G,MATCH($C1453,'Policy Characteristics'!$C:$C,0)))</f>
        <v>0.4</v>
      </c>
      <c r="N1453" s="177">
        <f>IF(ISBLANK(INDEX('Policy Characteristics'!H:H,MATCH($C1453,'Policy Characteristics'!$C:$C,0))),"",INDEX('Policy Characteristics'!H:H,MATCH($C1453,'Policy Characteristics'!$C:$C,0)))</f>
        <v>0.01</v>
      </c>
      <c r="O1453" s="177" t="str">
        <f>IF(ISBLANK(INDEX('Policy Characteristics'!I:I,MATCH($C1453,'Policy Characteristics'!$C:$C,0))),"",INDEX('Policy Characteristics'!I:I,MATCH($C1453,'Policy Characteristics'!$C:$C,0)))</f>
        <v>% reduction in fuel use</v>
      </c>
      <c r="P1453" s="177" t="str">
        <f>IF(ISBLANK(INDEX('Policy Characteristics'!J:J,MATCH($C1453,'Policy Characteristics'!$C:$C,0))),"",INDEX('Policy Characteristics'!J:J,MATCH($C1453,'Policy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3" s="177" t="str">
        <f>IF(ISBLANK(INDEX('Policy Characteristics'!K:K,MATCH($C1453,'Policy Characteristics'!$C:$C,0))),"",INDEX('Policy Characteristics'!K:K,MATCH($C1453,'Policy Characteristics'!$C:$C,0)))</f>
        <v>architectural-design.html#rnd</v>
      </c>
      <c r="R1453" s="177" t="str">
        <f>IF(ISBLANK(INDEX('Policy Characteristics'!L:L,MATCH($C1453,'Policy Characteristics'!$C:$C,0))),"",INDEX('Policy Characteristics'!L:L,MATCH($C1453,'Policy Characteristics'!$C:$C,0)))</f>
        <v>research-and-development.html</v>
      </c>
    </row>
    <row r="1454" spans="1:18" x14ac:dyDescent="0.35">
      <c r="A1454" s="176" t="str">
        <f>IF(ISBLANK(INDEX('Policy Characteristics'!A:A,MATCH($C1454,'Policy Characteristics'!$C:$C,0))),"",INDEX('Policy Characteristics'!A:A,MATCH($C1454,'Policy Characteristics'!$C:$C,0)))</f>
        <v>Research and Development</v>
      </c>
      <c r="B1454" s="184" t="str">
        <f>IF(ISBLANK(INDEX('Policy Characteristics'!B:B,MATCH($C1454,'Policy Characteristics'!$C:$C,0))),"",INDEX('Policy Characteristics'!B:B,MATCH($C1454,'Policy Characteristics'!$C:$C,0)))</f>
        <v>Fuel Use Reduction</v>
      </c>
      <c r="C1454" s="176" t="str">
        <f t="shared" si="66"/>
        <v>RnD Building Fuel Use Perc Reduction</v>
      </c>
      <c r="D1454" s="47" t="s">
        <v>118</v>
      </c>
      <c r="E1454" s="47"/>
      <c r="F1454" s="47" t="s">
        <v>318</v>
      </c>
      <c r="G1454" s="47"/>
      <c r="H1454" s="44">
        <v>118</v>
      </c>
      <c r="I1454" s="198" t="s">
        <v>43</v>
      </c>
      <c r="J1454" s="177" t="str">
        <f>IF(ISBLANK(INDEX('Policy Characteristics'!D:D,MATCH($C1454,'Policy Characteristics'!$C:$C,0))),"",INDEX('Policy Characteristics'!D:D,MATCH($C1454,'Policy Characteristics'!$C:$C,0)))</f>
        <v>R&amp;D Fuel Use Reductions</v>
      </c>
      <c r="K1454" s="177" t="str">
        <f>IF(ISBLANK(INDEX('Policy Characteristics'!E:E,MATCH($C1454,'Policy Characteristics'!$C:$C,0))),"",INDEX('Policy Characteristics'!E:E,MATCH($C1454,'Policy Characteristics'!$C:$C,0)))</f>
        <v>RnD building fuel use reduction</v>
      </c>
      <c r="L1454" s="177">
        <f>IF(ISBLANK(INDEX('Policy Characteristics'!F:F,MATCH($C1454,'Policy Characteristics'!$C:$C,0))),"",INDEX('Policy Characteristics'!F:F,MATCH($C1454,'Policy Characteristics'!$C:$C,0)))</f>
        <v>0</v>
      </c>
      <c r="M1454" s="177">
        <f>IF(ISBLANK(INDEX('Policy Characteristics'!G:G,MATCH($C1454,'Policy Characteristics'!$C:$C,0))),"",INDEX('Policy Characteristics'!G:G,MATCH($C1454,'Policy Characteristics'!$C:$C,0)))</f>
        <v>0.4</v>
      </c>
      <c r="N1454" s="177">
        <f>IF(ISBLANK(INDEX('Policy Characteristics'!H:H,MATCH($C1454,'Policy Characteristics'!$C:$C,0))),"",INDEX('Policy Characteristics'!H:H,MATCH($C1454,'Policy Characteristics'!$C:$C,0)))</f>
        <v>0.01</v>
      </c>
      <c r="O1454" s="177" t="str">
        <f>IF(ISBLANK(INDEX('Policy Characteristics'!I:I,MATCH($C1454,'Policy Characteristics'!$C:$C,0))),"",INDEX('Policy Characteristics'!I:I,MATCH($C1454,'Policy Characteristics'!$C:$C,0)))</f>
        <v>% reduction in fuel use</v>
      </c>
      <c r="P1454" s="177" t="str">
        <f>IF(ISBLANK(INDEX('Policy Characteristics'!J:J,MATCH($C1454,'Policy Characteristics'!$C:$C,0))),"",INDEX('Policy Characteristics'!J:J,MATCH($C1454,'Policy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4" s="177" t="str">
        <f>IF(ISBLANK(INDEX('Policy Characteristics'!K:K,MATCH($C1454,'Policy Characteristics'!$C:$C,0))),"",INDEX('Policy Characteristics'!K:K,MATCH($C1454,'Policy Characteristics'!$C:$C,0)))</f>
        <v>architectural-design.html#rnd</v>
      </c>
      <c r="R1454" s="177" t="str">
        <f>IF(ISBLANK(INDEX('Policy Characteristics'!L:L,MATCH($C1454,'Policy Characteristics'!$C:$C,0))),"",INDEX('Policy Characteristics'!L:L,MATCH($C1454,'Policy Characteristics'!$C:$C,0)))</f>
        <v>research-and-development.html</v>
      </c>
    </row>
    <row r="1455" spans="1:18" x14ac:dyDescent="0.35">
      <c r="A1455" s="176" t="str">
        <f>IF(ISBLANK(INDEX('Policy Characteristics'!A:A,MATCH($C1455,'Policy Characteristics'!$C:$C,0))),"",INDEX('Policy Characteristics'!A:A,MATCH($C1455,'Policy Characteristics'!$C:$C,0)))</f>
        <v>Research and Development</v>
      </c>
      <c r="B1455" s="184" t="str">
        <f>IF(ISBLANK(INDEX('Policy Characteristics'!B:B,MATCH($C1455,'Policy Characteristics'!$C:$C,0))),"",INDEX('Policy Characteristics'!B:B,MATCH($C1455,'Policy Characteristics'!$C:$C,0)))</f>
        <v>Fuel Use Reduction</v>
      </c>
      <c r="C1455" s="176" t="str">
        <f t="shared" si="66"/>
        <v>RnD Building Fuel Use Perc Reduction</v>
      </c>
      <c r="D1455" s="47" t="s">
        <v>119</v>
      </c>
      <c r="E1455" s="47"/>
      <c r="F1455" s="47" t="s">
        <v>319</v>
      </c>
      <c r="G1455" s="47"/>
      <c r="H1455" s="44">
        <v>119</v>
      </c>
      <c r="I1455" s="198" t="s">
        <v>43</v>
      </c>
      <c r="J1455" s="177" t="str">
        <f>IF(ISBLANK(INDEX('Policy Characteristics'!D:D,MATCH($C1455,'Policy Characteristics'!$C:$C,0))),"",INDEX('Policy Characteristics'!D:D,MATCH($C1455,'Policy Characteristics'!$C:$C,0)))</f>
        <v>R&amp;D Fuel Use Reductions</v>
      </c>
      <c r="K1455" s="177" t="str">
        <f>IF(ISBLANK(INDEX('Policy Characteristics'!E:E,MATCH($C1455,'Policy Characteristics'!$C:$C,0))),"",INDEX('Policy Characteristics'!E:E,MATCH($C1455,'Policy Characteristics'!$C:$C,0)))</f>
        <v>RnD building fuel use reduction</v>
      </c>
      <c r="L1455" s="177">
        <f>IF(ISBLANK(INDEX('Policy Characteristics'!F:F,MATCH($C1455,'Policy Characteristics'!$C:$C,0))),"",INDEX('Policy Characteristics'!F:F,MATCH($C1455,'Policy Characteristics'!$C:$C,0)))</f>
        <v>0</v>
      </c>
      <c r="M1455" s="177">
        <f>IF(ISBLANK(INDEX('Policy Characteristics'!G:G,MATCH($C1455,'Policy Characteristics'!$C:$C,0))),"",INDEX('Policy Characteristics'!G:G,MATCH($C1455,'Policy Characteristics'!$C:$C,0)))</f>
        <v>0.4</v>
      </c>
      <c r="N1455" s="177">
        <f>IF(ISBLANK(INDEX('Policy Characteristics'!H:H,MATCH($C1455,'Policy Characteristics'!$C:$C,0))),"",INDEX('Policy Characteristics'!H:H,MATCH($C1455,'Policy Characteristics'!$C:$C,0)))</f>
        <v>0.01</v>
      </c>
      <c r="O1455" s="177" t="str">
        <f>IF(ISBLANK(INDEX('Policy Characteristics'!I:I,MATCH($C1455,'Policy Characteristics'!$C:$C,0))),"",INDEX('Policy Characteristics'!I:I,MATCH($C1455,'Policy Characteristics'!$C:$C,0)))</f>
        <v>% reduction in fuel use</v>
      </c>
      <c r="P1455" s="177" t="str">
        <f>IF(ISBLANK(INDEX('Policy Characteristics'!J:J,MATCH($C1455,'Policy Characteristics'!$C:$C,0))),"",INDEX('Policy Characteristics'!J:J,MATCH($C1455,'Policy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5" s="177" t="str">
        <f>IF(ISBLANK(INDEX('Policy Characteristics'!K:K,MATCH($C1455,'Policy Characteristics'!$C:$C,0))),"",INDEX('Policy Characteristics'!K:K,MATCH($C1455,'Policy Characteristics'!$C:$C,0)))</f>
        <v>architectural-design.html#rnd</v>
      </c>
      <c r="R1455" s="177" t="str">
        <f>IF(ISBLANK(INDEX('Policy Characteristics'!L:L,MATCH($C1455,'Policy Characteristics'!$C:$C,0))),"",INDEX('Policy Characteristics'!L:L,MATCH($C1455,'Policy Characteristics'!$C:$C,0)))</f>
        <v>research-and-development.html</v>
      </c>
    </row>
    <row r="1456" spans="1:18" x14ac:dyDescent="0.35">
      <c r="A1456" s="176" t="str">
        <f>IF(ISBLANK(INDEX('Policy Characteristics'!A:A,MATCH($C1456,'Policy Characteristics'!$C:$C,0))),"",INDEX('Policy Characteristics'!A:A,MATCH($C1456,'Policy Characteristics'!$C:$C,0)))</f>
        <v>Research and Development</v>
      </c>
      <c r="B1456" s="184" t="str">
        <f>IF(ISBLANK(INDEX('Policy Characteristics'!B:B,MATCH($C1456,'Policy Characteristics'!$C:$C,0))),"",INDEX('Policy Characteristics'!B:B,MATCH($C1456,'Policy Characteristics'!$C:$C,0)))</f>
        <v>Fuel Use Reduction</v>
      </c>
      <c r="C1456" t="s">
        <v>294</v>
      </c>
      <c r="D1456" s="47"/>
      <c r="E1456" s="47"/>
      <c r="F1456" s="47" t="s">
        <v>26</v>
      </c>
      <c r="G1456" s="47"/>
      <c r="H1456" s="44">
        <v>120</v>
      </c>
      <c r="I1456" s="198" t="s">
        <v>43</v>
      </c>
      <c r="J1456" s="177" t="str">
        <f>IF(ISBLANK(INDEX('Policy Characteristics'!D:D,MATCH($C1456,'Policy Characteristics'!$C:$C,0))),"",INDEX('Policy Characteristics'!D:D,MATCH($C1456,'Policy Characteristics'!$C:$C,0)))</f>
        <v>R&amp;D Fuel Use Reductions</v>
      </c>
      <c r="K1456" s="177" t="str">
        <f>IF(ISBLANK(INDEX('Policy Characteristics'!E:E,MATCH($C1456,'Policy Characteristics'!$C:$C,0))),"",INDEX('Policy Characteristics'!E:E,MATCH($C1456,'Policy Characteristics'!$C:$C,0)))</f>
        <v>RnD CCS fuel use reduction</v>
      </c>
      <c r="L1456" s="177">
        <f>IF(ISBLANK(INDEX('Policy Characteristics'!F:F,MATCH($C1456,'Policy Characteristics'!$C:$C,0))),"",INDEX('Policy Characteristics'!F:F,MATCH($C1456,'Policy Characteristics'!$C:$C,0)))</f>
        <v>0</v>
      </c>
      <c r="M1456" s="177">
        <f>IF(ISBLANK(INDEX('Policy Characteristics'!G:G,MATCH($C1456,'Policy Characteristics'!$C:$C,0))),"",INDEX('Policy Characteristics'!G:G,MATCH($C1456,'Policy Characteristics'!$C:$C,0)))</f>
        <v>0.4</v>
      </c>
      <c r="N1456" s="177">
        <f>IF(ISBLANK(INDEX('Policy Characteristics'!H:H,MATCH($C1456,'Policy Characteristics'!$C:$C,0))),"",INDEX('Policy Characteristics'!H:H,MATCH($C1456,'Policy Characteristics'!$C:$C,0)))</f>
        <v>0.01</v>
      </c>
      <c r="O1456" s="177" t="str">
        <f>IF(ISBLANK(INDEX('Policy Characteristics'!I:I,MATCH($C1456,'Policy Characteristics'!$C:$C,0))),"",INDEX('Policy Characteristics'!I:I,MATCH($C1456,'Policy Characteristics'!$C:$C,0)))</f>
        <v>% reduction in fuel use</v>
      </c>
      <c r="P1456" s="177" t="str">
        <f>IF(ISBLANK(INDEX('Policy Characteristics'!J:J,MATCH($C1456,'Policy Characteristics'!$C:$C,0))),"",INDEX('Policy Characteristics'!J:J,MATCH($C1456,'Policy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6" s="177" t="str">
        <f>IF(ISBLANK(INDEX('Policy Characteristics'!K:K,MATCH($C1456,'Policy Characteristics'!$C:$C,0))),"",INDEX('Policy Characteristics'!K:K,MATCH($C1456,'Policy Characteristics'!$C:$C,0)))</f>
        <v>architectural-design.html#rnd</v>
      </c>
      <c r="R1456" s="177" t="str">
        <f>IF(ISBLANK(INDEX('Policy Characteristics'!L:L,MATCH($C1456,'Policy Characteristics'!$C:$C,0))),"",INDEX('Policy Characteristics'!L:L,MATCH($C1456,'Policy Characteristics'!$C:$C,0)))</f>
        <v>research-and-development.html</v>
      </c>
    </row>
    <row r="1457" spans="1:18" x14ac:dyDescent="0.35">
      <c r="A1457" s="176" t="str">
        <f>IF(ISBLANK(INDEX('Policy Characteristics'!A:A,MATCH($C1457,'Policy Characteristics'!$C:$C,0))),"",INDEX('Policy Characteristics'!A:A,MATCH($C1457,'Policy Characteristics'!$C:$C,0)))</f>
        <v>Research and Development</v>
      </c>
      <c r="B1457" s="184" t="str">
        <f>IF(ISBLANK(INDEX('Policy Characteristics'!B:B,MATCH($C1457,'Policy Characteristics'!$C:$C,0))),"",INDEX('Policy Characteristics'!B:B,MATCH($C1457,'Policy Characteristics'!$C:$C,0)))</f>
        <v>Fuel Use Reduction</v>
      </c>
      <c r="C1457" t="s">
        <v>295</v>
      </c>
      <c r="D1457" s="47" t="s">
        <v>446</v>
      </c>
      <c r="E1457" s="47"/>
      <c r="F1457" s="47" t="s">
        <v>449</v>
      </c>
      <c r="G1457" s="47"/>
      <c r="H1457" s="44">
        <v>121</v>
      </c>
      <c r="I1457" s="198" t="s">
        <v>43</v>
      </c>
      <c r="J1457" s="177" t="str">
        <f>IF(ISBLANK(INDEX('Policy Characteristics'!D:D,MATCH($C1457,'Policy Characteristics'!$C:$C,0))),"",INDEX('Policy Characteristics'!D:D,MATCH($C1457,'Policy Characteristics'!$C:$C,0)))</f>
        <v>R&amp;D Fuel Use Reductions</v>
      </c>
      <c r="K1457" s="177" t="str">
        <f>IF(ISBLANK(INDEX('Policy Characteristics'!E:E,MATCH($C1457,'Policy Characteristics'!$C:$C,0))),"",INDEX('Policy Characteristics'!E:E,MATCH($C1457,'Policy Characteristics'!$C:$C,0)))</f>
        <v>RnD electricity fuel use reduction</v>
      </c>
      <c r="L1457" s="177">
        <f>IF(ISBLANK(INDEX('Policy Characteristics'!F:F,MATCH($C1457,'Policy Characteristics'!$C:$C,0))),"",INDEX('Policy Characteristics'!F:F,MATCH($C1457,'Policy Characteristics'!$C:$C,0)))</f>
        <v>0</v>
      </c>
      <c r="M1457" s="177">
        <f>IF(ISBLANK(INDEX('Policy Characteristics'!G:G,MATCH($C1457,'Policy Characteristics'!$C:$C,0))),"",INDEX('Policy Characteristics'!G:G,MATCH($C1457,'Policy Characteristics'!$C:$C,0)))</f>
        <v>0.4</v>
      </c>
      <c r="N1457" s="177">
        <f>IF(ISBLANK(INDEX('Policy Characteristics'!H:H,MATCH($C1457,'Policy Characteristics'!$C:$C,0))),"",INDEX('Policy Characteristics'!H:H,MATCH($C1457,'Policy Characteristics'!$C:$C,0)))</f>
        <v>0.01</v>
      </c>
      <c r="O1457" s="177" t="str">
        <f>IF(ISBLANK(INDEX('Policy Characteristics'!I:I,MATCH($C1457,'Policy Characteristics'!$C:$C,0))),"",INDEX('Policy Characteristics'!I:I,MATCH($C1457,'Policy Characteristics'!$C:$C,0)))</f>
        <v>% reduction in fuel use</v>
      </c>
      <c r="P1457" s="177" t="str">
        <f>IF(ISBLANK(INDEX('Policy Characteristics'!J:J,MATCH($C1457,'Policy Characteristics'!$C:$C,0))),"",INDEX('Policy Characteristics'!J:J,MATCH($C1457,'Policy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7" s="177" t="str">
        <f>IF(ISBLANK(INDEX('Policy Characteristics'!K:K,MATCH($C1457,'Policy Characteristics'!$C:$C,0))),"",INDEX('Policy Characteristics'!K:K,MATCH($C1457,'Policy Characteristics'!$C:$C,0)))</f>
        <v>architectural-design.html#rnd</v>
      </c>
      <c r="R1457" s="177" t="str">
        <f>IF(ISBLANK(INDEX('Policy Characteristics'!L:L,MATCH($C1457,'Policy Characteristics'!$C:$C,0))),"",INDEX('Policy Characteristics'!L:L,MATCH($C1457,'Policy Characteristics'!$C:$C,0)))</f>
        <v>research-and-development.html</v>
      </c>
    </row>
    <row r="1458" spans="1:18" x14ac:dyDescent="0.35">
      <c r="A1458" s="176" t="str">
        <f>IF(ISBLANK(INDEX('Policy Characteristics'!A:A,MATCH($C1458,'Policy Characteristics'!$C:$C,0))),"",INDEX('Policy Characteristics'!A:A,MATCH($C1458,'Policy Characteristics'!$C:$C,0)))</f>
        <v>Research and Development</v>
      </c>
      <c r="B1458" s="184" t="str">
        <f>IF(ISBLANK(INDEX('Policy Characteristics'!B:B,MATCH($C1458,'Policy Characteristics'!$C:$C,0))),"",INDEX('Policy Characteristics'!B:B,MATCH($C1458,'Policy Characteristics'!$C:$C,0)))</f>
        <v>Fuel Use Reduction</v>
      </c>
      <c r="C1458" s="176" t="str">
        <f t="shared" ref="C1458:C1465" si="67">C$1457</f>
        <v>RnD Electricity Fuel Use Perc Reduction</v>
      </c>
      <c r="D1458" s="6" t="s">
        <v>2353</v>
      </c>
      <c r="E1458" s="47"/>
      <c r="F1458" s="6" t="s">
        <v>2628</v>
      </c>
      <c r="G1458" s="47"/>
      <c r="H1458" s="44">
        <v>122</v>
      </c>
      <c r="I1458" s="198" t="s">
        <v>43</v>
      </c>
      <c r="J1458" s="177" t="str">
        <f>IF(ISBLANK(INDEX('Policy Characteristics'!D:D,MATCH($C1458,'Policy Characteristics'!$C:$C,0))),"",INDEX('Policy Characteristics'!D:D,MATCH($C1458,'Policy Characteristics'!$C:$C,0)))</f>
        <v>R&amp;D Fuel Use Reductions</v>
      </c>
      <c r="K1458" s="177" t="str">
        <f>IF(ISBLANK(INDEX('Policy Characteristics'!E:E,MATCH($C1458,'Policy Characteristics'!$C:$C,0))),"",INDEX('Policy Characteristics'!E:E,MATCH($C1458,'Policy Characteristics'!$C:$C,0)))</f>
        <v>RnD electricity fuel use reduction</v>
      </c>
      <c r="L1458" s="177">
        <f>IF(ISBLANK(INDEX('Policy Characteristics'!F:F,MATCH($C1458,'Policy Characteristics'!$C:$C,0))),"",INDEX('Policy Characteristics'!F:F,MATCH($C1458,'Policy Characteristics'!$C:$C,0)))</f>
        <v>0</v>
      </c>
      <c r="M1458" s="177">
        <f>IF(ISBLANK(INDEX('Policy Characteristics'!G:G,MATCH($C1458,'Policy Characteristics'!$C:$C,0))),"",INDEX('Policy Characteristics'!G:G,MATCH($C1458,'Policy Characteristics'!$C:$C,0)))</f>
        <v>0.4</v>
      </c>
      <c r="N1458" s="177">
        <f>IF(ISBLANK(INDEX('Policy Characteristics'!H:H,MATCH($C1458,'Policy Characteristics'!$C:$C,0))),"",INDEX('Policy Characteristics'!H:H,MATCH($C1458,'Policy Characteristics'!$C:$C,0)))</f>
        <v>0.01</v>
      </c>
      <c r="O1458" s="177" t="str">
        <f>IF(ISBLANK(INDEX('Policy Characteristics'!I:I,MATCH($C1458,'Policy Characteristics'!$C:$C,0))),"",INDEX('Policy Characteristics'!I:I,MATCH($C1458,'Policy Characteristics'!$C:$C,0)))</f>
        <v>% reduction in fuel use</v>
      </c>
      <c r="P1458" s="177" t="str">
        <f>IF(ISBLANK(INDEX('Policy Characteristics'!J:J,MATCH($C1458,'Policy Characteristics'!$C:$C,0))),"",INDEX('Policy Characteristics'!J:J,MATCH($C1458,'Policy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8" s="177" t="str">
        <f>IF(ISBLANK(INDEX('Policy Characteristics'!K:K,MATCH($C1458,'Policy Characteristics'!$C:$C,0))),"",INDEX('Policy Characteristics'!K:K,MATCH($C1458,'Policy Characteristics'!$C:$C,0)))</f>
        <v>architectural-design.html#rnd</v>
      </c>
      <c r="R1458" s="177" t="str">
        <f>IF(ISBLANK(INDEX('Policy Characteristics'!L:L,MATCH($C1458,'Policy Characteristics'!$C:$C,0))),"",INDEX('Policy Characteristics'!L:L,MATCH($C1458,'Policy Characteristics'!$C:$C,0)))</f>
        <v>research-and-development.html</v>
      </c>
    </row>
    <row r="1459" spans="1:18" x14ac:dyDescent="0.35">
      <c r="A1459" s="176" t="str">
        <f>IF(ISBLANK(INDEX('Policy Characteristics'!A:A,MATCH($C1459,'Policy Characteristics'!$C:$C,0))),"",INDEX('Policy Characteristics'!A:A,MATCH($C1459,'Policy Characteristics'!$C:$C,0)))</f>
        <v>Research and Development</v>
      </c>
      <c r="B1459" s="184" t="str">
        <f>IF(ISBLANK(INDEX('Policy Characteristics'!B:B,MATCH($C1459,'Policy Characteristics'!$C:$C,0))),"",INDEX('Policy Characteristics'!B:B,MATCH($C1459,'Policy Characteristics'!$C:$C,0)))</f>
        <v>Fuel Use Reduction</v>
      </c>
      <c r="C1459" s="176" t="str">
        <f t="shared" si="67"/>
        <v>RnD Electricity Fuel Use Perc Reduction</v>
      </c>
      <c r="D1459" s="6" t="s">
        <v>2354</v>
      </c>
      <c r="E1459" s="47"/>
      <c r="F1459" s="6" t="s">
        <v>2366</v>
      </c>
      <c r="G1459" s="47"/>
      <c r="H1459" s="44">
        <v>123</v>
      </c>
      <c r="I1459" s="198" t="s">
        <v>43</v>
      </c>
      <c r="J1459" s="177" t="str">
        <f>IF(ISBLANK(INDEX('Policy Characteristics'!D:D,MATCH($C1459,'Policy Characteristics'!$C:$C,0))),"",INDEX('Policy Characteristics'!D:D,MATCH($C1459,'Policy Characteristics'!$C:$C,0)))</f>
        <v>R&amp;D Fuel Use Reductions</v>
      </c>
      <c r="K1459" s="177" t="str">
        <f>IF(ISBLANK(INDEX('Policy Characteristics'!E:E,MATCH($C1459,'Policy Characteristics'!$C:$C,0))),"",INDEX('Policy Characteristics'!E:E,MATCH($C1459,'Policy Characteristics'!$C:$C,0)))</f>
        <v>RnD electricity fuel use reduction</v>
      </c>
      <c r="L1459" s="177">
        <f>IF(ISBLANK(INDEX('Policy Characteristics'!F:F,MATCH($C1459,'Policy Characteristics'!$C:$C,0))),"",INDEX('Policy Characteristics'!F:F,MATCH($C1459,'Policy Characteristics'!$C:$C,0)))</f>
        <v>0</v>
      </c>
      <c r="M1459" s="177">
        <f>IF(ISBLANK(INDEX('Policy Characteristics'!G:G,MATCH($C1459,'Policy Characteristics'!$C:$C,0))),"",INDEX('Policy Characteristics'!G:G,MATCH($C1459,'Policy Characteristics'!$C:$C,0)))</f>
        <v>0.4</v>
      </c>
      <c r="N1459" s="177">
        <f>IF(ISBLANK(INDEX('Policy Characteristics'!H:H,MATCH($C1459,'Policy Characteristics'!$C:$C,0))),"",INDEX('Policy Characteristics'!H:H,MATCH($C1459,'Policy Characteristics'!$C:$C,0)))</f>
        <v>0.01</v>
      </c>
      <c r="O1459" s="177" t="str">
        <f>IF(ISBLANK(INDEX('Policy Characteristics'!I:I,MATCH($C1459,'Policy Characteristics'!$C:$C,0))),"",INDEX('Policy Characteristics'!I:I,MATCH($C1459,'Policy Characteristics'!$C:$C,0)))</f>
        <v>% reduction in fuel use</v>
      </c>
      <c r="P1459" s="177" t="str">
        <f>IF(ISBLANK(INDEX('Policy Characteristics'!J:J,MATCH($C1459,'Policy Characteristics'!$C:$C,0))),"",INDEX('Policy Characteristics'!J:J,MATCH($C1459,'Policy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9" s="177" t="str">
        <f>IF(ISBLANK(INDEX('Policy Characteristics'!K:K,MATCH($C1459,'Policy Characteristics'!$C:$C,0))),"",INDEX('Policy Characteristics'!K:K,MATCH($C1459,'Policy Characteristics'!$C:$C,0)))</f>
        <v>architectural-design.html#rnd</v>
      </c>
      <c r="R1459" s="177" t="str">
        <f>IF(ISBLANK(INDEX('Policy Characteristics'!L:L,MATCH($C1459,'Policy Characteristics'!$C:$C,0))),"",INDEX('Policy Characteristics'!L:L,MATCH($C1459,'Policy Characteristics'!$C:$C,0)))</f>
        <v>research-and-development.html</v>
      </c>
    </row>
    <row r="1460" spans="1:18" x14ac:dyDescent="0.35">
      <c r="A1460" s="176" t="str">
        <f>IF(ISBLANK(INDEX('Policy Characteristics'!A:A,MATCH($C1460,'Policy Characteristics'!$C:$C,0))),"",INDEX('Policy Characteristics'!A:A,MATCH($C1460,'Policy Characteristics'!$C:$C,0)))</f>
        <v>Research and Development</v>
      </c>
      <c r="B1460" s="184" t="str">
        <f>IF(ISBLANK(INDEX('Policy Characteristics'!B:B,MATCH($C1460,'Policy Characteristics'!$C:$C,0))),"",INDEX('Policy Characteristics'!B:B,MATCH($C1460,'Policy Characteristics'!$C:$C,0)))</f>
        <v>Fuel Use Reduction</v>
      </c>
      <c r="C1460" s="176" t="str">
        <f t="shared" si="67"/>
        <v>RnD Electricity Fuel Use Perc Reduction</v>
      </c>
      <c r="D1460" s="6" t="s">
        <v>75</v>
      </c>
      <c r="E1460" s="47"/>
      <c r="F1460" s="6" t="s">
        <v>2367</v>
      </c>
      <c r="G1460" s="47"/>
      <c r="H1460" s="44">
        <v>751</v>
      </c>
      <c r="I1460" s="198" t="s">
        <v>44</v>
      </c>
      <c r="J1460" s="177" t="str">
        <f>IF(ISBLANK(INDEX('Policy Characteristics'!D:D,MATCH($C1460,'Policy Characteristics'!$C:$C,0))),"",INDEX('Policy Characteristics'!D:D,MATCH($C1460,'Policy Characteristics'!$C:$C,0)))</f>
        <v>R&amp;D Fuel Use Reductions</v>
      </c>
      <c r="K1460" s="177" t="str">
        <f>IF(ISBLANK(INDEX('Policy Characteristics'!E:E,MATCH($C1460,'Policy Characteristics'!$C:$C,0))),"",INDEX('Policy Characteristics'!E:E,MATCH($C1460,'Policy Characteristics'!$C:$C,0)))</f>
        <v>RnD electricity fuel use reduction</v>
      </c>
      <c r="L1460" s="177">
        <f>IF(ISBLANK(INDEX('Policy Characteristics'!F:F,MATCH($C1460,'Policy Characteristics'!$C:$C,0))),"",INDEX('Policy Characteristics'!F:F,MATCH($C1460,'Policy Characteristics'!$C:$C,0)))</f>
        <v>0</v>
      </c>
      <c r="M1460" s="177">
        <f>IF(ISBLANK(INDEX('Policy Characteristics'!G:G,MATCH($C1460,'Policy Characteristics'!$C:$C,0))),"",INDEX('Policy Characteristics'!G:G,MATCH($C1460,'Policy Characteristics'!$C:$C,0)))</f>
        <v>0.4</v>
      </c>
      <c r="N1460" s="177">
        <f>IF(ISBLANK(INDEX('Policy Characteristics'!H:H,MATCH($C1460,'Policy Characteristics'!$C:$C,0))),"",INDEX('Policy Characteristics'!H:H,MATCH($C1460,'Policy Characteristics'!$C:$C,0)))</f>
        <v>0.01</v>
      </c>
      <c r="O1460" s="177" t="str">
        <f>IF(ISBLANK(INDEX('Policy Characteristics'!I:I,MATCH($C1460,'Policy Characteristics'!$C:$C,0))),"",INDEX('Policy Characteristics'!I:I,MATCH($C1460,'Policy Characteristics'!$C:$C,0)))</f>
        <v>% reduction in fuel use</v>
      </c>
      <c r="P1460" s="177" t="str">
        <f>IF(ISBLANK(INDEX('Policy Characteristics'!J:J,MATCH($C1460,'Policy Characteristics'!$C:$C,0))),"",INDEX('Policy Characteristics'!J:J,MATCH($C1460,'Policy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0" s="177" t="str">
        <f>IF(ISBLANK(INDEX('Policy Characteristics'!K:K,MATCH($C1460,'Policy Characteristics'!$C:$C,0))),"",INDEX('Policy Characteristics'!K:K,MATCH($C1460,'Policy Characteristics'!$C:$C,0)))</f>
        <v>architectural-design.html#rnd</v>
      </c>
      <c r="R1460" s="177" t="str">
        <f>IF(ISBLANK(INDEX('Policy Characteristics'!L:L,MATCH($C1460,'Policy Characteristics'!$C:$C,0))),"",INDEX('Policy Characteristics'!L:L,MATCH($C1460,'Policy Characteristics'!$C:$C,0)))</f>
        <v>research-and-development.html</v>
      </c>
    </row>
    <row r="1461" spans="1:18" x14ac:dyDescent="0.35">
      <c r="A1461" s="176" t="str">
        <f>IF(ISBLANK(INDEX('Policy Characteristics'!A:A,MATCH($C1461,'Policy Characteristics'!$C:$C,0))),"",INDEX('Policy Characteristics'!A:A,MATCH($C1461,'Policy Characteristics'!$C:$C,0)))</f>
        <v>Research and Development</v>
      </c>
      <c r="B1461" s="184" t="str">
        <f>IF(ISBLANK(INDEX('Policy Characteristics'!B:B,MATCH($C1461,'Policy Characteristics'!$C:$C,0))),"",INDEX('Policy Characteristics'!B:B,MATCH($C1461,'Policy Characteristics'!$C:$C,0)))</f>
        <v>Fuel Use Reduction</v>
      </c>
      <c r="C1461" s="176" t="str">
        <f t="shared" si="67"/>
        <v>RnD Electricity Fuel Use Perc Reduction</v>
      </c>
      <c r="D1461" s="6" t="s">
        <v>76</v>
      </c>
      <c r="E1461" s="47"/>
      <c r="F1461" s="6" t="s">
        <v>320</v>
      </c>
      <c r="G1461" s="47"/>
      <c r="H1461" s="44">
        <v>752</v>
      </c>
      <c r="I1461" s="198" t="s">
        <v>44</v>
      </c>
      <c r="J1461" s="177" t="str">
        <f>IF(ISBLANK(INDEX('Policy Characteristics'!D:D,MATCH($C1461,'Policy Characteristics'!$C:$C,0))),"",INDEX('Policy Characteristics'!D:D,MATCH($C1461,'Policy Characteristics'!$C:$C,0)))</f>
        <v>R&amp;D Fuel Use Reductions</v>
      </c>
      <c r="K1461" s="177" t="str">
        <f>IF(ISBLANK(INDEX('Policy Characteristics'!E:E,MATCH($C1461,'Policy Characteristics'!$C:$C,0))),"",INDEX('Policy Characteristics'!E:E,MATCH($C1461,'Policy Characteristics'!$C:$C,0)))</f>
        <v>RnD electricity fuel use reduction</v>
      </c>
      <c r="L1461" s="177">
        <f>IF(ISBLANK(INDEX('Policy Characteristics'!F:F,MATCH($C1461,'Policy Characteristics'!$C:$C,0))),"",INDEX('Policy Characteristics'!F:F,MATCH($C1461,'Policy Characteristics'!$C:$C,0)))</f>
        <v>0</v>
      </c>
      <c r="M1461" s="177">
        <f>IF(ISBLANK(INDEX('Policy Characteristics'!G:G,MATCH($C1461,'Policy Characteristics'!$C:$C,0))),"",INDEX('Policy Characteristics'!G:G,MATCH($C1461,'Policy Characteristics'!$C:$C,0)))</f>
        <v>0.4</v>
      </c>
      <c r="N1461" s="177">
        <f>IF(ISBLANK(INDEX('Policy Characteristics'!H:H,MATCH($C1461,'Policy Characteristics'!$C:$C,0))),"",INDEX('Policy Characteristics'!H:H,MATCH($C1461,'Policy Characteristics'!$C:$C,0)))</f>
        <v>0.01</v>
      </c>
      <c r="O1461" s="177" t="str">
        <f>IF(ISBLANK(INDEX('Policy Characteristics'!I:I,MATCH($C1461,'Policy Characteristics'!$C:$C,0))),"",INDEX('Policy Characteristics'!I:I,MATCH($C1461,'Policy Characteristics'!$C:$C,0)))</f>
        <v>% reduction in fuel use</v>
      </c>
      <c r="P1461" s="177" t="str">
        <f>IF(ISBLANK(INDEX('Policy Characteristics'!J:J,MATCH($C1461,'Policy Characteristics'!$C:$C,0))),"",INDEX('Policy Characteristics'!J:J,MATCH($C1461,'Policy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1" s="177" t="str">
        <f>IF(ISBLANK(INDEX('Policy Characteristics'!K:K,MATCH($C1461,'Policy Characteristics'!$C:$C,0))),"",INDEX('Policy Characteristics'!K:K,MATCH($C1461,'Policy Characteristics'!$C:$C,0)))</f>
        <v>architectural-design.html#rnd</v>
      </c>
      <c r="R1461" s="177" t="str">
        <f>IF(ISBLANK(INDEX('Policy Characteristics'!L:L,MATCH($C1461,'Policy Characteristics'!$C:$C,0))),"",INDEX('Policy Characteristics'!L:L,MATCH($C1461,'Policy Characteristics'!$C:$C,0)))</f>
        <v>research-and-development.html</v>
      </c>
    </row>
    <row r="1462" spans="1:18" x14ac:dyDescent="0.35">
      <c r="A1462" s="176" t="str">
        <f>IF(ISBLANK(INDEX('Policy Characteristics'!A:A,MATCH($C1462,'Policy Characteristics'!$C:$C,0))),"",INDEX('Policy Characteristics'!A:A,MATCH($C1462,'Policy Characteristics'!$C:$C,0)))</f>
        <v>Research and Development</v>
      </c>
      <c r="B1462" s="184" t="str">
        <f>IF(ISBLANK(INDEX('Policy Characteristics'!B:B,MATCH($C1462,'Policy Characteristics'!$C:$C,0))),"",INDEX('Policy Characteristics'!B:B,MATCH($C1462,'Policy Characteristics'!$C:$C,0)))</f>
        <v>Fuel Use Reduction</v>
      </c>
      <c r="C1462" s="176" t="str">
        <f t="shared" si="67"/>
        <v>RnD Electricity Fuel Use Perc Reduction</v>
      </c>
      <c r="D1462" s="6" t="s">
        <v>447</v>
      </c>
      <c r="E1462" s="47"/>
      <c r="F1462" s="6" t="s">
        <v>451</v>
      </c>
      <c r="G1462" s="47"/>
      <c r="H1462" s="44">
        <v>753</v>
      </c>
      <c r="I1462" s="198" t="s">
        <v>44</v>
      </c>
      <c r="J1462" s="177" t="str">
        <f>IF(ISBLANK(INDEX('Policy Characteristics'!D:D,MATCH($C1462,'Policy Characteristics'!$C:$C,0))),"",INDEX('Policy Characteristics'!D:D,MATCH($C1462,'Policy Characteristics'!$C:$C,0)))</f>
        <v>R&amp;D Fuel Use Reductions</v>
      </c>
      <c r="K1462" s="177" t="str">
        <f>IF(ISBLANK(INDEX('Policy Characteristics'!E:E,MATCH($C1462,'Policy Characteristics'!$C:$C,0))),"",INDEX('Policy Characteristics'!E:E,MATCH($C1462,'Policy Characteristics'!$C:$C,0)))</f>
        <v>RnD electricity fuel use reduction</v>
      </c>
      <c r="L1462" s="177">
        <f>IF(ISBLANK(INDEX('Policy Characteristics'!F:F,MATCH($C1462,'Policy Characteristics'!$C:$C,0))),"",INDEX('Policy Characteristics'!F:F,MATCH($C1462,'Policy Characteristics'!$C:$C,0)))</f>
        <v>0</v>
      </c>
      <c r="M1462" s="177">
        <f>IF(ISBLANK(INDEX('Policy Characteristics'!G:G,MATCH($C1462,'Policy Characteristics'!$C:$C,0))),"",INDEX('Policy Characteristics'!G:G,MATCH($C1462,'Policy Characteristics'!$C:$C,0)))</f>
        <v>0.4</v>
      </c>
      <c r="N1462" s="177">
        <f>IF(ISBLANK(INDEX('Policy Characteristics'!H:H,MATCH($C1462,'Policy Characteristics'!$C:$C,0))),"",INDEX('Policy Characteristics'!H:H,MATCH($C1462,'Policy Characteristics'!$C:$C,0)))</f>
        <v>0.01</v>
      </c>
      <c r="O1462" s="177" t="str">
        <f>IF(ISBLANK(INDEX('Policy Characteristics'!I:I,MATCH($C1462,'Policy Characteristics'!$C:$C,0))),"",INDEX('Policy Characteristics'!I:I,MATCH($C1462,'Policy Characteristics'!$C:$C,0)))</f>
        <v>% reduction in fuel use</v>
      </c>
      <c r="P1462" s="177" t="str">
        <f>IF(ISBLANK(INDEX('Policy Characteristics'!J:J,MATCH($C1462,'Policy Characteristics'!$C:$C,0))),"",INDEX('Policy Characteristics'!J:J,MATCH($C1462,'Policy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2" s="177" t="str">
        <f>IF(ISBLANK(INDEX('Policy Characteristics'!K:K,MATCH($C1462,'Policy Characteristics'!$C:$C,0))),"",INDEX('Policy Characteristics'!K:K,MATCH($C1462,'Policy Characteristics'!$C:$C,0)))</f>
        <v>architectural-design.html#rnd</v>
      </c>
      <c r="R1462" s="177" t="str">
        <f>IF(ISBLANK(INDEX('Policy Characteristics'!L:L,MATCH($C1462,'Policy Characteristics'!$C:$C,0))),"",INDEX('Policy Characteristics'!L:L,MATCH($C1462,'Policy Characteristics'!$C:$C,0)))</f>
        <v>research-and-development.html</v>
      </c>
    </row>
    <row r="1463" spans="1:18" x14ac:dyDescent="0.35">
      <c r="A1463" s="176" t="str">
        <f>IF(ISBLANK(INDEX('Policy Characteristics'!A:A,MATCH($C1463,'Policy Characteristics'!$C:$C,0))),"",INDEX('Policy Characteristics'!A:A,MATCH($C1463,'Policy Characteristics'!$C:$C,0)))</f>
        <v>Research and Development</v>
      </c>
      <c r="B1463" s="184" t="str">
        <f>IF(ISBLANK(INDEX('Policy Characteristics'!B:B,MATCH($C1463,'Policy Characteristics'!$C:$C,0))),"",INDEX('Policy Characteristics'!B:B,MATCH($C1463,'Policy Characteristics'!$C:$C,0)))</f>
        <v>Fuel Use Reduction</v>
      </c>
      <c r="C1463" s="176" t="str">
        <f t="shared" si="67"/>
        <v>RnD Electricity Fuel Use Perc Reduction</v>
      </c>
      <c r="D1463" s="6" t="s">
        <v>77</v>
      </c>
      <c r="E1463" s="47"/>
      <c r="F1463" s="6" t="s">
        <v>321</v>
      </c>
      <c r="G1463" s="47"/>
      <c r="H1463" s="44">
        <v>754</v>
      </c>
      <c r="I1463" s="198" t="s">
        <v>44</v>
      </c>
      <c r="J1463" s="177" t="str">
        <f>IF(ISBLANK(INDEX('Policy Characteristics'!D:D,MATCH($C1463,'Policy Characteristics'!$C:$C,0))),"",INDEX('Policy Characteristics'!D:D,MATCH($C1463,'Policy Characteristics'!$C:$C,0)))</f>
        <v>R&amp;D Fuel Use Reductions</v>
      </c>
      <c r="K1463" s="177" t="str">
        <f>IF(ISBLANK(INDEX('Policy Characteristics'!E:E,MATCH($C1463,'Policy Characteristics'!$C:$C,0))),"",INDEX('Policy Characteristics'!E:E,MATCH($C1463,'Policy Characteristics'!$C:$C,0)))</f>
        <v>RnD electricity fuel use reduction</v>
      </c>
      <c r="L1463" s="177">
        <f>IF(ISBLANK(INDEX('Policy Characteristics'!F:F,MATCH($C1463,'Policy Characteristics'!$C:$C,0))),"",INDEX('Policy Characteristics'!F:F,MATCH($C1463,'Policy Characteristics'!$C:$C,0)))</f>
        <v>0</v>
      </c>
      <c r="M1463" s="177">
        <f>IF(ISBLANK(INDEX('Policy Characteristics'!G:G,MATCH($C1463,'Policy Characteristics'!$C:$C,0))),"",INDEX('Policy Characteristics'!G:G,MATCH($C1463,'Policy Characteristics'!$C:$C,0)))</f>
        <v>0.4</v>
      </c>
      <c r="N1463" s="177">
        <f>IF(ISBLANK(INDEX('Policy Characteristics'!H:H,MATCH($C1463,'Policy Characteristics'!$C:$C,0))),"",INDEX('Policy Characteristics'!H:H,MATCH($C1463,'Policy Characteristics'!$C:$C,0)))</f>
        <v>0.01</v>
      </c>
      <c r="O1463" s="177" t="str">
        <f>IF(ISBLANK(INDEX('Policy Characteristics'!I:I,MATCH($C1463,'Policy Characteristics'!$C:$C,0))),"",INDEX('Policy Characteristics'!I:I,MATCH($C1463,'Policy Characteristics'!$C:$C,0)))</f>
        <v>% reduction in fuel use</v>
      </c>
      <c r="P1463" s="177" t="str">
        <f>IF(ISBLANK(INDEX('Policy Characteristics'!J:J,MATCH($C1463,'Policy Characteristics'!$C:$C,0))),"",INDEX('Policy Characteristics'!J:J,MATCH($C1463,'Policy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3" s="177" t="str">
        <f>IF(ISBLANK(INDEX('Policy Characteristics'!K:K,MATCH($C1463,'Policy Characteristics'!$C:$C,0))),"",INDEX('Policy Characteristics'!K:K,MATCH($C1463,'Policy Characteristics'!$C:$C,0)))</f>
        <v>architectural-design.html#rnd</v>
      </c>
      <c r="R1463" s="177" t="str">
        <f>IF(ISBLANK(INDEX('Policy Characteristics'!L:L,MATCH($C1463,'Policy Characteristics'!$C:$C,0))),"",INDEX('Policy Characteristics'!L:L,MATCH($C1463,'Policy Characteristics'!$C:$C,0)))</f>
        <v>research-and-development.html</v>
      </c>
    </row>
    <row r="1464" spans="1:18" x14ac:dyDescent="0.35">
      <c r="A1464" s="176" t="str">
        <f>IF(ISBLANK(INDEX('Policy Characteristics'!A:A,MATCH($C1464,'Policy Characteristics'!$C:$C,0))),"",INDEX('Policy Characteristics'!A:A,MATCH($C1464,'Policy Characteristics'!$C:$C,0)))</f>
        <v>Research and Development</v>
      </c>
      <c r="B1464" s="184" t="str">
        <f>IF(ISBLANK(INDEX('Policy Characteristics'!B:B,MATCH($C1464,'Policy Characteristics'!$C:$C,0))),"",INDEX('Policy Characteristics'!B:B,MATCH($C1464,'Policy Characteristics'!$C:$C,0)))</f>
        <v>Fuel Use Reduction</v>
      </c>
      <c r="C1464" s="176" t="str">
        <f t="shared" si="67"/>
        <v>RnD Electricity Fuel Use Perc Reduction</v>
      </c>
      <c r="D1464" s="6" t="s">
        <v>78</v>
      </c>
      <c r="E1464" s="47"/>
      <c r="F1464" s="6" t="s">
        <v>322</v>
      </c>
      <c r="G1464" s="47"/>
      <c r="H1464" s="44">
        <v>124</v>
      </c>
      <c r="I1464" s="198" t="s">
        <v>44</v>
      </c>
      <c r="J1464" s="177" t="str">
        <f>IF(ISBLANK(INDEX('Policy Characteristics'!D:D,MATCH($C1464,'Policy Characteristics'!$C:$C,0))),"",INDEX('Policy Characteristics'!D:D,MATCH($C1464,'Policy Characteristics'!$C:$C,0)))</f>
        <v>R&amp;D Fuel Use Reductions</v>
      </c>
      <c r="K1464" s="177" t="str">
        <f>IF(ISBLANK(INDEX('Policy Characteristics'!E:E,MATCH($C1464,'Policy Characteristics'!$C:$C,0))),"",INDEX('Policy Characteristics'!E:E,MATCH($C1464,'Policy Characteristics'!$C:$C,0)))</f>
        <v>RnD electricity fuel use reduction</v>
      </c>
      <c r="L1464" s="177">
        <f>IF(ISBLANK(INDEX('Policy Characteristics'!F:F,MATCH($C1464,'Policy Characteristics'!$C:$C,0))),"",INDEX('Policy Characteristics'!F:F,MATCH($C1464,'Policy Characteristics'!$C:$C,0)))</f>
        <v>0</v>
      </c>
      <c r="M1464" s="177">
        <f>IF(ISBLANK(INDEX('Policy Characteristics'!G:G,MATCH($C1464,'Policy Characteristics'!$C:$C,0))),"",INDEX('Policy Characteristics'!G:G,MATCH($C1464,'Policy Characteristics'!$C:$C,0)))</f>
        <v>0.4</v>
      </c>
      <c r="N1464" s="177">
        <f>IF(ISBLANK(INDEX('Policy Characteristics'!H:H,MATCH($C1464,'Policy Characteristics'!$C:$C,0))),"",INDEX('Policy Characteristics'!H:H,MATCH($C1464,'Policy Characteristics'!$C:$C,0)))</f>
        <v>0.01</v>
      </c>
      <c r="O1464" s="177" t="str">
        <f>IF(ISBLANK(INDEX('Policy Characteristics'!I:I,MATCH($C1464,'Policy Characteristics'!$C:$C,0))),"",INDEX('Policy Characteristics'!I:I,MATCH($C1464,'Policy Characteristics'!$C:$C,0)))</f>
        <v>% reduction in fuel use</v>
      </c>
      <c r="P1464" s="177" t="str">
        <f>IF(ISBLANK(INDEX('Policy Characteristics'!J:J,MATCH($C1464,'Policy Characteristics'!$C:$C,0))),"",INDEX('Policy Characteristics'!J:J,MATCH($C1464,'Policy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4" s="177" t="str">
        <f>IF(ISBLANK(INDEX('Policy Characteristics'!K:K,MATCH($C1464,'Policy Characteristics'!$C:$C,0))),"",INDEX('Policy Characteristics'!K:K,MATCH($C1464,'Policy Characteristics'!$C:$C,0)))</f>
        <v>architectural-design.html#rnd</v>
      </c>
      <c r="R1464" s="177" t="str">
        <f>IF(ISBLANK(INDEX('Policy Characteristics'!L:L,MATCH($C1464,'Policy Characteristics'!$C:$C,0))),"",INDEX('Policy Characteristics'!L:L,MATCH($C1464,'Policy Characteristics'!$C:$C,0)))</f>
        <v>research-and-development.html</v>
      </c>
    </row>
    <row r="1465" spans="1:18" x14ac:dyDescent="0.35">
      <c r="A1465" s="176" t="str">
        <f>IF(ISBLANK(INDEX('Policy Characteristics'!A:A,MATCH($C1465,'Policy Characteristics'!$C:$C,0))),"",INDEX('Policy Characteristics'!A:A,MATCH($C1465,'Policy Characteristics'!$C:$C,0)))</f>
        <v>Research and Development</v>
      </c>
      <c r="B1465" s="184" t="str">
        <f>IF(ISBLANK(INDEX('Policy Characteristics'!B:B,MATCH($C1465,'Policy Characteristics'!$C:$C,0))),"",INDEX('Policy Characteristics'!B:B,MATCH($C1465,'Policy Characteristics'!$C:$C,0)))</f>
        <v>Fuel Use Reduction</v>
      </c>
      <c r="C1465" s="176" t="str">
        <f t="shared" si="67"/>
        <v>RnD Electricity Fuel Use Perc Reduction</v>
      </c>
      <c r="D1465" s="6" t="s">
        <v>79</v>
      </c>
      <c r="E1465" s="47"/>
      <c r="F1465" s="6" t="s">
        <v>323</v>
      </c>
      <c r="G1465" s="47"/>
      <c r="H1465" s="44">
        <v>193</v>
      </c>
      <c r="I1465" s="198" t="s">
        <v>43</v>
      </c>
      <c r="J1465" s="177" t="str">
        <f>IF(ISBLANK(INDEX('Policy Characteristics'!D:D,MATCH($C1465,'Policy Characteristics'!$C:$C,0))),"",INDEX('Policy Characteristics'!D:D,MATCH($C1465,'Policy Characteristics'!$C:$C,0)))</f>
        <v>R&amp;D Fuel Use Reductions</v>
      </c>
      <c r="K1465" s="177" t="str">
        <f>IF(ISBLANK(INDEX('Policy Characteristics'!E:E,MATCH($C1465,'Policy Characteristics'!$C:$C,0))),"",INDEX('Policy Characteristics'!E:E,MATCH($C1465,'Policy Characteristics'!$C:$C,0)))</f>
        <v>RnD electricity fuel use reduction</v>
      </c>
      <c r="L1465" s="177">
        <f>IF(ISBLANK(INDEX('Policy Characteristics'!F:F,MATCH($C1465,'Policy Characteristics'!$C:$C,0))),"",INDEX('Policy Characteristics'!F:F,MATCH($C1465,'Policy Characteristics'!$C:$C,0)))</f>
        <v>0</v>
      </c>
      <c r="M1465" s="177">
        <f>IF(ISBLANK(INDEX('Policy Characteristics'!G:G,MATCH($C1465,'Policy Characteristics'!$C:$C,0))),"",INDEX('Policy Characteristics'!G:G,MATCH($C1465,'Policy Characteristics'!$C:$C,0)))</f>
        <v>0.4</v>
      </c>
      <c r="N1465" s="177">
        <f>IF(ISBLANK(INDEX('Policy Characteristics'!H:H,MATCH($C1465,'Policy Characteristics'!$C:$C,0))),"",INDEX('Policy Characteristics'!H:H,MATCH($C1465,'Policy Characteristics'!$C:$C,0)))</f>
        <v>0.01</v>
      </c>
      <c r="O1465" s="177" t="str">
        <f>IF(ISBLANK(INDEX('Policy Characteristics'!I:I,MATCH($C1465,'Policy Characteristics'!$C:$C,0))),"",INDEX('Policy Characteristics'!I:I,MATCH($C1465,'Policy Characteristics'!$C:$C,0)))</f>
        <v>% reduction in fuel use</v>
      </c>
      <c r="P1465" s="177" t="str">
        <f>IF(ISBLANK(INDEX('Policy Characteristics'!J:J,MATCH($C1465,'Policy Characteristics'!$C:$C,0))),"",INDEX('Policy Characteristics'!J:J,MATCH($C1465,'Policy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5" s="177" t="str">
        <f>IF(ISBLANK(INDEX('Policy Characteristics'!K:K,MATCH($C1465,'Policy Characteristics'!$C:$C,0))),"",INDEX('Policy Characteristics'!K:K,MATCH($C1465,'Policy Characteristics'!$C:$C,0)))</f>
        <v>architectural-design.html#rnd</v>
      </c>
      <c r="R1465" s="177" t="str">
        <f>IF(ISBLANK(INDEX('Policy Characteristics'!L:L,MATCH($C1465,'Policy Characteristics'!$C:$C,0))),"",INDEX('Policy Characteristics'!L:L,MATCH($C1465,'Policy Characteristics'!$C:$C,0)))</f>
        <v>research-and-development.html</v>
      </c>
    </row>
    <row r="1466" spans="1:18" x14ac:dyDescent="0.35">
      <c r="A1466" s="176" t="str">
        <f>IF(ISBLANK(INDEX('Policy Characteristics'!A:A,MATCH($C1466,'Policy Characteristics'!$C:$C,0))),"",INDEX('Policy Characteristics'!A:A,MATCH($C1466,'Policy Characteristics'!$C:$C,0)))</f>
        <v>Research and Development</v>
      </c>
      <c r="B1466" s="184" t="str">
        <f>IF(ISBLANK(INDEX('Policy Characteristics'!B:B,MATCH($C1466,'Policy Characteristics'!$C:$C,0))),"",INDEX('Policy Characteristics'!B:B,MATCH($C1466,'Policy Characteristics'!$C:$C,0)))</f>
        <v>Fuel Use Reduction</v>
      </c>
      <c r="C1466" s="176" t="str">
        <f t="shared" ref="C1466:C1480" si="68">C$1457</f>
        <v>RnD Electricity Fuel Use Perc Reduction</v>
      </c>
      <c r="D1466" s="6" t="s">
        <v>1324</v>
      </c>
      <c r="E1466" s="47"/>
      <c r="F1466" s="6" t="s">
        <v>2368</v>
      </c>
      <c r="G1466" s="47"/>
      <c r="H1466" s="44">
        <v>181</v>
      </c>
      <c r="I1466" s="198" t="s">
        <v>44</v>
      </c>
      <c r="J1466" s="177" t="str">
        <f>IF(ISBLANK(INDEX('Policy Characteristics'!D:D,MATCH($C1466,'Policy Characteristics'!$C:$C,0))),"",INDEX('Policy Characteristics'!D:D,MATCH($C1466,'Policy Characteristics'!$C:$C,0)))</f>
        <v>R&amp;D Fuel Use Reductions</v>
      </c>
      <c r="K1466" s="177" t="str">
        <f>IF(ISBLANK(INDEX('Policy Characteristics'!E:E,MATCH($C1466,'Policy Characteristics'!$C:$C,0))),"",INDEX('Policy Characteristics'!E:E,MATCH($C1466,'Policy Characteristics'!$C:$C,0)))</f>
        <v>RnD electricity fuel use reduction</v>
      </c>
      <c r="L1466" s="177">
        <f>IF(ISBLANK(INDEX('Policy Characteristics'!F:F,MATCH($C1466,'Policy Characteristics'!$C:$C,0))),"",INDEX('Policy Characteristics'!F:F,MATCH($C1466,'Policy Characteristics'!$C:$C,0)))</f>
        <v>0</v>
      </c>
      <c r="M1466" s="177">
        <f>IF(ISBLANK(INDEX('Policy Characteristics'!G:G,MATCH($C1466,'Policy Characteristics'!$C:$C,0))),"",INDEX('Policy Characteristics'!G:G,MATCH($C1466,'Policy Characteristics'!$C:$C,0)))</f>
        <v>0.4</v>
      </c>
      <c r="N1466" s="177">
        <f>IF(ISBLANK(INDEX('Policy Characteristics'!H:H,MATCH($C1466,'Policy Characteristics'!$C:$C,0))),"",INDEX('Policy Characteristics'!H:H,MATCH($C1466,'Policy Characteristics'!$C:$C,0)))</f>
        <v>0.01</v>
      </c>
      <c r="O1466" s="177" t="str">
        <f>IF(ISBLANK(INDEX('Policy Characteristics'!I:I,MATCH($C1466,'Policy Characteristics'!$C:$C,0))),"",INDEX('Policy Characteristics'!I:I,MATCH($C1466,'Policy Characteristics'!$C:$C,0)))</f>
        <v>% reduction in fuel use</v>
      </c>
      <c r="P1466" s="177" t="str">
        <f>IF(ISBLANK(INDEX('Policy Characteristics'!J:J,MATCH($C1466,'Policy Characteristics'!$C:$C,0))),"",INDEX('Policy Characteristics'!J:J,MATCH($C1466,'Policy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6" s="177" t="str">
        <f>IF(ISBLANK(INDEX('Policy Characteristics'!K:K,MATCH($C1466,'Policy Characteristics'!$C:$C,0))),"",INDEX('Policy Characteristics'!K:K,MATCH($C1466,'Policy Characteristics'!$C:$C,0)))</f>
        <v>architectural-design.html#rnd</v>
      </c>
      <c r="R1466" s="177" t="str">
        <f>IF(ISBLANK(INDEX('Policy Characteristics'!L:L,MATCH($C1466,'Policy Characteristics'!$C:$C,0))),"",INDEX('Policy Characteristics'!L:L,MATCH($C1466,'Policy Characteristics'!$C:$C,0)))</f>
        <v>research-and-development.html</v>
      </c>
    </row>
    <row r="1467" spans="1:18" x14ac:dyDescent="0.35">
      <c r="A1467" s="176" t="str">
        <f>IF(ISBLANK(INDEX('Policy Characteristics'!A:A,MATCH($C1467,'Policy Characteristics'!$C:$C,0))),"",INDEX('Policy Characteristics'!A:A,MATCH($C1467,'Policy Characteristics'!$C:$C,0)))</f>
        <v>Research and Development</v>
      </c>
      <c r="B1467" s="184" t="str">
        <f>IF(ISBLANK(INDEX('Policy Characteristics'!B:B,MATCH($C1467,'Policy Characteristics'!$C:$C,0))),"",INDEX('Policy Characteristics'!B:B,MATCH($C1467,'Policy Characteristics'!$C:$C,0)))</f>
        <v>Fuel Use Reduction</v>
      </c>
      <c r="C1467" s="176" t="str">
        <f t="shared" si="68"/>
        <v>RnD Electricity Fuel Use Perc Reduction</v>
      </c>
      <c r="D1467" s="6" t="s">
        <v>308</v>
      </c>
      <c r="E1467" s="47"/>
      <c r="F1467" s="6" t="s">
        <v>2369</v>
      </c>
      <c r="G1467" s="47"/>
      <c r="H1467" s="44">
        <v>755</v>
      </c>
      <c r="I1467" s="198" t="s">
        <v>43</v>
      </c>
      <c r="J1467" s="177" t="str">
        <f>IF(ISBLANK(INDEX('Policy Characteristics'!D:D,MATCH($C1467,'Policy Characteristics'!$C:$C,0))),"",INDEX('Policy Characteristics'!D:D,MATCH($C1467,'Policy Characteristics'!$C:$C,0)))</f>
        <v>R&amp;D Fuel Use Reductions</v>
      </c>
      <c r="K1467" s="177" t="str">
        <f>IF(ISBLANK(INDEX('Policy Characteristics'!E:E,MATCH($C1467,'Policy Characteristics'!$C:$C,0))),"",INDEX('Policy Characteristics'!E:E,MATCH($C1467,'Policy Characteristics'!$C:$C,0)))</f>
        <v>RnD electricity fuel use reduction</v>
      </c>
      <c r="L1467" s="177">
        <f>IF(ISBLANK(INDEX('Policy Characteristics'!F:F,MATCH($C1467,'Policy Characteristics'!$C:$C,0))),"",INDEX('Policy Characteristics'!F:F,MATCH($C1467,'Policy Characteristics'!$C:$C,0)))</f>
        <v>0</v>
      </c>
      <c r="M1467" s="177">
        <f>IF(ISBLANK(INDEX('Policy Characteristics'!G:G,MATCH($C1467,'Policy Characteristics'!$C:$C,0))),"",INDEX('Policy Characteristics'!G:G,MATCH($C1467,'Policy Characteristics'!$C:$C,0)))</f>
        <v>0.4</v>
      </c>
      <c r="N1467" s="177">
        <f>IF(ISBLANK(INDEX('Policy Characteristics'!H:H,MATCH($C1467,'Policy Characteristics'!$C:$C,0))),"",INDEX('Policy Characteristics'!H:H,MATCH($C1467,'Policy Characteristics'!$C:$C,0)))</f>
        <v>0.01</v>
      </c>
      <c r="O1467" s="177" t="str">
        <f>IF(ISBLANK(INDEX('Policy Characteristics'!I:I,MATCH($C1467,'Policy Characteristics'!$C:$C,0))),"",INDEX('Policy Characteristics'!I:I,MATCH($C1467,'Policy Characteristics'!$C:$C,0)))</f>
        <v>% reduction in fuel use</v>
      </c>
      <c r="P1467" s="177" t="str">
        <f>IF(ISBLANK(INDEX('Policy Characteristics'!J:J,MATCH($C1467,'Policy Characteristics'!$C:$C,0))),"",INDEX('Policy Characteristics'!J:J,MATCH($C1467,'Policy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7" s="177" t="str">
        <f>IF(ISBLANK(INDEX('Policy Characteristics'!K:K,MATCH($C1467,'Policy Characteristics'!$C:$C,0))),"",INDEX('Policy Characteristics'!K:K,MATCH($C1467,'Policy Characteristics'!$C:$C,0)))</f>
        <v>architectural-design.html#rnd</v>
      </c>
      <c r="R1467" s="177" t="str">
        <f>IF(ISBLANK(INDEX('Policy Characteristics'!L:L,MATCH($C1467,'Policy Characteristics'!$C:$C,0))),"",INDEX('Policy Characteristics'!L:L,MATCH($C1467,'Policy Characteristics'!$C:$C,0)))</f>
        <v>research-and-development.html</v>
      </c>
    </row>
    <row r="1468" spans="1:18" x14ac:dyDescent="0.35">
      <c r="A1468" s="176" t="str">
        <f>IF(ISBLANK(INDEX('Policy Characteristics'!A:A,MATCH($C1468,'Policy Characteristics'!$C:$C,0))),"",INDEX('Policy Characteristics'!A:A,MATCH($C1468,'Policy Characteristics'!$C:$C,0)))</f>
        <v>Research and Development</v>
      </c>
      <c r="B1468" s="184" t="str">
        <f>IF(ISBLANK(INDEX('Policy Characteristics'!B:B,MATCH($C1468,'Policy Characteristics'!$C:$C,0))),"",INDEX('Policy Characteristics'!B:B,MATCH($C1468,'Policy Characteristics'!$C:$C,0)))</f>
        <v>Fuel Use Reduction</v>
      </c>
      <c r="C1468" s="176" t="str">
        <f t="shared" si="68"/>
        <v>RnD Electricity Fuel Use Perc Reduction</v>
      </c>
      <c r="D1468" s="6" t="s">
        <v>309</v>
      </c>
      <c r="E1468" s="47"/>
      <c r="F1468" s="6" t="s">
        <v>2630</v>
      </c>
      <c r="G1468" s="47"/>
      <c r="H1468" s="44">
        <v>1822</v>
      </c>
      <c r="I1468" s="198" t="s">
        <v>43</v>
      </c>
      <c r="J1468" s="177" t="str">
        <f>IF(ISBLANK(INDEX('Policy Characteristics'!D:D,MATCH($C1468,'Policy Characteristics'!$C:$C,0))),"",INDEX('Policy Characteristics'!D:D,MATCH($C1468,'Policy Characteristics'!$C:$C,0)))</f>
        <v>R&amp;D Fuel Use Reductions</v>
      </c>
      <c r="K1468" s="177" t="str">
        <f>IF(ISBLANK(INDEX('Policy Characteristics'!E:E,MATCH($C1468,'Policy Characteristics'!$C:$C,0))),"",INDEX('Policy Characteristics'!E:E,MATCH($C1468,'Policy Characteristics'!$C:$C,0)))</f>
        <v>RnD electricity fuel use reduction</v>
      </c>
      <c r="L1468" s="177">
        <f>IF(ISBLANK(INDEX('Policy Characteristics'!F:F,MATCH($C1468,'Policy Characteristics'!$C:$C,0))),"",INDEX('Policy Characteristics'!F:F,MATCH($C1468,'Policy Characteristics'!$C:$C,0)))</f>
        <v>0</v>
      </c>
      <c r="M1468" s="177">
        <f>IF(ISBLANK(INDEX('Policy Characteristics'!G:G,MATCH($C1468,'Policy Characteristics'!$C:$C,0))),"",INDEX('Policy Characteristics'!G:G,MATCH($C1468,'Policy Characteristics'!$C:$C,0)))</f>
        <v>0.4</v>
      </c>
      <c r="N1468" s="177">
        <f>IF(ISBLANK(INDEX('Policy Characteristics'!H:H,MATCH($C1468,'Policy Characteristics'!$C:$C,0))),"",INDEX('Policy Characteristics'!H:H,MATCH($C1468,'Policy Characteristics'!$C:$C,0)))</f>
        <v>0.01</v>
      </c>
      <c r="O1468" s="177" t="str">
        <f>IF(ISBLANK(INDEX('Policy Characteristics'!I:I,MATCH($C1468,'Policy Characteristics'!$C:$C,0))),"",INDEX('Policy Characteristics'!I:I,MATCH($C1468,'Policy Characteristics'!$C:$C,0)))</f>
        <v>% reduction in fuel use</v>
      </c>
      <c r="P1468" s="177" t="str">
        <f>IF(ISBLANK(INDEX('Policy Characteristics'!J:J,MATCH($C1468,'Policy Characteristics'!$C:$C,0))),"",INDEX('Policy Characteristics'!J:J,MATCH($C1468,'Policy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8" s="177" t="str">
        <f>IF(ISBLANK(INDEX('Policy Characteristics'!K:K,MATCH($C1468,'Policy Characteristics'!$C:$C,0))),"",INDEX('Policy Characteristics'!K:K,MATCH($C1468,'Policy Characteristics'!$C:$C,0)))</f>
        <v>architectural-design.html#rnd</v>
      </c>
      <c r="R1468" s="177" t="str">
        <f>IF(ISBLANK(INDEX('Policy Characteristics'!L:L,MATCH($C1468,'Policy Characteristics'!$C:$C,0))),"",INDEX('Policy Characteristics'!L:L,MATCH($C1468,'Policy Characteristics'!$C:$C,0)))</f>
        <v>research-and-development.html</v>
      </c>
    </row>
    <row r="1469" spans="1:18" x14ac:dyDescent="0.35">
      <c r="A1469" s="176" t="str">
        <f>IF(ISBLANK(INDEX('Policy Characteristics'!A:A,MATCH($C1469,'Policy Characteristics'!$C:$C,0))),"",INDEX('Policy Characteristics'!A:A,MATCH($C1469,'Policy Characteristics'!$C:$C,0)))</f>
        <v>Research and Development</v>
      </c>
      <c r="B1469" s="184" t="str">
        <f>IF(ISBLANK(INDEX('Policy Characteristics'!B:B,MATCH($C1469,'Policy Characteristics'!$C:$C,0))),"",INDEX('Policy Characteristics'!B:B,MATCH($C1469,'Policy Characteristics'!$C:$C,0)))</f>
        <v>Fuel Use Reduction</v>
      </c>
      <c r="C1469" s="176" t="str">
        <f t="shared" si="68"/>
        <v>RnD Electricity Fuel Use Perc Reduction</v>
      </c>
      <c r="D1469" s="6" t="s">
        <v>443</v>
      </c>
      <c r="E1469" s="47"/>
      <c r="F1469" s="6" t="s">
        <v>444</v>
      </c>
      <c r="G1469" s="47"/>
      <c r="H1469" s="44">
        <v>1823</v>
      </c>
      <c r="I1469" s="198" t="s">
        <v>43</v>
      </c>
      <c r="J1469" s="177" t="str">
        <f>IF(ISBLANK(INDEX('Policy Characteristics'!D:D,MATCH($C1469,'Policy Characteristics'!$C:$C,0))),"",INDEX('Policy Characteristics'!D:D,MATCH($C1469,'Policy Characteristics'!$C:$C,0)))</f>
        <v>R&amp;D Fuel Use Reductions</v>
      </c>
      <c r="K1469" s="177" t="str">
        <f>IF(ISBLANK(INDEX('Policy Characteristics'!E:E,MATCH($C1469,'Policy Characteristics'!$C:$C,0))),"",INDEX('Policy Characteristics'!E:E,MATCH($C1469,'Policy Characteristics'!$C:$C,0)))</f>
        <v>RnD electricity fuel use reduction</v>
      </c>
      <c r="L1469" s="177">
        <f>IF(ISBLANK(INDEX('Policy Characteristics'!F:F,MATCH($C1469,'Policy Characteristics'!$C:$C,0))),"",INDEX('Policy Characteristics'!F:F,MATCH($C1469,'Policy Characteristics'!$C:$C,0)))</f>
        <v>0</v>
      </c>
      <c r="M1469" s="177">
        <f>IF(ISBLANK(INDEX('Policy Characteristics'!G:G,MATCH($C1469,'Policy Characteristics'!$C:$C,0))),"",INDEX('Policy Characteristics'!G:G,MATCH($C1469,'Policy Characteristics'!$C:$C,0)))</f>
        <v>0.4</v>
      </c>
      <c r="N1469" s="177">
        <f>IF(ISBLANK(INDEX('Policy Characteristics'!H:H,MATCH($C1469,'Policy Characteristics'!$C:$C,0))),"",INDEX('Policy Characteristics'!H:H,MATCH($C1469,'Policy Characteristics'!$C:$C,0)))</f>
        <v>0.01</v>
      </c>
      <c r="O1469" s="177" t="str">
        <f>IF(ISBLANK(INDEX('Policy Characteristics'!I:I,MATCH($C1469,'Policy Characteristics'!$C:$C,0))),"",INDEX('Policy Characteristics'!I:I,MATCH($C1469,'Policy Characteristics'!$C:$C,0)))</f>
        <v>% reduction in fuel use</v>
      </c>
      <c r="P1469" s="177" t="str">
        <f>IF(ISBLANK(INDEX('Policy Characteristics'!J:J,MATCH($C1469,'Policy Characteristics'!$C:$C,0))),"",INDEX('Policy Characteristics'!J:J,MATCH($C1469,'Policy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9" s="177" t="str">
        <f>IF(ISBLANK(INDEX('Policy Characteristics'!K:K,MATCH($C1469,'Policy Characteristics'!$C:$C,0))),"",INDEX('Policy Characteristics'!K:K,MATCH($C1469,'Policy Characteristics'!$C:$C,0)))</f>
        <v>architectural-design.html#rnd</v>
      </c>
      <c r="R1469" s="177" t="str">
        <f>IF(ISBLANK(INDEX('Policy Characteristics'!L:L,MATCH($C1469,'Policy Characteristics'!$C:$C,0))),"",INDEX('Policy Characteristics'!L:L,MATCH($C1469,'Policy Characteristics'!$C:$C,0)))</f>
        <v>research-and-development.html</v>
      </c>
    </row>
    <row r="1470" spans="1:18" x14ac:dyDescent="0.35">
      <c r="A1470" s="176" t="str">
        <f>IF(ISBLANK(INDEX('Policy Characteristics'!A:A,MATCH($C1470,'Policy Characteristics'!$C:$C,0))),"",INDEX('Policy Characteristics'!A:A,MATCH($C1470,'Policy Characteristics'!$C:$C,0)))</f>
        <v>Research and Development</v>
      </c>
      <c r="B1470" s="184" t="str">
        <f>IF(ISBLANK(INDEX('Policy Characteristics'!B:B,MATCH($C1470,'Policy Characteristics'!$C:$C,0))),"",INDEX('Policy Characteristics'!B:B,MATCH($C1470,'Policy Characteristics'!$C:$C,0)))</f>
        <v>Fuel Use Reduction</v>
      </c>
      <c r="C1470" s="176" t="str">
        <f t="shared" si="68"/>
        <v>RnD Electricity Fuel Use Perc Reduction</v>
      </c>
      <c r="D1470" s="6" t="s">
        <v>452</v>
      </c>
      <c r="E1470" s="47"/>
      <c r="F1470" s="6" t="s">
        <v>454</v>
      </c>
      <c r="G1470" s="47"/>
      <c r="H1470" s="44">
        <v>1824</v>
      </c>
      <c r="I1470" s="198" t="s">
        <v>44</v>
      </c>
      <c r="J1470" s="177" t="str">
        <f>IF(ISBLANK(INDEX('Policy Characteristics'!D:D,MATCH($C1470,'Policy Characteristics'!$C:$C,0))),"",INDEX('Policy Characteristics'!D:D,MATCH($C1470,'Policy Characteristics'!$C:$C,0)))</f>
        <v>R&amp;D Fuel Use Reductions</v>
      </c>
      <c r="K1470" s="177" t="str">
        <f>IF(ISBLANK(INDEX('Policy Characteristics'!E:E,MATCH($C1470,'Policy Characteristics'!$C:$C,0))),"",INDEX('Policy Characteristics'!E:E,MATCH($C1470,'Policy Characteristics'!$C:$C,0)))</f>
        <v>RnD electricity fuel use reduction</v>
      </c>
      <c r="L1470" s="177">
        <f>IF(ISBLANK(INDEX('Policy Characteristics'!F:F,MATCH($C1470,'Policy Characteristics'!$C:$C,0))),"",INDEX('Policy Characteristics'!F:F,MATCH($C1470,'Policy Characteristics'!$C:$C,0)))</f>
        <v>0</v>
      </c>
      <c r="M1470" s="177">
        <f>IF(ISBLANK(INDEX('Policy Characteristics'!G:G,MATCH($C1470,'Policy Characteristics'!$C:$C,0))),"",INDEX('Policy Characteristics'!G:G,MATCH($C1470,'Policy Characteristics'!$C:$C,0)))</f>
        <v>0.4</v>
      </c>
      <c r="N1470" s="177">
        <f>IF(ISBLANK(INDEX('Policy Characteristics'!H:H,MATCH($C1470,'Policy Characteristics'!$C:$C,0))),"",INDEX('Policy Characteristics'!H:H,MATCH($C1470,'Policy Characteristics'!$C:$C,0)))</f>
        <v>0.01</v>
      </c>
      <c r="O1470" s="177" t="str">
        <f>IF(ISBLANK(INDEX('Policy Characteristics'!I:I,MATCH($C1470,'Policy Characteristics'!$C:$C,0))),"",INDEX('Policy Characteristics'!I:I,MATCH($C1470,'Policy Characteristics'!$C:$C,0)))</f>
        <v>% reduction in fuel use</v>
      </c>
      <c r="P1470" s="177" t="str">
        <f>IF(ISBLANK(INDEX('Policy Characteristics'!J:J,MATCH($C1470,'Policy Characteristics'!$C:$C,0))),"",INDEX('Policy Characteristics'!J:J,MATCH($C1470,'Policy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0" s="177" t="str">
        <f>IF(ISBLANK(INDEX('Policy Characteristics'!K:K,MATCH($C1470,'Policy Characteristics'!$C:$C,0))),"",INDEX('Policy Characteristics'!K:K,MATCH($C1470,'Policy Characteristics'!$C:$C,0)))</f>
        <v>architectural-design.html#rnd</v>
      </c>
      <c r="R1470" s="177" t="str">
        <f>IF(ISBLANK(INDEX('Policy Characteristics'!L:L,MATCH($C1470,'Policy Characteristics'!$C:$C,0))),"",INDEX('Policy Characteristics'!L:L,MATCH($C1470,'Policy Characteristics'!$C:$C,0)))</f>
        <v>research-and-development.html</v>
      </c>
    </row>
    <row r="1471" spans="1:18" x14ac:dyDescent="0.35">
      <c r="A1471" s="176" t="str">
        <f>IF(ISBLANK(INDEX('Policy Characteristics'!A:A,MATCH($C1471,'Policy Characteristics'!$C:$C,0))),"",INDEX('Policy Characteristics'!A:A,MATCH($C1471,'Policy Characteristics'!$C:$C,0)))</f>
        <v>Research and Development</v>
      </c>
      <c r="B1471" s="184" t="str">
        <f>IF(ISBLANK(INDEX('Policy Characteristics'!B:B,MATCH($C1471,'Policy Characteristics'!$C:$C,0))),"",INDEX('Policy Characteristics'!B:B,MATCH($C1471,'Policy Characteristics'!$C:$C,0)))</f>
        <v>Fuel Use Reduction</v>
      </c>
      <c r="C1471" s="176" t="str">
        <f t="shared" si="68"/>
        <v>RnD Electricity Fuel Use Perc Reduction</v>
      </c>
      <c r="D1471" s="6" t="s">
        <v>1647</v>
      </c>
      <c r="E1471" s="47"/>
      <c r="F1471" s="6" t="s">
        <v>2370</v>
      </c>
      <c r="G1471" s="47"/>
      <c r="H1471" s="44">
        <v>1825</v>
      </c>
      <c r="I1471" s="198" t="s">
        <v>44</v>
      </c>
      <c r="J1471" s="177" t="str">
        <f>IF(ISBLANK(INDEX('Policy Characteristics'!D:D,MATCH($C1471,'Policy Characteristics'!$C:$C,0))),"",INDEX('Policy Characteristics'!D:D,MATCH($C1471,'Policy Characteristics'!$C:$C,0)))</f>
        <v>R&amp;D Fuel Use Reductions</v>
      </c>
      <c r="K1471" s="177" t="str">
        <f>IF(ISBLANK(INDEX('Policy Characteristics'!E:E,MATCH($C1471,'Policy Characteristics'!$C:$C,0))),"",INDEX('Policy Characteristics'!E:E,MATCH($C1471,'Policy Characteristics'!$C:$C,0)))</f>
        <v>RnD electricity fuel use reduction</v>
      </c>
      <c r="L1471" s="177">
        <f>IF(ISBLANK(INDEX('Policy Characteristics'!F:F,MATCH($C1471,'Policy Characteristics'!$C:$C,0))),"",INDEX('Policy Characteristics'!F:F,MATCH($C1471,'Policy Characteristics'!$C:$C,0)))</f>
        <v>0</v>
      </c>
      <c r="M1471" s="177">
        <f>IF(ISBLANK(INDEX('Policy Characteristics'!G:G,MATCH($C1471,'Policy Characteristics'!$C:$C,0))),"",INDEX('Policy Characteristics'!G:G,MATCH($C1471,'Policy Characteristics'!$C:$C,0)))</f>
        <v>0.4</v>
      </c>
      <c r="N1471" s="177">
        <f>IF(ISBLANK(INDEX('Policy Characteristics'!H:H,MATCH($C1471,'Policy Characteristics'!$C:$C,0))),"",INDEX('Policy Characteristics'!H:H,MATCH($C1471,'Policy Characteristics'!$C:$C,0)))</f>
        <v>0.01</v>
      </c>
      <c r="O1471" s="177" t="str">
        <f>IF(ISBLANK(INDEX('Policy Characteristics'!I:I,MATCH($C1471,'Policy Characteristics'!$C:$C,0))),"",INDEX('Policy Characteristics'!I:I,MATCH($C1471,'Policy Characteristics'!$C:$C,0)))</f>
        <v>% reduction in fuel use</v>
      </c>
      <c r="P1471" s="177" t="str">
        <f>IF(ISBLANK(INDEX('Policy Characteristics'!J:J,MATCH($C1471,'Policy Characteristics'!$C:$C,0))),"",INDEX('Policy Characteristics'!J:J,MATCH($C1471,'Policy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1" s="177" t="str">
        <f>IF(ISBLANK(INDEX('Policy Characteristics'!K:K,MATCH($C1471,'Policy Characteristics'!$C:$C,0))),"",INDEX('Policy Characteristics'!K:K,MATCH($C1471,'Policy Characteristics'!$C:$C,0)))</f>
        <v>architectural-design.html#rnd</v>
      </c>
      <c r="R1471" s="177" t="str">
        <f>IF(ISBLANK(INDEX('Policy Characteristics'!L:L,MATCH($C1471,'Policy Characteristics'!$C:$C,0))),"",INDEX('Policy Characteristics'!L:L,MATCH($C1471,'Policy Characteristics'!$C:$C,0)))</f>
        <v>research-and-development.html</v>
      </c>
    </row>
    <row r="1472" spans="1:18" x14ac:dyDescent="0.35">
      <c r="A1472" s="176" t="str">
        <f>IF(ISBLANK(INDEX('Policy Characteristics'!A:A,MATCH($C1472,'Policy Characteristics'!$C:$C,0))),"",INDEX('Policy Characteristics'!A:A,MATCH($C1472,'Policy Characteristics'!$C:$C,0)))</f>
        <v>Research and Development</v>
      </c>
      <c r="B1472" s="184" t="str">
        <f>IF(ISBLANK(INDEX('Policy Characteristics'!B:B,MATCH($C1472,'Policy Characteristics'!$C:$C,0))),"",INDEX('Policy Characteristics'!B:B,MATCH($C1472,'Policy Characteristics'!$C:$C,0)))</f>
        <v>Fuel Use Reduction</v>
      </c>
      <c r="C1472" s="176" t="str">
        <f t="shared" si="68"/>
        <v>RnD Electricity Fuel Use Perc Reduction</v>
      </c>
      <c r="D1472" s="6" t="s">
        <v>1648</v>
      </c>
      <c r="E1472" s="47"/>
      <c r="F1472" s="6" t="s">
        <v>2371</v>
      </c>
      <c r="G1472" s="47"/>
      <c r="H1472" s="44">
        <v>1826</v>
      </c>
      <c r="I1472" s="198" t="s">
        <v>44</v>
      </c>
      <c r="J1472" s="177" t="str">
        <f>IF(ISBLANK(INDEX('Policy Characteristics'!D:D,MATCH($C1472,'Policy Characteristics'!$C:$C,0))),"",INDEX('Policy Characteristics'!D:D,MATCH($C1472,'Policy Characteristics'!$C:$C,0)))</f>
        <v>R&amp;D Fuel Use Reductions</v>
      </c>
      <c r="K1472" s="177" t="str">
        <f>IF(ISBLANK(INDEX('Policy Characteristics'!E:E,MATCH($C1472,'Policy Characteristics'!$C:$C,0))),"",INDEX('Policy Characteristics'!E:E,MATCH($C1472,'Policy Characteristics'!$C:$C,0)))</f>
        <v>RnD electricity fuel use reduction</v>
      </c>
      <c r="L1472" s="177">
        <f>IF(ISBLANK(INDEX('Policy Characteristics'!F:F,MATCH($C1472,'Policy Characteristics'!$C:$C,0))),"",INDEX('Policy Characteristics'!F:F,MATCH($C1472,'Policy Characteristics'!$C:$C,0)))</f>
        <v>0</v>
      </c>
      <c r="M1472" s="177">
        <f>IF(ISBLANK(INDEX('Policy Characteristics'!G:G,MATCH($C1472,'Policy Characteristics'!$C:$C,0))),"",INDEX('Policy Characteristics'!G:G,MATCH($C1472,'Policy Characteristics'!$C:$C,0)))</f>
        <v>0.4</v>
      </c>
      <c r="N1472" s="177">
        <f>IF(ISBLANK(INDEX('Policy Characteristics'!H:H,MATCH($C1472,'Policy Characteristics'!$C:$C,0))),"",INDEX('Policy Characteristics'!H:H,MATCH($C1472,'Policy Characteristics'!$C:$C,0)))</f>
        <v>0.01</v>
      </c>
      <c r="O1472" s="177" t="str">
        <f>IF(ISBLANK(INDEX('Policy Characteristics'!I:I,MATCH($C1472,'Policy Characteristics'!$C:$C,0))),"",INDEX('Policy Characteristics'!I:I,MATCH($C1472,'Policy Characteristics'!$C:$C,0)))</f>
        <v>% reduction in fuel use</v>
      </c>
      <c r="P1472" s="177" t="str">
        <f>IF(ISBLANK(INDEX('Policy Characteristics'!J:J,MATCH($C1472,'Policy Characteristics'!$C:$C,0))),"",INDEX('Policy Characteristics'!J:J,MATCH($C1472,'Policy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2" s="177" t="str">
        <f>IF(ISBLANK(INDEX('Policy Characteristics'!K:K,MATCH($C1472,'Policy Characteristics'!$C:$C,0))),"",INDEX('Policy Characteristics'!K:K,MATCH($C1472,'Policy Characteristics'!$C:$C,0)))</f>
        <v>architectural-design.html#rnd</v>
      </c>
      <c r="R1472" s="177" t="str">
        <f>IF(ISBLANK(INDEX('Policy Characteristics'!L:L,MATCH($C1472,'Policy Characteristics'!$C:$C,0))),"",INDEX('Policy Characteristics'!L:L,MATCH($C1472,'Policy Characteristics'!$C:$C,0)))</f>
        <v>research-and-development.html</v>
      </c>
    </row>
    <row r="1473" spans="1:18" x14ac:dyDescent="0.35">
      <c r="A1473" s="176" t="str">
        <f>IF(ISBLANK(INDEX('Policy Characteristics'!A:A,MATCH($C1473,'Policy Characteristics'!$C:$C,0))),"",INDEX('Policy Characteristics'!A:A,MATCH($C1473,'Policy Characteristics'!$C:$C,0)))</f>
        <v>Research and Development</v>
      </c>
      <c r="B1473" s="184" t="str">
        <f>IF(ISBLANK(INDEX('Policy Characteristics'!B:B,MATCH($C1473,'Policy Characteristics'!$C:$C,0))),"",INDEX('Policy Characteristics'!B:B,MATCH($C1473,'Policy Characteristics'!$C:$C,0)))</f>
        <v>Fuel Use Reduction</v>
      </c>
      <c r="C1473" s="176" t="str">
        <f t="shared" si="68"/>
        <v>RnD Electricity Fuel Use Perc Reduction</v>
      </c>
      <c r="D1473" s="6" t="s">
        <v>1649</v>
      </c>
      <c r="E1473" s="47"/>
      <c r="F1473" s="6" t="s">
        <v>2372</v>
      </c>
      <c r="G1473" s="47"/>
      <c r="H1473" s="44">
        <v>1827</v>
      </c>
      <c r="I1473" s="198" t="s">
        <v>43</v>
      </c>
      <c r="J1473" s="177" t="str">
        <f>IF(ISBLANK(INDEX('Policy Characteristics'!D:D,MATCH($C1473,'Policy Characteristics'!$C:$C,0))),"",INDEX('Policy Characteristics'!D:D,MATCH($C1473,'Policy Characteristics'!$C:$C,0)))</f>
        <v>R&amp;D Fuel Use Reductions</v>
      </c>
      <c r="K1473" s="177" t="str">
        <f>IF(ISBLANK(INDEX('Policy Characteristics'!E:E,MATCH($C1473,'Policy Characteristics'!$C:$C,0))),"",INDEX('Policy Characteristics'!E:E,MATCH($C1473,'Policy Characteristics'!$C:$C,0)))</f>
        <v>RnD electricity fuel use reduction</v>
      </c>
      <c r="L1473" s="177">
        <f>IF(ISBLANK(INDEX('Policy Characteristics'!F:F,MATCH($C1473,'Policy Characteristics'!$C:$C,0))),"",INDEX('Policy Characteristics'!F:F,MATCH($C1473,'Policy Characteristics'!$C:$C,0)))</f>
        <v>0</v>
      </c>
      <c r="M1473" s="177">
        <f>IF(ISBLANK(INDEX('Policy Characteristics'!G:G,MATCH($C1473,'Policy Characteristics'!$C:$C,0))),"",INDEX('Policy Characteristics'!G:G,MATCH($C1473,'Policy Characteristics'!$C:$C,0)))</f>
        <v>0.4</v>
      </c>
      <c r="N1473" s="177">
        <f>IF(ISBLANK(INDEX('Policy Characteristics'!H:H,MATCH($C1473,'Policy Characteristics'!$C:$C,0))),"",INDEX('Policy Characteristics'!H:H,MATCH($C1473,'Policy Characteristics'!$C:$C,0)))</f>
        <v>0.01</v>
      </c>
      <c r="O1473" s="177" t="str">
        <f>IF(ISBLANK(INDEX('Policy Characteristics'!I:I,MATCH($C1473,'Policy Characteristics'!$C:$C,0))),"",INDEX('Policy Characteristics'!I:I,MATCH($C1473,'Policy Characteristics'!$C:$C,0)))</f>
        <v>% reduction in fuel use</v>
      </c>
      <c r="P1473" s="177" t="str">
        <f>IF(ISBLANK(INDEX('Policy Characteristics'!J:J,MATCH($C1473,'Policy Characteristics'!$C:$C,0))),"",INDEX('Policy Characteristics'!J:J,MATCH($C1473,'Policy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3" s="177" t="str">
        <f>IF(ISBLANK(INDEX('Policy Characteristics'!K:K,MATCH($C1473,'Policy Characteristics'!$C:$C,0))),"",INDEX('Policy Characteristics'!K:K,MATCH($C1473,'Policy Characteristics'!$C:$C,0)))</f>
        <v>architectural-design.html#rnd</v>
      </c>
      <c r="R1473" s="177" t="str">
        <f>IF(ISBLANK(INDEX('Policy Characteristics'!L:L,MATCH($C1473,'Policy Characteristics'!$C:$C,0))),"",INDEX('Policy Characteristics'!L:L,MATCH($C1473,'Policy Characteristics'!$C:$C,0)))</f>
        <v>research-and-development.html</v>
      </c>
    </row>
    <row r="1474" spans="1:18" x14ac:dyDescent="0.35">
      <c r="A1474" s="176" t="str">
        <f>IF(ISBLANK(INDEX('Policy Characteristics'!A:A,MATCH($C1474,'Policy Characteristics'!$C:$C,0))),"",INDEX('Policy Characteristics'!A:A,MATCH($C1474,'Policy Characteristics'!$C:$C,0)))</f>
        <v>Research and Development</v>
      </c>
      <c r="B1474" s="184" t="str">
        <f>IF(ISBLANK(INDEX('Policy Characteristics'!B:B,MATCH($C1474,'Policy Characteristics'!$C:$C,0))),"",INDEX('Policy Characteristics'!B:B,MATCH($C1474,'Policy Characteristics'!$C:$C,0)))</f>
        <v>Fuel Use Reduction</v>
      </c>
      <c r="C1474" s="176" t="str">
        <f t="shared" si="68"/>
        <v>RnD Electricity Fuel Use Perc Reduction</v>
      </c>
      <c r="D1474" s="6" t="s">
        <v>2352</v>
      </c>
      <c r="E1474" s="47"/>
      <c r="F1474" s="6" t="s">
        <v>2373</v>
      </c>
      <c r="G1474" s="47"/>
      <c r="H1474" s="44">
        <v>1828</v>
      </c>
      <c r="I1474" s="198" t="s">
        <v>43</v>
      </c>
      <c r="J1474" s="177" t="str">
        <f>IF(ISBLANK(INDEX('Policy Characteristics'!D:D,MATCH($C1474,'Policy Characteristics'!$C:$C,0))),"",INDEX('Policy Characteristics'!D:D,MATCH($C1474,'Policy Characteristics'!$C:$C,0)))</f>
        <v>R&amp;D Fuel Use Reductions</v>
      </c>
      <c r="K1474" s="177" t="str">
        <f>IF(ISBLANK(INDEX('Policy Characteristics'!E:E,MATCH($C1474,'Policy Characteristics'!$C:$C,0))),"",INDEX('Policy Characteristics'!E:E,MATCH($C1474,'Policy Characteristics'!$C:$C,0)))</f>
        <v>RnD electricity fuel use reduction</v>
      </c>
      <c r="L1474" s="177">
        <f>IF(ISBLANK(INDEX('Policy Characteristics'!F:F,MATCH($C1474,'Policy Characteristics'!$C:$C,0))),"",INDEX('Policy Characteristics'!F:F,MATCH($C1474,'Policy Characteristics'!$C:$C,0)))</f>
        <v>0</v>
      </c>
      <c r="M1474" s="177">
        <f>IF(ISBLANK(INDEX('Policy Characteristics'!G:G,MATCH($C1474,'Policy Characteristics'!$C:$C,0))),"",INDEX('Policy Characteristics'!G:G,MATCH($C1474,'Policy Characteristics'!$C:$C,0)))</f>
        <v>0.4</v>
      </c>
      <c r="N1474" s="177">
        <f>IF(ISBLANK(INDEX('Policy Characteristics'!H:H,MATCH($C1474,'Policy Characteristics'!$C:$C,0))),"",INDEX('Policy Characteristics'!H:H,MATCH($C1474,'Policy Characteristics'!$C:$C,0)))</f>
        <v>0.01</v>
      </c>
      <c r="O1474" s="177" t="str">
        <f>IF(ISBLANK(INDEX('Policy Characteristics'!I:I,MATCH($C1474,'Policy Characteristics'!$C:$C,0))),"",INDEX('Policy Characteristics'!I:I,MATCH($C1474,'Policy Characteristics'!$C:$C,0)))</f>
        <v>% reduction in fuel use</v>
      </c>
      <c r="P1474" s="177" t="str">
        <f>IF(ISBLANK(INDEX('Policy Characteristics'!J:J,MATCH($C1474,'Policy Characteristics'!$C:$C,0))),"",INDEX('Policy Characteristics'!J:J,MATCH($C1474,'Policy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4" s="177" t="str">
        <f>IF(ISBLANK(INDEX('Policy Characteristics'!K:K,MATCH($C1474,'Policy Characteristics'!$C:$C,0))),"",INDEX('Policy Characteristics'!K:K,MATCH($C1474,'Policy Characteristics'!$C:$C,0)))</f>
        <v>architectural-design.html#rnd</v>
      </c>
      <c r="R1474" s="177" t="str">
        <f>IF(ISBLANK(INDEX('Policy Characteristics'!L:L,MATCH($C1474,'Policy Characteristics'!$C:$C,0))),"",INDEX('Policy Characteristics'!L:L,MATCH($C1474,'Policy Characteristics'!$C:$C,0)))</f>
        <v>research-and-development.html</v>
      </c>
    </row>
    <row r="1475" spans="1:18" x14ac:dyDescent="0.35">
      <c r="A1475" s="176" t="str">
        <f>IF(ISBLANK(INDEX('Policy Characteristics'!A:A,MATCH($C1475,'Policy Characteristics'!$C:$C,0))),"",INDEX('Policy Characteristics'!A:A,MATCH($C1475,'Policy Characteristics'!$C:$C,0)))</f>
        <v>Research and Development</v>
      </c>
      <c r="B1475" s="184" t="str">
        <f>IF(ISBLANK(INDEX('Policy Characteristics'!B:B,MATCH($C1475,'Policy Characteristics'!$C:$C,0))),"",INDEX('Policy Characteristics'!B:B,MATCH($C1475,'Policy Characteristics'!$C:$C,0)))</f>
        <v>Fuel Use Reduction</v>
      </c>
      <c r="C1475" s="176" t="str">
        <f t="shared" si="68"/>
        <v>RnD Electricity Fuel Use Perc Reduction</v>
      </c>
      <c r="D1475" s="6" t="s">
        <v>2355</v>
      </c>
      <c r="E1475" s="47"/>
      <c r="F1475" s="6" t="s">
        <v>2374</v>
      </c>
      <c r="G1475" s="47"/>
      <c r="H1475" s="44">
        <v>1829</v>
      </c>
      <c r="I1475" s="198" t="s">
        <v>43</v>
      </c>
      <c r="J1475" s="177" t="str">
        <f>IF(ISBLANK(INDEX('Policy Characteristics'!D:D,MATCH($C1475,'Policy Characteristics'!$C:$C,0))),"",INDEX('Policy Characteristics'!D:D,MATCH($C1475,'Policy Characteristics'!$C:$C,0)))</f>
        <v>R&amp;D Fuel Use Reductions</v>
      </c>
      <c r="K1475" s="177" t="str">
        <f>IF(ISBLANK(INDEX('Policy Characteristics'!E:E,MATCH($C1475,'Policy Characteristics'!$C:$C,0))),"",INDEX('Policy Characteristics'!E:E,MATCH($C1475,'Policy Characteristics'!$C:$C,0)))</f>
        <v>RnD electricity fuel use reduction</v>
      </c>
      <c r="L1475" s="177">
        <f>IF(ISBLANK(INDEX('Policy Characteristics'!F:F,MATCH($C1475,'Policy Characteristics'!$C:$C,0))),"",INDEX('Policy Characteristics'!F:F,MATCH($C1475,'Policy Characteristics'!$C:$C,0)))</f>
        <v>0</v>
      </c>
      <c r="M1475" s="177">
        <f>IF(ISBLANK(INDEX('Policy Characteristics'!G:G,MATCH($C1475,'Policy Characteristics'!$C:$C,0))),"",INDEX('Policy Characteristics'!G:G,MATCH($C1475,'Policy Characteristics'!$C:$C,0)))</f>
        <v>0.4</v>
      </c>
      <c r="N1475" s="177">
        <f>IF(ISBLANK(INDEX('Policy Characteristics'!H:H,MATCH($C1475,'Policy Characteristics'!$C:$C,0))),"",INDEX('Policy Characteristics'!H:H,MATCH($C1475,'Policy Characteristics'!$C:$C,0)))</f>
        <v>0.01</v>
      </c>
      <c r="O1475" s="177" t="str">
        <f>IF(ISBLANK(INDEX('Policy Characteristics'!I:I,MATCH($C1475,'Policy Characteristics'!$C:$C,0))),"",INDEX('Policy Characteristics'!I:I,MATCH($C1475,'Policy Characteristics'!$C:$C,0)))</f>
        <v>% reduction in fuel use</v>
      </c>
      <c r="P1475" s="177" t="str">
        <f>IF(ISBLANK(INDEX('Policy Characteristics'!J:J,MATCH($C1475,'Policy Characteristics'!$C:$C,0))),"",INDEX('Policy Characteristics'!J:J,MATCH($C1475,'Policy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5" s="177" t="str">
        <f>IF(ISBLANK(INDEX('Policy Characteristics'!K:K,MATCH($C1475,'Policy Characteristics'!$C:$C,0))),"",INDEX('Policy Characteristics'!K:K,MATCH($C1475,'Policy Characteristics'!$C:$C,0)))</f>
        <v>architectural-design.html#rnd</v>
      </c>
      <c r="R1475" s="177" t="str">
        <f>IF(ISBLANK(INDEX('Policy Characteristics'!L:L,MATCH($C1475,'Policy Characteristics'!$C:$C,0))),"",INDEX('Policy Characteristics'!L:L,MATCH($C1475,'Policy Characteristics'!$C:$C,0)))</f>
        <v>research-and-development.html</v>
      </c>
    </row>
    <row r="1476" spans="1:18" x14ac:dyDescent="0.35">
      <c r="A1476" s="176" t="str">
        <f>IF(ISBLANK(INDEX('Policy Characteristics'!A:A,MATCH($C1476,'Policy Characteristics'!$C:$C,0))),"",INDEX('Policy Characteristics'!A:A,MATCH($C1476,'Policy Characteristics'!$C:$C,0)))</f>
        <v>Research and Development</v>
      </c>
      <c r="B1476" s="184" t="str">
        <f>IF(ISBLANK(INDEX('Policy Characteristics'!B:B,MATCH($C1476,'Policy Characteristics'!$C:$C,0))),"",INDEX('Policy Characteristics'!B:B,MATCH($C1476,'Policy Characteristics'!$C:$C,0)))</f>
        <v>Fuel Use Reduction</v>
      </c>
      <c r="C1476" s="176" t="str">
        <f t="shared" si="68"/>
        <v>RnD Electricity Fuel Use Perc Reduction</v>
      </c>
      <c r="D1476" s="6" t="s">
        <v>2356</v>
      </c>
      <c r="E1476" s="47"/>
      <c r="F1476" s="6" t="s">
        <v>2375</v>
      </c>
      <c r="G1476" s="47"/>
      <c r="H1476" s="44">
        <v>1830</v>
      </c>
      <c r="I1476" s="198" t="s">
        <v>43</v>
      </c>
      <c r="J1476" s="177" t="str">
        <f>IF(ISBLANK(INDEX('Policy Characteristics'!D:D,MATCH($C1476,'Policy Characteristics'!$C:$C,0))),"",INDEX('Policy Characteristics'!D:D,MATCH($C1476,'Policy Characteristics'!$C:$C,0)))</f>
        <v>R&amp;D Fuel Use Reductions</v>
      </c>
      <c r="K1476" s="177" t="str">
        <f>IF(ISBLANK(INDEX('Policy Characteristics'!E:E,MATCH($C1476,'Policy Characteristics'!$C:$C,0))),"",INDEX('Policy Characteristics'!E:E,MATCH($C1476,'Policy Characteristics'!$C:$C,0)))</f>
        <v>RnD electricity fuel use reduction</v>
      </c>
      <c r="L1476" s="177">
        <f>IF(ISBLANK(INDEX('Policy Characteristics'!F:F,MATCH($C1476,'Policy Characteristics'!$C:$C,0))),"",INDEX('Policy Characteristics'!F:F,MATCH($C1476,'Policy Characteristics'!$C:$C,0)))</f>
        <v>0</v>
      </c>
      <c r="M1476" s="177">
        <f>IF(ISBLANK(INDEX('Policy Characteristics'!G:G,MATCH($C1476,'Policy Characteristics'!$C:$C,0))),"",INDEX('Policy Characteristics'!G:G,MATCH($C1476,'Policy Characteristics'!$C:$C,0)))</f>
        <v>0.4</v>
      </c>
      <c r="N1476" s="177">
        <f>IF(ISBLANK(INDEX('Policy Characteristics'!H:H,MATCH($C1476,'Policy Characteristics'!$C:$C,0))),"",INDEX('Policy Characteristics'!H:H,MATCH($C1476,'Policy Characteristics'!$C:$C,0)))</f>
        <v>0.01</v>
      </c>
      <c r="O1476" s="177" t="str">
        <f>IF(ISBLANK(INDEX('Policy Characteristics'!I:I,MATCH($C1476,'Policy Characteristics'!$C:$C,0))),"",INDEX('Policy Characteristics'!I:I,MATCH($C1476,'Policy Characteristics'!$C:$C,0)))</f>
        <v>% reduction in fuel use</v>
      </c>
      <c r="P1476" s="177" t="str">
        <f>IF(ISBLANK(INDEX('Policy Characteristics'!J:J,MATCH($C1476,'Policy Characteristics'!$C:$C,0))),"",INDEX('Policy Characteristics'!J:J,MATCH($C1476,'Policy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6" s="177" t="str">
        <f>IF(ISBLANK(INDEX('Policy Characteristics'!K:K,MATCH($C1476,'Policy Characteristics'!$C:$C,0))),"",INDEX('Policy Characteristics'!K:K,MATCH($C1476,'Policy Characteristics'!$C:$C,0)))</f>
        <v>architectural-design.html#rnd</v>
      </c>
      <c r="R1476" s="177" t="str">
        <f>IF(ISBLANK(INDEX('Policy Characteristics'!L:L,MATCH($C1476,'Policy Characteristics'!$C:$C,0))),"",INDEX('Policy Characteristics'!L:L,MATCH($C1476,'Policy Characteristics'!$C:$C,0)))</f>
        <v>research-and-development.html</v>
      </c>
    </row>
    <row r="1477" spans="1:18" x14ac:dyDescent="0.35">
      <c r="A1477" s="176" t="str">
        <f>IF(ISBLANK(INDEX('Policy Characteristics'!A:A,MATCH($C1477,'Policy Characteristics'!$C:$C,0))),"",INDEX('Policy Characteristics'!A:A,MATCH($C1477,'Policy Characteristics'!$C:$C,0)))</f>
        <v>Research and Development</v>
      </c>
      <c r="B1477" s="184" t="str">
        <f>IF(ISBLANK(INDEX('Policy Characteristics'!B:B,MATCH($C1477,'Policy Characteristics'!$C:$C,0))),"",INDEX('Policy Characteristics'!B:B,MATCH($C1477,'Policy Characteristics'!$C:$C,0)))</f>
        <v>Fuel Use Reduction</v>
      </c>
      <c r="C1477" s="176" t="str">
        <f t="shared" si="68"/>
        <v>RnD Electricity Fuel Use Perc Reduction</v>
      </c>
      <c r="D1477" s="6" t="s">
        <v>2357</v>
      </c>
      <c r="E1477" s="47"/>
      <c r="F1477" s="6" t="s">
        <v>2376</v>
      </c>
      <c r="G1477" s="47"/>
      <c r="H1477" s="44">
        <v>1831</v>
      </c>
      <c r="I1477" s="198" t="s">
        <v>43</v>
      </c>
      <c r="J1477" s="177" t="str">
        <f>IF(ISBLANK(INDEX('Policy Characteristics'!D:D,MATCH($C1477,'Policy Characteristics'!$C:$C,0))),"",INDEX('Policy Characteristics'!D:D,MATCH($C1477,'Policy Characteristics'!$C:$C,0)))</f>
        <v>R&amp;D Fuel Use Reductions</v>
      </c>
      <c r="K1477" s="177" t="str">
        <f>IF(ISBLANK(INDEX('Policy Characteristics'!E:E,MATCH($C1477,'Policy Characteristics'!$C:$C,0))),"",INDEX('Policy Characteristics'!E:E,MATCH($C1477,'Policy Characteristics'!$C:$C,0)))</f>
        <v>RnD electricity fuel use reduction</v>
      </c>
      <c r="L1477" s="177">
        <f>IF(ISBLANK(INDEX('Policy Characteristics'!F:F,MATCH($C1477,'Policy Characteristics'!$C:$C,0))),"",INDEX('Policy Characteristics'!F:F,MATCH($C1477,'Policy Characteristics'!$C:$C,0)))</f>
        <v>0</v>
      </c>
      <c r="M1477" s="177">
        <f>IF(ISBLANK(INDEX('Policy Characteristics'!G:G,MATCH($C1477,'Policy Characteristics'!$C:$C,0))),"",INDEX('Policy Characteristics'!G:G,MATCH($C1477,'Policy Characteristics'!$C:$C,0)))</f>
        <v>0.4</v>
      </c>
      <c r="N1477" s="177">
        <f>IF(ISBLANK(INDEX('Policy Characteristics'!H:H,MATCH($C1477,'Policy Characteristics'!$C:$C,0))),"",INDEX('Policy Characteristics'!H:H,MATCH($C1477,'Policy Characteristics'!$C:$C,0)))</f>
        <v>0.01</v>
      </c>
      <c r="O1477" s="177" t="str">
        <f>IF(ISBLANK(INDEX('Policy Characteristics'!I:I,MATCH($C1477,'Policy Characteristics'!$C:$C,0))),"",INDEX('Policy Characteristics'!I:I,MATCH($C1477,'Policy Characteristics'!$C:$C,0)))</f>
        <v>% reduction in fuel use</v>
      </c>
      <c r="P1477" s="177" t="str">
        <f>IF(ISBLANK(INDEX('Policy Characteristics'!J:J,MATCH($C1477,'Policy Characteristics'!$C:$C,0))),"",INDEX('Policy Characteristics'!J:J,MATCH($C1477,'Policy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7" s="177" t="str">
        <f>IF(ISBLANK(INDEX('Policy Characteristics'!K:K,MATCH($C1477,'Policy Characteristics'!$C:$C,0))),"",INDEX('Policy Characteristics'!K:K,MATCH($C1477,'Policy Characteristics'!$C:$C,0)))</f>
        <v>architectural-design.html#rnd</v>
      </c>
      <c r="R1477" s="177" t="str">
        <f>IF(ISBLANK(INDEX('Policy Characteristics'!L:L,MATCH($C1477,'Policy Characteristics'!$C:$C,0))),"",INDEX('Policy Characteristics'!L:L,MATCH($C1477,'Policy Characteristics'!$C:$C,0)))</f>
        <v>research-and-development.html</v>
      </c>
    </row>
    <row r="1478" spans="1:18" x14ac:dyDescent="0.35">
      <c r="A1478" s="176" t="str">
        <f>IF(ISBLANK(INDEX('Policy Characteristics'!A:A,MATCH($C1478,'Policy Characteristics'!$C:$C,0))),"",INDEX('Policy Characteristics'!A:A,MATCH($C1478,'Policy Characteristics'!$C:$C,0)))</f>
        <v>Research and Development</v>
      </c>
      <c r="B1478" s="184" t="str">
        <f>IF(ISBLANK(INDEX('Policy Characteristics'!B:B,MATCH($C1478,'Policy Characteristics'!$C:$C,0))),"",INDEX('Policy Characteristics'!B:B,MATCH($C1478,'Policy Characteristics'!$C:$C,0)))</f>
        <v>Fuel Use Reduction</v>
      </c>
      <c r="C1478" s="176" t="str">
        <f t="shared" si="68"/>
        <v>RnD Electricity Fuel Use Perc Reduction</v>
      </c>
      <c r="D1478" s="6" t="s">
        <v>2358</v>
      </c>
      <c r="E1478" s="47"/>
      <c r="F1478" s="6" t="s">
        <v>2377</v>
      </c>
      <c r="G1478" s="47"/>
      <c r="H1478" s="44">
        <v>1832</v>
      </c>
      <c r="I1478" s="198" t="s">
        <v>43</v>
      </c>
      <c r="J1478" s="177" t="str">
        <f>IF(ISBLANK(INDEX('Policy Characteristics'!D:D,MATCH($C1478,'Policy Characteristics'!$C:$C,0))),"",INDEX('Policy Characteristics'!D:D,MATCH($C1478,'Policy Characteristics'!$C:$C,0)))</f>
        <v>R&amp;D Fuel Use Reductions</v>
      </c>
      <c r="K1478" s="177" t="str">
        <f>IF(ISBLANK(INDEX('Policy Characteristics'!E:E,MATCH($C1478,'Policy Characteristics'!$C:$C,0))),"",INDEX('Policy Characteristics'!E:E,MATCH($C1478,'Policy Characteristics'!$C:$C,0)))</f>
        <v>RnD electricity fuel use reduction</v>
      </c>
      <c r="L1478" s="177">
        <f>IF(ISBLANK(INDEX('Policy Characteristics'!F:F,MATCH($C1478,'Policy Characteristics'!$C:$C,0))),"",INDEX('Policy Characteristics'!F:F,MATCH($C1478,'Policy Characteristics'!$C:$C,0)))</f>
        <v>0</v>
      </c>
      <c r="M1478" s="177">
        <f>IF(ISBLANK(INDEX('Policy Characteristics'!G:G,MATCH($C1478,'Policy Characteristics'!$C:$C,0))),"",INDEX('Policy Characteristics'!G:G,MATCH($C1478,'Policy Characteristics'!$C:$C,0)))</f>
        <v>0.4</v>
      </c>
      <c r="N1478" s="177">
        <f>IF(ISBLANK(INDEX('Policy Characteristics'!H:H,MATCH($C1478,'Policy Characteristics'!$C:$C,0))),"",INDEX('Policy Characteristics'!H:H,MATCH($C1478,'Policy Characteristics'!$C:$C,0)))</f>
        <v>0.01</v>
      </c>
      <c r="O1478" s="177" t="str">
        <f>IF(ISBLANK(INDEX('Policy Characteristics'!I:I,MATCH($C1478,'Policy Characteristics'!$C:$C,0))),"",INDEX('Policy Characteristics'!I:I,MATCH($C1478,'Policy Characteristics'!$C:$C,0)))</f>
        <v>% reduction in fuel use</v>
      </c>
      <c r="P1478" s="177" t="str">
        <f>IF(ISBLANK(INDEX('Policy Characteristics'!J:J,MATCH($C1478,'Policy Characteristics'!$C:$C,0))),"",INDEX('Policy Characteristics'!J:J,MATCH($C1478,'Policy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8" s="177" t="str">
        <f>IF(ISBLANK(INDEX('Policy Characteristics'!K:K,MATCH($C1478,'Policy Characteristics'!$C:$C,0))),"",INDEX('Policy Characteristics'!K:K,MATCH($C1478,'Policy Characteristics'!$C:$C,0)))</f>
        <v>architectural-design.html#rnd</v>
      </c>
      <c r="R1478" s="177" t="str">
        <f>IF(ISBLANK(INDEX('Policy Characteristics'!L:L,MATCH($C1478,'Policy Characteristics'!$C:$C,0))),"",INDEX('Policy Characteristics'!L:L,MATCH($C1478,'Policy Characteristics'!$C:$C,0)))</f>
        <v>research-and-development.html</v>
      </c>
    </row>
    <row r="1479" spans="1:18" x14ac:dyDescent="0.35">
      <c r="A1479" s="176" t="str">
        <f>IF(ISBLANK(INDEX('Policy Characteristics'!A:A,MATCH($C1479,'Policy Characteristics'!$C:$C,0))),"",INDEX('Policy Characteristics'!A:A,MATCH($C1479,'Policy Characteristics'!$C:$C,0)))</f>
        <v>Research and Development</v>
      </c>
      <c r="B1479" s="184" t="str">
        <f>IF(ISBLANK(INDEX('Policy Characteristics'!B:B,MATCH($C1479,'Policy Characteristics'!$C:$C,0))),"",INDEX('Policy Characteristics'!B:B,MATCH($C1479,'Policy Characteristics'!$C:$C,0)))</f>
        <v>Fuel Use Reduction</v>
      </c>
      <c r="C1479" s="176" t="str">
        <f t="shared" si="68"/>
        <v>RnD Electricity Fuel Use Perc Reduction</v>
      </c>
      <c r="D1479" s="6" t="s">
        <v>2438</v>
      </c>
      <c r="E1479" s="47"/>
      <c r="F1479" s="6" t="s">
        <v>2440</v>
      </c>
      <c r="G1479" s="47"/>
      <c r="H1479" s="44">
        <v>1833</v>
      </c>
      <c r="I1479" s="198" t="s">
        <v>43</v>
      </c>
      <c r="J1479" s="177" t="str">
        <f>IF(ISBLANK(INDEX('Policy Characteristics'!D:D,MATCH($C1479,'Policy Characteristics'!$C:$C,0))),"",INDEX('Policy Characteristics'!D:D,MATCH($C1479,'Policy Characteristics'!$C:$C,0)))</f>
        <v>R&amp;D Fuel Use Reductions</v>
      </c>
      <c r="K1479" s="177" t="str">
        <f>IF(ISBLANK(INDEX('Policy Characteristics'!E:E,MATCH($C1479,'Policy Characteristics'!$C:$C,0))),"",INDEX('Policy Characteristics'!E:E,MATCH($C1479,'Policy Characteristics'!$C:$C,0)))</f>
        <v>RnD electricity fuel use reduction</v>
      </c>
      <c r="L1479" s="177">
        <f>IF(ISBLANK(INDEX('Policy Characteristics'!F:F,MATCH($C1479,'Policy Characteristics'!$C:$C,0))),"",INDEX('Policy Characteristics'!F:F,MATCH($C1479,'Policy Characteristics'!$C:$C,0)))</f>
        <v>0</v>
      </c>
      <c r="M1479" s="177">
        <f>IF(ISBLANK(INDEX('Policy Characteristics'!G:G,MATCH($C1479,'Policy Characteristics'!$C:$C,0))),"",INDEX('Policy Characteristics'!G:G,MATCH($C1479,'Policy Characteristics'!$C:$C,0)))</f>
        <v>0.4</v>
      </c>
      <c r="N1479" s="177">
        <f>IF(ISBLANK(INDEX('Policy Characteristics'!H:H,MATCH($C1479,'Policy Characteristics'!$C:$C,0))),"",INDEX('Policy Characteristics'!H:H,MATCH($C1479,'Policy Characteristics'!$C:$C,0)))</f>
        <v>0.01</v>
      </c>
      <c r="O1479" s="177" t="str">
        <f>IF(ISBLANK(INDEX('Policy Characteristics'!I:I,MATCH($C1479,'Policy Characteristics'!$C:$C,0))),"",INDEX('Policy Characteristics'!I:I,MATCH($C1479,'Policy Characteristics'!$C:$C,0)))</f>
        <v>% reduction in fuel use</v>
      </c>
      <c r="P1479" s="177" t="str">
        <f>IF(ISBLANK(INDEX('Policy Characteristics'!J:J,MATCH($C1479,'Policy Characteristics'!$C:$C,0))),"",INDEX('Policy Characteristics'!J:J,MATCH($C1479,'Policy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9" s="177" t="str">
        <f>IF(ISBLANK(INDEX('Policy Characteristics'!K:K,MATCH($C1479,'Policy Characteristics'!$C:$C,0))),"",INDEX('Policy Characteristics'!K:K,MATCH($C1479,'Policy Characteristics'!$C:$C,0)))</f>
        <v>architectural-design.html#rnd</v>
      </c>
      <c r="R1479" s="177" t="str">
        <f>IF(ISBLANK(INDEX('Policy Characteristics'!L:L,MATCH($C1479,'Policy Characteristics'!$C:$C,0))),"",INDEX('Policy Characteristics'!L:L,MATCH($C1479,'Policy Characteristics'!$C:$C,0)))</f>
        <v>research-and-development.html</v>
      </c>
    </row>
    <row r="1480" spans="1:18" x14ac:dyDescent="0.35">
      <c r="A1480" s="176" t="str">
        <f>IF(ISBLANK(INDEX('Policy Characteristics'!A:A,MATCH($C1480,'Policy Characteristics'!$C:$C,0))),"",INDEX('Policy Characteristics'!A:A,MATCH($C1480,'Policy Characteristics'!$C:$C,0)))</f>
        <v>Research and Development</v>
      </c>
      <c r="B1480" s="184" t="str">
        <f>IF(ISBLANK(INDEX('Policy Characteristics'!B:B,MATCH($C1480,'Policy Characteristics'!$C:$C,0))),"",INDEX('Policy Characteristics'!B:B,MATCH($C1480,'Policy Characteristics'!$C:$C,0)))</f>
        <v>Fuel Use Reduction</v>
      </c>
      <c r="C1480" s="176" t="str">
        <f t="shared" si="68"/>
        <v>RnD Electricity Fuel Use Perc Reduction</v>
      </c>
      <c r="D1480" s="6" t="s">
        <v>2439</v>
      </c>
      <c r="E1480" s="47"/>
      <c r="F1480" s="6" t="s">
        <v>2441</v>
      </c>
      <c r="G1480" s="47"/>
      <c r="H1480" s="44">
        <v>2246</v>
      </c>
      <c r="I1480" s="198" t="s">
        <v>43</v>
      </c>
      <c r="J1480" s="177" t="str">
        <f>IF(ISBLANK(INDEX('Policy Characteristics'!D:D,MATCH($C1480,'Policy Characteristics'!$C:$C,0))),"",INDEX('Policy Characteristics'!D:D,MATCH($C1480,'Policy Characteristics'!$C:$C,0)))</f>
        <v>R&amp;D Fuel Use Reductions</v>
      </c>
      <c r="K1480" s="177" t="str">
        <f>IF(ISBLANK(INDEX('Policy Characteristics'!E:E,MATCH($C1480,'Policy Characteristics'!$C:$C,0))),"",INDEX('Policy Characteristics'!E:E,MATCH($C1480,'Policy Characteristics'!$C:$C,0)))</f>
        <v>RnD electricity fuel use reduction</v>
      </c>
      <c r="L1480" s="177">
        <f>IF(ISBLANK(INDEX('Policy Characteristics'!F:F,MATCH($C1480,'Policy Characteristics'!$C:$C,0))),"",INDEX('Policy Characteristics'!F:F,MATCH($C1480,'Policy Characteristics'!$C:$C,0)))</f>
        <v>0</v>
      </c>
      <c r="M1480" s="177">
        <f>IF(ISBLANK(INDEX('Policy Characteristics'!G:G,MATCH($C1480,'Policy Characteristics'!$C:$C,0))),"",INDEX('Policy Characteristics'!G:G,MATCH($C1480,'Policy Characteristics'!$C:$C,0)))</f>
        <v>0.4</v>
      </c>
      <c r="N1480" s="177">
        <f>IF(ISBLANK(INDEX('Policy Characteristics'!H:H,MATCH($C1480,'Policy Characteristics'!$C:$C,0))),"",INDEX('Policy Characteristics'!H:H,MATCH($C1480,'Policy Characteristics'!$C:$C,0)))</f>
        <v>0.01</v>
      </c>
      <c r="O1480" s="177" t="str">
        <f>IF(ISBLANK(INDEX('Policy Characteristics'!I:I,MATCH($C1480,'Policy Characteristics'!$C:$C,0))),"",INDEX('Policy Characteristics'!I:I,MATCH($C1480,'Policy Characteristics'!$C:$C,0)))</f>
        <v>% reduction in fuel use</v>
      </c>
      <c r="P1480" s="177" t="str">
        <f>IF(ISBLANK(INDEX('Policy Characteristics'!J:J,MATCH($C1480,'Policy Characteristics'!$C:$C,0))),"",INDEX('Policy Characteristics'!J:J,MATCH($C1480,'Policy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0" s="177" t="str">
        <f>IF(ISBLANK(INDEX('Policy Characteristics'!K:K,MATCH($C1480,'Policy Characteristics'!$C:$C,0))),"",INDEX('Policy Characteristics'!K:K,MATCH($C1480,'Policy Characteristics'!$C:$C,0)))</f>
        <v>architectural-design.html#rnd</v>
      </c>
      <c r="R1480" s="177" t="str">
        <f>IF(ISBLANK(INDEX('Policy Characteristics'!L:L,MATCH($C1480,'Policy Characteristics'!$C:$C,0))),"",INDEX('Policy Characteristics'!L:L,MATCH($C1480,'Policy Characteristics'!$C:$C,0)))</f>
        <v>research-and-development.html</v>
      </c>
    </row>
    <row r="1481" spans="1:18" x14ac:dyDescent="0.35">
      <c r="A1481" s="176" t="str">
        <f>IF(ISBLANK(INDEX('Policy Characteristics'!A:A,MATCH($C1481,'Policy Characteristics'!$C:$C,0))),"",INDEX('Policy Characteristics'!A:A,MATCH($C1481,'Policy Characteristics'!$C:$C,0)))</f>
        <v>Research and Development</v>
      </c>
      <c r="B1481" s="184" t="str">
        <f>IF(ISBLANK(INDEX('Policy Characteristics'!B:B,MATCH($C1481,'Policy Characteristics'!$C:$C,0))),"",INDEX('Policy Characteristics'!B:B,MATCH($C1481,'Policy Characteristics'!$C:$C,0)))</f>
        <v>Fuel Use Reduction</v>
      </c>
      <c r="C1481" t="s">
        <v>296</v>
      </c>
      <c r="D1481" t="s">
        <v>1964</v>
      </c>
      <c r="E1481" s="47"/>
      <c r="F1481" s="6" t="s">
        <v>1991</v>
      </c>
      <c r="G1481" s="47"/>
      <c r="H1481" s="44">
        <v>1487</v>
      </c>
      <c r="I1481" s="198" t="s">
        <v>43</v>
      </c>
      <c r="J1481" s="177" t="str">
        <f>IF(ISBLANK(INDEX('Policy Characteristics'!D:D,MATCH($C1481,'Policy Characteristics'!$C:$C,0))),"",INDEX('Policy Characteristics'!D:D,MATCH($C1481,'Policy Characteristics'!$C:$C,0)))</f>
        <v>R&amp;D Fuel Use Reductions</v>
      </c>
      <c r="K1481" s="177" t="str">
        <f>IF(ISBLANK(INDEX('Policy Characteristics'!E:E,MATCH($C1481,'Policy Characteristics'!$C:$C,0))),"",INDEX('Policy Characteristics'!E:E,MATCH($C1481,'Policy Characteristics'!$C:$C,0)))</f>
        <v>RnD industry fuel use reduction</v>
      </c>
      <c r="L1481" s="177">
        <f>IF(ISBLANK(INDEX('Policy Characteristics'!F:F,MATCH($C1481,'Policy Characteristics'!$C:$C,0))),"",INDEX('Policy Characteristics'!F:F,MATCH($C1481,'Policy Characteristics'!$C:$C,0)))</f>
        <v>0</v>
      </c>
      <c r="M1481" s="177">
        <f>IF(ISBLANK(INDEX('Policy Characteristics'!G:G,MATCH($C1481,'Policy Characteristics'!$C:$C,0))),"",INDEX('Policy Characteristics'!G:G,MATCH($C1481,'Policy Characteristics'!$C:$C,0)))</f>
        <v>0.4</v>
      </c>
      <c r="N1481" s="177">
        <f>IF(ISBLANK(INDEX('Policy Characteristics'!H:H,MATCH($C1481,'Policy Characteristics'!$C:$C,0))),"",INDEX('Policy Characteristics'!H:H,MATCH($C1481,'Policy Characteristics'!$C:$C,0)))</f>
        <v>0.01</v>
      </c>
      <c r="O1481" s="177" t="str">
        <f>IF(ISBLANK(INDEX('Policy Characteristics'!I:I,MATCH($C1481,'Policy Characteristics'!$C:$C,0))),"",INDEX('Policy Characteristics'!I:I,MATCH($C1481,'Policy Characteristics'!$C:$C,0)))</f>
        <v>% reduction in fuel use</v>
      </c>
      <c r="P1481" s="177" t="str">
        <f>IF(ISBLANK(INDEX('Policy Characteristics'!J:J,MATCH($C1481,'Policy Characteristics'!$C:$C,0))),"",INDEX('Policy Characteristics'!J:J,MATCH($C1481,'Policy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1" s="177" t="str">
        <f>IF(ISBLANK(INDEX('Policy Characteristics'!K:K,MATCH($C1481,'Policy Characteristics'!$C:$C,0))),"",INDEX('Policy Characteristics'!K:K,MATCH($C1481,'Policy Characteristics'!$C:$C,0)))</f>
        <v>architectural-design.html#rnd</v>
      </c>
      <c r="R1481" s="177" t="str">
        <f>IF(ISBLANK(INDEX('Policy Characteristics'!L:L,MATCH($C1481,'Policy Characteristics'!$C:$C,0))),"",INDEX('Policy Characteristics'!L:L,MATCH($C1481,'Policy Characteristics'!$C:$C,0)))</f>
        <v>research-and-development.html</v>
      </c>
    </row>
    <row r="1482" spans="1:18" x14ac:dyDescent="0.35">
      <c r="A1482" s="176" t="str">
        <f>IF(ISBLANK(INDEX('Policy Characteristics'!A:A,MATCH($C1482,'Policy Characteristics'!$C:$C,0))),"",INDEX('Policy Characteristics'!A:A,MATCH($C1482,'Policy Characteristics'!$C:$C,0)))</f>
        <v>Research and Development</v>
      </c>
      <c r="B1482" s="184" t="str">
        <f>IF(ISBLANK(INDEX('Policy Characteristics'!B:B,MATCH($C1482,'Policy Characteristics'!$C:$C,0))),"",INDEX('Policy Characteristics'!B:B,MATCH($C1482,'Policy Characteristics'!$C:$C,0)))</f>
        <v>Fuel Use Reduction</v>
      </c>
      <c r="C1482" s="176" t="str">
        <f t="shared" ref="C1482:C1505" si="69">C$1481</f>
        <v>RnD Industry Fuel Use Perc Reduction</v>
      </c>
      <c r="D1482" t="s">
        <v>1965</v>
      </c>
      <c r="E1482" s="47"/>
      <c r="F1482" s="6" t="s">
        <v>1992</v>
      </c>
      <c r="G1482" s="47"/>
      <c r="H1482" s="44">
        <v>1488</v>
      </c>
      <c r="I1482" s="198" t="s">
        <v>43</v>
      </c>
      <c r="J1482" s="177" t="str">
        <f>IF(ISBLANK(INDEX('Policy Characteristics'!D:D,MATCH($C1482,'Policy Characteristics'!$C:$C,0))),"",INDEX('Policy Characteristics'!D:D,MATCH($C1482,'Policy Characteristics'!$C:$C,0)))</f>
        <v>R&amp;D Fuel Use Reductions</v>
      </c>
      <c r="K1482" s="177" t="str">
        <f>IF(ISBLANK(INDEX('Policy Characteristics'!E:E,MATCH($C1482,'Policy Characteristics'!$C:$C,0))),"",INDEX('Policy Characteristics'!E:E,MATCH($C1482,'Policy Characteristics'!$C:$C,0)))</f>
        <v>RnD industry fuel use reduction</v>
      </c>
      <c r="L1482" s="177">
        <f>IF(ISBLANK(INDEX('Policy Characteristics'!F:F,MATCH($C1482,'Policy Characteristics'!$C:$C,0))),"",INDEX('Policy Characteristics'!F:F,MATCH($C1482,'Policy Characteristics'!$C:$C,0)))</f>
        <v>0</v>
      </c>
      <c r="M1482" s="177">
        <f>IF(ISBLANK(INDEX('Policy Characteristics'!G:G,MATCH($C1482,'Policy Characteristics'!$C:$C,0))),"",INDEX('Policy Characteristics'!G:G,MATCH($C1482,'Policy Characteristics'!$C:$C,0)))</f>
        <v>0.4</v>
      </c>
      <c r="N1482" s="177">
        <f>IF(ISBLANK(INDEX('Policy Characteristics'!H:H,MATCH($C1482,'Policy Characteristics'!$C:$C,0))),"",INDEX('Policy Characteristics'!H:H,MATCH($C1482,'Policy Characteristics'!$C:$C,0)))</f>
        <v>0.01</v>
      </c>
      <c r="O1482" s="177" t="str">
        <f>IF(ISBLANK(INDEX('Policy Characteristics'!I:I,MATCH($C1482,'Policy Characteristics'!$C:$C,0))),"",INDEX('Policy Characteristics'!I:I,MATCH($C1482,'Policy Characteristics'!$C:$C,0)))</f>
        <v>% reduction in fuel use</v>
      </c>
      <c r="P1482" s="177" t="str">
        <f>IF(ISBLANK(INDEX('Policy Characteristics'!J:J,MATCH($C1482,'Policy Characteristics'!$C:$C,0))),"",INDEX('Policy Characteristics'!J:J,MATCH($C1482,'Policy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2" s="177" t="str">
        <f>IF(ISBLANK(INDEX('Policy Characteristics'!K:K,MATCH($C1482,'Policy Characteristics'!$C:$C,0))),"",INDEX('Policy Characteristics'!K:K,MATCH($C1482,'Policy Characteristics'!$C:$C,0)))</f>
        <v>architectural-design.html#rnd</v>
      </c>
      <c r="R1482" s="177" t="str">
        <f>IF(ISBLANK(INDEX('Policy Characteristics'!L:L,MATCH($C1482,'Policy Characteristics'!$C:$C,0))),"",INDEX('Policy Characteristics'!L:L,MATCH($C1482,'Policy Characteristics'!$C:$C,0)))</f>
        <v>research-and-development.html</v>
      </c>
    </row>
    <row r="1483" spans="1:18" x14ac:dyDescent="0.35">
      <c r="A1483" s="176" t="str">
        <f>IF(ISBLANK(INDEX('Policy Characteristics'!A:A,MATCH($C1483,'Policy Characteristics'!$C:$C,0))),"",INDEX('Policy Characteristics'!A:A,MATCH($C1483,'Policy Characteristics'!$C:$C,0)))</f>
        <v>Research and Development</v>
      </c>
      <c r="B1483" s="184" t="str">
        <f>IF(ISBLANK(INDEX('Policy Characteristics'!B:B,MATCH($C1483,'Policy Characteristics'!$C:$C,0))),"",INDEX('Policy Characteristics'!B:B,MATCH($C1483,'Policy Characteristics'!$C:$C,0)))</f>
        <v>Fuel Use Reduction</v>
      </c>
      <c r="C1483" s="176" t="str">
        <f t="shared" si="69"/>
        <v>RnD Industry Fuel Use Perc Reduction</v>
      </c>
      <c r="D1483" t="s">
        <v>1966</v>
      </c>
      <c r="E1483" s="47"/>
      <c r="F1483" s="6" t="s">
        <v>1993</v>
      </c>
      <c r="G1483" s="47"/>
      <c r="H1483" s="44">
        <v>1489</v>
      </c>
      <c r="I1483" s="198" t="s">
        <v>43</v>
      </c>
      <c r="J1483" s="177" t="str">
        <f>IF(ISBLANK(INDEX('Policy Characteristics'!D:D,MATCH($C1483,'Policy Characteristics'!$C:$C,0))),"",INDEX('Policy Characteristics'!D:D,MATCH($C1483,'Policy Characteristics'!$C:$C,0)))</f>
        <v>R&amp;D Fuel Use Reductions</v>
      </c>
      <c r="K1483" s="177" t="str">
        <f>IF(ISBLANK(INDEX('Policy Characteristics'!E:E,MATCH($C1483,'Policy Characteristics'!$C:$C,0))),"",INDEX('Policy Characteristics'!E:E,MATCH($C1483,'Policy Characteristics'!$C:$C,0)))</f>
        <v>RnD industry fuel use reduction</v>
      </c>
      <c r="L1483" s="177">
        <f>IF(ISBLANK(INDEX('Policy Characteristics'!F:F,MATCH($C1483,'Policy Characteristics'!$C:$C,0))),"",INDEX('Policy Characteristics'!F:F,MATCH($C1483,'Policy Characteristics'!$C:$C,0)))</f>
        <v>0</v>
      </c>
      <c r="M1483" s="177">
        <f>IF(ISBLANK(INDEX('Policy Characteristics'!G:G,MATCH($C1483,'Policy Characteristics'!$C:$C,0))),"",INDEX('Policy Characteristics'!G:G,MATCH($C1483,'Policy Characteristics'!$C:$C,0)))</f>
        <v>0.4</v>
      </c>
      <c r="N1483" s="177">
        <f>IF(ISBLANK(INDEX('Policy Characteristics'!H:H,MATCH($C1483,'Policy Characteristics'!$C:$C,0))),"",INDEX('Policy Characteristics'!H:H,MATCH($C1483,'Policy Characteristics'!$C:$C,0)))</f>
        <v>0.01</v>
      </c>
      <c r="O1483" s="177" t="str">
        <f>IF(ISBLANK(INDEX('Policy Characteristics'!I:I,MATCH($C1483,'Policy Characteristics'!$C:$C,0))),"",INDEX('Policy Characteristics'!I:I,MATCH($C1483,'Policy Characteristics'!$C:$C,0)))</f>
        <v>% reduction in fuel use</v>
      </c>
      <c r="P1483" s="177" t="str">
        <f>IF(ISBLANK(INDEX('Policy Characteristics'!J:J,MATCH($C1483,'Policy Characteristics'!$C:$C,0))),"",INDEX('Policy Characteristics'!J:J,MATCH($C1483,'Policy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3" s="177" t="str">
        <f>IF(ISBLANK(INDEX('Policy Characteristics'!K:K,MATCH($C1483,'Policy Characteristics'!$C:$C,0))),"",INDEX('Policy Characteristics'!K:K,MATCH($C1483,'Policy Characteristics'!$C:$C,0)))</f>
        <v>architectural-design.html#rnd</v>
      </c>
      <c r="R1483" s="177" t="str">
        <f>IF(ISBLANK(INDEX('Policy Characteristics'!L:L,MATCH($C1483,'Policy Characteristics'!$C:$C,0))),"",INDEX('Policy Characteristics'!L:L,MATCH($C1483,'Policy Characteristics'!$C:$C,0)))</f>
        <v>research-and-development.html</v>
      </c>
    </row>
    <row r="1484" spans="1:18" x14ac:dyDescent="0.35">
      <c r="A1484" s="176" t="str">
        <f>IF(ISBLANK(INDEX('Policy Characteristics'!A:A,MATCH($C1484,'Policy Characteristics'!$C:$C,0))),"",INDEX('Policy Characteristics'!A:A,MATCH($C1484,'Policy Characteristics'!$C:$C,0)))</f>
        <v>Research and Development</v>
      </c>
      <c r="B1484" s="184" t="str">
        <f>IF(ISBLANK(INDEX('Policy Characteristics'!B:B,MATCH($C1484,'Policy Characteristics'!$C:$C,0))),"",INDEX('Policy Characteristics'!B:B,MATCH($C1484,'Policy Characteristics'!$C:$C,0)))</f>
        <v>Fuel Use Reduction</v>
      </c>
      <c r="C1484" s="176" t="str">
        <f t="shared" si="69"/>
        <v>RnD Industry Fuel Use Perc Reduction</v>
      </c>
      <c r="D1484" t="s">
        <v>1967</v>
      </c>
      <c r="E1484" s="47"/>
      <c r="F1484" s="6" t="s">
        <v>1994</v>
      </c>
      <c r="G1484" s="47"/>
      <c r="H1484" s="44">
        <v>1490</v>
      </c>
      <c r="I1484" s="198" t="s">
        <v>43</v>
      </c>
      <c r="J1484" s="177" t="str">
        <f>IF(ISBLANK(INDEX('Policy Characteristics'!D:D,MATCH($C1484,'Policy Characteristics'!$C:$C,0))),"",INDEX('Policy Characteristics'!D:D,MATCH($C1484,'Policy Characteristics'!$C:$C,0)))</f>
        <v>R&amp;D Fuel Use Reductions</v>
      </c>
      <c r="K1484" s="177" t="str">
        <f>IF(ISBLANK(INDEX('Policy Characteristics'!E:E,MATCH($C1484,'Policy Characteristics'!$C:$C,0))),"",INDEX('Policy Characteristics'!E:E,MATCH($C1484,'Policy Characteristics'!$C:$C,0)))</f>
        <v>RnD industry fuel use reduction</v>
      </c>
      <c r="L1484" s="177">
        <f>IF(ISBLANK(INDEX('Policy Characteristics'!F:F,MATCH($C1484,'Policy Characteristics'!$C:$C,0))),"",INDEX('Policy Characteristics'!F:F,MATCH($C1484,'Policy Characteristics'!$C:$C,0)))</f>
        <v>0</v>
      </c>
      <c r="M1484" s="177">
        <f>IF(ISBLANK(INDEX('Policy Characteristics'!G:G,MATCH($C1484,'Policy Characteristics'!$C:$C,0))),"",INDEX('Policy Characteristics'!G:G,MATCH($C1484,'Policy Characteristics'!$C:$C,0)))</f>
        <v>0.4</v>
      </c>
      <c r="N1484" s="177">
        <f>IF(ISBLANK(INDEX('Policy Characteristics'!H:H,MATCH($C1484,'Policy Characteristics'!$C:$C,0))),"",INDEX('Policy Characteristics'!H:H,MATCH($C1484,'Policy Characteristics'!$C:$C,0)))</f>
        <v>0.01</v>
      </c>
      <c r="O1484" s="177" t="str">
        <f>IF(ISBLANK(INDEX('Policy Characteristics'!I:I,MATCH($C1484,'Policy Characteristics'!$C:$C,0))),"",INDEX('Policy Characteristics'!I:I,MATCH($C1484,'Policy Characteristics'!$C:$C,0)))</f>
        <v>% reduction in fuel use</v>
      </c>
      <c r="P1484" s="177" t="str">
        <f>IF(ISBLANK(INDEX('Policy Characteristics'!J:J,MATCH($C1484,'Policy Characteristics'!$C:$C,0))),"",INDEX('Policy Characteristics'!J:J,MATCH($C1484,'Policy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4" s="177" t="str">
        <f>IF(ISBLANK(INDEX('Policy Characteristics'!K:K,MATCH($C1484,'Policy Characteristics'!$C:$C,0))),"",INDEX('Policy Characteristics'!K:K,MATCH($C1484,'Policy Characteristics'!$C:$C,0)))</f>
        <v>architectural-design.html#rnd</v>
      </c>
      <c r="R1484" s="177" t="str">
        <f>IF(ISBLANK(INDEX('Policy Characteristics'!L:L,MATCH($C1484,'Policy Characteristics'!$C:$C,0))),"",INDEX('Policy Characteristics'!L:L,MATCH($C1484,'Policy Characteristics'!$C:$C,0)))</f>
        <v>research-and-development.html</v>
      </c>
    </row>
    <row r="1485" spans="1:18" x14ac:dyDescent="0.35">
      <c r="A1485" s="176" t="str">
        <f>IF(ISBLANK(INDEX('Policy Characteristics'!A:A,MATCH($C1485,'Policy Characteristics'!$C:$C,0))),"",INDEX('Policy Characteristics'!A:A,MATCH($C1485,'Policy Characteristics'!$C:$C,0)))</f>
        <v>Research and Development</v>
      </c>
      <c r="B1485" s="184" t="str">
        <f>IF(ISBLANK(INDEX('Policy Characteristics'!B:B,MATCH($C1485,'Policy Characteristics'!$C:$C,0))),"",INDEX('Policy Characteristics'!B:B,MATCH($C1485,'Policy Characteristics'!$C:$C,0)))</f>
        <v>Fuel Use Reduction</v>
      </c>
      <c r="C1485" s="176" t="str">
        <f t="shared" si="69"/>
        <v>RnD Industry Fuel Use Perc Reduction</v>
      </c>
      <c r="D1485" t="s">
        <v>1968</v>
      </c>
      <c r="E1485" s="47"/>
      <c r="F1485" s="6" t="s">
        <v>1995</v>
      </c>
      <c r="G1485" s="47"/>
      <c r="H1485" s="44">
        <v>1491</v>
      </c>
      <c r="I1485" s="198" t="s">
        <v>43</v>
      </c>
      <c r="J1485" s="177" t="str">
        <f>IF(ISBLANK(INDEX('Policy Characteristics'!D:D,MATCH($C1485,'Policy Characteristics'!$C:$C,0))),"",INDEX('Policy Characteristics'!D:D,MATCH($C1485,'Policy Characteristics'!$C:$C,0)))</f>
        <v>R&amp;D Fuel Use Reductions</v>
      </c>
      <c r="K1485" s="177" t="str">
        <f>IF(ISBLANK(INDEX('Policy Characteristics'!E:E,MATCH($C1485,'Policy Characteristics'!$C:$C,0))),"",INDEX('Policy Characteristics'!E:E,MATCH($C1485,'Policy Characteristics'!$C:$C,0)))</f>
        <v>RnD industry fuel use reduction</v>
      </c>
      <c r="L1485" s="177">
        <f>IF(ISBLANK(INDEX('Policy Characteristics'!F:F,MATCH($C1485,'Policy Characteristics'!$C:$C,0))),"",INDEX('Policy Characteristics'!F:F,MATCH($C1485,'Policy Characteristics'!$C:$C,0)))</f>
        <v>0</v>
      </c>
      <c r="M1485" s="177">
        <f>IF(ISBLANK(INDEX('Policy Characteristics'!G:G,MATCH($C1485,'Policy Characteristics'!$C:$C,0))),"",INDEX('Policy Characteristics'!G:G,MATCH($C1485,'Policy Characteristics'!$C:$C,0)))</f>
        <v>0.4</v>
      </c>
      <c r="N1485" s="177">
        <f>IF(ISBLANK(INDEX('Policy Characteristics'!H:H,MATCH($C1485,'Policy Characteristics'!$C:$C,0))),"",INDEX('Policy Characteristics'!H:H,MATCH($C1485,'Policy Characteristics'!$C:$C,0)))</f>
        <v>0.01</v>
      </c>
      <c r="O1485" s="177" t="str">
        <f>IF(ISBLANK(INDEX('Policy Characteristics'!I:I,MATCH($C1485,'Policy Characteristics'!$C:$C,0))),"",INDEX('Policy Characteristics'!I:I,MATCH($C1485,'Policy Characteristics'!$C:$C,0)))</f>
        <v>% reduction in fuel use</v>
      </c>
      <c r="P1485" s="177" t="str">
        <f>IF(ISBLANK(INDEX('Policy Characteristics'!J:J,MATCH($C1485,'Policy Characteristics'!$C:$C,0))),"",INDEX('Policy Characteristics'!J:J,MATCH($C1485,'Policy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5" s="177" t="str">
        <f>IF(ISBLANK(INDEX('Policy Characteristics'!K:K,MATCH($C1485,'Policy Characteristics'!$C:$C,0))),"",INDEX('Policy Characteristics'!K:K,MATCH($C1485,'Policy Characteristics'!$C:$C,0)))</f>
        <v>architectural-design.html#rnd</v>
      </c>
      <c r="R1485" s="177" t="str">
        <f>IF(ISBLANK(INDEX('Policy Characteristics'!L:L,MATCH($C1485,'Policy Characteristics'!$C:$C,0))),"",INDEX('Policy Characteristics'!L:L,MATCH($C1485,'Policy Characteristics'!$C:$C,0)))</f>
        <v>research-and-development.html</v>
      </c>
    </row>
    <row r="1486" spans="1:18" x14ac:dyDescent="0.35">
      <c r="A1486" s="176" t="str">
        <f>IF(ISBLANK(INDEX('Policy Characteristics'!A:A,MATCH($C1486,'Policy Characteristics'!$C:$C,0))),"",INDEX('Policy Characteristics'!A:A,MATCH($C1486,'Policy Characteristics'!$C:$C,0)))</f>
        <v>Research and Development</v>
      </c>
      <c r="B1486" s="184" t="str">
        <f>IF(ISBLANK(INDEX('Policy Characteristics'!B:B,MATCH($C1486,'Policy Characteristics'!$C:$C,0))),"",INDEX('Policy Characteristics'!B:B,MATCH($C1486,'Policy Characteristics'!$C:$C,0)))</f>
        <v>Fuel Use Reduction</v>
      </c>
      <c r="C1486" s="176" t="str">
        <f t="shared" si="69"/>
        <v>RnD Industry Fuel Use Perc Reduction</v>
      </c>
      <c r="D1486" t="s">
        <v>1969</v>
      </c>
      <c r="E1486" s="47"/>
      <c r="F1486" s="6" t="s">
        <v>1996</v>
      </c>
      <c r="G1486" s="47"/>
      <c r="H1486" s="44">
        <v>1492</v>
      </c>
      <c r="I1486" s="198" t="s">
        <v>43</v>
      </c>
      <c r="J1486" s="177" t="str">
        <f>IF(ISBLANK(INDEX('Policy Characteristics'!D:D,MATCH($C1486,'Policy Characteristics'!$C:$C,0))),"",INDEX('Policy Characteristics'!D:D,MATCH($C1486,'Policy Characteristics'!$C:$C,0)))</f>
        <v>R&amp;D Fuel Use Reductions</v>
      </c>
      <c r="K1486" s="177" t="str">
        <f>IF(ISBLANK(INDEX('Policy Characteristics'!E:E,MATCH($C1486,'Policy Characteristics'!$C:$C,0))),"",INDEX('Policy Characteristics'!E:E,MATCH($C1486,'Policy Characteristics'!$C:$C,0)))</f>
        <v>RnD industry fuel use reduction</v>
      </c>
      <c r="L1486" s="177">
        <f>IF(ISBLANK(INDEX('Policy Characteristics'!F:F,MATCH($C1486,'Policy Characteristics'!$C:$C,0))),"",INDEX('Policy Characteristics'!F:F,MATCH($C1486,'Policy Characteristics'!$C:$C,0)))</f>
        <v>0</v>
      </c>
      <c r="M1486" s="177">
        <f>IF(ISBLANK(INDEX('Policy Characteristics'!G:G,MATCH($C1486,'Policy Characteristics'!$C:$C,0))),"",INDEX('Policy Characteristics'!G:G,MATCH($C1486,'Policy Characteristics'!$C:$C,0)))</f>
        <v>0.4</v>
      </c>
      <c r="N1486" s="177">
        <f>IF(ISBLANK(INDEX('Policy Characteristics'!H:H,MATCH($C1486,'Policy Characteristics'!$C:$C,0))),"",INDEX('Policy Characteristics'!H:H,MATCH($C1486,'Policy Characteristics'!$C:$C,0)))</f>
        <v>0.01</v>
      </c>
      <c r="O1486" s="177" t="str">
        <f>IF(ISBLANK(INDEX('Policy Characteristics'!I:I,MATCH($C1486,'Policy Characteristics'!$C:$C,0))),"",INDEX('Policy Characteristics'!I:I,MATCH($C1486,'Policy Characteristics'!$C:$C,0)))</f>
        <v>% reduction in fuel use</v>
      </c>
      <c r="P1486" s="177" t="str">
        <f>IF(ISBLANK(INDEX('Policy Characteristics'!J:J,MATCH($C1486,'Policy Characteristics'!$C:$C,0))),"",INDEX('Policy Characteristics'!J:J,MATCH($C1486,'Policy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6" s="177" t="str">
        <f>IF(ISBLANK(INDEX('Policy Characteristics'!K:K,MATCH($C1486,'Policy Characteristics'!$C:$C,0))),"",INDEX('Policy Characteristics'!K:K,MATCH($C1486,'Policy Characteristics'!$C:$C,0)))</f>
        <v>architectural-design.html#rnd</v>
      </c>
      <c r="R1486" s="177" t="str">
        <f>IF(ISBLANK(INDEX('Policy Characteristics'!L:L,MATCH($C1486,'Policy Characteristics'!$C:$C,0))),"",INDEX('Policy Characteristics'!L:L,MATCH($C1486,'Policy Characteristics'!$C:$C,0)))</f>
        <v>research-and-development.html</v>
      </c>
    </row>
    <row r="1487" spans="1:18" x14ac:dyDescent="0.35">
      <c r="A1487" s="176" t="str">
        <f>IF(ISBLANK(INDEX('Policy Characteristics'!A:A,MATCH($C1487,'Policy Characteristics'!$C:$C,0))),"",INDEX('Policy Characteristics'!A:A,MATCH($C1487,'Policy Characteristics'!$C:$C,0)))</f>
        <v>Research and Development</v>
      </c>
      <c r="B1487" s="184" t="str">
        <f>IF(ISBLANK(INDEX('Policy Characteristics'!B:B,MATCH($C1487,'Policy Characteristics'!$C:$C,0))),"",INDEX('Policy Characteristics'!B:B,MATCH($C1487,'Policy Characteristics'!$C:$C,0)))</f>
        <v>Fuel Use Reduction</v>
      </c>
      <c r="C1487" s="176" t="str">
        <f t="shared" si="69"/>
        <v>RnD Industry Fuel Use Perc Reduction</v>
      </c>
      <c r="D1487" t="s">
        <v>1970</v>
      </c>
      <c r="E1487" s="47"/>
      <c r="F1487" s="6" t="s">
        <v>1997</v>
      </c>
      <c r="G1487" s="47"/>
      <c r="H1487" s="44">
        <v>1493</v>
      </c>
      <c r="I1487" s="198" t="s">
        <v>43</v>
      </c>
      <c r="J1487" s="177" t="str">
        <f>IF(ISBLANK(INDEX('Policy Characteristics'!D:D,MATCH($C1487,'Policy Characteristics'!$C:$C,0))),"",INDEX('Policy Characteristics'!D:D,MATCH($C1487,'Policy Characteristics'!$C:$C,0)))</f>
        <v>R&amp;D Fuel Use Reductions</v>
      </c>
      <c r="K1487" s="177" t="str">
        <f>IF(ISBLANK(INDEX('Policy Characteristics'!E:E,MATCH($C1487,'Policy Characteristics'!$C:$C,0))),"",INDEX('Policy Characteristics'!E:E,MATCH($C1487,'Policy Characteristics'!$C:$C,0)))</f>
        <v>RnD industry fuel use reduction</v>
      </c>
      <c r="L1487" s="177">
        <f>IF(ISBLANK(INDEX('Policy Characteristics'!F:F,MATCH($C1487,'Policy Characteristics'!$C:$C,0))),"",INDEX('Policy Characteristics'!F:F,MATCH($C1487,'Policy Characteristics'!$C:$C,0)))</f>
        <v>0</v>
      </c>
      <c r="M1487" s="177">
        <f>IF(ISBLANK(INDEX('Policy Characteristics'!G:G,MATCH($C1487,'Policy Characteristics'!$C:$C,0))),"",INDEX('Policy Characteristics'!G:G,MATCH($C1487,'Policy Characteristics'!$C:$C,0)))</f>
        <v>0.4</v>
      </c>
      <c r="N1487" s="177">
        <f>IF(ISBLANK(INDEX('Policy Characteristics'!H:H,MATCH($C1487,'Policy Characteristics'!$C:$C,0))),"",INDEX('Policy Characteristics'!H:H,MATCH($C1487,'Policy Characteristics'!$C:$C,0)))</f>
        <v>0.01</v>
      </c>
      <c r="O1487" s="177" t="str">
        <f>IF(ISBLANK(INDEX('Policy Characteristics'!I:I,MATCH($C1487,'Policy Characteristics'!$C:$C,0))),"",INDEX('Policy Characteristics'!I:I,MATCH($C1487,'Policy Characteristics'!$C:$C,0)))</f>
        <v>% reduction in fuel use</v>
      </c>
      <c r="P1487" s="177" t="str">
        <f>IF(ISBLANK(INDEX('Policy Characteristics'!J:J,MATCH($C1487,'Policy Characteristics'!$C:$C,0))),"",INDEX('Policy Characteristics'!J:J,MATCH($C1487,'Policy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7" s="177" t="str">
        <f>IF(ISBLANK(INDEX('Policy Characteristics'!K:K,MATCH($C1487,'Policy Characteristics'!$C:$C,0))),"",INDEX('Policy Characteristics'!K:K,MATCH($C1487,'Policy Characteristics'!$C:$C,0)))</f>
        <v>architectural-design.html#rnd</v>
      </c>
      <c r="R1487" s="177" t="str">
        <f>IF(ISBLANK(INDEX('Policy Characteristics'!L:L,MATCH($C1487,'Policy Characteristics'!$C:$C,0))),"",INDEX('Policy Characteristics'!L:L,MATCH($C1487,'Policy Characteristics'!$C:$C,0)))</f>
        <v>research-and-development.html</v>
      </c>
    </row>
    <row r="1488" spans="1:18" x14ac:dyDescent="0.35">
      <c r="A1488" s="176" t="str">
        <f>IF(ISBLANK(INDEX('Policy Characteristics'!A:A,MATCH($C1488,'Policy Characteristics'!$C:$C,0))),"",INDEX('Policy Characteristics'!A:A,MATCH($C1488,'Policy Characteristics'!$C:$C,0)))</f>
        <v>Research and Development</v>
      </c>
      <c r="B1488" s="184" t="str">
        <f>IF(ISBLANK(INDEX('Policy Characteristics'!B:B,MATCH($C1488,'Policy Characteristics'!$C:$C,0))),"",INDEX('Policy Characteristics'!B:B,MATCH($C1488,'Policy Characteristics'!$C:$C,0)))</f>
        <v>Fuel Use Reduction</v>
      </c>
      <c r="C1488" s="176" t="str">
        <f t="shared" si="69"/>
        <v>RnD Industry Fuel Use Perc Reduction</v>
      </c>
      <c r="D1488" t="s">
        <v>1971</v>
      </c>
      <c r="E1488" s="47"/>
      <c r="F1488" s="6" t="s">
        <v>1998</v>
      </c>
      <c r="G1488" s="47"/>
      <c r="H1488" s="44">
        <v>1494</v>
      </c>
      <c r="I1488" s="198" t="s">
        <v>43</v>
      </c>
      <c r="J1488" s="177" t="str">
        <f>IF(ISBLANK(INDEX('Policy Characteristics'!D:D,MATCH($C1488,'Policy Characteristics'!$C:$C,0))),"",INDEX('Policy Characteristics'!D:D,MATCH($C1488,'Policy Characteristics'!$C:$C,0)))</f>
        <v>R&amp;D Fuel Use Reductions</v>
      </c>
      <c r="K1488" s="177" t="str">
        <f>IF(ISBLANK(INDEX('Policy Characteristics'!E:E,MATCH($C1488,'Policy Characteristics'!$C:$C,0))),"",INDEX('Policy Characteristics'!E:E,MATCH($C1488,'Policy Characteristics'!$C:$C,0)))</f>
        <v>RnD industry fuel use reduction</v>
      </c>
      <c r="L1488" s="177">
        <f>IF(ISBLANK(INDEX('Policy Characteristics'!F:F,MATCH($C1488,'Policy Characteristics'!$C:$C,0))),"",INDEX('Policy Characteristics'!F:F,MATCH($C1488,'Policy Characteristics'!$C:$C,0)))</f>
        <v>0</v>
      </c>
      <c r="M1488" s="177">
        <f>IF(ISBLANK(INDEX('Policy Characteristics'!G:G,MATCH($C1488,'Policy Characteristics'!$C:$C,0))),"",INDEX('Policy Characteristics'!G:G,MATCH($C1488,'Policy Characteristics'!$C:$C,0)))</f>
        <v>0.4</v>
      </c>
      <c r="N1488" s="177">
        <f>IF(ISBLANK(INDEX('Policy Characteristics'!H:H,MATCH($C1488,'Policy Characteristics'!$C:$C,0))),"",INDEX('Policy Characteristics'!H:H,MATCH($C1488,'Policy Characteristics'!$C:$C,0)))</f>
        <v>0.01</v>
      </c>
      <c r="O1488" s="177" t="str">
        <f>IF(ISBLANK(INDEX('Policy Characteristics'!I:I,MATCH($C1488,'Policy Characteristics'!$C:$C,0))),"",INDEX('Policy Characteristics'!I:I,MATCH($C1488,'Policy Characteristics'!$C:$C,0)))</f>
        <v>% reduction in fuel use</v>
      </c>
      <c r="P1488" s="177" t="str">
        <f>IF(ISBLANK(INDEX('Policy Characteristics'!J:J,MATCH($C1488,'Policy Characteristics'!$C:$C,0))),"",INDEX('Policy Characteristics'!J:J,MATCH($C1488,'Policy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8" s="177" t="str">
        <f>IF(ISBLANK(INDEX('Policy Characteristics'!K:K,MATCH($C1488,'Policy Characteristics'!$C:$C,0))),"",INDEX('Policy Characteristics'!K:K,MATCH($C1488,'Policy Characteristics'!$C:$C,0)))</f>
        <v>architectural-design.html#rnd</v>
      </c>
      <c r="R1488" s="177" t="str">
        <f>IF(ISBLANK(INDEX('Policy Characteristics'!L:L,MATCH($C1488,'Policy Characteristics'!$C:$C,0))),"",INDEX('Policy Characteristics'!L:L,MATCH($C1488,'Policy Characteristics'!$C:$C,0)))</f>
        <v>research-and-development.html</v>
      </c>
    </row>
    <row r="1489" spans="1:18" x14ac:dyDescent="0.35">
      <c r="A1489" s="176" t="str">
        <f>IF(ISBLANK(INDEX('Policy Characteristics'!A:A,MATCH($C1489,'Policy Characteristics'!$C:$C,0))),"",INDEX('Policy Characteristics'!A:A,MATCH($C1489,'Policy Characteristics'!$C:$C,0)))</f>
        <v>Research and Development</v>
      </c>
      <c r="B1489" s="184" t="str">
        <f>IF(ISBLANK(INDEX('Policy Characteristics'!B:B,MATCH($C1489,'Policy Characteristics'!$C:$C,0))),"",INDEX('Policy Characteristics'!B:B,MATCH($C1489,'Policy Characteristics'!$C:$C,0)))</f>
        <v>Fuel Use Reduction</v>
      </c>
      <c r="C1489" s="176" t="str">
        <f t="shared" si="69"/>
        <v>RnD Industry Fuel Use Perc Reduction</v>
      </c>
      <c r="D1489" t="s">
        <v>1972</v>
      </c>
      <c r="E1489" s="47"/>
      <c r="F1489" s="6" t="s">
        <v>1999</v>
      </c>
      <c r="G1489" s="47"/>
      <c r="H1489" s="44">
        <v>1495</v>
      </c>
      <c r="I1489" s="198" t="s">
        <v>43</v>
      </c>
      <c r="J1489" s="177" t="str">
        <f>IF(ISBLANK(INDEX('Policy Characteristics'!D:D,MATCH($C1489,'Policy Characteristics'!$C:$C,0))),"",INDEX('Policy Characteristics'!D:D,MATCH($C1489,'Policy Characteristics'!$C:$C,0)))</f>
        <v>R&amp;D Fuel Use Reductions</v>
      </c>
      <c r="K1489" s="177" t="str">
        <f>IF(ISBLANK(INDEX('Policy Characteristics'!E:E,MATCH($C1489,'Policy Characteristics'!$C:$C,0))),"",INDEX('Policy Characteristics'!E:E,MATCH($C1489,'Policy Characteristics'!$C:$C,0)))</f>
        <v>RnD industry fuel use reduction</v>
      </c>
      <c r="L1489" s="177">
        <f>IF(ISBLANK(INDEX('Policy Characteristics'!F:F,MATCH($C1489,'Policy Characteristics'!$C:$C,0))),"",INDEX('Policy Characteristics'!F:F,MATCH($C1489,'Policy Characteristics'!$C:$C,0)))</f>
        <v>0</v>
      </c>
      <c r="M1489" s="177">
        <f>IF(ISBLANK(INDEX('Policy Characteristics'!G:G,MATCH($C1489,'Policy Characteristics'!$C:$C,0))),"",INDEX('Policy Characteristics'!G:G,MATCH($C1489,'Policy Characteristics'!$C:$C,0)))</f>
        <v>0.4</v>
      </c>
      <c r="N1489" s="177">
        <f>IF(ISBLANK(INDEX('Policy Characteristics'!H:H,MATCH($C1489,'Policy Characteristics'!$C:$C,0))),"",INDEX('Policy Characteristics'!H:H,MATCH($C1489,'Policy Characteristics'!$C:$C,0)))</f>
        <v>0.01</v>
      </c>
      <c r="O1489" s="177" t="str">
        <f>IF(ISBLANK(INDEX('Policy Characteristics'!I:I,MATCH($C1489,'Policy Characteristics'!$C:$C,0))),"",INDEX('Policy Characteristics'!I:I,MATCH($C1489,'Policy Characteristics'!$C:$C,0)))</f>
        <v>% reduction in fuel use</v>
      </c>
      <c r="P1489" s="177" t="str">
        <f>IF(ISBLANK(INDEX('Policy Characteristics'!J:J,MATCH($C1489,'Policy Characteristics'!$C:$C,0))),"",INDEX('Policy Characteristics'!J:J,MATCH($C1489,'Policy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9" s="177" t="str">
        <f>IF(ISBLANK(INDEX('Policy Characteristics'!K:K,MATCH($C1489,'Policy Characteristics'!$C:$C,0))),"",INDEX('Policy Characteristics'!K:K,MATCH($C1489,'Policy Characteristics'!$C:$C,0)))</f>
        <v>architectural-design.html#rnd</v>
      </c>
      <c r="R1489" s="177" t="str">
        <f>IF(ISBLANK(INDEX('Policy Characteristics'!L:L,MATCH($C1489,'Policy Characteristics'!$C:$C,0))),"",INDEX('Policy Characteristics'!L:L,MATCH($C1489,'Policy Characteristics'!$C:$C,0)))</f>
        <v>research-and-development.html</v>
      </c>
    </row>
    <row r="1490" spans="1:18" x14ac:dyDescent="0.35">
      <c r="A1490" s="176" t="str">
        <f>IF(ISBLANK(INDEX('Policy Characteristics'!A:A,MATCH($C1490,'Policy Characteristics'!$C:$C,0))),"",INDEX('Policy Characteristics'!A:A,MATCH($C1490,'Policy Characteristics'!$C:$C,0)))</f>
        <v>Research and Development</v>
      </c>
      <c r="B1490" s="184" t="str">
        <f>IF(ISBLANK(INDEX('Policy Characteristics'!B:B,MATCH($C1490,'Policy Characteristics'!$C:$C,0))),"",INDEX('Policy Characteristics'!B:B,MATCH($C1490,'Policy Characteristics'!$C:$C,0)))</f>
        <v>Fuel Use Reduction</v>
      </c>
      <c r="C1490" s="176" t="str">
        <f t="shared" si="69"/>
        <v>RnD Industry Fuel Use Perc Reduction</v>
      </c>
      <c r="D1490" t="s">
        <v>1973</v>
      </c>
      <c r="E1490" s="47"/>
      <c r="F1490" s="6" t="s">
        <v>325</v>
      </c>
      <c r="G1490" s="47"/>
      <c r="H1490" s="44">
        <v>1496</v>
      </c>
      <c r="I1490" s="198" t="s">
        <v>43</v>
      </c>
      <c r="J1490" s="177" t="str">
        <f>IF(ISBLANK(INDEX('Policy Characteristics'!D:D,MATCH($C1490,'Policy Characteristics'!$C:$C,0))),"",INDEX('Policy Characteristics'!D:D,MATCH($C1490,'Policy Characteristics'!$C:$C,0)))</f>
        <v>R&amp;D Fuel Use Reductions</v>
      </c>
      <c r="K1490" s="177" t="str">
        <f>IF(ISBLANK(INDEX('Policy Characteristics'!E:E,MATCH($C1490,'Policy Characteristics'!$C:$C,0))),"",INDEX('Policy Characteristics'!E:E,MATCH($C1490,'Policy Characteristics'!$C:$C,0)))</f>
        <v>RnD industry fuel use reduction</v>
      </c>
      <c r="L1490" s="177">
        <f>IF(ISBLANK(INDEX('Policy Characteristics'!F:F,MATCH($C1490,'Policy Characteristics'!$C:$C,0))),"",INDEX('Policy Characteristics'!F:F,MATCH($C1490,'Policy Characteristics'!$C:$C,0)))</f>
        <v>0</v>
      </c>
      <c r="M1490" s="177">
        <f>IF(ISBLANK(INDEX('Policy Characteristics'!G:G,MATCH($C1490,'Policy Characteristics'!$C:$C,0))),"",INDEX('Policy Characteristics'!G:G,MATCH($C1490,'Policy Characteristics'!$C:$C,0)))</f>
        <v>0.4</v>
      </c>
      <c r="N1490" s="177">
        <f>IF(ISBLANK(INDEX('Policy Characteristics'!H:H,MATCH($C1490,'Policy Characteristics'!$C:$C,0))),"",INDEX('Policy Characteristics'!H:H,MATCH($C1490,'Policy Characteristics'!$C:$C,0)))</f>
        <v>0.01</v>
      </c>
      <c r="O1490" s="177" t="str">
        <f>IF(ISBLANK(INDEX('Policy Characteristics'!I:I,MATCH($C1490,'Policy Characteristics'!$C:$C,0))),"",INDEX('Policy Characteristics'!I:I,MATCH($C1490,'Policy Characteristics'!$C:$C,0)))</f>
        <v>% reduction in fuel use</v>
      </c>
      <c r="P1490" s="177" t="str">
        <f>IF(ISBLANK(INDEX('Policy Characteristics'!J:J,MATCH($C1490,'Policy Characteristics'!$C:$C,0))),"",INDEX('Policy Characteristics'!J:J,MATCH($C1490,'Policy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0" s="177" t="str">
        <f>IF(ISBLANK(INDEX('Policy Characteristics'!K:K,MATCH($C1490,'Policy Characteristics'!$C:$C,0))),"",INDEX('Policy Characteristics'!K:K,MATCH($C1490,'Policy Characteristics'!$C:$C,0)))</f>
        <v>architectural-design.html#rnd</v>
      </c>
      <c r="R1490" s="177" t="str">
        <f>IF(ISBLANK(INDEX('Policy Characteristics'!L:L,MATCH($C1490,'Policy Characteristics'!$C:$C,0))),"",INDEX('Policy Characteristics'!L:L,MATCH($C1490,'Policy Characteristics'!$C:$C,0)))</f>
        <v>research-and-development.html</v>
      </c>
    </row>
    <row r="1491" spans="1:18" x14ac:dyDescent="0.35">
      <c r="A1491" s="176" t="str">
        <f>IF(ISBLANK(INDEX('Policy Characteristics'!A:A,MATCH($C1491,'Policy Characteristics'!$C:$C,0))),"",INDEX('Policy Characteristics'!A:A,MATCH($C1491,'Policy Characteristics'!$C:$C,0)))</f>
        <v>Research and Development</v>
      </c>
      <c r="B1491" s="184" t="str">
        <f>IF(ISBLANK(INDEX('Policy Characteristics'!B:B,MATCH($C1491,'Policy Characteristics'!$C:$C,0))),"",INDEX('Policy Characteristics'!B:B,MATCH($C1491,'Policy Characteristics'!$C:$C,0)))</f>
        <v>Fuel Use Reduction</v>
      </c>
      <c r="C1491" s="176" t="str">
        <f t="shared" si="69"/>
        <v>RnD Industry Fuel Use Perc Reduction</v>
      </c>
      <c r="D1491" t="s">
        <v>1974</v>
      </c>
      <c r="E1491" s="47"/>
      <c r="F1491" s="6" t="s">
        <v>2000</v>
      </c>
      <c r="G1491" s="47"/>
      <c r="H1491" s="44">
        <v>1497</v>
      </c>
      <c r="I1491" s="198" t="s">
        <v>43</v>
      </c>
      <c r="J1491" s="177" t="str">
        <f>IF(ISBLANK(INDEX('Policy Characteristics'!D:D,MATCH($C1491,'Policy Characteristics'!$C:$C,0))),"",INDEX('Policy Characteristics'!D:D,MATCH($C1491,'Policy Characteristics'!$C:$C,0)))</f>
        <v>R&amp;D Fuel Use Reductions</v>
      </c>
      <c r="K1491" s="177" t="str">
        <f>IF(ISBLANK(INDEX('Policy Characteristics'!E:E,MATCH($C1491,'Policy Characteristics'!$C:$C,0))),"",INDEX('Policy Characteristics'!E:E,MATCH($C1491,'Policy Characteristics'!$C:$C,0)))</f>
        <v>RnD industry fuel use reduction</v>
      </c>
      <c r="L1491" s="177">
        <f>IF(ISBLANK(INDEX('Policy Characteristics'!F:F,MATCH($C1491,'Policy Characteristics'!$C:$C,0))),"",INDEX('Policy Characteristics'!F:F,MATCH($C1491,'Policy Characteristics'!$C:$C,0)))</f>
        <v>0</v>
      </c>
      <c r="M1491" s="177">
        <f>IF(ISBLANK(INDEX('Policy Characteristics'!G:G,MATCH($C1491,'Policy Characteristics'!$C:$C,0))),"",INDEX('Policy Characteristics'!G:G,MATCH($C1491,'Policy Characteristics'!$C:$C,0)))</f>
        <v>0.4</v>
      </c>
      <c r="N1491" s="177">
        <f>IF(ISBLANK(INDEX('Policy Characteristics'!H:H,MATCH($C1491,'Policy Characteristics'!$C:$C,0))),"",INDEX('Policy Characteristics'!H:H,MATCH($C1491,'Policy Characteristics'!$C:$C,0)))</f>
        <v>0.01</v>
      </c>
      <c r="O1491" s="177" t="str">
        <f>IF(ISBLANK(INDEX('Policy Characteristics'!I:I,MATCH($C1491,'Policy Characteristics'!$C:$C,0))),"",INDEX('Policy Characteristics'!I:I,MATCH($C1491,'Policy Characteristics'!$C:$C,0)))</f>
        <v>% reduction in fuel use</v>
      </c>
      <c r="P1491" s="177" t="str">
        <f>IF(ISBLANK(INDEX('Policy Characteristics'!J:J,MATCH($C1491,'Policy Characteristics'!$C:$C,0))),"",INDEX('Policy Characteristics'!J:J,MATCH($C1491,'Policy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1" s="177" t="str">
        <f>IF(ISBLANK(INDEX('Policy Characteristics'!K:K,MATCH($C1491,'Policy Characteristics'!$C:$C,0))),"",INDEX('Policy Characteristics'!K:K,MATCH($C1491,'Policy Characteristics'!$C:$C,0)))</f>
        <v>architectural-design.html#rnd</v>
      </c>
      <c r="R1491" s="177" t="str">
        <f>IF(ISBLANK(INDEX('Policy Characteristics'!L:L,MATCH($C1491,'Policy Characteristics'!$C:$C,0))),"",INDEX('Policy Characteristics'!L:L,MATCH($C1491,'Policy Characteristics'!$C:$C,0)))</f>
        <v>research-and-development.html</v>
      </c>
    </row>
    <row r="1492" spans="1:18" x14ac:dyDescent="0.35">
      <c r="A1492" s="176" t="str">
        <f>IF(ISBLANK(INDEX('Policy Characteristics'!A:A,MATCH($C1492,'Policy Characteristics'!$C:$C,0))),"",INDEX('Policy Characteristics'!A:A,MATCH($C1492,'Policy Characteristics'!$C:$C,0)))</f>
        <v>Research and Development</v>
      </c>
      <c r="B1492" s="184" t="str">
        <f>IF(ISBLANK(INDEX('Policy Characteristics'!B:B,MATCH($C1492,'Policy Characteristics'!$C:$C,0))),"",INDEX('Policy Characteristics'!B:B,MATCH($C1492,'Policy Characteristics'!$C:$C,0)))</f>
        <v>Fuel Use Reduction</v>
      </c>
      <c r="C1492" s="176" t="str">
        <f t="shared" si="69"/>
        <v>RnD Industry Fuel Use Perc Reduction</v>
      </c>
      <c r="D1492" t="s">
        <v>1975</v>
      </c>
      <c r="E1492" s="47"/>
      <c r="F1492" s="6" t="s">
        <v>2001</v>
      </c>
      <c r="G1492" s="47"/>
      <c r="H1492" s="44">
        <v>1498</v>
      </c>
      <c r="I1492" s="198" t="s">
        <v>43</v>
      </c>
      <c r="J1492" s="177" t="str">
        <f>IF(ISBLANK(INDEX('Policy Characteristics'!D:D,MATCH($C1492,'Policy Characteristics'!$C:$C,0))),"",INDEX('Policy Characteristics'!D:D,MATCH($C1492,'Policy Characteristics'!$C:$C,0)))</f>
        <v>R&amp;D Fuel Use Reductions</v>
      </c>
      <c r="K1492" s="177" t="str">
        <f>IF(ISBLANK(INDEX('Policy Characteristics'!E:E,MATCH($C1492,'Policy Characteristics'!$C:$C,0))),"",INDEX('Policy Characteristics'!E:E,MATCH($C1492,'Policy Characteristics'!$C:$C,0)))</f>
        <v>RnD industry fuel use reduction</v>
      </c>
      <c r="L1492" s="177">
        <f>IF(ISBLANK(INDEX('Policy Characteristics'!F:F,MATCH($C1492,'Policy Characteristics'!$C:$C,0))),"",INDEX('Policy Characteristics'!F:F,MATCH($C1492,'Policy Characteristics'!$C:$C,0)))</f>
        <v>0</v>
      </c>
      <c r="M1492" s="177">
        <f>IF(ISBLANK(INDEX('Policy Characteristics'!G:G,MATCH($C1492,'Policy Characteristics'!$C:$C,0))),"",INDEX('Policy Characteristics'!G:G,MATCH($C1492,'Policy Characteristics'!$C:$C,0)))</f>
        <v>0.4</v>
      </c>
      <c r="N1492" s="177">
        <f>IF(ISBLANK(INDEX('Policy Characteristics'!H:H,MATCH($C1492,'Policy Characteristics'!$C:$C,0))),"",INDEX('Policy Characteristics'!H:H,MATCH($C1492,'Policy Characteristics'!$C:$C,0)))</f>
        <v>0.01</v>
      </c>
      <c r="O1492" s="177" t="str">
        <f>IF(ISBLANK(INDEX('Policy Characteristics'!I:I,MATCH($C1492,'Policy Characteristics'!$C:$C,0))),"",INDEX('Policy Characteristics'!I:I,MATCH($C1492,'Policy Characteristics'!$C:$C,0)))</f>
        <v>% reduction in fuel use</v>
      </c>
      <c r="P1492" s="177" t="str">
        <f>IF(ISBLANK(INDEX('Policy Characteristics'!J:J,MATCH($C1492,'Policy Characteristics'!$C:$C,0))),"",INDEX('Policy Characteristics'!J:J,MATCH($C1492,'Policy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2" s="177" t="str">
        <f>IF(ISBLANK(INDEX('Policy Characteristics'!K:K,MATCH($C1492,'Policy Characteristics'!$C:$C,0))),"",INDEX('Policy Characteristics'!K:K,MATCH($C1492,'Policy Characteristics'!$C:$C,0)))</f>
        <v>architectural-design.html#rnd</v>
      </c>
      <c r="R1492" s="177" t="str">
        <f>IF(ISBLANK(INDEX('Policy Characteristics'!L:L,MATCH($C1492,'Policy Characteristics'!$C:$C,0))),"",INDEX('Policy Characteristics'!L:L,MATCH($C1492,'Policy Characteristics'!$C:$C,0)))</f>
        <v>research-and-development.html</v>
      </c>
    </row>
    <row r="1493" spans="1:18" x14ac:dyDescent="0.35">
      <c r="A1493" s="176" t="str">
        <f>IF(ISBLANK(INDEX('Policy Characteristics'!A:A,MATCH($C1493,'Policy Characteristics'!$C:$C,0))),"",INDEX('Policy Characteristics'!A:A,MATCH($C1493,'Policy Characteristics'!$C:$C,0)))</f>
        <v>Research and Development</v>
      </c>
      <c r="B1493" s="184" t="str">
        <f>IF(ISBLANK(INDEX('Policy Characteristics'!B:B,MATCH($C1493,'Policy Characteristics'!$C:$C,0))),"",INDEX('Policy Characteristics'!B:B,MATCH($C1493,'Policy Characteristics'!$C:$C,0)))</f>
        <v>Fuel Use Reduction</v>
      </c>
      <c r="C1493" s="176" t="str">
        <f t="shared" si="69"/>
        <v>RnD Industry Fuel Use Perc Reduction</v>
      </c>
      <c r="D1493" t="s">
        <v>1976</v>
      </c>
      <c r="E1493" s="47"/>
      <c r="F1493" s="6" t="s">
        <v>2002</v>
      </c>
      <c r="G1493" s="47"/>
      <c r="H1493" s="44">
        <v>1499</v>
      </c>
      <c r="I1493" s="198" t="s">
        <v>43</v>
      </c>
      <c r="J1493" s="177" t="str">
        <f>IF(ISBLANK(INDEX('Policy Characteristics'!D:D,MATCH($C1493,'Policy Characteristics'!$C:$C,0))),"",INDEX('Policy Characteristics'!D:D,MATCH($C1493,'Policy Characteristics'!$C:$C,0)))</f>
        <v>R&amp;D Fuel Use Reductions</v>
      </c>
      <c r="K1493" s="177" t="str">
        <f>IF(ISBLANK(INDEX('Policy Characteristics'!E:E,MATCH($C1493,'Policy Characteristics'!$C:$C,0))),"",INDEX('Policy Characteristics'!E:E,MATCH($C1493,'Policy Characteristics'!$C:$C,0)))</f>
        <v>RnD industry fuel use reduction</v>
      </c>
      <c r="L1493" s="177">
        <f>IF(ISBLANK(INDEX('Policy Characteristics'!F:F,MATCH($C1493,'Policy Characteristics'!$C:$C,0))),"",INDEX('Policy Characteristics'!F:F,MATCH($C1493,'Policy Characteristics'!$C:$C,0)))</f>
        <v>0</v>
      </c>
      <c r="M1493" s="177">
        <f>IF(ISBLANK(INDEX('Policy Characteristics'!G:G,MATCH($C1493,'Policy Characteristics'!$C:$C,0))),"",INDEX('Policy Characteristics'!G:G,MATCH($C1493,'Policy Characteristics'!$C:$C,0)))</f>
        <v>0.4</v>
      </c>
      <c r="N1493" s="177">
        <f>IF(ISBLANK(INDEX('Policy Characteristics'!H:H,MATCH($C1493,'Policy Characteristics'!$C:$C,0))),"",INDEX('Policy Characteristics'!H:H,MATCH($C1493,'Policy Characteristics'!$C:$C,0)))</f>
        <v>0.01</v>
      </c>
      <c r="O1493" s="177" t="str">
        <f>IF(ISBLANK(INDEX('Policy Characteristics'!I:I,MATCH($C1493,'Policy Characteristics'!$C:$C,0))),"",INDEX('Policy Characteristics'!I:I,MATCH($C1493,'Policy Characteristics'!$C:$C,0)))</f>
        <v>% reduction in fuel use</v>
      </c>
      <c r="P1493" s="177" t="str">
        <f>IF(ISBLANK(INDEX('Policy Characteristics'!J:J,MATCH($C1493,'Policy Characteristics'!$C:$C,0))),"",INDEX('Policy Characteristics'!J:J,MATCH($C1493,'Policy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3" s="177" t="str">
        <f>IF(ISBLANK(INDEX('Policy Characteristics'!K:K,MATCH($C1493,'Policy Characteristics'!$C:$C,0))),"",INDEX('Policy Characteristics'!K:K,MATCH($C1493,'Policy Characteristics'!$C:$C,0)))</f>
        <v>architectural-design.html#rnd</v>
      </c>
      <c r="R1493" s="177" t="str">
        <f>IF(ISBLANK(INDEX('Policy Characteristics'!L:L,MATCH($C1493,'Policy Characteristics'!$C:$C,0))),"",INDEX('Policy Characteristics'!L:L,MATCH($C1493,'Policy Characteristics'!$C:$C,0)))</f>
        <v>research-and-development.html</v>
      </c>
    </row>
    <row r="1494" spans="1:18" x14ac:dyDescent="0.35">
      <c r="A1494" s="176" t="str">
        <f>IF(ISBLANK(INDEX('Policy Characteristics'!A:A,MATCH($C1494,'Policy Characteristics'!$C:$C,0))),"",INDEX('Policy Characteristics'!A:A,MATCH($C1494,'Policy Characteristics'!$C:$C,0)))</f>
        <v>Research and Development</v>
      </c>
      <c r="B1494" s="184" t="str">
        <f>IF(ISBLANK(INDEX('Policy Characteristics'!B:B,MATCH($C1494,'Policy Characteristics'!$C:$C,0))),"",INDEX('Policy Characteristics'!B:B,MATCH($C1494,'Policy Characteristics'!$C:$C,0)))</f>
        <v>Fuel Use Reduction</v>
      </c>
      <c r="C1494" s="176" t="str">
        <f t="shared" si="69"/>
        <v>RnD Industry Fuel Use Perc Reduction</v>
      </c>
      <c r="D1494" t="s">
        <v>1977</v>
      </c>
      <c r="E1494" s="47"/>
      <c r="F1494" s="6" t="s">
        <v>324</v>
      </c>
      <c r="G1494" s="47"/>
      <c r="H1494" s="44">
        <v>1500</v>
      </c>
      <c r="I1494" s="198" t="s">
        <v>43</v>
      </c>
      <c r="J1494" s="177" t="str">
        <f>IF(ISBLANK(INDEX('Policy Characteristics'!D:D,MATCH($C1494,'Policy Characteristics'!$C:$C,0))),"",INDEX('Policy Characteristics'!D:D,MATCH($C1494,'Policy Characteristics'!$C:$C,0)))</f>
        <v>R&amp;D Fuel Use Reductions</v>
      </c>
      <c r="K1494" s="177" t="str">
        <f>IF(ISBLANK(INDEX('Policy Characteristics'!E:E,MATCH($C1494,'Policy Characteristics'!$C:$C,0))),"",INDEX('Policy Characteristics'!E:E,MATCH($C1494,'Policy Characteristics'!$C:$C,0)))</f>
        <v>RnD industry fuel use reduction</v>
      </c>
      <c r="L1494" s="177">
        <f>IF(ISBLANK(INDEX('Policy Characteristics'!F:F,MATCH($C1494,'Policy Characteristics'!$C:$C,0))),"",INDEX('Policy Characteristics'!F:F,MATCH($C1494,'Policy Characteristics'!$C:$C,0)))</f>
        <v>0</v>
      </c>
      <c r="M1494" s="177">
        <f>IF(ISBLANK(INDEX('Policy Characteristics'!G:G,MATCH($C1494,'Policy Characteristics'!$C:$C,0))),"",INDEX('Policy Characteristics'!G:G,MATCH($C1494,'Policy Characteristics'!$C:$C,0)))</f>
        <v>0.4</v>
      </c>
      <c r="N1494" s="177">
        <f>IF(ISBLANK(INDEX('Policy Characteristics'!H:H,MATCH($C1494,'Policy Characteristics'!$C:$C,0))),"",INDEX('Policy Characteristics'!H:H,MATCH($C1494,'Policy Characteristics'!$C:$C,0)))</f>
        <v>0.01</v>
      </c>
      <c r="O1494" s="177" t="str">
        <f>IF(ISBLANK(INDEX('Policy Characteristics'!I:I,MATCH($C1494,'Policy Characteristics'!$C:$C,0))),"",INDEX('Policy Characteristics'!I:I,MATCH($C1494,'Policy Characteristics'!$C:$C,0)))</f>
        <v>% reduction in fuel use</v>
      </c>
      <c r="P1494" s="177" t="str">
        <f>IF(ISBLANK(INDEX('Policy Characteristics'!J:J,MATCH($C1494,'Policy Characteristics'!$C:$C,0))),"",INDEX('Policy Characteristics'!J:J,MATCH($C1494,'Policy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4" s="177" t="str">
        <f>IF(ISBLANK(INDEX('Policy Characteristics'!K:K,MATCH($C1494,'Policy Characteristics'!$C:$C,0))),"",INDEX('Policy Characteristics'!K:K,MATCH($C1494,'Policy Characteristics'!$C:$C,0)))</f>
        <v>architectural-design.html#rnd</v>
      </c>
      <c r="R1494" s="177" t="str">
        <f>IF(ISBLANK(INDEX('Policy Characteristics'!L:L,MATCH($C1494,'Policy Characteristics'!$C:$C,0))),"",INDEX('Policy Characteristics'!L:L,MATCH($C1494,'Policy Characteristics'!$C:$C,0)))</f>
        <v>research-and-development.html</v>
      </c>
    </row>
    <row r="1495" spans="1:18" x14ac:dyDescent="0.35">
      <c r="A1495" s="176" t="str">
        <f>IF(ISBLANK(INDEX('Policy Characteristics'!A:A,MATCH($C1495,'Policy Characteristics'!$C:$C,0))),"",INDEX('Policy Characteristics'!A:A,MATCH($C1495,'Policy Characteristics'!$C:$C,0)))</f>
        <v>Research and Development</v>
      </c>
      <c r="B1495" s="184" t="str">
        <f>IF(ISBLANK(INDEX('Policy Characteristics'!B:B,MATCH($C1495,'Policy Characteristics'!$C:$C,0))),"",INDEX('Policy Characteristics'!B:B,MATCH($C1495,'Policy Characteristics'!$C:$C,0)))</f>
        <v>Fuel Use Reduction</v>
      </c>
      <c r="C1495" s="176" t="str">
        <f t="shared" si="69"/>
        <v>RnD Industry Fuel Use Perc Reduction</v>
      </c>
      <c r="D1495" t="s">
        <v>1978</v>
      </c>
      <c r="E1495" s="47"/>
      <c r="F1495" s="6" t="s">
        <v>2003</v>
      </c>
      <c r="G1495" s="47"/>
      <c r="H1495" s="44">
        <v>1501</v>
      </c>
      <c r="I1495" s="198" t="s">
        <v>43</v>
      </c>
      <c r="J1495" s="177" t="str">
        <f>IF(ISBLANK(INDEX('Policy Characteristics'!D:D,MATCH($C1495,'Policy Characteristics'!$C:$C,0))),"",INDEX('Policy Characteristics'!D:D,MATCH($C1495,'Policy Characteristics'!$C:$C,0)))</f>
        <v>R&amp;D Fuel Use Reductions</v>
      </c>
      <c r="K1495" s="177" t="str">
        <f>IF(ISBLANK(INDEX('Policy Characteristics'!E:E,MATCH($C1495,'Policy Characteristics'!$C:$C,0))),"",INDEX('Policy Characteristics'!E:E,MATCH($C1495,'Policy Characteristics'!$C:$C,0)))</f>
        <v>RnD industry fuel use reduction</v>
      </c>
      <c r="L1495" s="177">
        <f>IF(ISBLANK(INDEX('Policy Characteristics'!F:F,MATCH($C1495,'Policy Characteristics'!$C:$C,0))),"",INDEX('Policy Characteristics'!F:F,MATCH($C1495,'Policy Characteristics'!$C:$C,0)))</f>
        <v>0</v>
      </c>
      <c r="M1495" s="177">
        <f>IF(ISBLANK(INDEX('Policy Characteristics'!G:G,MATCH($C1495,'Policy Characteristics'!$C:$C,0))),"",INDEX('Policy Characteristics'!G:G,MATCH($C1495,'Policy Characteristics'!$C:$C,0)))</f>
        <v>0.4</v>
      </c>
      <c r="N1495" s="177">
        <f>IF(ISBLANK(INDEX('Policy Characteristics'!H:H,MATCH($C1495,'Policy Characteristics'!$C:$C,0))),"",INDEX('Policy Characteristics'!H:H,MATCH($C1495,'Policy Characteristics'!$C:$C,0)))</f>
        <v>0.01</v>
      </c>
      <c r="O1495" s="177" t="str">
        <f>IF(ISBLANK(INDEX('Policy Characteristics'!I:I,MATCH($C1495,'Policy Characteristics'!$C:$C,0))),"",INDEX('Policy Characteristics'!I:I,MATCH($C1495,'Policy Characteristics'!$C:$C,0)))</f>
        <v>% reduction in fuel use</v>
      </c>
      <c r="P1495" s="177" t="str">
        <f>IF(ISBLANK(INDEX('Policy Characteristics'!J:J,MATCH($C1495,'Policy Characteristics'!$C:$C,0))),"",INDEX('Policy Characteristics'!J:J,MATCH($C1495,'Policy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5" s="177" t="str">
        <f>IF(ISBLANK(INDEX('Policy Characteristics'!K:K,MATCH($C1495,'Policy Characteristics'!$C:$C,0))),"",INDEX('Policy Characteristics'!K:K,MATCH($C1495,'Policy Characteristics'!$C:$C,0)))</f>
        <v>architectural-design.html#rnd</v>
      </c>
      <c r="R1495" s="177" t="str">
        <f>IF(ISBLANK(INDEX('Policy Characteristics'!L:L,MATCH($C1495,'Policy Characteristics'!$C:$C,0))),"",INDEX('Policy Characteristics'!L:L,MATCH($C1495,'Policy Characteristics'!$C:$C,0)))</f>
        <v>research-and-development.html</v>
      </c>
    </row>
    <row r="1496" spans="1:18" ht="29" x14ac:dyDescent="0.35">
      <c r="A1496" s="176" t="str">
        <f>IF(ISBLANK(INDEX('Policy Characteristics'!A:A,MATCH($C1496,'Policy Characteristics'!$C:$C,0))),"",INDEX('Policy Characteristics'!A:A,MATCH($C1496,'Policy Characteristics'!$C:$C,0)))</f>
        <v>Research and Development</v>
      </c>
      <c r="B1496" s="184" t="str">
        <f>IF(ISBLANK(INDEX('Policy Characteristics'!B:B,MATCH($C1496,'Policy Characteristics'!$C:$C,0))),"",INDEX('Policy Characteristics'!B:B,MATCH($C1496,'Policy Characteristics'!$C:$C,0)))</f>
        <v>Fuel Use Reduction</v>
      </c>
      <c r="C1496" s="176" t="str">
        <f t="shared" si="69"/>
        <v>RnD Industry Fuel Use Perc Reduction</v>
      </c>
      <c r="D1496" t="s">
        <v>1979</v>
      </c>
      <c r="E1496" s="47"/>
      <c r="F1496" s="6" t="s">
        <v>2004</v>
      </c>
      <c r="G1496" s="47"/>
      <c r="H1496" s="44">
        <v>1502</v>
      </c>
      <c r="I1496" s="198" t="s">
        <v>43</v>
      </c>
      <c r="J1496" s="177" t="str">
        <f>IF(ISBLANK(INDEX('Policy Characteristics'!D:D,MATCH($C1496,'Policy Characteristics'!$C:$C,0))),"",INDEX('Policy Characteristics'!D:D,MATCH($C1496,'Policy Characteristics'!$C:$C,0)))</f>
        <v>R&amp;D Fuel Use Reductions</v>
      </c>
      <c r="K1496" s="177" t="str">
        <f>IF(ISBLANK(INDEX('Policy Characteristics'!E:E,MATCH($C1496,'Policy Characteristics'!$C:$C,0))),"",INDEX('Policy Characteristics'!E:E,MATCH($C1496,'Policy Characteristics'!$C:$C,0)))</f>
        <v>RnD industry fuel use reduction</v>
      </c>
      <c r="L1496" s="177">
        <f>IF(ISBLANK(INDEX('Policy Characteristics'!F:F,MATCH($C1496,'Policy Characteristics'!$C:$C,0))),"",INDEX('Policy Characteristics'!F:F,MATCH($C1496,'Policy Characteristics'!$C:$C,0)))</f>
        <v>0</v>
      </c>
      <c r="M1496" s="177">
        <f>IF(ISBLANK(INDEX('Policy Characteristics'!G:G,MATCH($C1496,'Policy Characteristics'!$C:$C,0))),"",INDEX('Policy Characteristics'!G:G,MATCH($C1496,'Policy Characteristics'!$C:$C,0)))</f>
        <v>0.4</v>
      </c>
      <c r="N1496" s="177">
        <f>IF(ISBLANK(INDEX('Policy Characteristics'!H:H,MATCH($C1496,'Policy Characteristics'!$C:$C,0))),"",INDEX('Policy Characteristics'!H:H,MATCH($C1496,'Policy Characteristics'!$C:$C,0)))</f>
        <v>0.01</v>
      </c>
      <c r="O1496" s="177" t="str">
        <f>IF(ISBLANK(INDEX('Policy Characteristics'!I:I,MATCH($C1496,'Policy Characteristics'!$C:$C,0))),"",INDEX('Policy Characteristics'!I:I,MATCH($C1496,'Policy Characteristics'!$C:$C,0)))</f>
        <v>% reduction in fuel use</v>
      </c>
      <c r="P1496" s="177" t="str">
        <f>IF(ISBLANK(INDEX('Policy Characteristics'!J:J,MATCH($C1496,'Policy Characteristics'!$C:$C,0))),"",INDEX('Policy Characteristics'!J:J,MATCH($C1496,'Policy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6" s="177" t="str">
        <f>IF(ISBLANK(INDEX('Policy Characteristics'!K:K,MATCH($C1496,'Policy Characteristics'!$C:$C,0))),"",INDEX('Policy Characteristics'!K:K,MATCH($C1496,'Policy Characteristics'!$C:$C,0)))</f>
        <v>architectural-design.html#rnd</v>
      </c>
      <c r="R1496" s="177" t="str">
        <f>IF(ISBLANK(INDEX('Policy Characteristics'!L:L,MATCH($C1496,'Policy Characteristics'!$C:$C,0))),"",INDEX('Policy Characteristics'!L:L,MATCH($C1496,'Policy Characteristics'!$C:$C,0)))</f>
        <v>research-and-development.html</v>
      </c>
    </row>
    <row r="1497" spans="1:18" x14ac:dyDescent="0.35">
      <c r="A1497" s="176" t="str">
        <f>IF(ISBLANK(INDEX('Policy Characteristics'!A:A,MATCH($C1497,'Policy Characteristics'!$C:$C,0))),"",INDEX('Policy Characteristics'!A:A,MATCH($C1497,'Policy Characteristics'!$C:$C,0)))</f>
        <v>Research and Development</v>
      </c>
      <c r="B1497" s="184" t="str">
        <f>IF(ISBLANK(INDEX('Policy Characteristics'!B:B,MATCH($C1497,'Policy Characteristics'!$C:$C,0))),"",INDEX('Policy Characteristics'!B:B,MATCH($C1497,'Policy Characteristics'!$C:$C,0)))</f>
        <v>Fuel Use Reduction</v>
      </c>
      <c r="C1497" s="176" t="str">
        <f t="shared" si="69"/>
        <v>RnD Industry Fuel Use Perc Reduction</v>
      </c>
      <c r="D1497" t="s">
        <v>1980</v>
      </c>
      <c r="E1497" s="47"/>
      <c r="F1497" s="6" t="s">
        <v>2005</v>
      </c>
      <c r="G1497" s="47"/>
      <c r="H1497" s="44">
        <v>1503</v>
      </c>
      <c r="I1497" s="198" t="s">
        <v>43</v>
      </c>
      <c r="J1497" s="177" t="str">
        <f>IF(ISBLANK(INDEX('Policy Characteristics'!D:D,MATCH($C1497,'Policy Characteristics'!$C:$C,0))),"",INDEX('Policy Characteristics'!D:D,MATCH($C1497,'Policy Characteristics'!$C:$C,0)))</f>
        <v>R&amp;D Fuel Use Reductions</v>
      </c>
      <c r="K1497" s="177" t="str">
        <f>IF(ISBLANK(INDEX('Policy Characteristics'!E:E,MATCH($C1497,'Policy Characteristics'!$C:$C,0))),"",INDEX('Policy Characteristics'!E:E,MATCH($C1497,'Policy Characteristics'!$C:$C,0)))</f>
        <v>RnD industry fuel use reduction</v>
      </c>
      <c r="L1497" s="177">
        <f>IF(ISBLANK(INDEX('Policy Characteristics'!F:F,MATCH($C1497,'Policy Characteristics'!$C:$C,0))),"",INDEX('Policy Characteristics'!F:F,MATCH($C1497,'Policy Characteristics'!$C:$C,0)))</f>
        <v>0</v>
      </c>
      <c r="M1497" s="177">
        <f>IF(ISBLANK(INDEX('Policy Characteristics'!G:G,MATCH($C1497,'Policy Characteristics'!$C:$C,0))),"",INDEX('Policy Characteristics'!G:G,MATCH($C1497,'Policy Characteristics'!$C:$C,0)))</f>
        <v>0.4</v>
      </c>
      <c r="N1497" s="177">
        <f>IF(ISBLANK(INDEX('Policy Characteristics'!H:H,MATCH($C1497,'Policy Characteristics'!$C:$C,0))),"",INDEX('Policy Characteristics'!H:H,MATCH($C1497,'Policy Characteristics'!$C:$C,0)))</f>
        <v>0.01</v>
      </c>
      <c r="O1497" s="177" t="str">
        <f>IF(ISBLANK(INDEX('Policy Characteristics'!I:I,MATCH($C1497,'Policy Characteristics'!$C:$C,0))),"",INDEX('Policy Characteristics'!I:I,MATCH($C1497,'Policy Characteristics'!$C:$C,0)))</f>
        <v>% reduction in fuel use</v>
      </c>
      <c r="P1497" s="177" t="str">
        <f>IF(ISBLANK(INDEX('Policy Characteristics'!J:J,MATCH($C1497,'Policy Characteristics'!$C:$C,0))),"",INDEX('Policy Characteristics'!J:J,MATCH($C1497,'Policy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7" s="177" t="str">
        <f>IF(ISBLANK(INDEX('Policy Characteristics'!K:K,MATCH($C1497,'Policy Characteristics'!$C:$C,0))),"",INDEX('Policy Characteristics'!K:K,MATCH($C1497,'Policy Characteristics'!$C:$C,0)))</f>
        <v>architectural-design.html#rnd</v>
      </c>
      <c r="R1497" s="177" t="str">
        <f>IF(ISBLANK(INDEX('Policy Characteristics'!L:L,MATCH($C1497,'Policy Characteristics'!$C:$C,0))),"",INDEX('Policy Characteristics'!L:L,MATCH($C1497,'Policy Characteristics'!$C:$C,0)))</f>
        <v>research-and-development.html</v>
      </c>
    </row>
    <row r="1498" spans="1:18" x14ac:dyDescent="0.35">
      <c r="A1498" s="176" t="str">
        <f>IF(ISBLANK(INDEX('Policy Characteristics'!A:A,MATCH($C1498,'Policy Characteristics'!$C:$C,0))),"",INDEX('Policy Characteristics'!A:A,MATCH($C1498,'Policy Characteristics'!$C:$C,0)))</f>
        <v>Research and Development</v>
      </c>
      <c r="B1498" s="184" t="str">
        <f>IF(ISBLANK(INDEX('Policy Characteristics'!B:B,MATCH($C1498,'Policy Characteristics'!$C:$C,0))),"",INDEX('Policy Characteristics'!B:B,MATCH($C1498,'Policy Characteristics'!$C:$C,0)))</f>
        <v>Fuel Use Reduction</v>
      </c>
      <c r="C1498" s="176" t="str">
        <f t="shared" si="69"/>
        <v>RnD Industry Fuel Use Perc Reduction</v>
      </c>
      <c r="D1498" t="s">
        <v>1981</v>
      </c>
      <c r="E1498" s="47"/>
      <c r="F1498" s="6" t="s">
        <v>2006</v>
      </c>
      <c r="G1498" s="47"/>
      <c r="H1498" s="44">
        <v>1504</v>
      </c>
      <c r="I1498" s="198" t="s">
        <v>43</v>
      </c>
      <c r="J1498" s="177" t="str">
        <f>IF(ISBLANK(INDEX('Policy Characteristics'!D:D,MATCH($C1498,'Policy Characteristics'!$C:$C,0))),"",INDEX('Policy Characteristics'!D:D,MATCH($C1498,'Policy Characteristics'!$C:$C,0)))</f>
        <v>R&amp;D Fuel Use Reductions</v>
      </c>
      <c r="K1498" s="177" t="str">
        <f>IF(ISBLANK(INDEX('Policy Characteristics'!E:E,MATCH($C1498,'Policy Characteristics'!$C:$C,0))),"",INDEX('Policy Characteristics'!E:E,MATCH($C1498,'Policy Characteristics'!$C:$C,0)))</f>
        <v>RnD industry fuel use reduction</v>
      </c>
      <c r="L1498" s="177">
        <f>IF(ISBLANK(INDEX('Policy Characteristics'!F:F,MATCH($C1498,'Policy Characteristics'!$C:$C,0))),"",INDEX('Policy Characteristics'!F:F,MATCH($C1498,'Policy Characteristics'!$C:$C,0)))</f>
        <v>0</v>
      </c>
      <c r="M1498" s="177">
        <f>IF(ISBLANK(INDEX('Policy Characteristics'!G:G,MATCH($C1498,'Policy Characteristics'!$C:$C,0))),"",INDEX('Policy Characteristics'!G:G,MATCH($C1498,'Policy Characteristics'!$C:$C,0)))</f>
        <v>0.4</v>
      </c>
      <c r="N1498" s="177">
        <f>IF(ISBLANK(INDEX('Policy Characteristics'!H:H,MATCH($C1498,'Policy Characteristics'!$C:$C,0))),"",INDEX('Policy Characteristics'!H:H,MATCH($C1498,'Policy Characteristics'!$C:$C,0)))</f>
        <v>0.01</v>
      </c>
      <c r="O1498" s="177" t="str">
        <f>IF(ISBLANK(INDEX('Policy Characteristics'!I:I,MATCH($C1498,'Policy Characteristics'!$C:$C,0))),"",INDEX('Policy Characteristics'!I:I,MATCH($C1498,'Policy Characteristics'!$C:$C,0)))</f>
        <v>% reduction in fuel use</v>
      </c>
      <c r="P1498" s="177" t="str">
        <f>IF(ISBLANK(INDEX('Policy Characteristics'!J:J,MATCH($C1498,'Policy Characteristics'!$C:$C,0))),"",INDEX('Policy Characteristics'!J:J,MATCH($C1498,'Policy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8" s="177" t="str">
        <f>IF(ISBLANK(INDEX('Policy Characteristics'!K:K,MATCH($C1498,'Policy Characteristics'!$C:$C,0))),"",INDEX('Policy Characteristics'!K:K,MATCH($C1498,'Policy Characteristics'!$C:$C,0)))</f>
        <v>architectural-design.html#rnd</v>
      </c>
      <c r="R1498" s="177" t="str">
        <f>IF(ISBLANK(INDEX('Policy Characteristics'!L:L,MATCH($C1498,'Policy Characteristics'!$C:$C,0))),"",INDEX('Policy Characteristics'!L:L,MATCH($C1498,'Policy Characteristics'!$C:$C,0)))</f>
        <v>research-and-development.html</v>
      </c>
    </row>
    <row r="1499" spans="1:18" x14ac:dyDescent="0.35">
      <c r="A1499" s="176" t="str">
        <f>IF(ISBLANK(INDEX('Policy Characteristics'!A:A,MATCH($C1499,'Policy Characteristics'!$C:$C,0))),"",INDEX('Policy Characteristics'!A:A,MATCH($C1499,'Policy Characteristics'!$C:$C,0)))</f>
        <v>Research and Development</v>
      </c>
      <c r="B1499" s="184" t="str">
        <f>IF(ISBLANK(INDEX('Policy Characteristics'!B:B,MATCH($C1499,'Policy Characteristics'!$C:$C,0))),"",INDEX('Policy Characteristics'!B:B,MATCH($C1499,'Policy Characteristics'!$C:$C,0)))</f>
        <v>Fuel Use Reduction</v>
      </c>
      <c r="C1499" s="176" t="str">
        <f t="shared" si="69"/>
        <v>RnD Industry Fuel Use Perc Reduction</v>
      </c>
      <c r="D1499" t="s">
        <v>1982</v>
      </c>
      <c r="E1499" s="47"/>
      <c r="F1499" s="6" t="s">
        <v>2007</v>
      </c>
      <c r="G1499" s="47"/>
      <c r="H1499" s="44">
        <v>1505</v>
      </c>
      <c r="I1499" s="198" t="s">
        <v>43</v>
      </c>
      <c r="J1499" s="177" t="str">
        <f>IF(ISBLANK(INDEX('Policy Characteristics'!D:D,MATCH($C1499,'Policy Characteristics'!$C:$C,0))),"",INDEX('Policy Characteristics'!D:D,MATCH($C1499,'Policy Characteristics'!$C:$C,0)))</f>
        <v>R&amp;D Fuel Use Reductions</v>
      </c>
      <c r="K1499" s="177" t="str">
        <f>IF(ISBLANK(INDEX('Policy Characteristics'!E:E,MATCH($C1499,'Policy Characteristics'!$C:$C,0))),"",INDEX('Policy Characteristics'!E:E,MATCH($C1499,'Policy Characteristics'!$C:$C,0)))</f>
        <v>RnD industry fuel use reduction</v>
      </c>
      <c r="L1499" s="177">
        <f>IF(ISBLANK(INDEX('Policy Characteristics'!F:F,MATCH($C1499,'Policy Characteristics'!$C:$C,0))),"",INDEX('Policy Characteristics'!F:F,MATCH($C1499,'Policy Characteristics'!$C:$C,0)))</f>
        <v>0</v>
      </c>
      <c r="M1499" s="177">
        <f>IF(ISBLANK(INDEX('Policy Characteristics'!G:G,MATCH($C1499,'Policy Characteristics'!$C:$C,0))),"",INDEX('Policy Characteristics'!G:G,MATCH($C1499,'Policy Characteristics'!$C:$C,0)))</f>
        <v>0.4</v>
      </c>
      <c r="N1499" s="177">
        <f>IF(ISBLANK(INDEX('Policy Characteristics'!H:H,MATCH($C1499,'Policy Characteristics'!$C:$C,0))),"",INDEX('Policy Characteristics'!H:H,MATCH($C1499,'Policy Characteristics'!$C:$C,0)))</f>
        <v>0.01</v>
      </c>
      <c r="O1499" s="177" t="str">
        <f>IF(ISBLANK(INDEX('Policy Characteristics'!I:I,MATCH($C1499,'Policy Characteristics'!$C:$C,0))),"",INDEX('Policy Characteristics'!I:I,MATCH($C1499,'Policy Characteristics'!$C:$C,0)))</f>
        <v>% reduction in fuel use</v>
      </c>
      <c r="P1499" s="177" t="str">
        <f>IF(ISBLANK(INDEX('Policy Characteristics'!J:J,MATCH($C1499,'Policy Characteristics'!$C:$C,0))),"",INDEX('Policy Characteristics'!J:J,MATCH($C1499,'Policy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9" s="177" t="str">
        <f>IF(ISBLANK(INDEX('Policy Characteristics'!K:K,MATCH($C1499,'Policy Characteristics'!$C:$C,0))),"",INDEX('Policy Characteristics'!K:K,MATCH($C1499,'Policy Characteristics'!$C:$C,0)))</f>
        <v>architectural-design.html#rnd</v>
      </c>
      <c r="R1499" s="177" t="str">
        <f>IF(ISBLANK(INDEX('Policy Characteristics'!L:L,MATCH($C1499,'Policy Characteristics'!$C:$C,0))),"",INDEX('Policy Characteristics'!L:L,MATCH($C1499,'Policy Characteristics'!$C:$C,0)))</f>
        <v>research-and-development.html</v>
      </c>
    </row>
    <row r="1500" spans="1:18" x14ac:dyDescent="0.35">
      <c r="A1500" s="176" t="str">
        <f>IF(ISBLANK(INDEX('Policy Characteristics'!A:A,MATCH($C1500,'Policy Characteristics'!$C:$C,0))),"",INDEX('Policy Characteristics'!A:A,MATCH($C1500,'Policy Characteristics'!$C:$C,0)))</f>
        <v>Research and Development</v>
      </c>
      <c r="B1500" s="184" t="str">
        <f>IF(ISBLANK(INDEX('Policy Characteristics'!B:B,MATCH($C1500,'Policy Characteristics'!$C:$C,0))),"",INDEX('Policy Characteristics'!B:B,MATCH($C1500,'Policy Characteristics'!$C:$C,0)))</f>
        <v>Fuel Use Reduction</v>
      </c>
      <c r="C1500" s="176" t="str">
        <f t="shared" si="69"/>
        <v>RnD Industry Fuel Use Perc Reduction</v>
      </c>
      <c r="D1500" t="s">
        <v>1983</v>
      </c>
      <c r="E1500" s="47"/>
      <c r="F1500" s="6" t="s">
        <v>2008</v>
      </c>
      <c r="G1500" s="47"/>
      <c r="H1500" s="44">
        <v>1506</v>
      </c>
      <c r="I1500" s="198" t="s">
        <v>43</v>
      </c>
      <c r="J1500" s="177" t="str">
        <f>IF(ISBLANK(INDEX('Policy Characteristics'!D:D,MATCH($C1500,'Policy Characteristics'!$C:$C,0))),"",INDEX('Policy Characteristics'!D:D,MATCH($C1500,'Policy Characteristics'!$C:$C,0)))</f>
        <v>R&amp;D Fuel Use Reductions</v>
      </c>
      <c r="K1500" s="177" t="str">
        <f>IF(ISBLANK(INDEX('Policy Characteristics'!E:E,MATCH($C1500,'Policy Characteristics'!$C:$C,0))),"",INDEX('Policy Characteristics'!E:E,MATCH($C1500,'Policy Characteristics'!$C:$C,0)))</f>
        <v>RnD industry fuel use reduction</v>
      </c>
      <c r="L1500" s="177">
        <f>IF(ISBLANK(INDEX('Policy Characteristics'!F:F,MATCH($C1500,'Policy Characteristics'!$C:$C,0))),"",INDEX('Policy Characteristics'!F:F,MATCH($C1500,'Policy Characteristics'!$C:$C,0)))</f>
        <v>0</v>
      </c>
      <c r="M1500" s="177">
        <f>IF(ISBLANK(INDEX('Policy Characteristics'!G:G,MATCH($C1500,'Policy Characteristics'!$C:$C,0))),"",INDEX('Policy Characteristics'!G:G,MATCH($C1500,'Policy Characteristics'!$C:$C,0)))</f>
        <v>0.4</v>
      </c>
      <c r="N1500" s="177">
        <f>IF(ISBLANK(INDEX('Policy Characteristics'!H:H,MATCH($C1500,'Policy Characteristics'!$C:$C,0))),"",INDEX('Policy Characteristics'!H:H,MATCH($C1500,'Policy Characteristics'!$C:$C,0)))</f>
        <v>0.01</v>
      </c>
      <c r="O1500" s="177" t="str">
        <f>IF(ISBLANK(INDEX('Policy Characteristics'!I:I,MATCH($C1500,'Policy Characteristics'!$C:$C,0))),"",INDEX('Policy Characteristics'!I:I,MATCH($C1500,'Policy Characteristics'!$C:$C,0)))</f>
        <v>% reduction in fuel use</v>
      </c>
      <c r="P1500" s="177" t="str">
        <f>IF(ISBLANK(INDEX('Policy Characteristics'!J:J,MATCH($C1500,'Policy Characteristics'!$C:$C,0))),"",INDEX('Policy Characteristics'!J:J,MATCH($C1500,'Policy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0" s="177" t="str">
        <f>IF(ISBLANK(INDEX('Policy Characteristics'!K:K,MATCH($C1500,'Policy Characteristics'!$C:$C,0))),"",INDEX('Policy Characteristics'!K:K,MATCH($C1500,'Policy Characteristics'!$C:$C,0)))</f>
        <v>architectural-design.html#rnd</v>
      </c>
      <c r="R1500" s="177" t="str">
        <f>IF(ISBLANK(INDEX('Policy Characteristics'!L:L,MATCH($C1500,'Policy Characteristics'!$C:$C,0))),"",INDEX('Policy Characteristics'!L:L,MATCH($C1500,'Policy Characteristics'!$C:$C,0)))</f>
        <v>research-and-development.html</v>
      </c>
    </row>
    <row r="1501" spans="1:18" x14ac:dyDescent="0.35">
      <c r="A1501" s="176" t="str">
        <f>IF(ISBLANK(INDEX('Policy Characteristics'!A:A,MATCH($C1501,'Policy Characteristics'!$C:$C,0))),"",INDEX('Policy Characteristics'!A:A,MATCH($C1501,'Policy Characteristics'!$C:$C,0)))</f>
        <v>Research and Development</v>
      </c>
      <c r="B1501" s="184" t="str">
        <f>IF(ISBLANK(INDEX('Policy Characteristics'!B:B,MATCH($C1501,'Policy Characteristics'!$C:$C,0))),"",INDEX('Policy Characteristics'!B:B,MATCH($C1501,'Policy Characteristics'!$C:$C,0)))</f>
        <v>Fuel Use Reduction</v>
      </c>
      <c r="C1501" s="176" t="str">
        <f t="shared" si="69"/>
        <v>RnD Industry Fuel Use Perc Reduction</v>
      </c>
      <c r="D1501" t="s">
        <v>1984</v>
      </c>
      <c r="E1501" s="47"/>
      <c r="F1501" s="6" t="s">
        <v>2009</v>
      </c>
      <c r="G1501" s="47"/>
      <c r="H1501" s="44">
        <v>1507</v>
      </c>
      <c r="I1501" s="198" t="s">
        <v>43</v>
      </c>
      <c r="J1501" s="177" t="str">
        <f>IF(ISBLANK(INDEX('Policy Characteristics'!D:D,MATCH($C1501,'Policy Characteristics'!$C:$C,0))),"",INDEX('Policy Characteristics'!D:D,MATCH($C1501,'Policy Characteristics'!$C:$C,0)))</f>
        <v>R&amp;D Fuel Use Reductions</v>
      </c>
      <c r="K1501" s="177" t="str">
        <f>IF(ISBLANK(INDEX('Policy Characteristics'!E:E,MATCH($C1501,'Policy Characteristics'!$C:$C,0))),"",INDEX('Policy Characteristics'!E:E,MATCH($C1501,'Policy Characteristics'!$C:$C,0)))</f>
        <v>RnD industry fuel use reduction</v>
      </c>
      <c r="L1501" s="177">
        <f>IF(ISBLANK(INDEX('Policy Characteristics'!F:F,MATCH($C1501,'Policy Characteristics'!$C:$C,0))),"",INDEX('Policy Characteristics'!F:F,MATCH($C1501,'Policy Characteristics'!$C:$C,0)))</f>
        <v>0</v>
      </c>
      <c r="M1501" s="177">
        <f>IF(ISBLANK(INDEX('Policy Characteristics'!G:G,MATCH($C1501,'Policy Characteristics'!$C:$C,0))),"",INDEX('Policy Characteristics'!G:G,MATCH($C1501,'Policy Characteristics'!$C:$C,0)))</f>
        <v>0.4</v>
      </c>
      <c r="N1501" s="177">
        <f>IF(ISBLANK(INDEX('Policy Characteristics'!H:H,MATCH($C1501,'Policy Characteristics'!$C:$C,0))),"",INDEX('Policy Characteristics'!H:H,MATCH($C1501,'Policy Characteristics'!$C:$C,0)))</f>
        <v>0.01</v>
      </c>
      <c r="O1501" s="177" t="str">
        <f>IF(ISBLANK(INDEX('Policy Characteristics'!I:I,MATCH($C1501,'Policy Characteristics'!$C:$C,0))),"",INDEX('Policy Characteristics'!I:I,MATCH($C1501,'Policy Characteristics'!$C:$C,0)))</f>
        <v>% reduction in fuel use</v>
      </c>
      <c r="P1501" s="177" t="str">
        <f>IF(ISBLANK(INDEX('Policy Characteristics'!J:J,MATCH($C1501,'Policy Characteristics'!$C:$C,0))),"",INDEX('Policy Characteristics'!J:J,MATCH($C1501,'Policy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1" s="177" t="str">
        <f>IF(ISBLANK(INDEX('Policy Characteristics'!K:K,MATCH($C1501,'Policy Characteristics'!$C:$C,0))),"",INDEX('Policy Characteristics'!K:K,MATCH($C1501,'Policy Characteristics'!$C:$C,0)))</f>
        <v>architectural-design.html#rnd</v>
      </c>
      <c r="R1501" s="177" t="str">
        <f>IF(ISBLANK(INDEX('Policy Characteristics'!L:L,MATCH($C1501,'Policy Characteristics'!$C:$C,0))),"",INDEX('Policy Characteristics'!L:L,MATCH($C1501,'Policy Characteristics'!$C:$C,0)))</f>
        <v>research-and-development.html</v>
      </c>
    </row>
    <row r="1502" spans="1:18" x14ac:dyDescent="0.35">
      <c r="A1502" s="176" t="str">
        <f>IF(ISBLANK(INDEX('Policy Characteristics'!A:A,MATCH($C1502,'Policy Characteristics'!$C:$C,0))),"",INDEX('Policy Characteristics'!A:A,MATCH($C1502,'Policy Characteristics'!$C:$C,0)))</f>
        <v>Research and Development</v>
      </c>
      <c r="B1502" s="184" t="str">
        <f>IF(ISBLANK(INDEX('Policy Characteristics'!B:B,MATCH($C1502,'Policy Characteristics'!$C:$C,0))),"",INDEX('Policy Characteristics'!B:B,MATCH($C1502,'Policy Characteristics'!$C:$C,0)))</f>
        <v>Fuel Use Reduction</v>
      </c>
      <c r="C1502" s="176" t="str">
        <f t="shared" si="69"/>
        <v>RnD Industry Fuel Use Perc Reduction</v>
      </c>
      <c r="D1502" t="s">
        <v>1985</v>
      </c>
      <c r="E1502" s="47"/>
      <c r="F1502" s="6" t="s">
        <v>2010</v>
      </c>
      <c r="G1502" s="47"/>
      <c r="H1502" s="44">
        <v>1508</v>
      </c>
      <c r="I1502" s="198" t="s">
        <v>43</v>
      </c>
      <c r="J1502" s="177" t="str">
        <f>IF(ISBLANK(INDEX('Policy Characteristics'!D:D,MATCH($C1502,'Policy Characteristics'!$C:$C,0))),"",INDEX('Policy Characteristics'!D:D,MATCH($C1502,'Policy Characteristics'!$C:$C,0)))</f>
        <v>R&amp;D Fuel Use Reductions</v>
      </c>
      <c r="K1502" s="177" t="str">
        <f>IF(ISBLANK(INDEX('Policy Characteristics'!E:E,MATCH($C1502,'Policy Characteristics'!$C:$C,0))),"",INDEX('Policy Characteristics'!E:E,MATCH($C1502,'Policy Characteristics'!$C:$C,0)))</f>
        <v>RnD industry fuel use reduction</v>
      </c>
      <c r="L1502" s="177">
        <f>IF(ISBLANK(INDEX('Policy Characteristics'!F:F,MATCH($C1502,'Policy Characteristics'!$C:$C,0))),"",INDEX('Policy Characteristics'!F:F,MATCH($C1502,'Policy Characteristics'!$C:$C,0)))</f>
        <v>0</v>
      </c>
      <c r="M1502" s="177">
        <f>IF(ISBLANK(INDEX('Policy Characteristics'!G:G,MATCH($C1502,'Policy Characteristics'!$C:$C,0))),"",INDEX('Policy Characteristics'!G:G,MATCH($C1502,'Policy Characteristics'!$C:$C,0)))</f>
        <v>0.4</v>
      </c>
      <c r="N1502" s="177">
        <f>IF(ISBLANK(INDEX('Policy Characteristics'!H:H,MATCH($C1502,'Policy Characteristics'!$C:$C,0))),"",INDEX('Policy Characteristics'!H:H,MATCH($C1502,'Policy Characteristics'!$C:$C,0)))</f>
        <v>0.01</v>
      </c>
      <c r="O1502" s="177" t="str">
        <f>IF(ISBLANK(INDEX('Policy Characteristics'!I:I,MATCH($C1502,'Policy Characteristics'!$C:$C,0))),"",INDEX('Policy Characteristics'!I:I,MATCH($C1502,'Policy Characteristics'!$C:$C,0)))</f>
        <v>% reduction in fuel use</v>
      </c>
      <c r="P1502" s="177" t="str">
        <f>IF(ISBLANK(INDEX('Policy Characteristics'!J:J,MATCH($C1502,'Policy Characteristics'!$C:$C,0))),"",INDEX('Policy Characteristics'!J:J,MATCH($C1502,'Policy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2" s="177" t="str">
        <f>IF(ISBLANK(INDEX('Policy Characteristics'!K:K,MATCH($C1502,'Policy Characteristics'!$C:$C,0))),"",INDEX('Policy Characteristics'!K:K,MATCH($C1502,'Policy Characteristics'!$C:$C,0)))</f>
        <v>architectural-design.html#rnd</v>
      </c>
      <c r="R1502" s="177" t="str">
        <f>IF(ISBLANK(INDEX('Policy Characteristics'!L:L,MATCH($C1502,'Policy Characteristics'!$C:$C,0))),"",INDEX('Policy Characteristics'!L:L,MATCH($C1502,'Policy Characteristics'!$C:$C,0)))</f>
        <v>research-and-development.html</v>
      </c>
    </row>
    <row r="1503" spans="1:18" x14ac:dyDescent="0.35">
      <c r="A1503" s="176" t="str">
        <f>IF(ISBLANK(INDEX('Policy Characteristics'!A:A,MATCH($C1503,'Policy Characteristics'!$C:$C,0))),"",INDEX('Policy Characteristics'!A:A,MATCH($C1503,'Policy Characteristics'!$C:$C,0)))</f>
        <v>Research and Development</v>
      </c>
      <c r="B1503" s="184" t="str">
        <f>IF(ISBLANK(INDEX('Policy Characteristics'!B:B,MATCH($C1503,'Policy Characteristics'!$C:$C,0))),"",INDEX('Policy Characteristics'!B:B,MATCH($C1503,'Policy Characteristics'!$C:$C,0)))</f>
        <v>Fuel Use Reduction</v>
      </c>
      <c r="C1503" s="176" t="str">
        <f t="shared" si="69"/>
        <v>RnD Industry Fuel Use Perc Reduction</v>
      </c>
      <c r="D1503" t="s">
        <v>1986</v>
      </c>
      <c r="E1503" s="47"/>
      <c r="F1503" s="6" t="s">
        <v>2011</v>
      </c>
      <c r="G1503" s="47"/>
      <c r="H1503" s="44">
        <v>1509</v>
      </c>
      <c r="I1503" s="198" t="s">
        <v>43</v>
      </c>
      <c r="J1503" s="177" t="str">
        <f>IF(ISBLANK(INDEX('Policy Characteristics'!D:D,MATCH($C1503,'Policy Characteristics'!$C:$C,0))),"",INDEX('Policy Characteristics'!D:D,MATCH($C1503,'Policy Characteristics'!$C:$C,0)))</f>
        <v>R&amp;D Fuel Use Reductions</v>
      </c>
      <c r="K1503" s="177" t="str">
        <f>IF(ISBLANK(INDEX('Policy Characteristics'!E:E,MATCH($C1503,'Policy Characteristics'!$C:$C,0))),"",INDEX('Policy Characteristics'!E:E,MATCH($C1503,'Policy Characteristics'!$C:$C,0)))</f>
        <v>RnD industry fuel use reduction</v>
      </c>
      <c r="L1503" s="177">
        <f>IF(ISBLANK(INDEX('Policy Characteristics'!F:F,MATCH($C1503,'Policy Characteristics'!$C:$C,0))),"",INDEX('Policy Characteristics'!F:F,MATCH($C1503,'Policy Characteristics'!$C:$C,0)))</f>
        <v>0</v>
      </c>
      <c r="M1503" s="177">
        <f>IF(ISBLANK(INDEX('Policy Characteristics'!G:G,MATCH($C1503,'Policy Characteristics'!$C:$C,0))),"",INDEX('Policy Characteristics'!G:G,MATCH($C1503,'Policy Characteristics'!$C:$C,0)))</f>
        <v>0.4</v>
      </c>
      <c r="N1503" s="177">
        <f>IF(ISBLANK(INDEX('Policy Characteristics'!H:H,MATCH($C1503,'Policy Characteristics'!$C:$C,0))),"",INDEX('Policy Characteristics'!H:H,MATCH($C1503,'Policy Characteristics'!$C:$C,0)))</f>
        <v>0.01</v>
      </c>
      <c r="O1503" s="177" t="str">
        <f>IF(ISBLANK(INDEX('Policy Characteristics'!I:I,MATCH($C1503,'Policy Characteristics'!$C:$C,0))),"",INDEX('Policy Characteristics'!I:I,MATCH($C1503,'Policy Characteristics'!$C:$C,0)))</f>
        <v>% reduction in fuel use</v>
      </c>
      <c r="P1503" s="177" t="str">
        <f>IF(ISBLANK(INDEX('Policy Characteristics'!J:J,MATCH($C1503,'Policy Characteristics'!$C:$C,0))),"",INDEX('Policy Characteristics'!J:J,MATCH($C1503,'Policy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3" s="177" t="str">
        <f>IF(ISBLANK(INDEX('Policy Characteristics'!K:K,MATCH($C1503,'Policy Characteristics'!$C:$C,0))),"",INDEX('Policy Characteristics'!K:K,MATCH($C1503,'Policy Characteristics'!$C:$C,0)))</f>
        <v>architectural-design.html#rnd</v>
      </c>
      <c r="R1503" s="177" t="str">
        <f>IF(ISBLANK(INDEX('Policy Characteristics'!L:L,MATCH($C1503,'Policy Characteristics'!$C:$C,0))),"",INDEX('Policy Characteristics'!L:L,MATCH($C1503,'Policy Characteristics'!$C:$C,0)))</f>
        <v>research-and-development.html</v>
      </c>
    </row>
    <row r="1504" spans="1:18" x14ac:dyDescent="0.35">
      <c r="A1504" s="176" t="str">
        <f>IF(ISBLANK(INDEX('Policy Characteristics'!A:A,MATCH($C1504,'Policy Characteristics'!$C:$C,0))),"",INDEX('Policy Characteristics'!A:A,MATCH($C1504,'Policy Characteristics'!$C:$C,0)))</f>
        <v>Research and Development</v>
      </c>
      <c r="B1504" s="184" t="str">
        <f>IF(ISBLANK(INDEX('Policy Characteristics'!B:B,MATCH($C1504,'Policy Characteristics'!$C:$C,0))),"",INDEX('Policy Characteristics'!B:B,MATCH($C1504,'Policy Characteristics'!$C:$C,0)))</f>
        <v>Fuel Use Reduction</v>
      </c>
      <c r="C1504" s="176" t="str">
        <f t="shared" si="69"/>
        <v>RnD Industry Fuel Use Perc Reduction</v>
      </c>
      <c r="D1504" t="s">
        <v>1987</v>
      </c>
      <c r="E1504" s="47"/>
      <c r="F1504" s="6" t="s">
        <v>2012</v>
      </c>
      <c r="G1504" s="47"/>
      <c r="H1504" s="44">
        <v>1510</v>
      </c>
      <c r="I1504" s="198" t="s">
        <v>43</v>
      </c>
      <c r="J1504" s="177" t="str">
        <f>IF(ISBLANK(INDEX('Policy Characteristics'!D:D,MATCH($C1504,'Policy Characteristics'!$C:$C,0))),"",INDEX('Policy Characteristics'!D:D,MATCH($C1504,'Policy Characteristics'!$C:$C,0)))</f>
        <v>R&amp;D Fuel Use Reductions</v>
      </c>
      <c r="K1504" s="177" t="str">
        <f>IF(ISBLANK(INDEX('Policy Characteristics'!E:E,MATCH($C1504,'Policy Characteristics'!$C:$C,0))),"",INDEX('Policy Characteristics'!E:E,MATCH($C1504,'Policy Characteristics'!$C:$C,0)))</f>
        <v>RnD industry fuel use reduction</v>
      </c>
      <c r="L1504" s="177">
        <f>IF(ISBLANK(INDEX('Policy Characteristics'!F:F,MATCH($C1504,'Policy Characteristics'!$C:$C,0))),"",INDEX('Policy Characteristics'!F:F,MATCH($C1504,'Policy Characteristics'!$C:$C,0)))</f>
        <v>0</v>
      </c>
      <c r="M1504" s="177">
        <f>IF(ISBLANK(INDEX('Policy Characteristics'!G:G,MATCH($C1504,'Policy Characteristics'!$C:$C,0))),"",INDEX('Policy Characteristics'!G:G,MATCH($C1504,'Policy Characteristics'!$C:$C,0)))</f>
        <v>0.4</v>
      </c>
      <c r="N1504" s="177">
        <f>IF(ISBLANK(INDEX('Policy Characteristics'!H:H,MATCH($C1504,'Policy Characteristics'!$C:$C,0))),"",INDEX('Policy Characteristics'!H:H,MATCH($C1504,'Policy Characteristics'!$C:$C,0)))</f>
        <v>0.01</v>
      </c>
      <c r="O1504" s="177" t="str">
        <f>IF(ISBLANK(INDEX('Policy Characteristics'!I:I,MATCH($C1504,'Policy Characteristics'!$C:$C,0))),"",INDEX('Policy Characteristics'!I:I,MATCH($C1504,'Policy Characteristics'!$C:$C,0)))</f>
        <v>% reduction in fuel use</v>
      </c>
      <c r="P1504" s="177" t="str">
        <f>IF(ISBLANK(INDEX('Policy Characteristics'!J:J,MATCH($C1504,'Policy Characteristics'!$C:$C,0))),"",INDEX('Policy Characteristics'!J:J,MATCH($C1504,'Policy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4" s="177" t="str">
        <f>IF(ISBLANK(INDEX('Policy Characteristics'!K:K,MATCH($C1504,'Policy Characteristics'!$C:$C,0))),"",INDEX('Policy Characteristics'!K:K,MATCH($C1504,'Policy Characteristics'!$C:$C,0)))</f>
        <v>architectural-design.html#rnd</v>
      </c>
      <c r="R1504" s="177" t="str">
        <f>IF(ISBLANK(INDEX('Policy Characteristics'!L:L,MATCH($C1504,'Policy Characteristics'!$C:$C,0))),"",INDEX('Policy Characteristics'!L:L,MATCH($C1504,'Policy Characteristics'!$C:$C,0)))</f>
        <v>research-and-development.html</v>
      </c>
    </row>
    <row r="1505" spans="1:18" x14ac:dyDescent="0.35">
      <c r="A1505" s="176" t="str">
        <f>IF(ISBLANK(INDEX('Policy Characteristics'!A:A,MATCH($C1505,'Policy Characteristics'!$C:$C,0))),"",INDEX('Policy Characteristics'!A:A,MATCH($C1505,'Policy Characteristics'!$C:$C,0)))</f>
        <v>Research and Development</v>
      </c>
      <c r="B1505" s="184" t="str">
        <f>IF(ISBLANK(INDEX('Policy Characteristics'!B:B,MATCH($C1505,'Policy Characteristics'!$C:$C,0))),"",INDEX('Policy Characteristics'!B:B,MATCH($C1505,'Policy Characteristics'!$C:$C,0)))</f>
        <v>Fuel Use Reduction</v>
      </c>
      <c r="C1505" s="176" t="str">
        <f t="shared" si="69"/>
        <v>RnD Industry Fuel Use Perc Reduction</v>
      </c>
      <c r="D1505" t="s">
        <v>1988</v>
      </c>
      <c r="E1505" s="47"/>
      <c r="F1505" s="6" t="s">
        <v>2013</v>
      </c>
      <c r="G1505" s="47"/>
      <c r="H1505" s="44">
        <v>1511</v>
      </c>
      <c r="I1505" s="198" t="s">
        <v>43</v>
      </c>
      <c r="J1505" s="177" t="str">
        <f>IF(ISBLANK(INDEX('Policy Characteristics'!D:D,MATCH($C1505,'Policy Characteristics'!$C:$C,0))),"",INDEX('Policy Characteristics'!D:D,MATCH($C1505,'Policy Characteristics'!$C:$C,0)))</f>
        <v>R&amp;D Fuel Use Reductions</v>
      </c>
      <c r="K1505" s="177" t="str">
        <f>IF(ISBLANK(INDEX('Policy Characteristics'!E:E,MATCH($C1505,'Policy Characteristics'!$C:$C,0))),"",INDEX('Policy Characteristics'!E:E,MATCH($C1505,'Policy Characteristics'!$C:$C,0)))</f>
        <v>RnD industry fuel use reduction</v>
      </c>
      <c r="L1505" s="177">
        <f>IF(ISBLANK(INDEX('Policy Characteristics'!F:F,MATCH($C1505,'Policy Characteristics'!$C:$C,0))),"",INDEX('Policy Characteristics'!F:F,MATCH($C1505,'Policy Characteristics'!$C:$C,0)))</f>
        <v>0</v>
      </c>
      <c r="M1505" s="177">
        <f>IF(ISBLANK(INDEX('Policy Characteristics'!G:G,MATCH($C1505,'Policy Characteristics'!$C:$C,0))),"",INDEX('Policy Characteristics'!G:G,MATCH($C1505,'Policy Characteristics'!$C:$C,0)))</f>
        <v>0.4</v>
      </c>
      <c r="N1505" s="177">
        <f>IF(ISBLANK(INDEX('Policy Characteristics'!H:H,MATCH($C1505,'Policy Characteristics'!$C:$C,0))),"",INDEX('Policy Characteristics'!H:H,MATCH($C1505,'Policy Characteristics'!$C:$C,0)))</f>
        <v>0.01</v>
      </c>
      <c r="O1505" s="177" t="str">
        <f>IF(ISBLANK(INDEX('Policy Characteristics'!I:I,MATCH($C1505,'Policy Characteristics'!$C:$C,0))),"",INDEX('Policy Characteristics'!I:I,MATCH($C1505,'Policy Characteristics'!$C:$C,0)))</f>
        <v>% reduction in fuel use</v>
      </c>
      <c r="P1505" s="177" t="str">
        <f>IF(ISBLANK(INDEX('Policy Characteristics'!J:J,MATCH($C1505,'Policy Characteristics'!$C:$C,0))),"",INDEX('Policy Characteristics'!J:J,MATCH($C1505,'Policy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5" s="177" t="str">
        <f>IF(ISBLANK(INDEX('Policy Characteristics'!K:K,MATCH($C1505,'Policy Characteristics'!$C:$C,0))),"",INDEX('Policy Characteristics'!K:K,MATCH($C1505,'Policy Characteristics'!$C:$C,0)))</f>
        <v>architectural-design.html#rnd</v>
      </c>
      <c r="R1505" s="177" t="str">
        <f>IF(ISBLANK(INDEX('Policy Characteristics'!L:L,MATCH($C1505,'Policy Characteristics'!$C:$C,0))),"",INDEX('Policy Characteristics'!L:L,MATCH($C1505,'Policy Characteristics'!$C:$C,0)))</f>
        <v>research-and-development.html</v>
      </c>
    </row>
    <row r="1506" spans="1:18" x14ac:dyDescent="0.35">
      <c r="A1506" s="176" t="str">
        <f>IF(ISBLANK(INDEX('Policy Characteristics'!A:A,MATCH($C1506,'Policy Characteristics'!$C:$C,0))),"",INDEX('Policy Characteristics'!A:A,MATCH($C1506,'Policy Characteristics'!$C:$C,0)))</f>
        <v>Research and Development</v>
      </c>
      <c r="B1506" s="184" t="str">
        <f>IF(ISBLANK(INDEX('Policy Characteristics'!B:B,MATCH($C1506,'Policy Characteristics'!$C:$C,0))),"",INDEX('Policy Characteristics'!B:B,MATCH($C1506,'Policy Characteristics'!$C:$C,0)))</f>
        <v>Fuel Use Reduction</v>
      </c>
      <c r="C1506" t="s">
        <v>297</v>
      </c>
      <c r="D1506" s="47" t="s">
        <v>1144</v>
      </c>
      <c r="E1506" s="47"/>
      <c r="F1506" s="47" t="s">
        <v>469</v>
      </c>
      <c r="G1506" s="47"/>
      <c r="H1506" s="44">
        <v>133</v>
      </c>
      <c r="I1506" s="198" t="s">
        <v>43</v>
      </c>
      <c r="J1506" s="177" t="str">
        <f>IF(ISBLANK(INDEX('Policy Characteristics'!D:D,MATCH($C1506,'Policy Characteristics'!$C:$C,0))),"",INDEX('Policy Characteristics'!D:D,MATCH($C1506,'Policy Characteristics'!$C:$C,0)))</f>
        <v>R&amp;D Fuel Use Reductions</v>
      </c>
      <c r="K1506" s="177" t="str">
        <f>IF(ISBLANK(INDEX('Policy Characteristics'!E:E,MATCH($C1506,'Policy Characteristics'!$C:$C,0))),"",INDEX('Policy Characteristics'!E:E,MATCH($C1506,'Policy Characteristics'!$C:$C,0)))</f>
        <v>RnD transportation fuel use reduction</v>
      </c>
      <c r="L1506" s="177">
        <f>IF(ISBLANK(INDEX('Policy Characteristics'!F:F,MATCH($C1506,'Policy Characteristics'!$C:$C,0))),"",INDEX('Policy Characteristics'!F:F,MATCH($C1506,'Policy Characteristics'!$C:$C,0)))</f>
        <v>0</v>
      </c>
      <c r="M1506" s="177">
        <f>IF(ISBLANK(INDEX('Policy Characteristics'!G:G,MATCH($C1506,'Policy Characteristics'!$C:$C,0))),"",INDEX('Policy Characteristics'!G:G,MATCH($C1506,'Policy Characteristics'!$C:$C,0)))</f>
        <v>0.4</v>
      </c>
      <c r="N1506" s="177">
        <f>IF(ISBLANK(INDEX('Policy Characteristics'!H:H,MATCH($C1506,'Policy Characteristics'!$C:$C,0))),"",INDEX('Policy Characteristics'!H:H,MATCH($C1506,'Policy Characteristics'!$C:$C,0)))</f>
        <v>0.01</v>
      </c>
      <c r="O1506" s="177" t="str">
        <f>IF(ISBLANK(INDEX('Policy Characteristics'!I:I,MATCH($C1506,'Policy Characteristics'!$C:$C,0))),"",INDEX('Policy Characteristics'!I:I,MATCH($C1506,'Policy Characteristics'!$C:$C,0)))</f>
        <v>% reduction in fuel use</v>
      </c>
      <c r="P1506" s="177" t="str">
        <f>IF(ISBLANK(INDEX('Policy Characteristics'!J:J,MATCH($C1506,'Policy Characteristics'!$C:$C,0))),"",INDEX('Policy Characteristics'!J:J,MATCH($C1506,'Policy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6" s="177" t="str">
        <f>IF(ISBLANK(INDEX('Policy Characteristics'!K:K,MATCH($C1506,'Policy Characteristics'!$C:$C,0))),"",INDEX('Policy Characteristics'!K:K,MATCH($C1506,'Policy Characteristics'!$C:$C,0)))</f>
        <v>architectural-design.html#rnd</v>
      </c>
      <c r="R1506" s="177" t="str">
        <f>IF(ISBLANK(INDEX('Policy Characteristics'!L:L,MATCH($C1506,'Policy Characteristics'!$C:$C,0))),"",INDEX('Policy Characteristics'!L:L,MATCH($C1506,'Policy Characteristics'!$C:$C,0)))</f>
        <v>research-and-development.html</v>
      </c>
    </row>
    <row r="1507" spans="1:18" x14ac:dyDescent="0.35">
      <c r="A1507" s="176" t="str">
        <f>IF(ISBLANK(INDEX('Policy Characteristics'!A:A,MATCH($C1507,'Policy Characteristics'!$C:$C,0))),"",INDEX('Policy Characteristics'!A:A,MATCH($C1507,'Policy Characteristics'!$C:$C,0)))</f>
        <v>Research and Development</v>
      </c>
      <c r="B1507" s="184" t="str">
        <f>IF(ISBLANK(INDEX('Policy Characteristics'!B:B,MATCH($C1507,'Policy Characteristics'!$C:$C,0))),"",INDEX('Policy Characteristics'!B:B,MATCH($C1507,'Policy Characteristics'!$C:$C,0)))</f>
        <v>Fuel Use Reduction</v>
      </c>
      <c r="C1507" s="176" t="str">
        <f t="shared" ref="C1507:C1512" si="70">C$1506</f>
        <v>RnD Transportation Fuel Use Perc Reduction</v>
      </c>
      <c r="D1507" s="47" t="s">
        <v>1145</v>
      </c>
      <c r="E1507" s="47"/>
      <c r="F1507" s="47" t="s">
        <v>470</v>
      </c>
      <c r="G1507" s="47"/>
      <c r="H1507" s="44">
        <v>134</v>
      </c>
      <c r="I1507" s="198" t="s">
        <v>43</v>
      </c>
      <c r="J1507" s="177" t="str">
        <f>IF(ISBLANK(INDEX('Policy Characteristics'!D:D,MATCH($C1507,'Policy Characteristics'!$C:$C,0))),"",INDEX('Policy Characteristics'!D:D,MATCH($C1507,'Policy Characteristics'!$C:$C,0)))</f>
        <v>R&amp;D Fuel Use Reductions</v>
      </c>
      <c r="K1507" s="177" t="str">
        <f>IF(ISBLANK(INDEX('Policy Characteristics'!E:E,MATCH($C1507,'Policy Characteristics'!$C:$C,0))),"",INDEX('Policy Characteristics'!E:E,MATCH($C1507,'Policy Characteristics'!$C:$C,0)))</f>
        <v>RnD transportation fuel use reduction</v>
      </c>
      <c r="L1507" s="177">
        <f>IF(ISBLANK(INDEX('Policy Characteristics'!F:F,MATCH($C1507,'Policy Characteristics'!$C:$C,0))),"",INDEX('Policy Characteristics'!F:F,MATCH($C1507,'Policy Characteristics'!$C:$C,0)))</f>
        <v>0</v>
      </c>
      <c r="M1507" s="177">
        <f>IF(ISBLANK(INDEX('Policy Characteristics'!G:G,MATCH($C1507,'Policy Characteristics'!$C:$C,0))),"",INDEX('Policy Characteristics'!G:G,MATCH($C1507,'Policy Characteristics'!$C:$C,0)))</f>
        <v>0.4</v>
      </c>
      <c r="N1507" s="177">
        <f>IF(ISBLANK(INDEX('Policy Characteristics'!H:H,MATCH($C1507,'Policy Characteristics'!$C:$C,0))),"",INDEX('Policy Characteristics'!H:H,MATCH($C1507,'Policy Characteristics'!$C:$C,0)))</f>
        <v>0.01</v>
      </c>
      <c r="O1507" s="177" t="str">
        <f>IF(ISBLANK(INDEX('Policy Characteristics'!I:I,MATCH($C1507,'Policy Characteristics'!$C:$C,0))),"",INDEX('Policy Characteristics'!I:I,MATCH($C1507,'Policy Characteristics'!$C:$C,0)))</f>
        <v>% reduction in fuel use</v>
      </c>
      <c r="P1507" s="177" t="str">
        <f>IF(ISBLANK(INDEX('Policy Characteristics'!J:J,MATCH($C1507,'Policy Characteristics'!$C:$C,0))),"",INDEX('Policy Characteristics'!J:J,MATCH($C1507,'Policy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7" s="177" t="str">
        <f>IF(ISBLANK(INDEX('Policy Characteristics'!K:K,MATCH($C1507,'Policy Characteristics'!$C:$C,0))),"",INDEX('Policy Characteristics'!K:K,MATCH($C1507,'Policy Characteristics'!$C:$C,0)))</f>
        <v>architectural-design.html#rnd</v>
      </c>
      <c r="R1507" s="177" t="str">
        <f>IF(ISBLANK(INDEX('Policy Characteristics'!L:L,MATCH($C1507,'Policy Characteristics'!$C:$C,0))),"",INDEX('Policy Characteristics'!L:L,MATCH($C1507,'Policy Characteristics'!$C:$C,0)))</f>
        <v>research-and-development.html</v>
      </c>
    </row>
    <row r="1508" spans="1:18" x14ac:dyDescent="0.35">
      <c r="A1508" s="176" t="str">
        <f>IF(ISBLANK(INDEX('Policy Characteristics'!A:A,MATCH($C1508,'Policy Characteristics'!$C:$C,0))),"",INDEX('Policy Characteristics'!A:A,MATCH($C1508,'Policy Characteristics'!$C:$C,0)))</f>
        <v>Research and Development</v>
      </c>
      <c r="B1508" s="184" t="str">
        <f>IF(ISBLANK(INDEX('Policy Characteristics'!B:B,MATCH($C1508,'Policy Characteristics'!$C:$C,0))),"",INDEX('Policy Characteristics'!B:B,MATCH($C1508,'Policy Characteristics'!$C:$C,0)))</f>
        <v>Fuel Use Reduction</v>
      </c>
      <c r="C1508" s="176" t="str">
        <f t="shared" si="70"/>
        <v>RnD Transportation Fuel Use Perc Reduction</v>
      </c>
      <c r="D1508" s="47" t="s">
        <v>1146</v>
      </c>
      <c r="E1508" s="47"/>
      <c r="F1508" s="47" t="s">
        <v>471</v>
      </c>
      <c r="G1508" s="47"/>
      <c r="H1508" s="44">
        <v>135</v>
      </c>
      <c r="I1508" s="198" t="s">
        <v>43</v>
      </c>
      <c r="J1508" s="177" t="str">
        <f>IF(ISBLANK(INDEX('Policy Characteristics'!D:D,MATCH($C1508,'Policy Characteristics'!$C:$C,0))),"",INDEX('Policy Characteristics'!D:D,MATCH($C1508,'Policy Characteristics'!$C:$C,0)))</f>
        <v>R&amp;D Fuel Use Reductions</v>
      </c>
      <c r="K1508" s="177" t="str">
        <f>IF(ISBLANK(INDEX('Policy Characteristics'!E:E,MATCH($C1508,'Policy Characteristics'!$C:$C,0))),"",INDEX('Policy Characteristics'!E:E,MATCH($C1508,'Policy Characteristics'!$C:$C,0)))</f>
        <v>RnD transportation fuel use reduction</v>
      </c>
      <c r="L1508" s="177">
        <f>IF(ISBLANK(INDEX('Policy Characteristics'!F:F,MATCH($C1508,'Policy Characteristics'!$C:$C,0))),"",INDEX('Policy Characteristics'!F:F,MATCH($C1508,'Policy Characteristics'!$C:$C,0)))</f>
        <v>0</v>
      </c>
      <c r="M1508" s="177">
        <f>IF(ISBLANK(INDEX('Policy Characteristics'!G:G,MATCH($C1508,'Policy Characteristics'!$C:$C,0))),"",INDEX('Policy Characteristics'!G:G,MATCH($C1508,'Policy Characteristics'!$C:$C,0)))</f>
        <v>0.4</v>
      </c>
      <c r="N1508" s="177">
        <f>IF(ISBLANK(INDEX('Policy Characteristics'!H:H,MATCH($C1508,'Policy Characteristics'!$C:$C,0))),"",INDEX('Policy Characteristics'!H:H,MATCH($C1508,'Policy Characteristics'!$C:$C,0)))</f>
        <v>0.01</v>
      </c>
      <c r="O1508" s="177" t="str">
        <f>IF(ISBLANK(INDEX('Policy Characteristics'!I:I,MATCH($C1508,'Policy Characteristics'!$C:$C,0))),"",INDEX('Policy Characteristics'!I:I,MATCH($C1508,'Policy Characteristics'!$C:$C,0)))</f>
        <v>% reduction in fuel use</v>
      </c>
      <c r="P1508" s="177" t="str">
        <f>IF(ISBLANK(INDEX('Policy Characteristics'!J:J,MATCH($C1508,'Policy Characteristics'!$C:$C,0))),"",INDEX('Policy Characteristics'!J:J,MATCH($C1508,'Policy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8" s="177" t="str">
        <f>IF(ISBLANK(INDEX('Policy Characteristics'!K:K,MATCH($C1508,'Policy Characteristics'!$C:$C,0))),"",INDEX('Policy Characteristics'!K:K,MATCH($C1508,'Policy Characteristics'!$C:$C,0)))</f>
        <v>architectural-design.html#rnd</v>
      </c>
      <c r="R1508" s="177" t="str">
        <f>IF(ISBLANK(INDEX('Policy Characteristics'!L:L,MATCH($C1508,'Policy Characteristics'!$C:$C,0))),"",INDEX('Policy Characteristics'!L:L,MATCH($C1508,'Policy Characteristics'!$C:$C,0)))</f>
        <v>research-and-development.html</v>
      </c>
    </row>
    <row r="1509" spans="1:18" x14ac:dyDescent="0.35">
      <c r="A1509" s="176" t="str">
        <f>IF(ISBLANK(INDEX('Policy Characteristics'!A:A,MATCH($C1509,'Policy Characteristics'!$C:$C,0))),"",INDEX('Policy Characteristics'!A:A,MATCH($C1509,'Policy Characteristics'!$C:$C,0)))</f>
        <v>Research and Development</v>
      </c>
      <c r="B1509" s="184" t="str">
        <f>IF(ISBLANK(INDEX('Policy Characteristics'!B:B,MATCH($C1509,'Policy Characteristics'!$C:$C,0))),"",INDEX('Policy Characteristics'!B:B,MATCH($C1509,'Policy Characteristics'!$C:$C,0)))</f>
        <v>Fuel Use Reduction</v>
      </c>
      <c r="C1509" s="176" t="str">
        <f t="shared" si="70"/>
        <v>RnD Transportation Fuel Use Perc Reduction</v>
      </c>
      <c r="D1509" s="47" t="s">
        <v>1147</v>
      </c>
      <c r="E1509" s="47"/>
      <c r="F1509" s="47" t="s">
        <v>472</v>
      </c>
      <c r="G1509" s="47"/>
      <c r="H1509" s="44">
        <v>136</v>
      </c>
      <c r="I1509" s="198" t="s">
        <v>43</v>
      </c>
      <c r="J1509" s="177" t="str">
        <f>IF(ISBLANK(INDEX('Policy Characteristics'!D:D,MATCH($C1509,'Policy Characteristics'!$C:$C,0))),"",INDEX('Policy Characteristics'!D:D,MATCH($C1509,'Policy Characteristics'!$C:$C,0)))</f>
        <v>R&amp;D Fuel Use Reductions</v>
      </c>
      <c r="K1509" s="177" t="str">
        <f>IF(ISBLANK(INDEX('Policy Characteristics'!E:E,MATCH($C1509,'Policy Characteristics'!$C:$C,0))),"",INDEX('Policy Characteristics'!E:E,MATCH($C1509,'Policy Characteristics'!$C:$C,0)))</f>
        <v>RnD transportation fuel use reduction</v>
      </c>
      <c r="L1509" s="177">
        <f>IF(ISBLANK(INDEX('Policy Characteristics'!F:F,MATCH($C1509,'Policy Characteristics'!$C:$C,0))),"",INDEX('Policy Characteristics'!F:F,MATCH($C1509,'Policy Characteristics'!$C:$C,0)))</f>
        <v>0</v>
      </c>
      <c r="M1509" s="177">
        <f>IF(ISBLANK(INDEX('Policy Characteristics'!G:G,MATCH($C1509,'Policy Characteristics'!$C:$C,0))),"",INDEX('Policy Characteristics'!G:G,MATCH($C1509,'Policy Characteristics'!$C:$C,0)))</f>
        <v>0.4</v>
      </c>
      <c r="N1509" s="177">
        <f>IF(ISBLANK(INDEX('Policy Characteristics'!H:H,MATCH($C1509,'Policy Characteristics'!$C:$C,0))),"",INDEX('Policy Characteristics'!H:H,MATCH($C1509,'Policy Characteristics'!$C:$C,0)))</f>
        <v>0.01</v>
      </c>
      <c r="O1509" s="177" t="str">
        <f>IF(ISBLANK(INDEX('Policy Characteristics'!I:I,MATCH($C1509,'Policy Characteristics'!$C:$C,0))),"",INDEX('Policy Characteristics'!I:I,MATCH($C1509,'Policy Characteristics'!$C:$C,0)))</f>
        <v>% reduction in fuel use</v>
      </c>
      <c r="P1509" s="177" t="str">
        <f>IF(ISBLANK(INDEX('Policy Characteristics'!J:J,MATCH($C1509,'Policy Characteristics'!$C:$C,0))),"",INDEX('Policy Characteristics'!J:J,MATCH($C1509,'Policy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9" s="177" t="str">
        <f>IF(ISBLANK(INDEX('Policy Characteristics'!K:K,MATCH($C1509,'Policy Characteristics'!$C:$C,0))),"",INDEX('Policy Characteristics'!K:K,MATCH($C1509,'Policy Characteristics'!$C:$C,0)))</f>
        <v>architectural-design.html#rnd</v>
      </c>
      <c r="R1509" s="177" t="str">
        <f>IF(ISBLANK(INDEX('Policy Characteristics'!L:L,MATCH($C1509,'Policy Characteristics'!$C:$C,0))),"",INDEX('Policy Characteristics'!L:L,MATCH($C1509,'Policy Characteristics'!$C:$C,0)))</f>
        <v>research-and-development.html</v>
      </c>
    </row>
    <row r="1510" spans="1:18" x14ac:dyDescent="0.35">
      <c r="A1510" s="176" t="str">
        <f>IF(ISBLANK(INDEX('Policy Characteristics'!A:A,MATCH($C1510,'Policy Characteristics'!$C:$C,0))),"",INDEX('Policy Characteristics'!A:A,MATCH($C1510,'Policy Characteristics'!$C:$C,0)))</f>
        <v>Research and Development</v>
      </c>
      <c r="B1510" s="184" t="str">
        <f>IF(ISBLANK(INDEX('Policy Characteristics'!B:B,MATCH($C1510,'Policy Characteristics'!$C:$C,0))),"",INDEX('Policy Characteristics'!B:B,MATCH($C1510,'Policy Characteristics'!$C:$C,0)))</f>
        <v>Fuel Use Reduction</v>
      </c>
      <c r="C1510" s="176" t="str">
        <f t="shared" si="70"/>
        <v>RnD Transportation Fuel Use Perc Reduction</v>
      </c>
      <c r="D1510" s="47" t="s">
        <v>1148</v>
      </c>
      <c r="E1510" s="47"/>
      <c r="F1510" s="47" t="s">
        <v>473</v>
      </c>
      <c r="G1510" s="47"/>
      <c r="H1510" s="44">
        <v>137</v>
      </c>
      <c r="I1510" s="198" t="s">
        <v>43</v>
      </c>
      <c r="J1510" s="177" t="str">
        <f>IF(ISBLANK(INDEX('Policy Characteristics'!D:D,MATCH($C1510,'Policy Characteristics'!$C:$C,0))),"",INDEX('Policy Characteristics'!D:D,MATCH($C1510,'Policy Characteristics'!$C:$C,0)))</f>
        <v>R&amp;D Fuel Use Reductions</v>
      </c>
      <c r="K1510" s="177" t="str">
        <f>IF(ISBLANK(INDEX('Policy Characteristics'!E:E,MATCH($C1510,'Policy Characteristics'!$C:$C,0))),"",INDEX('Policy Characteristics'!E:E,MATCH($C1510,'Policy Characteristics'!$C:$C,0)))</f>
        <v>RnD transportation fuel use reduction</v>
      </c>
      <c r="L1510" s="177">
        <f>IF(ISBLANK(INDEX('Policy Characteristics'!F:F,MATCH($C1510,'Policy Characteristics'!$C:$C,0))),"",INDEX('Policy Characteristics'!F:F,MATCH($C1510,'Policy Characteristics'!$C:$C,0)))</f>
        <v>0</v>
      </c>
      <c r="M1510" s="177">
        <f>IF(ISBLANK(INDEX('Policy Characteristics'!G:G,MATCH($C1510,'Policy Characteristics'!$C:$C,0))),"",INDEX('Policy Characteristics'!G:G,MATCH($C1510,'Policy Characteristics'!$C:$C,0)))</f>
        <v>0.4</v>
      </c>
      <c r="N1510" s="177">
        <f>IF(ISBLANK(INDEX('Policy Characteristics'!H:H,MATCH($C1510,'Policy Characteristics'!$C:$C,0))),"",INDEX('Policy Characteristics'!H:H,MATCH($C1510,'Policy Characteristics'!$C:$C,0)))</f>
        <v>0.01</v>
      </c>
      <c r="O1510" s="177" t="str">
        <f>IF(ISBLANK(INDEX('Policy Characteristics'!I:I,MATCH($C1510,'Policy Characteristics'!$C:$C,0))),"",INDEX('Policy Characteristics'!I:I,MATCH($C1510,'Policy Characteristics'!$C:$C,0)))</f>
        <v>% reduction in fuel use</v>
      </c>
      <c r="P1510" s="177" t="str">
        <f>IF(ISBLANK(INDEX('Policy Characteristics'!J:J,MATCH($C1510,'Policy Characteristics'!$C:$C,0))),"",INDEX('Policy Characteristics'!J:J,MATCH($C1510,'Policy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10" s="177" t="str">
        <f>IF(ISBLANK(INDEX('Policy Characteristics'!K:K,MATCH($C1510,'Policy Characteristics'!$C:$C,0))),"",INDEX('Policy Characteristics'!K:K,MATCH($C1510,'Policy Characteristics'!$C:$C,0)))</f>
        <v>architectural-design.html#rnd</v>
      </c>
      <c r="R1510" s="177" t="str">
        <f>IF(ISBLANK(INDEX('Policy Characteristics'!L:L,MATCH($C1510,'Policy Characteristics'!$C:$C,0))),"",INDEX('Policy Characteristics'!L:L,MATCH($C1510,'Policy Characteristics'!$C:$C,0)))</f>
        <v>research-and-development.html</v>
      </c>
    </row>
    <row r="1511" spans="1:18" x14ac:dyDescent="0.35">
      <c r="A1511" s="176" t="str">
        <f>IF(ISBLANK(INDEX('Policy Characteristics'!A:A,MATCH($C1511,'Policy Characteristics'!$C:$C,0))),"",INDEX('Policy Characteristics'!A:A,MATCH($C1511,'Policy Characteristics'!$C:$C,0)))</f>
        <v>Research and Development</v>
      </c>
      <c r="B1511" s="184" t="str">
        <f>IF(ISBLANK(INDEX('Policy Characteristics'!B:B,MATCH($C1511,'Policy Characteristics'!$C:$C,0))),"",INDEX('Policy Characteristics'!B:B,MATCH($C1511,'Policy Characteristics'!$C:$C,0)))</f>
        <v>Fuel Use Reduction</v>
      </c>
      <c r="C1511" s="176" t="str">
        <f t="shared" si="70"/>
        <v>RnD Transportation Fuel Use Perc Reduction</v>
      </c>
      <c r="D1511" s="47" t="s">
        <v>1408</v>
      </c>
      <c r="E1511" s="47"/>
      <c r="F1511" s="47" t="s">
        <v>1691</v>
      </c>
      <c r="G1511" s="47"/>
      <c r="H1511" s="44">
        <v>138</v>
      </c>
      <c r="I1511" s="198" t="s">
        <v>43</v>
      </c>
      <c r="J1511" s="177" t="str">
        <f>IF(ISBLANK(INDEX('Policy Characteristics'!D:D,MATCH($C1511,'Policy Characteristics'!$C:$C,0))),"",INDEX('Policy Characteristics'!D:D,MATCH($C1511,'Policy Characteristics'!$C:$C,0)))</f>
        <v>R&amp;D Fuel Use Reductions</v>
      </c>
      <c r="K1511" s="177" t="str">
        <f>IF(ISBLANK(INDEX('Policy Characteristics'!E:E,MATCH($C1511,'Policy Characteristics'!$C:$C,0))),"",INDEX('Policy Characteristics'!E:E,MATCH($C1511,'Policy Characteristics'!$C:$C,0)))</f>
        <v>RnD transportation fuel use reduction</v>
      </c>
      <c r="L1511" s="177">
        <f>IF(ISBLANK(INDEX('Policy Characteristics'!F:F,MATCH($C1511,'Policy Characteristics'!$C:$C,0))),"",INDEX('Policy Characteristics'!F:F,MATCH($C1511,'Policy Characteristics'!$C:$C,0)))</f>
        <v>0</v>
      </c>
      <c r="M1511" s="177">
        <f>IF(ISBLANK(INDEX('Policy Characteristics'!G:G,MATCH($C1511,'Policy Characteristics'!$C:$C,0))),"",INDEX('Policy Characteristics'!G:G,MATCH($C1511,'Policy Characteristics'!$C:$C,0)))</f>
        <v>0.4</v>
      </c>
      <c r="N1511" s="177">
        <f>IF(ISBLANK(INDEX('Policy Characteristics'!H:H,MATCH($C1511,'Policy Characteristics'!$C:$C,0))),"",INDEX('Policy Characteristics'!H:H,MATCH($C1511,'Policy Characteristics'!$C:$C,0)))</f>
        <v>0.01</v>
      </c>
      <c r="O1511" s="177" t="str">
        <f>IF(ISBLANK(INDEX('Policy Characteristics'!I:I,MATCH($C1511,'Policy Characteristics'!$C:$C,0))),"",INDEX('Policy Characteristics'!I:I,MATCH($C1511,'Policy Characteristics'!$C:$C,0)))</f>
        <v>% reduction in fuel use</v>
      </c>
      <c r="P1511" s="177" t="str">
        <f>IF(ISBLANK(INDEX('Policy Characteristics'!J:J,MATCH($C1511,'Policy Characteristics'!$C:$C,0))),"",INDEX('Policy Characteristics'!J:J,MATCH($C1511,'Policy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11" s="177" t="str">
        <f>IF(ISBLANK(INDEX('Policy Characteristics'!K:K,MATCH($C1511,'Policy Characteristics'!$C:$C,0))),"",INDEX('Policy Characteristics'!K:K,MATCH($C1511,'Policy Characteristics'!$C:$C,0)))</f>
        <v>architectural-design.html#rnd</v>
      </c>
      <c r="R1511" s="177" t="str">
        <f>IF(ISBLANK(INDEX('Policy Characteristics'!L:L,MATCH($C1511,'Policy Characteristics'!$C:$C,0))),"",INDEX('Policy Characteristics'!L:L,MATCH($C1511,'Policy Characteristics'!$C:$C,0)))</f>
        <v>research-and-development.html</v>
      </c>
    </row>
    <row r="1512" spans="1:18" x14ac:dyDescent="0.35">
      <c r="A1512" s="176" t="str">
        <f>IF(ISBLANK(INDEX('Policy Characteristics'!A:A,MATCH($C1512,'Policy Characteristics'!$C:$C,0))),"",INDEX('Policy Characteristics'!A:A,MATCH($C1512,'Policy Characteristics'!$C:$C,0)))</f>
        <v>Research and Development</v>
      </c>
      <c r="B1512" s="184" t="str">
        <f>IF(ISBLANK(INDEX('Policy Characteristics'!B:B,MATCH($C1512,'Policy Characteristics'!$C:$C,0))),"",INDEX('Policy Characteristics'!B:B,MATCH($C1512,'Policy Characteristics'!$C:$C,0)))</f>
        <v>Fuel Use Reduction</v>
      </c>
      <c r="C1512" s="176" t="str">
        <f t="shared" si="70"/>
        <v>RnD Transportation Fuel Use Perc Reduction</v>
      </c>
      <c r="D1512" s="47" t="s">
        <v>1407</v>
      </c>
      <c r="E1512" s="47"/>
      <c r="F1512" s="47" t="s">
        <v>1692</v>
      </c>
      <c r="G1512" s="47"/>
      <c r="H1512" s="44">
        <v>524</v>
      </c>
      <c r="I1512" s="198" t="s">
        <v>43</v>
      </c>
      <c r="J1512" s="177" t="str">
        <f>IF(ISBLANK(INDEX('Policy Characteristics'!D:D,MATCH($C1512,'Policy Characteristics'!$C:$C,0))),"",INDEX('Policy Characteristics'!D:D,MATCH($C1512,'Policy Characteristics'!$C:$C,0)))</f>
        <v>R&amp;D Fuel Use Reductions</v>
      </c>
      <c r="K1512" s="177" t="str">
        <f>IF(ISBLANK(INDEX('Policy Characteristics'!E:E,MATCH($C1512,'Policy Characteristics'!$C:$C,0))),"",INDEX('Policy Characteristics'!E:E,MATCH($C1512,'Policy Characteristics'!$C:$C,0)))</f>
        <v>RnD transportation fuel use reduction</v>
      </c>
      <c r="L1512" s="177">
        <f>IF(ISBLANK(INDEX('Policy Characteristics'!F:F,MATCH($C1512,'Policy Characteristics'!$C:$C,0))),"",INDEX('Policy Characteristics'!F:F,MATCH($C1512,'Policy Characteristics'!$C:$C,0)))</f>
        <v>0</v>
      </c>
      <c r="M1512" s="177">
        <f>IF(ISBLANK(INDEX('Policy Characteristics'!G:G,MATCH($C1512,'Policy Characteristics'!$C:$C,0))),"",INDEX('Policy Characteristics'!G:G,MATCH($C1512,'Policy Characteristics'!$C:$C,0)))</f>
        <v>0.4</v>
      </c>
      <c r="N1512" s="177">
        <f>IF(ISBLANK(INDEX('Policy Characteristics'!H:H,MATCH($C1512,'Policy Characteristics'!$C:$C,0))),"",INDEX('Policy Characteristics'!H:H,MATCH($C1512,'Policy Characteristics'!$C:$C,0)))</f>
        <v>0.01</v>
      </c>
      <c r="O1512" s="177" t="str">
        <f>IF(ISBLANK(INDEX('Policy Characteristics'!I:I,MATCH($C1512,'Policy Characteristics'!$C:$C,0))),"",INDEX('Policy Characteristics'!I:I,MATCH($C1512,'Policy Characteristics'!$C:$C,0)))</f>
        <v>% reduction in fuel use</v>
      </c>
      <c r="P1512" s="177" t="str">
        <f>IF(ISBLANK(INDEX('Policy Characteristics'!J:J,MATCH($C1512,'Policy Characteristics'!$C:$C,0))),"",INDEX('Policy Characteristics'!J:J,MATCH($C1512,'Policy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12" s="177" t="str">
        <f>IF(ISBLANK(INDEX('Policy Characteristics'!K:K,MATCH($C1512,'Policy Characteristics'!$C:$C,0))),"",INDEX('Policy Characteristics'!K:K,MATCH($C1512,'Policy Characteristics'!$C:$C,0)))</f>
        <v>architectural-design.html#rnd</v>
      </c>
      <c r="R1512" s="177" t="str">
        <f>IF(ISBLANK(INDEX('Policy Characteristics'!L:L,MATCH($C1512,'Policy Characteristics'!$C:$C,0))),"",INDEX('Policy Characteristics'!L:L,MATCH($C1512,'Policy Characteristics'!$C:$C,0)))</f>
        <v>research-and-development.html</v>
      </c>
    </row>
    <row r="1513" spans="1:18" x14ac:dyDescent="0.35">
      <c r="A1513" s="176" t="str">
        <f>IF(ISBLANK(INDEX('Policy Characteristics'!A:A,MATCH($C1513,'Policy Characteristics'!$C:$C,0))),"",INDEX('Policy Characteristics'!A:A,MATCH($C1513,'Policy Characteristics'!$C:$C,0)))</f>
        <v>Government Revenue Accounting</v>
      </c>
      <c r="B1513" s="184" t="str">
        <f>IF(ISBLANK(INDEX('Policy Characteristics'!B:B,MATCH($C1513,'Policy Characteristics'!$C:$C,0))),"",INDEX('Policy Characteristics'!B:B,MATCH($C1513,'Policy Characteristics'!$C:$C,0)))</f>
        <v>Carbon Tax Revenue</v>
      </c>
      <c r="C1513" t="s">
        <v>1853</v>
      </c>
      <c r="D1513" s="1" t="s">
        <v>1861</v>
      </c>
      <c r="F1513" s="1" t="s">
        <v>1866</v>
      </c>
      <c r="H1513" s="44">
        <v>545</v>
      </c>
      <c r="I1513" s="196" t="s">
        <v>43</v>
      </c>
      <c r="J1513" s="177" t="str">
        <f>IF(ISBLANK(INDEX('Policy Characteristics'!D:D,MATCH($C1513,'Policy Characteristics'!$C:$C,0))),"",INDEX('Policy Characteristics'!D:D,MATCH($C1513,'Policy Characteristics'!$C:$C,0)))</f>
        <v/>
      </c>
      <c r="K1513" s="177" t="str">
        <f>IF(ISBLANK(INDEX('Policy Characteristics'!E:E,MATCH($C1513,'Policy Characteristics'!$C:$C,0))),"",INDEX('Policy Characteristics'!E:E,MATCH($C1513,'Policy Characteristics'!$C:$C,0)))</f>
        <v>GRA carbon tax revenue</v>
      </c>
      <c r="L1513" s="177">
        <f>IF(ISBLANK(INDEX('Policy Characteristics'!F:F,MATCH($C1513,'Policy Characteristics'!$C:$C,0))),"",INDEX('Policy Characteristics'!F:F,MATCH($C1513,'Policy Characteristics'!$C:$C,0)))</f>
        <v>0</v>
      </c>
      <c r="M1513" s="177">
        <f>IF(ISBLANK(INDEX('Policy Characteristics'!G:G,MATCH($C1513,'Policy Characteristics'!$C:$C,0))),"",INDEX('Policy Characteristics'!G:G,MATCH($C1513,'Policy Characteristics'!$C:$C,0)))</f>
        <v>10</v>
      </c>
      <c r="N1513" s="177">
        <f>IF(ISBLANK(INDEX('Policy Characteristics'!H:H,MATCH($C1513,'Policy Characteristics'!$C:$C,0))),"",INDEX('Policy Characteristics'!H:H,MATCH($C1513,'Policy Characteristics'!$C:$C,0)))</f>
        <v>1</v>
      </c>
      <c r="O1513" s="177" t="str">
        <f>IF(ISBLANK(INDEX('Policy Characteristics'!I:I,MATCH($C1513,'Policy Characteristics'!$C:$C,0))),"",INDEX('Policy Characteristics'!I:I,MATCH($C1513,'Policy Characteristics'!$C:$C,0)))</f>
        <v>weight</v>
      </c>
      <c r="P1513" s="177" t="str">
        <f>IF(ISBLANK(INDEX('Policy Characteristics'!J:J,MATCH($C1513,'Policy Characteristics'!$C:$C,0))),"",INDEX('Policy Characteristics'!J:J,MATCH($C1513,'Policy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3" s="177" t="str">
        <f>IF(ISBLANK(INDEX('Policy Characteristics'!K:K,MATCH($C1513,'Policy Characteristics'!$C:$C,0))),"",INDEX('Policy Characteristics'!K:K,MATCH($C1513,'Policy Characteristics'!$C:$C,0)))</f>
        <v>io-model.html</v>
      </c>
      <c r="R1513" s="177" t="str">
        <f>IF(ISBLANK(INDEX('Policy Characteristics'!L:L,MATCH($C1513,'Policy Characteristics'!$C:$C,0))),"",INDEX('Policy Characteristics'!L:L,MATCH($C1513,'Policy Characteristics'!$C:$C,0)))</f>
        <v/>
      </c>
    </row>
    <row r="1514" spans="1:18" x14ac:dyDescent="0.35">
      <c r="A1514" s="176" t="str">
        <f>IF(ISBLANK(INDEX('Policy Characteristics'!A:A,MATCH($C1514,'Policy Characteristics'!$C:$C,0))),"",INDEX('Policy Characteristics'!A:A,MATCH($C1514,'Policy Characteristics'!$C:$C,0)))</f>
        <v>Government Revenue Accounting</v>
      </c>
      <c r="B1514" s="184" t="str">
        <f>IF(ISBLANK(INDEX('Policy Characteristics'!B:B,MATCH($C1514,'Policy Characteristics'!$C:$C,0))),"",INDEX('Policy Characteristics'!B:B,MATCH($C1514,'Policy Characteristics'!$C:$C,0)))</f>
        <v>Carbon Tax Revenue</v>
      </c>
      <c r="C1514" s="176" t="str">
        <f t="shared" ref="C1514" si="71">C$1513</f>
        <v>GRA for Carbon Tax Revenue</v>
      </c>
      <c r="D1514" s="1" t="s">
        <v>1862</v>
      </c>
      <c r="F1514" s="1" t="s">
        <v>1878</v>
      </c>
      <c r="H1514" s="44">
        <v>546</v>
      </c>
      <c r="I1514" s="200" t="str">
        <f t="shared" ref="I1514:I1517" si="72">I$1513</f>
        <v>Yes</v>
      </c>
      <c r="J1514" s="177" t="str">
        <f>IF(ISBLANK(INDEX('Policy Characteristics'!D:D,MATCH($C1514,'Policy Characteristics'!$C:$C,0))),"",INDEX('Policy Characteristics'!D:D,MATCH($C1514,'Policy Characteristics'!$C:$C,0)))</f>
        <v/>
      </c>
      <c r="K1514" s="177" t="str">
        <f>IF(ISBLANK(INDEX('Policy Characteristics'!E:E,MATCH($C1514,'Policy Characteristics'!$C:$C,0))),"",INDEX('Policy Characteristics'!E:E,MATCH($C1514,'Policy Characteristics'!$C:$C,0)))</f>
        <v>GRA carbon tax revenue</v>
      </c>
      <c r="L1514" s="177">
        <f>IF(ISBLANK(INDEX('Policy Characteristics'!F:F,MATCH($C1514,'Policy Characteristics'!$C:$C,0))),"",INDEX('Policy Characteristics'!F:F,MATCH($C1514,'Policy Characteristics'!$C:$C,0)))</f>
        <v>0</v>
      </c>
      <c r="M1514" s="177">
        <f>IF(ISBLANK(INDEX('Policy Characteristics'!G:G,MATCH($C1514,'Policy Characteristics'!$C:$C,0))),"",INDEX('Policy Characteristics'!G:G,MATCH($C1514,'Policy Characteristics'!$C:$C,0)))</f>
        <v>10</v>
      </c>
      <c r="N1514" s="177">
        <f>IF(ISBLANK(INDEX('Policy Characteristics'!H:H,MATCH($C1514,'Policy Characteristics'!$C:$C,0))),"",INDEX('Policy Characteristics'!H:H,MATCH($C1514,'Policy Characteristics'!$C:$C,0)))</f>
        <v>1</v>
      </c>
      <c r="O1514" s="177" t="str">
        <f>IF(ISBLANK(INDEX('Policy Characteristics'!I:I,MATCH($C1514,'Policy Characteristics'!$C:$C,0))),"",INDEX('Policy Characteristics'!I:I,MATCH($C1514,'Policy Characteristics'!$C:$C,0)))</f>
        <v>weight</v>
      </c>
      <c r="P1514" s="177" t="str">
        <f>IF(ISBLANK(INDEX('Policy Characteristics'!J:J,MATCH($C1514,'Policy Characteristics'!$C:$C,0))),"",INDEX('Policy Characteristics'!J:J,MATCH($C1514,'Policy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4" s="177" t="str">
        <f>IF(ISBLANK(INDEX('Policy Characteristics'!K:K,MATCH($C1514,'Policy Characteristics'!$C:$C,0))),"",INDEX('Policy Characteristics'!K:K,MATCH($C1514,'Policy Characteristics'!$C:$C,0)))</f>
        <v>io-model.html</v>
      </c>
      <c r="R1514" s="177" t="str">
        <f>IF(ISBLANK(INDEX('Policy Characteristics'!L:L,MATCH($C1514,'Policy Characteristics'!$C:$C,0))),"",INDEX('Policy Characteristics'!L:L,MATCH($C1514,'Policy Characteristics'!$C:$C,0)))</f>
        <v/>
      </c>
    </row>
    <row r="1515" spans="1:18" x14ac:dyDescent="0.35">
      <c r="A1515" s="176" t="str">
        <f>IF(ISBLANK(INDEX('Policy Characteristics'!A:A,MATCH($C1515,'Policy Characteristics'!$C:$C,0))),"",INDEX('Policy Characteristics'!A:A,MATCH($C1515,'Policy Characteristics'!$C:$C,0)))</f>
        <v>Government Revenue Accounting</v>
      </c>
      <c r="B1515" s="184" t="str">
        <f>IF(ISBLANK(INDEX('Policy Characteristics'!B:B,MATCH($C1515,'Policy Characteristics'!$C:$C,0))),"",INDEX('Policy Characteristics'!B:B,MATCH($C1515,'Policy Characteristics'!$C:$C,0)))</f>
        <v>Carbon Tax Revenue</v>
      </c>
      <c r="C1515" s="176" t="str">
        <f t="shared" ref="C1515:C1517" si="73">C$1513</f>
        <v>GRA for Carbon Tax Revenue</v>
      </c>
      <c r="D1515" s="1" t="s">
        <v>1863</v>
      </c>
      <c r="F1515" s="1" t="s">
        <v>1867</v>
      </c>
      <c r="H1515" s="44">
        <v>547</v>
      </c>
      <c r="I1515" s="200" t="str">
        <f t="shared" si="72"/>
        <v>Yes</v>
      </c>
      <c r="J1515" s="177" t="str">
        <f>IF(ISBLANK(INDEX('Policy Characteristics'!D:D,MATCH($C1515,'Policy Characteristics'!$C:$C,0))),"",INDEX('Policy Characteristics'!D:D,MATCH($C1515,'Policy Characteristics'!$C:$C,0)))</f>
        <v/>
      </c>
      <c r="K1515" s="177" t="str">
        <f>IF(ISBLANK(INDEX('Policy Characteristics'!E:E,MATCH($C1515,'Policy Characteristics'!$C:$C,0))),"",INDEX('Policy Characteristics'!E:E,MATCH($C1515,'Policy Characteristics'!$C:$C,0)))</f>
        <v>GRA carbon tax revenue</v>
      </c>
      <c r="L1515" s="177">
        <f>IF(ISBLANK(INDEX('Policy Characteristics'!F:F,MATCH($C1515,'Policy Characteristics'!$C:$C,0))),"",INDEX('Policy Characteristics'!F:F,MATCH($C1515,'Policy Characteristics'!$C:$C,0)))</f>
        <v>0</v>
      </c>
      <c r="M1515" s="177">
        <f>IF(ISBLANK(INDEX('Policy Characteristics'!G:G,MATCH($C1515,'Policy Characteristics'!$C:$C,0))),"",INDEX('Policy Characteristics'!G:G,MATCH($C1515,'Policy Characteristics'!$C:$C,0)))</f>
        <v>10</v>
      </c>
      <c r="N1515" s="177">
        <f>IF(ISBLANK(INDEX('Policy Characteristics'!H:H,MATCH($C1515,'Policy Characteristics'!$C:$C,0))),"",INDEX('Policy Characteristics'!H:H,MATCH($C1515,'Policy Characteristics'!$C:$C,0)))</f>
        <v>1</v>
      </c>
      <c r="O1515" s="177" t="str">
        <f>IF(ISBLANK(INDEX('Policy Characteristics'!I:I,MATCH($C1515,'Policy Characteristics'!$C:$C,0))),"",INDEX('Policy Characteristics'!I:I,MATCH($C1515,'Policy Characteristics'!$C:$C,0)))</f>
        <v>weight</v>
      </c>
      <c r="P1515" s="177" t="str">
        <f>IF(ISBLANK(INDEX('Policy Characteristics'!J:J,MATCH($C1515,'Policy Characteristics'!$C:$C,0))),"",INDEX('Policy Characteristics'!J:J,MATCH($C1515,'Policy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5" s="177" t="str">
        <f>IF(ISBLANK(INDEX('Policy Characteristics'!K:K,MATCH($C1515,'Policy Characteristics'!$C:$C,0))),"",INDEX('Policy Characteristics'!K:K,MATCH($C1515,'Policy Characteristics'!$C:$C,0)))</f>
        <v>io-model.html</v>
      </c>
      <c r="R1515" s="177" t="str">
        <f>IF(ISBLANK(INDEX('Policy Characteristics'!L:L,MATCH($C1515,'Policy Characteristics'!$C:$C,0))),"",INDEX('Policy Characteristics'!L:L,MATCH($C1515,'Policy Characteristics'!$C:$C,0)))</f>
        <v/>
      </c>
    </row>
    <row r="1516" spans="1:18" x14ac:dyDescent="0.35">
      <c r="A1516" s="176" t="str">
        <f>IF(ISBLANK(INDEX('Policy Characteristics'!A:A,MATCH($C1516,'Policy Characteristics'!$C:$C,0))),"",INDEX('Policy Characteristics'!A:A,MATCH($C1516,'Policy Characteristics'!$C:$C,0)))</f>
        <v>Government Revenue Accounting</v>
      </c>
      <c r="B1516" s="184" t="str">
        <f>IF(ISBLANK(INDEX('Policy Characteristics'!B:B,MATCH($C1516,'Policy Characteristics'!$C:$C,0))),"",INDEX('Policy Characteristics'!B:B,MATCH($C1516,'Policy Characteristics'!$C:$C,0)))</f>
        <v>Carbon Tax Revenue</v>
      </c>
      <c r="C1516" s="176" t="str">
        <f t="shared" si="73"/>
        <v>GRA for Carbon Tax Revenue</v>
      </c>
      <c r="D1516" s="1" t="s">
        <v>1864</v>
      </c>
      <c r="F1516" s="1" t="s">
        <v>1868</v>
      </c>
      <c r="H1516" s="44">
        <v>548</v>
      </c>
      <c r="I1516" s="200" t="str">
        <f t="shared" si="72"/>
        <v>Yes</v>
      </c>
      <c r="J1516" s="177" t="str">
        <f>IF(ISBLANK(INDEX('Policy Characteristics'!D:D,MATCH($C1516,'Policy Characteristics'!$C:$C,0))),"",INDEX('Policy Characteristics'!D:D,MATCH($C1516,'Policy Characteristics'!$C:$C,0)))</f>
        <v/>
      </c>
      <c r="K1516" s="177" t="str">
        <f>IF(ISBLANK(INDEX('Policy Characteristics'!E:E,MATCH($C1516,'Policy Characteristics'!$C:$C,0))),"",INDEX('Policy Characteristics'!E:E,MATCH($C1516,'Policy Characteristics'!$C:$C,0)))</f>
        <v>GRA carbon tax revenue</v>
      </c>
      <c r="L1516" s="177">
        <f>IF(ISBLANK(INDEX('Policy Characteristics'!F:F,MATCH($C1516,'Policy Characteristics'!$C:$C,0))),"",INDEX('Policy Characteristics'!F:F,MATCH($C1516,'Policy Characteristics'!$C:$C,0)))</f>
        <v>0</v>
      </c>
      <c r="M1516" s="177">
        <f>IF(ISBLANK(INDEX('Policy Characteristics'!G:G,MATCH($C1516,'Policy Characteristics'!$C:$C,0))),"",INDEX('Policy Characteristics'!G:G,MATCH($C1516,'Policy Characteristics'!$C:$C,0)))</f>
        <v>10</v>
      </c>
      <c r="N1516" s="177">
        <f>IF(ISBLANK(INDEX('Policy Characteristics'!H:H,MATCH($C1516,'Policy Characteristics'!$C:$C,0))),"",INDEX('Policy Characteristics'!H:H,MATCH($C1516,'Policy Characteristics'!$C:$C,0)))</f>
        <v>1</v>
      </c>
      <c r="O1516" s="177" t="str">
        <f>IF(ISBLANK(INDEX('Policy Characteristics'!I:I,MATCH($C1516,'Policy Characteristics'!$C:$C,0))),"",INDEX('Policy Characteristics'!I:I,MATCH($C1516,'Policy Characteristics'!$C:$C,0)))</f>
        <v>weight</v>
      </c>
      <c r="P1516" s="177" t="str">
        <f>IF(ISBLANK(INDEX('Policy Characteristics'!J:J,MATCH($C1516,'Policy Characteristics'!$C:$C,0))),"",INDEX('Policy Characteristics'!J:J,MATCH($C1516,'Policy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6" s="177" t="str">
        <f>IF(ISBLANK(INDEX('Policy Characteristics'!K:K,MATCH($C1516,'Policy Characteristics'!$C:$C,0))),"",INDEX('Policy Characteristics'!K:K,MATCH($C1516,'Policy Characteristics'!$C:$C,0)))</f>
        <v>io-model.html</v>
      </c>
      <c r="R1516" s="177" t="str">
        <f>IF(ISBLANK(INDEX('Policy Characteristics'!L:L,MATCH($C1516,'Policy Characteristics'!$C:$C,0))),"",INDEX('Policy Characteristics'!L:L,MATCH($C1516,'Policy Characteristics'!$C:$C,0)))</f>
        <v/>
      </c>
    </row>
    <row r="1517" spans="1:18" x14ac:dyDescent="0.35">
      <c r="A1517" s="176" t="str">
        <f>IF(ISBLANK(INDEX('Policy Characteristics'!A:A,MATCH($C1517,'Policy Characteristics'!$C:$C,0))),"",INDEX('Policy Characteristics'!A:A,MATCH($C1517,'Policy Characteristics'!$C:$C,0)))</f>
        <v>Government Revenue Accounting</v>
      </c>
      <c r="B1517" s="184" t="str">
        <f>IF(ISBLANK(INDEX('Policy Characteristics'!B:B,MATCH($C1517,'Policy Characteristics'!$C:$C,0))),"",INDEX('Policy Characteristics'!B:B,MATCH($C1517,'Policy Characteristics'!$C:$C,0)))</f>
        <v>Carbon Tax Revenue</v>
      </c>
      <c r="C1517" s="176" t="str">
        <f t="shared" si="73"/>
        <v>GRA for Carbon Tax Revenue</v>
      </c>
      <c r="D1517" s="1" t="s">
        <v>1865</v>
      </c>
      <c r="F1517" s="1" t="s">
        <v>1869</v>
      </c>
      <c r="H1517" s="44">
        <v>549</v>
      </c>
      <c r="I1517" s="200" t="str">
        <f t="shared" si="72"/>
        <v>Yes</v>
      </c>
      <c r="J1517" s="177" t="str">
        <f>IF(ISBLANK(INDEX('Policy Characteristics'!D:D,MATCH($C1517,'Policy Characteristics'!$C:$C,0))),"",INDEX('Policy Characteristics'!D:D,MATCH($C1517,'Policy Characteristics'!$C:$C,0)))</f>
        <v/>
      </c>
      <c r="K1517" s="177" t="str">
        <f>IF(ISBLANK(INDEX('Policy Characteristics'!E:E,MATCH($C1517,'Policy Characteristics'!$C:$C,0))),"",INDEX('Policy Characteristics'!E:E,MATCH($C1517,'Policy Characteristics'!$C:$C,0)))</f>
        <v>GRA carbon tax revenue</v>
      </c>
      <c r="L1517" s="177">
        <f>IF(ISBLANK(INDEX('Policy Characteristics'!F:F,MATCH($C1517,'Policy Characteristics'!$C:$C,0))),"",INDEX('Policy Characteristics'!F:F,MATCH($C1517,'Policy Characteristics'!$C:$C,0)))</f>
        <v>0</v>
      </c>
      <c r="M1517" s="177">
        <f>IF(ISBLANK(INDEX('Policy Characteristics'!G:G,MATCH($C1517,'Policy Characteristics'!$C:$C,0))),"",INDEX('Policy Characteristics'!G:G,MATCH($C1517,'Policy Characteristics'!$C:$C,0)))</f>
        <v>10</v>
      </c>
      <c r="N1517" s="177">
        <f>IF(ISBLANK(INDEX('Policy Characteristics'!H:H,MATCH($C1517,'Policy Characteristics'!$C:$C,0))),"",INDEX('Policy Characteristics'!H:H,MATCH($C1517,'Policy Characteristics'!$C:$C,0)))</f>
        <v>1</v>
      </c>
      <c r="O1517" s="177" t="str">
        <f>IF(ISBLANK(INDEX('Policy Characteristics'!I:I,MATCH($C1517,'Policy Characteristics'!$C:$C,0))),"",INDEX('Policy Characteristics'!I:I,MATCH($C1517,'Policy Characteristics'!$C:$C,0)))</f>
        <v>weight</v>
      </c>
      <c r="P1517" s="177" t="str">
        <f>IF(ISBLANK(INDEX('Policy Characteristics'!J:J,MATCH($C1517,'Policy Characteristics'!$C:$C,0))),"",INDEX('Policy Characteristics'!J:J,MATCH($C1517,'Policy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7" s="177" t="str">
        <f>IF(ISBLANK(INDEX('Policy Characteristics'!K:K,MATCH($C1517,'Policy Characteristics'!$C:$C,0))),"",INDEX('Policy Characteristics'!K:K,MATCH($C1517,'Policy Characteristics'!$C:$C,0)))</f>
        <v>io-model.html</v>
      </c>
      <c r="R1517" s="177" t="str">
        <f>IF(ISBLANK(INDEX('Policy Characteristics'!L:L,MATCH($C1517,'Policy Characteristics'!$C:$C,0))),"",INDEX('Policy Characteristics'!L:L,MATCH($C1517,'Policy Characteristics'!$C:$C,0)))</f>
        <v/>
      </c>
    </row>
    <row r="1518" spans="1:18" x14ac:dyDescent="0.35">
      <c r="A1518" s="176" t="str">
        <f>IF(ISBLANK(INDEX('Policy Characteristics'!A:A,MATCH($C1518,'Policy Characteristics'!$C:$C,0))),"",INDEX('Policy Characteristics'!A:A,MATCH($C1518,'Policy Characteristics'!$C:$C,0)))</f>
        <v>Government Revenue Accounting</v>
      </c>
      <c r="B1518" s="184" t="str">
        <f>IF(ISBLANK(INDEX('Policy Characteristics'!B:B,MATCH($C1518,'Policy Characteristics'!$C:$C,0))),"",INDEX('Policy Characteristics'!B:B,MATCH($C1518,'Policy Characteristics'!$C:$C,0)))</f>
        <v>Fuel Tax Revenue</v>
      </c>
      <c r="C1518" t="s">
        <v>1854</v>
      </c>
      <c r="D1518" s="1" t="s">
        <v>1861</v>
      </c>
      <c r="F1518" s="1" t="s">
        <v>1866</v>
      </c>
      <c r="H1518" s="44">
        <v>550</v>
      </c>
      <c r="I1518" s="196" t="s">
        <v>43</v>
      </c>
      <c r="J1518" s="177" t="str">
        <f>IF(ISBLANK(INDEX('Policy Characteristics'!D:D,MATCH($C1518,'Policy Characteristics'!$C:$C,0))),"",INDEX('Policy Characteristics'!D:D,MATCH($C1518,'Policy Characteristics'!$C:$C,0)))</f>
        <v/>
      </c>
      <c r="K1518" s="177" t="str">
        <f>IF(ISBLANK(INDEX('Policy Characteristics'!E:E,MATCH($C1518,'Policy Characteristics'!$C:$C,0))),"",INDEX('Policy Characteristics'!E:E,MATCH($C1518,'Policy Characteristics'!$C:$C,0)))</f>
        <v>GRA fuel tax revenue</v>
      </c>
      <c r="L1518" s="177">
        <f>IF(ISBLANK(INDEX('Policy Characteristics'!F:F,MATCH($C1518,'Policy Characteristics'!$C:$C,0))),"",INDEX('Policy Characteristics'!F:F,MATCH($C1518,'Policy Characteristics'!$C:$C,0)))</f>
        <v>0</v>
      </c>
      <c r="M1518" s="177">
        <f>IF(ISBLANK(INDEX('Policy Characteristics'!G:G,MATCH($C1518,'Policy Characteristics'!$C:$C,0))),"",INDEX('Policy Characteristics'!G:G,MATCH($C1518,'Policy Characteristics'!$C:$C,0)))</f>
        <v>10</v>
      </c>
      <c r="N1518" s="177">
        <f>IF(ISBLANK(INDEX('Policy Characteristics'!H:H,MATCH($C1518,'Policy Characteristics'!$C:$C,0))),"",INDEX('Policy Characteristics'!H:H,MATCH($C1518,'Policy Characteristics'!$C:$C,0)))</f>
        <v>1</v>
      </c>
      <c r="O1518" s="177" t="str">
        <f>IF(ISBLANK(INDEX('Policy Characteristics'!I:I,MATCH($C1518,'Policy Characteristics'!$C:$C,0))),"",INDEX('Policy Characteristics'!I:I,MATCH($C1518,'Policy Characteristics'!$C:$C,0)))</f>
        <v>weight</v>
      </c>
      <c r="P1518" s="177" t="str">
        <f>IF(ISBLANK(INDEX('Policy Characteristics'!J:J,MATCH($C1518,'Policy Characteristics'!$C:$C,0))),"",INDEX('Policy Characteristics'!J:J,MATCH($C1518,'Policy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8" s="177" t="str">
        <f>IF(ISBLANK(INDEX('Policy Characteristics'!K:K,MATCH($C1518,'Policy Characteristics'!$C:$C,0))),"",INDEX('Policy Characteristics'!K:K,MATCH($C1518,'Policy Characteristics'!$C:$C,0)))</f>
        <v>io-model.html</v>
      </c>
      <c r="R1518" s="177" t="str">
        <f>IF(ISBLANK(INDEX('Policy Characteristics'!L:L,MATCH($C1518,'Policy Characteristics'!$C:$C,0))),"",INDEX('Policy Characteristics'!L:L,MATCH($C1518,'Policy Characteristics'!$C:$C,0)))</f>
        <v/>
      </c>
    </row>
    <row r="1519" spans="1:18" x14ac:dyDescent="0.35">
      <c r="A1519" s="176" t="str">
        <f>IF(ISBLANK(INDEX('Policy Characteristics'!A:A,MATCH($C1519,'Policy Characteristics'!$C:$C,0))),"",INDEX('Policy Characteristics'!A:A,MATCH($C1519,'Policy Characteristics'!$C:$C,0)))</f>
        <v>Government Revenue Accounting</v>
      </c>
      <c r="B1519" s="184" t="str">
        <f>IF(ISBLANK(INDEX('Policy Characteristics'!B:B,MATCH($C1519,'Policy Characteristics'!$C:$C,0))),"",INDEX('Policy Characteristics'!B:B,MATCH($C1519,'Policy Characteristics'!$C:$C,0)))</f>
        <v>Fuel Tax Revenue</v>
      </c>
      <c r="C1519" s="176" t="str">
        <f t="shared" ref="C1519:C1522" si="74">C$1518</f>
        <v>GRA for Fuel Tax Revenue</v>
      </c>
      <c r="D1519" s="1" t="s">
        <v>1862</v>
      </c>
      <c r="F1519" s="1" t="s">
        <v>1878</v>
      </c>
      <c r="H1519" s="44">
        <v>551</v>
      </c>
      <c r="I1519" s="200" t="str">
        <f t="shared" ref="I1519:I1522" si="75">I$1518</f>
        <v>Yes</v>
      </c>
      <c r="J1519" s="177" t="str">
        <f>IF(ISBLANK(INDEX('Policy Characteristics'!D:D,MATCH($C1519,'Policy Characteristics'!$C:$C,0))),"",INDEX('Policy Characteristics'!D:D,MATCH($C1519,'Policy Characteristics'!$C:$C,0)))</f>
        <v/>
      </c>
      <c r="K1519" s="177" t="str">
        <f>IF(ISBLANK(INDEX('Policy Characteristics'!E:E,MATCH($C1519,'Policy Characteristics'!$C:$C,0))),"",INDEX('Policy Characteristics'!E:E,MATCH($C1519,'Policy Characteristics'!$C:$C,0)))</f>
        <v>GRA fuel tax revenue</v>
      </c>
      <c r="L1519" s="177">
        <f>IF(ISBLANK(INDEX('Policy Characteristics'!F:F,MATCH($C1519,'Policy Characteristics'!$C:$C,0))),"",INDEX('Policy Characteristics'!F:F,MATCH($C1519,'Policy Characteristics'!$C:$C,0)))</f>
        <v>0</v>
      </c>
      <c r="M1519" s="177">
        <f>IF(ISBLANK(INDEX('Policy Characteristics'!G:G,MATCH($C1519,'Policy Characteristics'!$C:$C,0))),"",INDEX('Policy Characteristics'!G:G,MATCH($C1519,'Policy Characteristics'!$C:$C,0)))</f>
        <v>10</v>
      </c>
      <c r="N1519" s="177">
        <f>IF(ISBLANK(INDEX('Policy Characteristics'!H:H,MATCH($C1519,'Policy Characteristics'!$C:$C,0))),"",INDEX('Policy Characteristics'!H:H,MATCH($C1519,'Policy Characteristics'!$C:$C,0)))</f>
        <v>1</v>
      </c>
      <c r="O1519" s="177" t="str">
        <f>IF(ISBLANK(INDEX('Policy Characteristics'!I:I,MATCH($C1519,'Policy Characteristics'!$C:$C,0))),"",INDEX('Policy Characteristics'!I:I,MATCH($C1519,'Policy Characteristics'!$C:$C,0)))</f>
        <v>weight</v>
      </c>
      <c r="P1519" s="177" t="str">
        <f>IF(ISBLANK(INDEX('Policy Characteristics'!J:J,MATCH($C1519,'Policy Characteristics'!$C:$C,0))),"",INDEX('Policy Characteristics'!J:J,MATCH($C1519,'Policy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9" s="177" t="str">
        <f>IF(ISBLANK(INDEX('Policy Characteristics'!K:K,MATCH($C1519,'Policy Characteristics'!$C:$C,0))),"",INDEX('Policy Characteristics'!K:K,MATCH($C1519,'Policy Characteristics'!$C:$C,0)))</f>
        <v>io-model.html</v>
      </c>
      <c r="R1519" s="177" t="str">
        <f>IF(ISBLANK(INDEX('Policy Characteristics'!L:L,MATCH($C1519,'Policy Characteristics'!$C:$C,0))),"",INDEX('Policy Characteristics'!L:L,MATCH($C1519,'Policy Characteristics'!$C:$C,0)))</f>
        <v/>
      </c>
    </row>
    <row r="1520" spans="1:18" x14ac:dyDescent="0.35">
      <c r="A1520" s="176" t="str">
        <f>IF(ISBLANK(INDEX('Policy Characteristics'!A:A,MATCH($C1520,'Policy Characteristics'!$C:$C,0))),"",INDEX('Policy Characteristics'!A:A,MATCH($C1520,'Policy Characteristics'!$C:$C,0)))</f>
        <v>Government Revenue Accounting</v>
      </c>
      <c r="B1520" s="184" t="str">
        <f>IF(ISBLANK(INDEX('Policy Characteristics'!B:B,MATCH($C1520,'Policy Characteristics'!$C:$C,0))),"",INDEX('Policy Characteristics'!B:B,MATCH($C1520,'Policy Characteristics'!$C:$C,0)))</f>
        <v>Fuel Tax Revenue</v>
      </c>
      <c r="C1520" s="176" t="str">
        <f t="shared" si="74"/>
        <v>GRA for Fuel Tax Revenue</v>
      </c>
      <c r="D1520" s="1" t="s">
        <v>1863</v>
      </c>
      <c r="F1520" s="1" t="s">
        <v>1867</v>
      </c>
      <c r="H1520" s="44">
        <v>552</v>
      </c>
      <c r="I1520" s="200" t="str">
        <f t="shared" si="75"/>
        <v>Yes</v>
      </c>
      <c r="J1520" s="177" t="str">
        <f>IF(ISBLANK(INDEX('Policy Characteristics'!D:D,MATCH($C1520,'Policy Characteristics'!$C:$C,0))),"",INDEX('Policy Characteristics'!D:D,MATCH($C1520,'Policy Characteristics'!$C:$C,0)))</f>
        <v/>
      </c>
      <c r="K1520" s="177" t="str">
        <f>IF(ISBLANK(INDEX('Policy Characteristics'!E:E,MATCH($C1520,'Policy Characteristics'!$C:$C,0))),"",INDEX('Policy Characteristics'!E:E,MATCH($C1520,'Policy Characteristics'!$C:$C,0)))</f>
        <v>GRA fuel tax revenue</v>
      </c>
      <c r="L1520" s="177">
        <f>IF(ISBLANK(INDEX('Policy Characteristics'!F:F,MATCH($C1520,'Policy Characteristics'!$C:$C,0))),"",INDEX('Policy Characteristics'!F:F,MATCH($C1520,'Policy Characteristics'!$C:$C,0)))</f>
        <v>0</v>
      </c>
      <c r="M1520" s="177">
        <f>IF(ISBLANK(INDEX('Policy Characteristics'!G:G,MATCH($C1520,'Policy Characteristics'!$C:$C,0))),"",INDEX('Policy Characteristics'!G:G,MATCH($C1520,'Policy Characteristics'!$C:$C,0)))</f>
        <v>10</v>
      </c>
      <c r="N1520" s="177">
        <f>IF(ISBLANK(INDEX('Policy Characteristics'!H:H,MATCH($C1520,'Policy Characteristics'!$C:$C,0))),"",INDEX('Policy Characteristics'!H:H,MATCH($C1520,'Policy Characteristics'!$C:$C,0)))</f>
        <v>1</v>
      </c>
      <c r="O1520" s="177" t="str">
        <f>IF(ISBLANK(INDEX('Policy Characteristics'!I:I,MATCH($C1520,'Policy Characteristics'!$C:$C,0))),"",INDEX('Policy Characteristics'!I:I,MATCH($C1520,'Policy Characteristics'!$C:$C,0)))</f>
        <v>weight</v>
      </c>
      <c r="P1520" s="177" t="str">
        <f>IF(ISBLANK(INDEX('Policy Characteristics'!J:J,MATCH($C1520,'Policy Characteristics'!$C:$C,0))),"",INDEX('Policy Characteristics'!J:J,MATCH($C1520,'Policy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0" s="177" t="str">
        <f>IF(ISBLANK(INDEX('Policy Characteristics'!K:K,MATCH($C1520,'Policy Characteristics'!$C:$C,0))),"",INDEX('Policy Characteristics'!K:K,MATCH($C1520,'Policy Characteristics'!$C:$C,0)))</f>
        <v>io-model.html</v>
      </c>
      <c r="R1520" s="177" t="str">
        <f>IF(ISBLANK(INDEX('Policy Characteristics'!L:L,MATCH($C1520,'Policy Characteristics'!$C:$C,0))),"",INDEX('Policy Characteristics'!L:L,MATCH($C1520,'Policy Characteristics'!$C:$C,0)))</f>
        <v/>
      </c>
    </row>
    <row r="1521" spans="1:18" x14ac:dyDescent="0.35">
      <c r="A1521" s="176" t="str">
        <f>IF(ISBLANK(INDEX('Policy Characteristics'!A:A,MATCH($C1521,'Policy Characteristics'!$C:$C,0))),"",INDEX('Policy Characteristics'!A:A,MATCH($C1521,'Policy Characteristics'!$C:$C,0)))</f>
        <v>Government Revenue Accounting</v>
      </c>
      <c r="B1521" s="184" t="str">
        <f>IF(ISBLANK(INDEX('Policy Characteristics'!B:B,MATCH($C1521,'Policy Characteristics'!$C:$C,0))),"",INDEX('Policy Characteristics'!B:B,MATCH($C1521,'Policy Characteristics'!$C:$C,0)))</f>
        <v>Fuel Tax Revenue</v>
      </c>
      <c r="C1521" s="176" t="str">
        <f t="shared" si="74"/>
        <v>GRA for Fuel Tax Revenue</v>
      </c>
      <c r="D1521" s="1" t="s">
        <v>1864</v>
      </c>
      <c r="F1521" s="1" t="s">
        <v>1868</v>
      </c>
      <c r="H1521" s="44">
        <v>553</v>
      </c>
      <c r="I1521" s="200" t="str">
        <f t="shared" si="75"/>
        <v>Yes</v>
      </c>
      <c r="J1521" s="177" t="str">
        <f>IF(ISBLANK(INDEX('Policy Characteristics'!D:D,MATCH($C1521,'Policy Characteristics'!$C:$C,0))),"",INDEX('Policy Characteristics'!D:D,MATCH($C1521,'Policy Characteristics'!$C:$C,0)))</f>
        <v/>
      </c>
      <c r="K1521" s="177" t="str">
        <f>IF(ISBLANK(INDEX('Policy Characteristics'!E:E,MATCH($C1521,'Policy Characteristics'!$C:$C,0))),"",INDEX('Policy Characteristics'!E:E,MATCH($C1521,'Policy Characteristics'!$C:$C,0)))</f>
        <v>GRA fuel tax revenue</v>
      </c>
      <c r="L1521" s="177">
        <f>IF(ISBLANK(INDEX('Policy Characteristics'!F:F,MATCH($C1521,'Policy Characteristics'!$C:$C,0))),"",INDEX('Policy Characteristics'!F:F,MATCH($C1521,'Policy Characteristics'!$C:$C,0)))</f>
        <v>0</v>
      </c>
      <c r="M1521" s="177">
        <f>IF(ISBLANK(INDEX('Policy Characteristics'!G:G,MATCH($C1521,'Policy Characteristics'!$C:$C,0))),"",INDEX('Policy Characteristics'!G:G,MATCH($C1521,'Policy Characteristics'!$C:$C,0)))</f>
        <v>10</v>
      </c>
      <c r="N1521" s="177">
        <f>IF(ISBLANK(INDEX('Policy Characteristics'!H:H,MATCH($C1521,'Policy Characteristics'!$C:$C,0))),"",INDEX('Policy Characteristics'!H:H,MATCH($C1521,'Policy Characteristics'!$C:$C,0)))</f>
        <v>1</v>
      </c>
      <c r="O1521" s="177" t="str">
        <f>IF(ISBLANK(INDEX('Policy Characteristics'!I:I,MATCH($C1521,'Policy Characteristics'!$C:$C,0))),"",INDEX('Policy Characteristics'!I:I,MATCH($C1521,'Policy Characteristics'!$C:$C,0)))</f>
        <v>weight</v>
      </c>
      <c r="P1521" s="177" t="str">
        <f>IF(ISBLANK(INDEX('Policy Characteristics'!J:J,MATCH($C1521,'Policy Characteristics'!$C:$C,0))),"",INDEX('Policy Characteristics'!J:J,MATCH($C1521,'Policy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1" s="177" t="str">
        <f>IF(ISBLANK(INDEX('Policy Characteristics'!K:K,MATCH($C1521,'Policy Characteristics'!$C:$C,0))),"",INDEX('Policy Characteristics'!K:K,MATCH($C1521,'Policy Characteristics'!$C:$C,0)))</f>
        <v>io-model.html</v>
      </c>
      <c r="R1521" s="177" t="str">
        <f>IF(ISBLANK(INDEX('Policy Characteristics'!L:L,MATCH($C1521,'Policy Characteristics'!$C:$C,0))),"",INDEX('Policy Characteristics'!L:L,MATCH($C1521,'Policy Characteristics'!$C:$C,0)))</f>
        <v/>
      </c>
    </row>
    <row r="1522" spans="1:18" x14ac:dyDescent="0.35">
      <c r="A1522" s="176" t="str">
        <f>IF(ISBLANK(INDEX('Policy Characteristics'!A:A,MATCH($C1522,'Policy Characteristics'!$C:$C,0))),"",INDEX('Policy Characteristics'!A:A,MATCH($C1522,'Policy Characteristics'!$C:$C,0)))</f>
        <v>Government Revenue Accounting</v>
      </c>
      <c r="B1522" s="184" t="str">
        <f>IF(ISBLANK(INDEX('Policy Characteristics'!B:B,MATCH($C1522,'Policy Characteristics'!$C:$C,0))),"",INDEX('Policy Characteristics'!B:B,MATCH($C1522,'Policy Characteristics'!$C:$C,0)))</f>
        <v>Fuel Tax Revenue</v>
      </c>
      <c r="C1522" s="176" t="str">
        <f t="shared" si="74"/>
        <v>GRA for Fuel Tax Revenue</v>
      </c>
      <c r="D1522" s="1" t="s">
        <v>1865</v>
      </c>
      <c r="F1522" s="1" t="s">
        <v>1869</v>
      </c>
      <c r="H1522" s="44">
        <v>554</v>
      </c>
      <c r="I1522" s="200" t="str">
        <f t="shared" si="75"/>
        <v>Yes</v>
      </c>
      <c r="J1522" s="177" t="str">
        <f>IF(ISBLANK(INDEX('Policy Characteristics'!D:D,MATCH($C1522,'Policy Characteristics'!$C:$C,0))),"",INDEX('Policy Characteristics'!D:D,MATCH($C1522,'Policy Characteristics'!$C:$C,0)))</f>
        <v/>
      </c>
      <c r="K1522" s="177" t="str">
        <f>IF(ISBLANK(INDEX('Policy Characteristics'!E:E,MATCH($C1522,'Policy Characteristics'!$C:$C,0))),"",INDEX('Policy Characteristics'!E:E,MATCH($C1522,'Policy Characteristics'!$C:$C,0)))</f>
        <v>GRA fuel tax revenue</v>
      </c>
      <c r="L1522" s="177">
        <f>IF(ISBLANK(INDEX('Policy Characteristics'!F:F,MATCH($C1522,'Policy Characteristics'!$C:$C,0))),"",INDEX('Policy Characteristics'!F:F,MATCH($C1522,'Policy Characteristics'!$C:$C,0)))</f>
        <v>0</v>
      </c>
      <c r="M1522" s="177">
        <f>IF(ISBLANK(INDEX('Policy Characteristics'!G:G,MATCH($C1522,'Policy Characteristics'!$C:$C,0))),"",INDEX('Policy Characteristics'!G:G,MATCH($C1522,'Policy Characteristics'!$C:$C,0)))</f>
        <v>10</v>
      </c>
      <c r="N1522" s="177">
        <f>IF(ISBLANK(INDEX('Policy Characteristics'!H:H,MATCH($C1522,'Policy Characteristics'!$C:$C,0))),"",INDEX('Policy Characteristics'!H:H,MATCH($C1522,'Policy Characteristics'!$C:$C,0)))</f>
        <v>1</v>
      </c>
      <c r="O1522" s="177" t="str">
        <f>IF(ISBLANK(INDEX('Policy Characteristics'!I:I,MATCH($C1522,'Policy Characteristics'!$C:$C,0))),"",INDEX('Policy Characteristics'!I:I,MATCH($C1522,'Policy Characteristics'!$C:$C,0)))</f>
        <v>weight</v>
      </c>
      <c r="P1522" s="177" t="str">
        <f>IF(ISBLANK(INDEX('Policy Characteristics'!J:J,MATCH($C1522,'Policy Characteristics'!$C:$C,0))),"",INDEX('Policy Characteristics'!J:J,MATCH($C1522,'Policy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2" s="177" t="str">
        <f>IF(ISBLANK(INDEX('Policy Characteristics'!K:K,MATCH($C1522,'Policy Characteristics'!$C:$C,0))),"",INDEX('Policy Characteristics'!K:K,MATCH($C1522,'Policy Characteristics'!$C:$C,0)))</f>
        <v>io-model.html</v>
      </c>
      <c r="R1522" s="177" t="str">
        <f>IF(ISBLANK(INDEX('Policy Characteristics'!L:L,MATCH($C1522,'Policy Characteristics'!$C:$C,0))),"",INDEX('Policy Characteristics'!L:L,MATCH($C1522,'Policy Characteristics'!$C:$C,0)))</f>
        <v/>
      </c>
    </row>
    <row r="1523" spans="1:18" x14ac:dyDescent="0.35">
      <c r="A1523" s="176" t="str">
        <f>IF(ISBLANK(INDEX('Policy Characteristics'!A:A,MATCH($C1523,'Policy Characteristics'!$C:$C,0))),"",INDEX('Policy Characteristics'!A:A,MATCH($C1523,'Policy Characteristics'!$C:$C,0)))</f>
        <v>Government Revenue Accounting</v>
      </c>
      <c r="B1523" s="184" t="str">
        <f>IF(ISBLANK(INDEX('Policy Characteristics'!B:B,MATCH($C1523,'Policy Characteristics'!$C:$C,0))),"",INDEX('Policy Characteristics'!B:B,MATCH($C1523,'Policy Characteristics'!$C:$C,0)))</f>
        <v>Vehicle Subsidy</v>
      </c>
      <c r="C1523" t="s">
        <v>2477</v>
      </c>
      <c r="D1523" s="1" t="s">
        <v>1861</v>
      </c>
      <c r="F1523" s="1" t="s">
        <v>1866</v>
      </c>
      <c r="H1523" s="44">
        <v>555</v>
      </c>
      <c r="I1523" s="196" t="s">
        <v>43</v>
      </c>
      <c r="J1523" s="177" t="str">
        <f>IF(ISBLANK(INDEX('Policy Characteristics'!D:D,MATCH($C1523,'Policy Characteristics'!$C:$C,0))),"",INDEX('Policy Characteristics'!D:D,MATCH($C1523,'Policy Characteristics'!$C:$C,0)))</f>
        <v/>
      </c>
      <c r="K1523" s="177" t="str">
        <f>IF(ISBLANK(INDEX('Policy Characteristics'!E:E,MATCH($C1523,'Policy Characteristics'!$C:$C,0))),"",INDEX('Policy Characteristics'!E:E,MATCH($C1523,'Policy Characteristics'!$C:$C,0)))</f>
        <v>GRA EV subsidy</v>
      </c>
      <c r="L1523" s="177">
        <f>IF(ISBLANK(INDEX('Policy Characteristics'!F:F,MATCH($C1523,'Policy Characteristics'!$C:$C,0))),"",INDEX('Policy Characteristics'!F:F,MATCH($C1523,'Policy Characteristics'!$C:$C,0)))</f>
        <v>0</v>
      </c>
      <c r="M1523" s="177">
        <f>IF(ISBLANK(INDEX('Policy Characteristics'!G:G,MATCH($C1523,'Policy Characteristics'!$C:$C,0))),"",INDEX('Policy Characteristics'!G:G,MATCH($C1523,'Policy Characteristics'!$C:$C,0)))</f>
        <v>10</v>
      </c>
      <c r="N1523" s="177">
        <f>IF(ISBLANK(INDEX('Policy Characteristics'!H:H,MATCH($C1523,'Policy Characteristics'!$C:$C,0))),"",INDEX('Policy Characteristics'!H:H,MATCH($C1523,'Policy Characteristics'!$C:$C,0)))</f>
        <v>1</v>
      </c>
      <c r="O1523" s="177" t="str">
        <f>IF(ISBLANK(INDEX('Policy Characteristics'!I:I,MATCH($C1523,'Policy Characteristics'!$C:$C,0))),"",INDEX('Policy Characteristics'!I:I,MATCH($C1523,'Policy Characteristics'!$C:$C,0)))</f>
        <v>weight</v>
      </c>
      <c r="P1523" s="177" t="str">
        <f>IF(ISBLANK(INDEX('Policy Characteristics'!J:J,MATCH($C1523,'Policy Characteristics'!$C:$C,0))),"",INDEX('Policy Characteristics'!J:J,MATCH($C1523,'Policy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3" s="177" t="str">
        <f>IF(ISBLANK(INDEX('Policy Characteristics'!K:K,MATCH($C1523,'Policy Characteristics'!$C:$C,0))),"",INDEX('Policy Characteristics'!K:K,MATCH($C1523,'Policy Characteristics'!$C:$C,0)))</f>
        <v>io-model.html</v>
      </c>
      <c r="R1523" s="177" t="str">
        <f>IF(ISBLANK(INDEX('Policy Characteristics'!L:L,MATCH($C1523,'Policy Characteristics'!$C:$C,0))),"",INDEX('Policy Characteristics'!L:L,MATCH($C1523,'Policy Characteristics'!$C:$C,0)))</f>
        <v/>
      </c>
    </row>
    <row r="1524" spans="1:18" x14ac:dyDescent="0.35">
      <c r="A1524" s="176" t="str">
        <f>IF(ISBLANK(INDEX('Policy Characteristics'!A:A,MATCH($C1524,'Policy Characteristics'!$C:$C,0))),"",INDEX('Policy Characteristics'!A:A,MATCH($C1524,'Policy Characteristics'!$C:$C,0)))</f>
        <v>Government Revenue Accounting</v>
      </c>
      <c r="B1524" s="184" t="str">
        <f>IF(ISBLANK(INDEX('Policy Characteristics'!B:B,MATCH($C1524,'Policy Characteristics'!$C:$C,0))),"",INDEX('Policy Characteristics'!B:B,MATCH($C1524,'Policy Characteristics'!$C:$C,0)))</f>
        <v>Vehicle Subsidy</v>
      </c>
      <c r="C1524" s="176" t="str">
        <f t="shared" ref="C1524:C1527" si="76">C$1523</f>
        <v>GRA for Vehicle Subsidy</v>
      </c>
      <c r="D1524" s="1" t="s">
        <v>1862</v>
      </c>
      <c r="F1524" s="1" t="s">
        <v>1878</v>
      </c>
      <c r="H1524" s="44">
        <v>556</v>
      </c>
      <c r="I1524" s="200" t="str">
        <f t="shared" ref="I1524:I1532" si="77">I$1523</f>
        <v>Yes</v>
      </c>
      <c r="J1524" s="177" t="str">
        <f>IF(ISBLANK(INDEX('Policy Characteristics'!D:D,MATCH($C1524,'Policy Characteristics'!$C:$C,0))),"",INDEX('Policy Characteristics'!D:D,MATCH($C1524,'Policy Characteristics'!$C:$C,0)))</f>
        <v/>
      </c>
      <c r="K1524" s="177" t="str">
        <f>IF(ISBLANK(INDEX('Policy Characteristics'!E:E,MATCH($C1524,'Policy Characteristics'!$C:$C,0))),"",INDEX('Policy Characteristics'!E:E,MATCH($C1524,'Policy Characteristics'!$C:$C,0)))</f>
        <v>GRA EV subsidy</v>
      </c>
      <c r="L1524" s="177">
        <f>IF(ISBLANK(INDEX('Policy Characteristics'!F:F,MATCH($C1524,'Policy Characteristics'!$C:$C,0))),"",INDEX('Policy Characteristics'!F:F,MATCH($C1524,'Policy Characteristics'!$C:$C,0)))</f>
        <v>0</v>
      </c>
      <c r="M1524" s="177">
        <f>IF(ISBLANK(INDEX('Policy Characteristics'!G:G,MATCH($C1524,'Policy Characteristics'!$C:$C,0))),"",INDEX('Policy Characteristics'!G:G,MATCH($C1524,'Policy Characteristics'!$C:$C,0)))</f>
        <v>10</v>
      </c>
      <c r="N1524" s="177">
        <f>IF(ISBLANK(INDEX('Policy Characteristics'!H:H,MATCH($C1524,'Policy Characteristics'!$C:$C,0))),"",INDEX('Policy Characteristics'!H:H,MATCH($C1524,'Policy Characteristics'!$C:$C,0)))</f>
        <v>1</v>
      </c>
      <c r="O1524" s="177" t="str">
        <f>IF(ISBLANK(INDEX('Policy Characteristics'!I:I,MATCH($C1524,'Policy Characteristics'!$C:$C,0))),"",INDEX('Policy Characteristics'!I:I,MATCH($C1524,'Policy Characteristics'!$C:$C,0)))</f>
        <v>weight</v>
      </c>
      <c r="P1524" s="177" t="str">
        <f>IF(ISBLANK(INDEX('Policy Characteristics'!J:J,MATCH($C1524,'Policy Characteristics'!$C:$C,0))),"",INDEX('Policy Characteristics'!J:J,MATCH($C1524,'Policy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4" s="177" t="str">
        <f>IF(ISBLANK(INDEX('Policy Characteristics'!K:K,MATCH($C1524,'Policy Characteristics'!$C:$C,0))),"",INDEX('Policy Characteristics'!K:K,MATCH($C1524,'Policy Characteristics'!$C:$C,0)))</f>
        <v>io-model.html</v>
      </c>
      <c r="R1524" s="177" t="str">
        <f>IF(ISBLANK(INDEX('Policy Characteristics'!L:L,MATCH($C1524,'Policy Characteristics'!$C:$C,0))),"",INDEX('Policy Characteristics'!L:L,MATCH($C1524,'Policy Characteristics'!$C:$C,0)))</f>
        <v/>
      </c>
    </row>
    <row r="1525" spans="1:18" x14ac:dyDescent="0.35">
      <c r="A1525" s="176" t="str">
        <f>IF(ISBLANK(INDEX('Policy Characteristics'!A:A,MATCH($C1525,'Policy Characteristics'!$C:$C,0))),"",INDEX('Policy Characteristics'!A:A,MATCH($C1525,'Policy Characteristics'!$C:$C,0)))</f>
        <v>Government Revenue Accounting</v>
      </c>
      <c r="B1525" s="184" t="str">
        <f>IF(ISBLANK(INDEX('Policy Characteristics'!B:B,MATCH($C1525,'Policy Characteristics'!$C:$C,0))),"",INDEX('Policy Characteristics'!B:B,MATCH($C1525,'Policy Characteristics'!$C:$C,0)))</f>
        <v>Vehicle Subsidy</v>
      </c>
      <c r="C1525" s="176" t="str">
        <f t="shared" si="76"/>
        <v>GRA for Vehicle Subsidy</v>
      </c>
      <c r="D1525" s="1" t="s">
        <v>1863</v>
      </c>
      <c r="F1525" s="1" t="s">
        <v>1867</v>
      </c>
      <c r="H1525" s="44">
        <v>557</v>
      </c>
      <c r="I1525" s="200" t="str">
        <f t="shared" si="77"/>
        <v>Yes</v>
      </c>
      <c r="J1525" s="177" t="str">
        <f>IF(ISBLANK(INDEX('Policy Characteristics'!D:D,MATCH($C1525,'Policy Characteristics'!$C:$C,0))),"",INDEX('Policy Characteristics'!D:D,MATCH($C1525,'Policy Characteristics'!$C:$C,0)))</f>
        <v/>
      </c>
      <c r="K1525" s="177" t="str">
        <f>IF(ISBLANK(INDEX('Policy Characteristics'!E:E,MATCH($C1525,'Policy Characteristics'!$C:$C,0))),"",INDEX('Policy Characteristics'!E:E,MATCH($C1525,'Policy Characteristics'!$C:$C,0)))</f>
        <v>GRA EV subsidy</v>
      </c>
      <c r="L1525" s="177">
        <f>IF(ISBLANK(INDEX('Policy Characteristics'!F:F,MATCH($C1525,'Policy Characteristics'!$C:$C,0))),"",INDEX('Policy Characteristics'!F:F,MATCH($C1525,'Policy Characteristics'!$C:$C,0)))</f>
        <v>0</v>
      </c>
      <c r="M1525" s="177">
        <f>IF(ISBLANK(INDEX('Policy Characteristics'!G:G,MATCH($C1525,'Policy Characteristics'!$C:$C,0))),"",INDEX('Policy Characteristics'!G:G,MATCH($C1525,'Policy Characteristics'!$C:$C,0)))</f>
        <v>10</v>
      </c>
      <c r="N1525" s="177">
        <f>IF(ISBLANK(INDEX('Policy Characteristics'!H:H,MATCH($C1525,'Policy Characteristics'!$C:$C,0))),"",INDEX('Policy Characteristics'!H:H,MATCH($C1525,'Policy Characteristics'!$C:$C,0)))</f>
        <v>1</v>
      </c>
      <c r="O1525" s="177" t="str">
        <f>IF(ISBLANK(INDEX('Policy Characteristics'!I:I,MATCH($C1525,'Policy Characteristics'!$C:$C,0))),"",INDEX('Policy Characteristics'!I:I,MATCH($C1525,'Policy Characteristics'!$C:$C,0)))</f>
        <v>weight</v>
      </c>
      <c r="P1525" s="177" t="str">
        <f>IF(ISBLANK(INDEX('Policy Characteristics'!J:J,MATCH($C1525,'Policy Characteristics'!$C:$C,0))),"",INDEX('Policy Characteristics'!J:J,MATCH($C1525,'Policy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5" s="177" t="str">
        <f>IF(ISBLANK(INDEX('Policy Characteristics'!K:K,MATCH($C1525,'Policy Characteristics'!$C:$C,0))),"",INDEX('Policy Characteristics'!K:K,MATCH($C1525,'Policy Characteristics'!$C:$C,0)))</f>
        <v>io-model.html</v>
      </c>
      <c r="R1525" s="177" t="str">
        <f>IF(ISBLANK(INDEX('Policy Characteristics'!L:L,MATCH($C1525,'Policy Characteristics'!$C:$C,0))),"",INDEX('Policy Characteristics'!L:L,MATCH($C1525,'Policy Characteristics'!$C:$C,0)))</f>
        <v/>
      </c>
    </row>
    <row r="1526" spans="1:18" x14ac:dyDescent="0.35">
      <c r="A1526" s="176" t="str">
        <f>IF(ISBLANK(INDEX('Policy Characteristics'!A:A,MATCH($C1526,'Policy Characteristics'!$C:$C,0))),"",INDEX('Policy Characteristics'!A:A,MATCH($C1526,'Policy Characteristics'!$C:$C,0)))</f>
        <v>Government Revenue Accounting</v>
      </c>
      <c r="B1526" s="184" t="str">
        <f>IF(ISBLANK(INDEX('Policy Characteristics'!B:B,MATCH($C1526,'Policy Characteristics'!$C:$C,0))),"",INDEX('Policy Characteristics'!B:B,MATCH($C1526,'Policy Characteristics'!$C:$C,0)))</f>
        <v>Vehicle Subsidy</v>
      </c>
      <c r="C1526" s="176" t="str">
        <f t="shared" si="76"/>
        <v>GRA for Vehicle Subsidy</v>
      </c>
      <c r="D1526" s="1" t="s">
        <v>1864</v>
      </c>
      <c r="F1526" s="1" t="s">
        <v>1868</v>
      </c>
      <c r="H1526" s="44">
        <v>558</v>
      </c>
      <c r="I1526" s="200" t="str">
        <f t="shared" si="77"/>
        <v>Yes</v>
      </c>
      <c r="J1526" s="177" t="str">
        <f>IF(ISBLANK(INDEX('Policy Characteristics'!D:D,MATCH($C1526,'Policy Characteristics'!$C:$C,0))),"",INDEX('Policy Characteristics'!D:D,MATCH($C1526,'Policy Characteristics'!$C:$C,0)))</f>
        <v/>
      </c>
      <c r="K1526" s="177" t="str">
        <f>IF(ISBLANK(INDEX('Policy Characteristics'!E:E,MATCH($C1526,'Policy Characteristics'!$C:$C,0))),"",INDEX('Policy Characteristics'!E:E,MATCH($C1526,'Policy Characteristics'!$C:$C,0)))</f>
        <v>GRA EV subsidy</v>
      </c>
      <c r="L1526" s="177">
        <f>IF(ISBLANK(INDEX('Policy Characteristics'!F:F,MATCH($C1526,'Policy Characteristics'!$C:$C,0))),"",INDEX('Policy Characteristics'!F:F,MATCH($C1526,'Policy Characteristics'!$C:$C,0)))</f>
        <v>0</v>
      </c>
      <c r="M1526" s="177">
        <f>IF(ISBLANK(INDEX('Policy Characteristics'!G:G,MATCH($C1526,'Policy Characteristics'!$C:$C,0))),"",INDEX('Policy Characteristics'!G:G,MATCH($C1526,'Policy Characteristics'!$C:$C,0)))</f>
        <v>10</v>
      </c>
      <c r="N1526" s="177">
        <f>IF(ISBLANK(INDEX('Policy Characteristics'!H:H,MATCH($C1526,'Policy Characteristics'!$C:$C,0))),"",INDEX('Policy Characteristics'!H:H,MATCH($C1526,'Policy Characteristics'!$C:$C,0)))</f>
        <v>1</v>
      </c>
      <c r="O1526" s="177" t="str">
        <f>IF(ISBLANK(INDEX('Policy Characteristics'!I:I,MATCH($C1526,'Policy Characteristics'!$C:$C,0))),"",INDEX('Policy Characteristics'!I:I,MATCH($C1526,'Policy Characteristics'!$C:$C,0)))</f>
        <v>weight</v>
      </c>
      <c r="P1526" s="177" t="str">
        <f>IF(ISBLANK(INDEX('Policy Characteristics'!J:J,MATCH($C1526,'Policy Characteristics'!$C:$C,0))),"",INDEX('Policy Characteristics'!J:J,MATCH($C1526,'Policy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6" s="177" t="str">
        <f>IF(ISBLANK(INDEX('Policy Characteristics'!K:K,MATCH($C1526,'Policy Characteristics'!$C:$C,0))),"",INDEX('Policy Characteristics'!K:K,MATCH($C1526,'Policy Characteristics'!$C:$C,0)))</f>
        <v>io-model.html</v>
      </c>
      <c r="R1526" s="177" t="str">
        <f>IF(ISBLANK(INDEX('Policy Characteristics'!L:L,MATCH($C1526,'Policy Characteristics'!$C:$C,0))),"",INDEX('Policy Characteristics'!L:L,MATCH($C1526,'Policy Characteristics'!$C:$C,0)))</f>
        <v/>
      </c>
    </row>
    <row r="1527" spans="1:18" x14ac:dyDescent="0.35">
      <c r="A1527" s="176" t="str">
        <f>IF(ISBLANK(INDEX('Policy Characteristics'!A:A,MATCH($C1527,'Policy Characteristics'!$C:$C,0))),"",INDEX('Policy Characteristics'!A:A,MATCH($C1527,'Policy Characteristics'!$C:$C,0)))</f>
        <v>Government Revenue Accounting</v>
      </c>
      <c r="B1527" s="184" t="str">
        <f>IF(ISBLANK(INDEX('Policy Characteristics'!B:B,MATCH($C1527,'Policy Characteristics'!$C:$C,0))),"",INDEX('Policy Characteristics'!B:B,MATCH($C1527,'Policy Characteristics'!$C:$C,0)))</f>
        <v>Vehicle Subsidy</v>
      </c>
      <c r="C1527" s="176" t="str">
        <f t="shared" si="76"/>
        <v>GRA for Vehicle Subsidy</v>
      </c>
      <c r="D1527" s="1" t="s">
        <v>1865</v>
      </c>
      <c r="F1527" s="1" t="s">
        <v>1869</v>
      </c>
      <c r="H1527" s="44">
        <v>559</v>
      </c>
      <c r="I1527" s="200" t="str">
        <f t="shared" si="77"/>
        <v>Yes</v>
      </c>
      <c r="J1527" s="177" t="str">
        <f>IF(ISBLANK(INDEX('Policy Characteristics'!D:D,MATCH($C1527,'Policy Characteristics'!$C:$C,0))),"",INDEX('Policy Characteristics'!D:D,MATCH($C1527,'Policy Characteristics'!$C:$C,0)))</f>
        <v/>
      </c>
      <c r="K1527" s="177" t="str">
        <f>IF(ISBLANK(INDEX('Policy Characteristics'!E:E,MATCH($C1527,'Policy Characteristics'!$C:$C,0))),"",INDEX('Policy Characteristics'!E:E,MATCH($C1527,'Policy Characteristics'!$C:$C,0)))</f>
        <v>GRA EV subsidy</v>
      </c>
      <c r="L1527" s="177">
        <f>IF(ISBLANK(INDEX('Policy Characteristics'!F:F,MATCH($C1527,'Policy Characteristics'!$C:$C,0))),"",INDEX('Policy Characteristics'!F:F,MATCH($C1527,'Policy Characteristics'!$C:$C,0)))</f>
        <v>0</v>
      </c>
      <c r="M1527" s="177">
        <f>IF(ISBLANK(INDEX('Policy Characteristics'!G:G,MATCH($C1527,'Policy Characteristics'!$C:$C,0))),"",INDEX('Policy Characteristics'!G:G,MATCH($C1527,'Policy Characteristics'!$C:$C,0)))</f>
        <v>10</v>
      </c>
      <c r="N1527" s="177">
        <f>IF(ISBLANK(INDEX('Policy Characteristics'!H:H,MATCH($C1527,'Policy Characteristics'!$C:$C,0))),"",INDEX('Policy Characteristics'!H:H,MATCH($C1527,'Policy Characteristics'!$C:$C,0)))</f>
        <v>1</v>
      </c>
      <c r="O1527" s="177" t="str">
        <f>IF(ISBLANK(INDEX('Policy Characteristics'!I:I,MATCH($C1527,'Policy Characteristics'!$C:$C,0))),"",INDEX('Policy Characteristics'!I:I,MATCH($C1527,'Policy Characteristics'!$C:$C,0)))</f>
        <v>weight</v>
      </c>
      <c r="P1527" s="177" t="str">
        <f>IF(ISBLANK(INDEX('Policy Characteristics'!J:J,MATCH($C1527,'Policy Characteristics'!$C:$C,0))),"",INDEX('Policy Characteristics'!J:J,MATCH($C1527,'Policy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7" s="177" t="str">
        <f>IF(ISBLANK(INDEX('Policy Characteristics'!K:K,MATCH($C1527,'Policy Characteristics'!$C:$C,0))),"",INDEX('Policy Characteristics'!K:K,MATCH($C1527,'Policy Characteristics'!$C:$C,0)))</f>
        <v>io-model.html</v>
      </c>
      <c r="R1527" s="177" t="str">
        <f>IF(ISBLANK(INDEX('Policy Characteristics'!L:L,MATCH($C1527,'Policy Characteristics'!$C:$C,0))),"",INDEX('Policy Characteristics'!L:L,MATCH($C1527,'Policy Characteristics'!$C:$C,0)))</f>
        <v/>
      </c>
    </row>
    <row r="1528" spans="1:18" x14ac:dyDescent="0.35">
      <c r="A1528" s="176" t="str">
        <f>IF(ISBLANK(INDEX('Policy Characteristics'!A:A,MATCH($C1528,'Policy Characteristics'!$C:$C,0))),"",INDEX('Policy Characteristics'!A:A,MATCH($C1528,'Policy Characteristics'!$C:$C,0)))</f>
        <v>Government Revenue Accounting</v>
      </c>
      <c r="B1528" s="184" t="str">
        <f>IF(ISBLANK(INDEX('Policy Characteristics'!B:B,MATCH($C1528,'Policy Characteristics'!$C:$C,0))),"",INDEX('Policy Characteristics'!B:B,MATCH($C1528,'Policy Characteristics'!$C:$C,0)))</f>
        <v>Vehicle Battery Subsidy</v>
      </c>
      <c r="C1528" t="s">
        <v>2479</v>
      </c>
      <c r="D1528" s="1" t="s">
        <v>1861</v>
      </c>
      <c r="F1528" s="1" t="s">
        <v>1866</v>
      </c>
      <c r="H1528" s="44">
        <v>2247</v>
      </c>
      <c r="I1528" s="196" t="s">
        <v>43</v>
      </c>
      <c r="J1528" s="177" t="str">
        <f>IF(ISBLANK(INDEX('Policy Characteristics'!D:D,MATCH($C1528,'Policy Characteristics'!$C:$C,0))),"",INDEX('Policy Characteristics'!D:D,MATCH($C1528,'Policy Characteristics'!$C:$C,0)))</f>
        <v/>
      </c>
      <c r="K1528" s="177" t="str">
        <f>IF(ISBLANK(INDEX('Policy Characteristics'!E:E,MATCH($C1528,'Policy Characteristics'!$C:$C,0))),"",INDEX('Policy Characteristics'!E:E,MATCH($C1528,'Policy Characteristics'!$C:$C,0)))</f>
        <v>GRA trans battery subsidy</v>
      </c>
      <c r="L1528" s="177">
        <f>IF(ISBLANK(INDEX('Policy Characteristics'!F:F,MATCH($C1528,'Policy Characteristics'!$C:$C,0))),"",INDEX('Policy Characteristics'!F:F,MATCH($C1528,'Policy Characteristics'!$C:$C,0)))</f>
        <v>0</v>
      </c>
      <c r="M1528" s="177">
        <f>IF(ISBLANK(INDEX('Policy Characteristics'!G:G,MATCH($C1528,'Policy Characteristics'!$C:$C,0))),"",INDEX('Policy Characteristics'!G:G,MATCH($C1528,'Policy Characteristics'!$C:$C,0)))</f>
        <v>10</v>
      </c>
      <c r="N1528" s="177">
        <f>IF(ISBLANK(INDEX('Policy Characteristics'!H:H,MATCH($C1528,'Policy Characteristics'!$C:$C,0))),"",INDEX('Policy Characteristics'!H:H,MATCH($C1528,'Policy Characteristics'!$C:$C,0)))</f>
        <v>1</v>
      </c>
      <c r="O1528" s="177" t="str">
        <f>IF(ISBLANK(INDEX('Policy Characteristics'!I:I,MATCH($C1528,'Policy Characteristics'!$C:$C,0))),"",INDEX('Policy Characteristics'!I:I,MATCH($C1528,'Policy Characteristics'!$C:$C,0)))</f>
        <v>weight</v>
      </c>
      <c r="P1528" s="177" t="str">
        <f>IF(ISBLANK(INDEX('Policy Characteristics'!J:J,MATCH($C1528,'Policy Characteristics'!$C:$C,0))),"",INDEX('Policy Characteristics'!J:J,MATCH($C1528,'Policy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8" s="177" t="str">
        <f>IF(ISBLANK(INDEX('Policy Characteristics'!K:K,MATCH($C1528,'Policy Characteristics'!$C:$C,0))),"",INDEX('Policy Characteristics'!K:K,MATCH($C1528,'Policy Characteristics'!$C:$C,0)))</f>
        <v>io-model.html</v>
      </c>
      <c r="R1528" s="177" t="str">
        <f>IF(ISBLANK(INDEX('Policy Characteristics'!L:L,MATCH($C1528,'Policy Characteristics'!$C:$C,0))),"",INDEX('Policy Characteristics'!L:L,MATCH($C1528,'Policy Characteristics'!$C:$C,0)))</f>
        <v/>
      </c>
    </row>
    <row r="1529" spans="1:18" x14ac:dyDescent="0.35">
      <c r="A1529" s="176" t="str">
        <f>IF(ISBLANK(INDEX('Policy Characteristics'!A:A,MATCH($C1529,'Policy Characteristics'!$C:$C,0))),"",INDEX('Policy Characteristics'!A:A,MATCH($C1529,'Policy Characteristics'!$C:$C,0)))</f>
        <v>Government Revenue Accounting</v>
      </c>
      <c r="B1529" s="184" t="str">
        <f>IF(ISBLANK(INDEX('Policy Characteristics'!B:B,MATCH($C1529,'Policy Characteristics'!$C:$C,0))),"",INDEX('Policy Characteristics'!B:B,MATCH($C1529,'Policy Characteristics'!$C:$C,0)))</f>
        <v>Vehicle Battery Subsidy</v>
      </c>
      <c r="C1529" s="176" t="str">
        <f>C$1528</f>
        <v>GRA for Vehicle Battery Subsidy</v>
      </c>
      <c r="D1529" s="1" t="s">
        <v>1862</v>
      </c>
      <c r="F1529" s="1" t="s">
        <v>1878</v>
      </c>
      <c r="H1529" s="44">
        <v>2248</v>
      </c>
      <c r="I1529" s="200" t="str">
        <f t="shared" si="77"/>
        <v>Yes</v>
      </c>
      <c r="J1529" s="177" t="str">
        <f>IF(ISBLANK(INDEX('Policy Characteristics'!D:D,MATCH($C1529,'Policy Characteristics'!$C:$C,0))),"",INDEX('Policy Characteristics'!D:D,MATCH($C1529,'Policy Characteristics'!$C:$C,0)))</f>
        <v/>
      </c>
      <c r="K1529" s="177" t="str">
        <f>IF(ISBLANK(INDEX('Policy Characteristics'!E:E,MATCH($C1529,'Policy Characteristics'!$C:$C,0))),"",INDEX('Policy Characteristics'!E:E,MATCH($C1529,'Policy Characteristics'!$C:$C,0)))</f>
        <v>GRA trans battery subsidy</v>
      </c>
      <c r="L1529" s="177">
        <f>IF(ISBLANK(INDEX('Policy Characteristics'!F:F,MATCH($C1529,'Policy Characteristics'!$C:$C,0))),"",INDEX('Policy Characteristics'!F:F,MATCH($C1529,'Policy Characteristics'!$C:$C,0)))</f>
        <v>0</v>
      </c>
      <c r="M1529" s="177">
        <f>IF(ISBLANK(INDEX('Policy Characteristics'!G:G,MATCH($C1529,'Policy Characteristics'!$C:$C,0))),"",INDEX('Policy Characteristics'!G:G,MATCH($C1529,'Policy Characteristics'!$C:$C,0)))</f>
        <v>10</v>
      </c>
      <c r="N1529" s="177">
        <f>IF(ISBLANK(INDEX('Policy Characteristics'!H:H,MATCH($C1529,'Policy Characteristics'!$C:$C,0))),"",INDEX('Policy Characteristics'!H:H,MATCH($C1529,'Policy Characteristics'!$C:$C,0)))</f>
        <v>1</v>
      </c>
      <c r="O1529" s="177" t="str">
        <f>IF(ISBLANK(INDEX('Policy Characteristics'!I:I,MATCH($C1529,'Policy Characteristics'!$C:$C,0))),"",INDEX('Policy Characteristics'!I:I,MATCH($C1529,'Policy Characteristics'!$C:$C,0)))</f>
        <v>weight</v>
      </c>
      <c r="P1529" s="177" t="str">
        <f>IF(ISBLANK(INDEX('Policy Characteristics'!J:J,MATCH($C1529,'Policy Characteristics'!$C:$C,0))),"",INDEX('Policy Characteristics'!J:J,MATCH($C1529,'Policy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9" s="177" t="str">
        <f>IF(ISBLANK(INDEX('Policy Characteristics'!K:K,MATCH($C1529,'Policy Characteristics'!$C:$C,0))),"",INDEX('Policy Characteristics'!K:K,MATCH($C1529,'Policy Characteristics'!$C:$C,0)))</f>
        <v>io-model.html</v>
      </c>
      <c r="R1529" s="177" t="str">
        <f>IF(ISBLANK(INDEX('Policy Characteristics'!L:L,MATCH($C1529,'Policy Characteristics'!$C:$C,0))),"",INDEX('Policy Characteristics'!L:L,MATCH($C1529,'Policy Characteristics'!$C:$C,0)))</f>
        <v/>
      </c>
    </row>
    <row r="1530" spans="1:18" x14ac:dyDescent="0.35">
      <c r="A1530" s="176" t="str">
        <f>IF(ISBLANK(INDEX('Policy Characteristics'!A:A,MATCH($C1530,'Policy Characteristics'!$C:$C,0))),"",INDEX('Policy Characteristics'!A:A,MATCH($C1530,'Policy Characteristics'!$C:$C,0)))</f>
        <v>Government Revenue Accounting</v>
      </c>
      <c r="B1530" s="184" t="str">
        <f>IF(ISBLANK(INDEX('Policy Characteristics'!B:B,MATCH($C1530,'Policy Characteristics'!$C:$C,0))),"",INDEX('Policy Characteristics'!B:B,MATCH($C1530,'Policy Characteristics'!$C:$C,0)))</f>
        <v>Vehicle Battery Subsidy</v>
      </c>
      <c r="C1530" s="176" t="str">
        <f t="shared" ref="C1530:C1532" si="78">C$1528</f>
        <v>GRA for Vehicle Battery Subsidy</v>
      </c>
      <c r="D1530" s="1" t="s">
        <v>1863</v>
      </c>
      <c r="F1530" s="1" t="s">
        <v>1867</v>
      </c>
      <c r="H1530" s="44">
        <v>2249</v>
      </c>
      <c r="I1530" s="200" t="str">
        <f t="shared" si="77"/>
        <v>Yes</v>
      </c>
      <c r="J1530" s="177" t="str">
        <f>IF(ISBLANK(INDEX('Policy Characteristics'!D:D,MATCH($C1530,'Policy Characteristics'!$C:$C,0))),"",INDEX('Policy Characteristics'!D:D,MATCH($C1530,'Policy Characteristics'!$C:$C,0)))</f>
        <v/>
      </c>
      <c r="K1530" s="177" t="str">
        <f>IF(ISBLANK(INDEX('Policy Characteristics'!E:E,MATCH($C1530,'Policy Characteristics'!$C:$C,0))),"",INDEX('Policy Characteristics'!E:E,MATCH($C1530,'Policy Characteristics'!$C:$C,0)))</f>
        <v>GRA trans battery subsidy</v>
      </c>
      <c r="L1530" s="177">
        <f>IF(ISBLANK(INDEX('Policy Characteristics'!F:F,MATCH($C1530,'Policy Characteristics'!$C:$C,0))),"",INDEX('Policy Characteristics'!F:F,MATCH($C1530,'Policy Characteristics'!$C:$C,0)))</f>
        <v>0</v>
      </c>
      <c r="M1530" s="177">
        <f>IF(ISBLANK(INDEX('Policy Characteristics'!G:G,MATCH($C1530,'Policy Characteristics'!$C:$C,0))),"",INDEX('Policy Characteristics'!G:G,MATCH($C1530,'Policy Characteristics'!$C:$C,0)))</f>
        <v>10</v>
      </c>
      <c r="N1530" s="177">
        <f>IF(ISBLANK(INDEX('Policy Characteristics'!H:H,MATCH($C1530,'Policy Characteristics'!$C:$C,0))),"",INDEX('Policy Characteristics'!H:H,MATCH($C1530,'Policy Characteristics'!$C:$C,0)))</f>
        <v>1</v>
      </c>
      <c r="O1530" s="177" t="str">
        <f>IF(ISBLANK(INDEX('Policy Characteristics'!I:I,MATCH($C1530,'Policy Characteristics'!$C:$C,0))),"",INDEX('Policy Characteristics'!I:I,MATCH($C1530,'Policy Characteristics'!$C:$C,0)))</f>
        <v>weight</v>
      </c>
      <c r="P1530" s="177" t="str">
        <f>IF(ISBLANK(INDEX('Policy Characteristics'!J:J,MATCH($C1530,'Policy Characteristics'!$C:$C,0))),"",INDEX('Policy Characteristics'!J:J,MATCH($C1530,'Policy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0" s="177" t="str">
        <f>IF(ISBLANK(INDEX('Policy Characteristics'!K:K,MATCH($C1530,'Policy Characteristics'!$C:$C,0))),"",INDEX('Policy Characteristics'!K:K,MATCH($C1530,'Policy Characteristics'!$C:$C,0)))</f>
        <v>io-model.html</v>
      </c>
      <c r="R1530" s="177" t="str">
        <f>IF(ISBLANK(INDEX('Policy Characteristics'!L:L,MATCH($C1530,'Policy Characteristics'!$C:$C,0))),"",INDEX('Policy Characteristics'!L:L,MATCH($C1530,'Policy Characteristics'!$C:$C,0)))</f>
        <v/>
      </c>
    </row>
    <row r="1531" spans="1:18" x14ac:dyDescent="0.35">
      <c r="A1531" s="176" t="str">
        <f>IF(ISBLANK(INDEX('Policy Characteristics'!A:A,MATCH($C1531,'Policy Characteristics'!$C:$C,0))),"",INDEX('Policy Characteristics'!A:A,MATCH($C1531,'Policy Characteristics'!$C:$C,0)))</f>
        <v>Government Revenue Accounting</v>
      </c>
      <c r="B1531" s="184" t="str">
        <f>IF(ISBLANK(INDEX('Policy Characteristics'!B:B,MATCH($C1531,'Policy Characteristics'!$C:$C,0))),"",INDEX('Policy Characteristics'!B:B,MATCH($C1531,'Policy Characteristics'!$C:$C,0)))</f>
        <v>Vehicle Battery Subsidy</v>
      </c>
      <c r="C1531" s="176" t="str">
        <f t="shared" si="78"/>
        <v>GRA for Vehicle Battery Subsidy</v>
      </c>
      <c r="D1531" s="1" t="s">
        <v>1864</v>
      </c>
      <c r="F1531" s="1" t="s">
        <v>1868</v>
      </c>
      <c r="H1531" s="44">
        <v>2250</v>
      </c>
      <c r="I1531" s="200" t="str">
        <f t="shared" si="77"/>
        <v>Yes</v>
      </c>
      <c r="J1531" s="177" t="str">
        <f>IF(ISBLANK(INDEX('Policy Characteristics'!D:D,MATCH($C1531,'Policy Characteristics'!$C:$C,0))),"",INDEX('Policy Characteristics'!D:D,MATCH($C1531,'Policy Characteristics'!$C:$C,0)))</f>
        <v/>
      </c>
      <c r="K1531" s="177" t="str">
        <f>IF(ISBLANK(INDEX('Policy Characteristics'!E:E,MATCH($C1531,'Policy Characteristics'!$C:$C,0))),"",INDEX('Policy Characteristics'!E:E,MATCH($C1531,'Policy Characteristics'!$C:$C,0)))</f>
        <v>GRA trans battery subsidy</v>
      </c>
      <c r="L1531" s="177">
        <f>IF(ISBLANK(INDEX('Policy Characteristics'!F:F,MATCH($C1531,'Policy Characteristics'!$C:$C,0))),"",INDEX('Policy Characteristics'!F:F,MATCH($C1531,'Policy Characteristics'!$C:$C,0)))</f>
        <v>0</v>
      </c>
      <c r="M1531" s="177">
        <f>IF(ISBLANK(INDEX('Policy Characteristics'!G:G,MATCH($C1531,'Policy Characteristics'!$C:$C,0))),"",INDEX('Policy Characteristics'!G:G,MATCH($C1531,'Policy Characteristics'!$C:$C,0)))</f>
        <v>10</v>
      </c>
      <c r="N1531" s="177">
        <f>IF(ISBLANK(INDEX('Policy Characteristics'!H:H,MATCH($C1531,'Policy Characteristics'!$C:$C,0))),"",INDEX('Policy Characteristics'!H:H,MATCH($C1531,'Policy Characteristics'!$C:$C,0)))</f>
        <v>1</v>
      </c>
      <c r="O1531" s="177" t="str">
        <f>IF(ISBLANK(INDEX('Policy Characteristics'!I:I,MATCH($C1531,'Policy Characteristics'!$C:$C,0))),"",INDEX('Policy Characteristics'!I:I,MATCH($C1531,'Policy Characteristics'!$C:$C,0)))</f>
        <v>weight</v>
      </c>
      <c r="P1531" s="177" t="str">
        <f>IF(ISBLANK(INDEX('Policy Characteristics'!J:J,MATCH($C1531,'Policy Characteristics'!$C:$C,0))),"",INDEX('Policy Characteristics'!J:J,MATCH($C1531,'Policy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1" s="177" t="str">
        <f>IF(ISBLANK(INDEX('Policy Characteristics'!K:K,MATCH($C1531,'Policy Characteristics'!$C:$C,0))),"",INDEX('Policy Characteristics'!K:K,MATCH($C1531,'Policy Characteristics'!$C:$C,0)))</f>
        <v>io-model.html</v>
      </c>
      <c r="R1531" s="177" t="str">
        <f>IF(ISBLANK(INDEX('Policy Characteristics'!L:L,MATCH($C1531,'Policy Characteristics'!$C:$C,0))),"",INDEX('Policy Characteristics'!L:L,MATCH($C1531,'Policy Characteristics'!$C:$C,0)))</f>
        <v/>
      </c>
    </row>
    <row r="1532" spans="1:18" x14ac:dyDescent="0.35">
      <c r="A1532" s="176" t="str">
        <f>IF(ISBLANK(INDEX('Policy Characteristics'!A:A,MATCH($C1532,'Policy Characteristics'!$C:$C,0))),"",INDEX('Policy Characteristics'!A:A,MATCH($C1532,'Policy Characteristics'!$C:$C,0)))</f>
        <v>Government Revenue Accounting</v>
      </c>
      <c r="B1532" s="184" t="str">
        <f>IF(ISBLANK(INDEX('Policy Characteristics'!B:B,MATCH($C1532,'Policy Characteristics'!$C:$C,0))),"",INDEX('Policy Characteristics'!B:B,MATCH($C1532,'Policy Characteristics'!$C:$C,0)))</f>
        <v>Vehicle Battery Subsidy</v>
      </c>
      <c r="C1532" s="176" t="str">
        <f t="shared" si="78"/>
        <v>GRA for Vehicle Battery Subsidy</v>
      </c>
      <c r="D1532" s="1" t="s">
        <v>1865</v>
      </c>
      <c r="F1532" s="1" t="s">
        <v>1869</v>
      </c>
      <c r="H1532" s="44">
        <v>2251</v>
      </c>
      <c r="I1532" s="200" t="str">
        <f t="shared" si="77"/>
        <v>Yes</v>
      </c>
      <c r="J1532" s="177" t="str">
        <f>IF(ISBLANK(INDEX('Policy Characteristics'!D:D,MATCH($C1532,'Policy Characteristics'!$C:$C,0))),"",INDEX('Policy Characteristics'!D:D,MATCH($C1532,'Policy Characteristics'!$C:$C,0)))</f>
        <v/>
      </c>
      <c r="K1532" s="177" t="str">
        <f>IF(ISBLANK(INDEX('Policy Characteristics'!E:E,MATCH($C1532,'Policy Characteristics'!$C:$C,0))),"",INDEX('Policy Characteristics'!E:E,MATCH($C1532,'Policy Characteristics'!$C:$C,0)))</f>
        <v>GRA trans battery subsidy</v>
      </c>
      <c r="L1532" s="177">
        <f>IF(ISBLANK(INDEX('Policy Characteristics'!F:F,MATCH($C1532,'Policy Characteristics'!$C:$C,0))),"",INDEX('Policy Characteristics'!F:F,MATCH($C1532,'Policy Characteristics'!$C:$C,0)))</f>
        <v>0</v>
      </c>
      <c r="M1532" s="177">
        <f>IF(ISBLANK(INDEX('Policy Characteristics'!G:G,MATCH($C1532,'Policy Characteristics'!$C:$C,0))),"",INDEX('Policy Characteristics'!G:G,MATCH($C1532,'Policy Characteristics'!$C:$C,0)))</f>
        <v>10</v>
      </c>
      <c r="N1532" s="177">
        <f>IF(ISBLANK(INDEX('Policy Characteristics'!H:H,MATCH($C1532,'Policy Characteristics'!$C:$C,0))),"",INDEX('Policy Characteristics'!H:H,MATCH($C1532,'Policy Characteristics'!$C:$C,0)))</f>
        <v>1</v>
      </c>
      <c r="O1532" s="177" t="str">
        <f>IF(ISBLANK(INDEX('Policy Characteristics'!I:I,MATCH($C1532,'Policy Characteristics'!$C:$C,0))),"",INDEX('Policy Characteristics'!I:I,MATCH($C1532,'Policy Characteristics'!$C:$C,0)))</f>
        <v>weight</v>
      </c>
      <c r="P1532" s="177" t="str">
        <f>IF(ISBLANK(INDEX('Policy Characteristics'!J:J,MATCH($C1532,'Policy Characteristics'!$C:$C,0))),"",INDEX('Policy Characteristics'!J:J,MATCH($C1532,'Policy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2" s="177" t="str">
        <f>IF(ISBLANK(INDEX('Policy Characteristics'!K:K,MATCH($C1532,'Policy Characteristics'!$C:$C,0))),"",INDEX('Policy Characteristics'!K:K,MATCH($C1532,'Policy Characteristics'!$C:$C,0)))</f>
        <v>io-model.html</v>
      </c>
      <c r="R1532" s="177" t="str">
        <f>IF(ISBLANK(INDEX('Policy Characteristics'!L:L,MATCH($C1532,'Policy Characteristics'!$C:$C,0))),"",INDEX('Policy Characteristics'!L:L,MATCH($C1532,'Policy Characteristics'!$C:$C,0)))</f>
        <v/>
      </c>
    </row>
    <row r="1533" spans="1:18" x14ac:dyDescent="0.35">
      <c r="A1533" s="176" t="str">
        <f>IF(ISBLANK(INDEX('Policy Characteristics'!A:A,MATCH($C1533,'Policy Characteristics'!$C:$C,0))),"",INDEX('Policy Characteristics'!A:A,MATCH($C1533,'Policy Characteristics'!$C:$C,0)))</f>
        <v>Government Revenue Accounting</v>
      </c>
      <c r="B1533" s="184" t="str">
        <f>IF(ISBLANK(INDEX('Policy Characteristics'!B:B,MATCH($C1533,'Policy Characteristics'!$C:$C,0))),"",INDEX('Policy Characteristics'!B:B,MATCH($C1533,'Policy Characteristics'!$C:$C,0)))</f>
        <v>Electricity Generation Subsidy</v>
      </c>
      <c r="C1533" t="s">
        <v>1855</v>
      </c>
      <c r="D1533" s="1" t="s">
        <v>1861</v>
      </c>
      <c r="F1533" s="1" t="s">
        <v>1866</v>
      </c>
      <c r="H1533" s="44">
        <v>560</v>
      </c>
      <c r="I1533" s="196" t="s">
        <v>43</v>
      </c>
      <c r="J1533" s="177" t="str">
        <f>IF(ISBLANK(INDEX('Policy Characteristics'!D:D,MATCH($C1533,'Policy Characteristics'!$C:$C,0))),"",INDEX('Policy Characteristics'!D:D,MATCH($C1533,'Policy Characteristics'!$C:$C,0)))</f>
        <v/>
      </c>
      <c r="K1533" s="177" t="str">
        <f>IF(ISBLANK(INDEX('Policy Characteristics'!E:E,MATCH($C1533,'Policy Characteristics'!$C:$C,0))),"",INDEX('Policy Characteristics'!E:E,MATCH($C1533,'Policy Characteristics'!$C:$C,0)))</f>
        <v>GRA elec gen subsidy</v>
      </c>
      <c r="L1533" s="177">
        <f>IF(ISBLANK(INDEX('Policy Characteristics'!F:F,MATCH($C1533,'Policy Characteristics'!$C:$C,0))),"",INDEX('Policy Characteristics'!F:F,MATCH($C1533,'Policy Characteristics'!$C:$C,0)))</f>
        <v>0</v>
      </c>
      <c r="M1533" s="177">
        <f>IF(ISBLANK(INDEX('Policy Characteristics'!G:G,MATCH($C1533,'Policy Characteristics'!$C:$C,0))),"",INDEX('Policy Characteristics'!G:G,MATCH($C1533,'Policy Characteristics'!$C:$C,0)))</f>
        <v>10</v>
      </c>
      <c r="N1533" s="177">
        <f>IF(ISBLANK(INDEX('Policy Characteristics'!H:H,MATCH($C1533,'Policy Characteristics'!$C:$C,0))),"",INDEX('Policy Characteristics'!H:H,MATCH($C1533,'Policy Characteristics'!$C:$C,0)))</f>
        <v>1</v>
      </c>
      <c r="O1533" s="177" t="str">
        <f>IF(ISBLANK(INDEX('Policy Characteristics'!I:I,MATCH($C1533,'Policy Characteristics'!$C:$C,0))),"",INDEX('Policy Characteristics'!I:I,MATCH($C1533,'Policy Characteristics'!$C:$C,0)))</f>
        <v>weight</v>
      </c>
      <c r="P1533" s="177" t="str">
        <f>IF(ISBLANK(INDEX('Policy Characteristics'!J:J,MATCH($C1533,'Policy Characteristics'!$C:$C,0))),"",INDEX('Policy Characteristics'!J:J,MATCH($C1533,'Policy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3" s="177" t="str">
        <f>IF(ISBLANK(INDEX('Policy Characteristics'!K:K,MATCH($C1533,'Policy Characteristics'!$C:$C,0))),"",INDEX('Policy Characteristics'!K:K,MATCH($C1533,'Policy Characteristics'!$C:$C,0)))</f>
        <v>io-model.html</v>
      </c>
      <c r="R1533" s="177" t="str">
        <f>IF(ISBLANK(INDEX('Policy Characteristics'!L:L,MATCH($C1533,'Policy Characteristics'!$C:$C,0))),"",INDEX('Policy Characteristics'!L:L,MATCH($C1533,'Policy Characteristics'!$C:$C,0)))</f>
        <v/>
      </c>
    </row>
    <row r="1534" spans="1:18" x14ac:dyDescent="0.35">
      <c r="A1534" s="176" t="str">
        <f>IF(ISBLANK(INDEX('Policy Characteristics'!A:A,MATCH($C1534,'Policy Characteristics'!$C:$C,0))),"",INDEX('Policy Characteristics'!A:A,MATCH($C1534,'Policy Characteristics'!$C:$C,0)))</f>
        <v>Government Revenue Accounting</v>
      </c>
      <c r="B1534" s="184" t="str">
        <f>IF(ISBLANK(INDEX('Policy Characteristics'!B:B,MATCH($C1534,'Policy Characteristics'!$C:$C,0))),"",INDEX('Policy Characteristics'!B:B,MATCH($C1534,'Policy Characteristics'!$C:$C,0)))</f>
        <v>Electricity Generation Subsidy</v>
      </c>
      <c r="C1534" s="176" t="str">
        <f t="shared" ref="C1534:C1537" si="79">C$1533</f>
        <v>GRA for Electricity Generation Subsidies</v>
      </c>
      <c r="D1534" s="1" t="s">
        <v>1862</v>
      </c>
      <c r="F1534" s="1" t="s">
        <v>1878</v>
      </c>
      <c r="H1534" s="44">
        <v>561</v>
      </c>
      <c r="I1534" s="200" t="str">
        <f t="shared" ref="I1534:I1537" si="80">I$1533</f>
        <v>Yes</v>
      </c>
      <c r="J1534" s="177" t="str">
        <f>IF(ISBLANK(INDEX('Policy Characteristics'!D:D,MATCH($C1534,'Policy Characteristics'!$C:$C,0))),"",INDEX('Policy Characteristics'!D:D,MATCH($C1534,'Policy Characteristics'!$C:$C,0)))</f>
        <v/>
      </c>
      <c r="K1534" s="177" t="str">
        <f>IF(ISBLANK(INDEX('Policy Characteristics'!E:E,MATCH($C1534,'Policy Characteristics'!$C:$C,0))),"",INDEX('Policy Characteristics'!E:E,MATCH($C1534,'Policy Characteristics'!$C:$C,0)))</f>
        <v>GRA elec gen subsidy</v>
      </c>
      <c r="L1534" s="177">
        <f>IF(ISBLANK(INDEX('Policy Characteristics'!F:F,MATCH($C1534,'Policy Characteristics'!$C:$C,0))),"",INDEX('Policy Characteristics'!F:F,MATCH($C1534,'Policy Characteristics'!$C:$C,0)))</f>
        <v>0</v>
      </c>
      <c r="M1534" s="177">
        <f>IF(ISBLANK(INDEX('Policy Characteristics'!G:G,MATCH($C1534,'Policy Characteristics'!$C:$C,0))),"",INDEX('Policy Characteristics'!G:G,MATCH($C1534,'Policy Characteristics'!$C:$C,0)))</f>
        <v>10</v>
      </c>
      <c r="N1534" s="177">
        <f>IF(ISBLANK(INDEX('Policy Characteristics'!H:H,MATCH($C1534,'Policy Characteristics'!$C:$C,0))),"",INDEX('Policy Characteristics'!H:H,MATCH($C1534,'Policy Characteristics'!$C:$C,0)))</f>
        <v>1</v>
      </c>
      <c r="O1534" s="177" t="str">
        <f>IF(ISBLANK(INDEX('Policy Characteristics'!I:I,MATCH($C1534,'Policy Characteristics'!$C:$C,0))),"",INDEX('Policy Characteristics'!I:I,MATCH($C1534,'Policy Characteristics'!$C:$C,0)))</f>
        <v>weight</v>
      </c>
      <c r="P1534" s="177" t="str">
        <f>IF(ISBLANK(INDEX('Policy Characteristics'!J:J,MATCH($C1534,'Policy Characteristics'!$C:$C,0))),"",INDEX('Policy Characteristics'!J:J,MATCH($C1534,'Policy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4" s="177" t="str">
        <f>IF(ISBLANK(INDEX('Policy Characteristics'!K:K,MATCH($C1534,'Policy Characteristics'!$C:$C,0))),"",INDEX('Policy Characteristics'!K:K,MATCH($C1534,'Policy Characteristics'!$C:$C,0)))</f>
        <v>io-model.html</v>
      </c>
      <c r="R1534" s="177" t="str">
        <f>IF(ISBLANK(INDEX('Policy Characteristics'!L:L,MATCH($C1534,'Policy Characteristics'!$C:$C,0))),"",INDEX('Policy Characteristics'!L:L,MATCH($C1534,'Policy Characteristics'!$C:$C,0)))</f>
        <v/>
      </c>
    </row>
    <row r="1535" spans="1:18" x14ac:dyDescent="0.35">
      <c r="A1535" s="176" t="str">
        <f>IF(ISBLANK(INDEX('Policy Characteristics'!A:A,MATCH($C1535,'Policy Characteristics'!$C:$C,0))),"",INDEX('Policy Characteristics'!A:A,MATCH($C1535,'Policy Characteristics'!$C:$C,0)))</f>
        <v>Government Revenue Accounting</v>
      </c>
      <c r="B1535" s="184" t="str">
        <f>IF(ISBLANK(INDEX('Policy Characteristics'!B:B,MATCH($C1535,'Policy Characteristics'!$C:$C,0))),"",INDEX('Policy Characteristics'!B:B,MATCH($C1535,'Policy Characteristics'!$C:$C,0)))</f>
        <v>Electricity Generation Subsidy</v>
      </c>
      <c r="C1535" s="176" t="str">
        <f t="shared" si="79"/>
        <v>GRA for Electricity Generation Subsidies</v>
      </c>
      <c r="D1535" s="1" t="s">
        <v>1863</v>
      </c>
      <c r="F1535" s="1" t="s">
        <v>1867</v>
      </c>
      <c r="H1535" s="44">
        <v>562</v>
      </c>
      <c r="I1535" s="200" t="str">
        <f t="shared" si="80"/>
        <v>Yes</v>
      </c>
      <c r="J1535" s="177" t="str">
        <f>IF(ISBLANK(INDEX('Policy Characteristics'!D:D,MATCH($C1535,'Policy Characteristics'!$C:$C,0))),"",INDEX('Policy Characteristics'!D:D,MATCH($C1535,'Policy Characteristics'!$C:$C,0)))</f>
        <v/>
      </c>
      <c r="K1535" s="177" t="str">
        <f>IF(ISBLANK(INDEX('Policy Characteristics'!E:E,MATCH($C1535,'Policy Characteristics'!$C:$C,0))),"",INDEX('Policy Characteristics'!E:E,MATCH($C1535,'Policy Characteristics'!$C:$C,0)))</f>
        <v>GRA elec gen subsidy</v>
      </c>
      <c r="L1535" s="177">
        <f>IF(ISBLANK(INDEX('Policy Characteristics'!F:F,MATCH($C1535,'Policy Characteristics'!$C:$C,0))),"",INDEX('Policy Characteristics'!F:F,MATCH($C1535,'Policy Characteristics'!$C:$C,0)))</f>
        <v>0</v>
      </c>
      <c r="M1535" s="177">
        <f>IF(ISBLANK(INDEX('Policy Characteristics'!G:G,MATCH($C1535,'Policy Characteristics'!$C:$C,0))),"",INDEX('Policy Characteristics'!G:G,MATCH($C1535,'Policy Characteristics'!$C:$C,0)))</f>
        <v>10</v>
      </c>
      <c r="N1535" s="177">
        <f>IF(ISBLANK(INDEX('Policy Characteristics'!H:H,MATCH($C1535,'Policy Characteristics'!$C:$C,0))),"",INDEX('Policy Characteristics'!H:H,MATCH($C1535,'Policy Characteristics'!$C:$C,0)))</f>
        <v>1</v>
      </c>
      <c r="O1535" s="177" t="str">
        <f>IF(ISBLANK(INDEX('Policy Characteristics'!I:I,MATCH($C1535,'Policy Characteristics'!$C:$C,0))),"",INDEX('Policy Characteristics'!I:I,MATCH($C1535,'Policy Characteristics'!$C:$C,0)))</f>
        <v>weight</v>
      </c>
      <c r="P1535" s="177" t="str">
        <f>IF(ISBLANK(INDEX('Policy Characteristics'!J:J,MATCH($C1535,'Policy Characteristics'!$C:$C,0))),"",INDEX('Policy Characteristics'!J:J,MATCH($C1535,'Policy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5" s="177" t="str">
        <f>IF(ISBLANK(INDEX('Policy Characteristics'!K:K,MATCH($C1535,'Policy Characteristics'!$C:$C,0))),"",INDEX('Policy Characteristics'!K:K,MATCH($C1535,'Policy Characteristics'!$C:$C,0)))</f>
        <v>io-model.html</v>
      </c>
      <c r="R1535" s="177" t="str">
        <f>IF(ISBLANK(INDEX('Policy Characteristics'!L:L,MATCH($C1535,'Policy Characteristics'!$C:$C,0))),"",INDEX('Policy Characteristics'!L:L,MATCH($C1535,'Policy Characteristics'!$C:$C,0)))</f>
        <v/>
      </c>
    </row>
    <row r="1536" spans="1:18" x14ac:dyDescent="0.35">
      <c r="A1536" s="176" t="str">
        <f>IF(ISBLANK(INDEX('Policy Characteristics'!A:A,MATCH($C1536,'Policy Characteristics'!$C:$C,0))),"",INDEX('Policy Characteristics'!A:A,MATCH($C1536,'Policy Characteristics'!$C:$C,0)))</f>
        <v>Government Revenue Accounting</v>
      </c>
      <c r="B1536" s="184" t="str">
        <f>IF(ISBLANK(INDEX('Policy Characteristics'!B:B,MATCH($C1536,'Policy Characteristics'!$C:$C,0))),"",INDEX('Policy Characteristics'!B:B,MATCH($C1536,'Policy Characteristics'!$C:$C,0)))</f>
        <v>Electricity Generation Subsidy</v>
      </c>
      <c r="C1536" s="176" t="str">
        <f t="shared" si="79"/>
        <v>GRA for Electricity Generation Subsidies</v>
      </c>
      <c r="D1536" s="1" t="s">
        <v>1864</v>
      </c>
      <c r="F1536" s="1" t="s">
        <v>1868</v>
      </c>
      <c r="H1536" s="44">
        <v>563</v>
      </c>
      <c r="I1536" s="200" t="str">
        <f t="shared" si="80"/>
        <v>Yes</v>
      </c>
      <c r="J1536" s="177" t="str">
        <f>IF(ISBLANK(INDEX('Policy Characteristics'!D:D,MATCH($C1536,'Policy Characteristics'!$C:$C,0))),"",INDEX('Policy Characteristics'!D:D,MATCH($C1536,'Policy Characteristics'!$C:$C,0)))</f>
        <v/>
      </c>
      <c r="K1536" s="177" t="str">
        <f>IF(ISBLANK(INDEX('Policy Characteristics'!E:E,MATCH($C1536,'Policy Characteristics'!$C:$C,0))),"",INDEX('Policy Characteristics'!E:E,MATCH($C1536,'Policy Characteristics'!$C:$C,0)))</f>
        <v>GRA elec gen subsidy</v>
      </c>
      <c r="L1536" s="177">
        <f>IF(ISBLANK(INDEX('Policy Characteristics'!F:F,MATCH($C1536,'Policy Characteristics'!$C:$C,0))),"",INDEX('Policy Characteristics'!F:F,MATCH($C1536,'Policy Characteristics'!$C:$C,0)))</f>
        <v>0</v>
      </c>
      <c r="M1536" s="177">
        <f>IF(ISBLANK(INDEX('Policy Characteristics'!G:G,MATCH($C1536,'Policy Characteristics'!$C:$C,0))),"",INDEX('Policy Characteristics'!G:G,MATCH($C1536,'Policy Characteristics'!$C:$C,0)))</f>
        <v>10</v>
      </c>
      <c r="N1536" s="177">
        <f>IF(ISBLANK(INDEX('Policy Characteristics'!H:H,MATCH($C1536,'Policy Characteristics'!$C:$C,0))),"",INDEX('Policy Characteristics'!H:H,MATCH($C1536,'Policy Characteristics'!$C:$C,0)))</f>
        <v>1</v>
      </c>
      <c r="O1536" s="177" t="str">
        <f>IF(ISBLANK(INDEX('Policy Characteristics'!I:I,MATCH($C1536,'Policy Characteristics'!$C:$C,0))),"",INDEX('Policy Characteristics'!I:I,MATCH($C1536,'Policy Characteristics'!$C:$C,0)))</f>
        <v>weight</v>
      </c>
      <c r="P1536" s="177" t="str">
        <f>IF(ISBLANK(INDEX('Policy Characteristics'!J:J,MATCH($C1536,'Policy Characteristics'!$C:$C,0))),"",INDEX('Policy Characteristics'!J:J,MATCH($C1536,'Policy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6" s="177" t="str">
        <f>IF(ISBLANK(INDEX('Policy Characteristics'!K:K,MATCH($C1536,'Policy Characteristics'!$C:$C,0))),"",INDEX('Policy Characteristics'!K:K,MATCH($C1536,'Policy Characteristics'!$C:$C,0)))</f>
        <v>io-model.html</v>
      </c>
      <c r="R1536" s="177" t="str">
        <f>IF(ISBLANK(INDEX('Policy Characteristics'!L:L,MATCH($C1536,'Policy Characteristics'!$C:$C,0))),"",INDEX('Policy Characteristics'!L:L,MATCH($C1536,'Policy Characteristics'!$C:$C,0)))</f>
        <v/>
      </c>
    </row>
    <row r="1537" spans="1:18" x14ac:dyDescent="0.35">
      <c r="A1537" s="176" t="str">
        <f>IF(ISBLANK(INDEX('Policy Characteristics'!A:A,MATCH($C1537,'Policy Characteristics'!$C:$C,0))),"",INDEX('Policy Characteristics'!A:A,MATCH($C1537,'Policy Characteristics'!$C:$C,0)))</f>
        <v>Government Revenue Accounting</v>
      </c>
      <c r="B1537" s="184" t="str">
        <f>IF(ISBLANK(INDEX('Policy Characteristics'!B:B,MATCH($C1537,'Policy Characteristics'!$C:$C,0))),"",INDEX('Policy Characteristics'!B:B,MATCH($C1537,'Policy Characteristics'!$C:$C,0)))</f>
        <v>Electricity Generation Subsidy</v>
      </c>
      <c r="C1537" s="176" t="str">
        <f t="shared" si="79"/>
        <v>GRA for Electricity Generation Subsidies</v>
      </c>
      <c r="D1537" s="1" t="s">
        <v>1865</v>
      </c>
      <c r="F1537" s="1" t="s">
        <v>1869</v>
      </c>
      <c r="H1537" s="44">
        <v>564</v>
      </c>
      <c r="I1537" s="200" t="str">
        <f t="shared" si="80"/>
        <v>Yes</v>
      </c>
      <c r="J1537" s="177" t="str">
        <f>IF(ISBLANK(INDEX('Policy Characteristics'!D:D,MATCH($C1537,'Policy Characteristics'!$C:$C,0))),"",INDEX('Policy Characteristics'!D:D,MATCH($C1537,'Policy Characteristics'!$C:$C,0)))</f>
        <v/>
      </c>
      <c r="K1537" s="177" t="str">
        <f>IF(ISBLANK(INDEX('Policy Characteristics'!E:E,MATCH($C1537,'Policy Characteristics'!$C:$C,0))),"",INDEX('Policy Characteristics'!E:E,MATCH($C1537,'Policy Characteristics'!$C:$C,0)))</f>
        <v>GRA elec gen subsidy</v>
      </c>
      <c r="L1537" s="177">
        <f>IF(ISBLANK(INDEX('Policy Characteristics'!F:F,MATCH($C1537,'Policy Characteristics'!$C:$C,0))),"",INDEX('Policy Characteristics'!F:F,MATCH($C1537,'Policy Characteristics'!$C:$C,0)))</f>
        <v>0</v>
      </c>
      <c r="M1537" s="177">
        <f>IF(ISBLANK(INDEX('Policy Characteristics'!G:G,MATCH($C1537,'Policy Characteristics'!$C:$C,0))),"",INDEX('Policy Characteristics'!G:G,MATCH($C1537,'Policy Characteristics'!$C:$C,0)))</f>
        <v>10</v>
      </c>
      <c r="N1537" s="177">
        <f>IF(ISBLANK(INDEX('Policy Characteristics'!H:H,MATCH($C1537,'Policy Characteristics'!$C:$C,0))),"",INDEX('Policy Characteristics'!H:H,MATCH($C1537,'Policy Characteristics'!$C:$C,0)))</f>
        <v>1</v>
      </c>
      <c r="O1537" s="177" t="str">
        <f>IF(ISBLANK(INDEX('Policy Characteristics'!I:I,MATCH($C1537,'Policy Characteristics'!$C:$C,0))),"",INDEX('Policy Characteristics'!I:I,MATCH($C1537,'Policy Characteristics'!$C:$C,0)))</f>
        <v>weight</v>
      </c>
      <c r="P1537" s="177" t="str">
        <f>IF(ISBLANK(INDEX('Policy Characteristics'!J:J,MATCH($C1537,'Policy Characteristics'!$C:$C,0))),"",INDEX('Policy Characteristics'!J:J,MATCH($C1537,'Policy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7" s="177" t="str">
        <f>IF(ISBLANK(INDEX('Policy Characteristics'!K:K,MATCH($C1537,'Policy Characteristics'!$C:$C,0))),"",INDEX('Policy Characteristics'!K:K,MATCH($C1537,'Policy Characteristics'!$C:$C,0)))</f>
        <v>io-model.html</v>
      </c>
      <c r="R1537" s="177" t="str">
        <f>IF(ISBLANK(INDEX('Policy Characteristics'!L:L,MATCH($C1537,'Policy Characteristics'!$C:$C,0))),"",INDEX('Policy Characteristics'!L:L,MATCH($C1537,'Policy Characteristics'!$C:$C,0)))</f>
        <v/>
      </c>
    </row>
    <row r="1538" spans="1:18" x14ac:dyDescent="0.35">
      <c r="A1538" s="176" t="str">
        <f>IF(ISBLANK(INDEX('Policy Characteristics'!A:A,MATCH($C1538,'Policy Characteristics'!$C:$C,0))),"",INDEX('Policy Characteristics'!A:A,MATCH($C1538,'Policy Characteristics'!$C:$C,0)))</f>
        <v>Government Revenue Accounting</v>
      </c>
      <c r="B1538" s="184" t="str">
        <f>IF(ISBLANK(INDEX('Policy Characteristics'!B:B,MATCH($C1538,'Policy Characteristics'!$C:$C,0))),"",INDEX('Policy Characteristics'!B:B,MATCH($C1538,'Policy Characteristics'!$C:$C,0)))</f>
        <v>Electricity Capacity Construction Subsidy</v>
      </c>
      <c r="C1538" t="s">
        <v>1856</v>
      </c>
      <c r="D1538" s="1" t="s">
        <v>1861</v>
      </c>
      <c r="F1538" s="1" t="s">
        <v>1866</v>
      </c>
      <c r="H1538" s="44">
        <v>565</v>
      </c>
      <c r="I1538" s="196" t="s">
        <v>43</v>
      </c>
      <c r="J1538" s="177" t="str">
        <f>IF(ISBLANK(INDEX('Policy Characteristics'!D:D,MATCH($C1538,'Policy Characteristics'!$C:$C,0))),"",INDEX('Policy Characteristics'!D:D,MATCH($C1538,'Policy Characteristics'!$C:$C,0)))</f>
        <v/>
      </c>
      <c r="K1538" s="177" t="str">
        <f>IF(ISBLANK(INDEX('Policy Characteristics'!E:E,MATCH($C1538,'Policy Characteristics'!$C:$C,0))),"",INDEX('Policy Characteristics'!E:E,MATCH($C1538,'Policy Characteristics'!$C:$C,0)))</f>
        <v>GRA elec cap const subsidy</v>
      </c>
      <c r="L1538" s="177">
        <f>IF(ISBLANK(INDEX('Policy Characteristics'!F:F,MATCH($C1538,'Policy Characteristics'!$C:$C,0))),"",INDEX('Policy Characteristics'!F:F,MATCH($C1538,'Policy Characteristics'!$C:$C,0)))</f>
        <v>0</v>
      </c>
      <c r="M1538" s="177">
        <f>IF(ISBLANK(INDEX('Policy Characteristics'!G:G,MATCH($C1538,'Policy Characteristics'!$C:$C,0))),"",INDEX('Policy Characteristics'!G:G,MATCH($C1538,'Policy Characteristics'!$C:$C,0)))</f>
        <v>10</v>
      </c>
      <c r="N1538" s="177">
        <f>IF(ISBLANK(INDEX('Policy Characteristics'!H:H,MATCH($C1538,'Policy Characteristics'!$C:$C,0))),"",INDEX('Policy Characteristics'!H:H,MATCH($C1538,'Policy Characteristics'!$C:$C,0)))</f>
        <v>1</v>
      </c>
      <c r="O1538" s="177" t="str">
        <f>IF(ISBLANK(INDEX('Policy Characteristics'!I:I,MATCH($C1538,'Policy Characteristics'!$C:$C,0))),"",INDEX('Policy Characteristics'!I:I,MATCH($C1538,'Policy Characteristics'!$C:$C,0)))</f>
        <v>weight</v>
      </c>
      <c r="P1538" s="177" t="str">
        <f>IF(ISBLANK(INDEX('Policy Characteristics'!J:J,MATCH($C1538,'Policy Characteristics'!$C:$C,0))),"",INDEX('Policy Characteristics'!J:J,MATCH($C1538,'Policy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8" s="177" t="str">
        <f>IF(ISBLANK(INDEX('Policy Characteristics'!K:K,MATCH($C1538,'Policy Characteristics'!$C:$C,0))),"",INDEX('Policy Characteristics'!K:K,MATCH($C1538,'Policy Characteristics'!$C:$C,0)))</f>
        <v>io-model.html</v>
      </c>
      <c r="R1538" s="177" t="str">
        <f>IF(ISBLANK(INDEX('Policy Characteristics'!L:L,MATCH($C1538,'Policy Characteristics'!$C:$C,0))),"",INDEX('Policy Characteristics'!L:L,MATCH($C1538,'Policy Characteristics'!$C:$C,0)))</f>
        <v/>
      </c>
    </row>
    <row r="1539" spans="1:18" x14ac:dyDescent="0.35">
      <c r="A1539" s="176" t="str">
        <f>IF(ISBLANK(INDEX('Policy Characteristics'!A:A,MATCH($C1539,'Policy Characteristics'!$C:$C,0))),"",INDEX('Policy Characteristics'!A:A,MATCH($C1539,'Policy Characteristics'!$C:$C,0)))</f>
        <v>Government Revenue Accounting</v>
      </c>
      <c r="B1539" s="184" t="str">
        <f>IF(ISBLANK(INDEX('Policy Characteristics'!B:B,MATCH($C1539,'Policy Characteristics'!$C:$C,0))),"",INDEX('Policy Characteristics'!B:B,MATCH($C1539,'Policy Characteristics'!$C:$C,0)))</f>
        <v>Electricity Capacity Construction Subsidy</v>
      </c>
      <c r="C1539" s="176" t="str">
        <f t="shared" ref="C1539:C1542" si="81">C$1538</f>
        <v>GRA for Electricity Capacity Construction Subsidies</v>
      </c>
      <c r="D1539" s="1" t="s">
        <v>1862</v>
      </c>
      <c r="F1539" s="1" t="s">
        <v>1878</v>
      </c>
      <c r="H1539" s="44">
        <v>566</v>
      </c>
      <c r="I1539" s="200" t="str">
        <f t="shared" ref="I1539:I1542" si="82">I$1538</f>
        <v>Yes</v>
      </c>
      <c r="J1539" s="177" t="str">
        <f>IF(ISBLANK(INDEX('Policy Characteristics'!D:D,MATCH($C1539,'Policy Characteristics'!$C:$C,0))),"",INDEX('Policy Characteristics'!D:D,MATCH($C1539,'Policy Characteristics'!$C:$C,0)))</f>
        <v/>
      </c>
      <c r="K1539" s="177" t="str">
        <f>IF(ISBLANK(INDEX('Policy Characteristics'!E:E,MATCH($C1539,'Policy Characteristics'!$C:$C,0))),"",INDEX('Policy Characteristics'!E:E,MATCH($C1539,'Policy Characteristics'!$C:$C,0)))</f>
        <v>GRA elec cap const subsidy</v>
      </c>
      <c r="L1539" s="177">
        <f>IF(ISBLANK(INDEX('Policy Characteristics'!F:F,MATCH($C1539,'Policy Characteristics'!$C:$C,0))),"",INDEX('Policy Characteristics'!F:F,MATCH($C1539,'Policy Characteristics'!$C:$C,0)))</f>
        <v>0</v>
      </c>
      <c r="M1539" s="177">
        <f>IF(ISBLANK(INDEX('Policy Characteristics'!G:G,MATCH($C1539,'Policy Characteristics'!$C:$C,0))),"",INDEX('Policy Characteristics'!G:G,MATCH($C1539,'Policy Characteristics'!$C:$C,0)))</f>
        <v>10</v>
      </c>
      <c r="N1539" s="177">
        <f>IF(ISBLANK(INDEX('Policy Characteristics'!H:H,MATCH($C1539,'Policy Characteristics'!$C:$C,0))),"",INDEX('Policy Characteristics'!H:H,MATCH($C1539,'Policy Characteristics'!$C:$C,0)))</f>
        <v>1</v>
      </c>
      <c r="O1539" s="177" t="str">
        <f>IF(ISBLANK(INDEX('Policy Characteristics'!I:I,MATCH($C1539,'Policy Characteristics'!$C:$C,0))),"",INDEX('Policy Characteristics'!I:I,MATCH($C1539,'Policy Characteristics'!$C:$C,0)))</f>
        <v>weight</v>
      </c>
      <c r="P1539" s="177" t="str">
        <f>IF(ISBLANK(INDEX('Policy Characteristics'!J:J,MATCH($C1539,'Policy Characteristics'!$C:$C,0))),"",INDEX('Policy Characteristics'!J:J,MATCH($C1539,'Policy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9" s="177" t="str">
        <f>IF(ISBLANK(INDEX('Policy Characteristics'!K:K,MATCH($C1539,'Policy Characteristics'!$C:$C,0))),"",INDEX('Policy Characteristics'!K:K,MATCH($C1539,'Policy Characteristics'!$C:$C,0)))</f>
        <v>io-model.html</v>
      </c>
      <c r="R1539" s="177" t="str">
        <f>IF(ISBLANK(INDEX('Policy Characteristics'!L:L,MATCH($C1539,'Policy Characteristics'!$C:$C,0))),"",INDEX('Policy Characteristics'!L:L,MATCH($C1539,'Policy Characteristics'!$C:$C,0)))</f>
        <v/>
      </c>
    </row>
    <row r="1540" spans="1:18" x14ac:dyDescent="0.35">
      <c r="A1540" s="176" t="str">
        <f>IF(ISBLANK(INDEX('Policy Characteristics'!A:A,MATCH($C1540,'Policy Characteristics'!$C:$C,0))),"",INDEX('Policy Characteristics'!A:A,MATCH($C1540,'Policy Characteristics'!$C:$C,0)))</f>
        <v>Government Revenue Accounting</v>
      </c>
      <c r="B1540" s="184" t="str">
        <f>IF(ISBLANK(INDEX('Policy Characteristics'!B:B,MATCH($C1540,'Policy Characteristics'!$C:$C,0))),"",INDEX('Policy Characteristics'!B:B,MATCH($C1540,'Policy Characteristics'!$C:$C,0)))</f>
        <v>Electricity Capacity Construction Subsidy</v>
      </c>
      <c r="C1540" s="176" t="str">
        <f t="shared" si="81"/>
        <v>GRA for Electricity Capacity Construction Subsidies</v>
      </c>
      <c r="D1540" s="1" t="s">
        <v>1863</v>
      </c>
      <c r="F1540" s="1" t="s">
        <v>1867</v>
      </c>
      <c r="H1540" s="44">
        <v>567</v>
      </c>
      <c r="I1540" s="200" t="str">
        <f t="shared" si="82"/>
        <v>Yes</v>
      </c>
      <c r="J1540" s="177" t="str">
        <f>IF(ISBLANK(INDEX('Policy Characteristics'!D:D,MATCH($C1540,'Policy Characteristics'!$C:$C,0))),"",INDEX('Policy Characteristics'!D:D,MATCH($C1540,'Policy Characteristics'!$C:$C,0)))</f>
        <v/>
      </c>
      <c r="K1540" s="177" t="str">
        <f>IF(ISBLANK(INDEX('Policy Characteristics'!E:E,MATCH($C1540,'Policy Characteristics'!$C:$C,0))),"",INDEX('Policy Characteristics'!E:E,MATCH($C1540,'Policy Characteristics'!$C:$C,0)))</f>
        <v>GRA elec cap const subsidy</v>
      </c>
      <c r="L1540" s="177">
        <f>IF(ISBLANK(INDEX('Policy Characteristics'!F:F,MATCH($C1540,'Policy Characteristics'!$C:$C,0))),"",INDEX('Policy Characteristics'!F:F,MATCH($C1540,'Policy Characteristics'!$C:$C,0)))</f>
        <v>0</v>
      </c>
      <c r="M1540" s="177">
        <f>IF(ISBLANK(INDEX('Policy Characteristics'!G:G,MATCH($C1540,'Policy Characteristics'!$C:$C,0))),"",INDEX('Policy Characteristics'!G:G,MATCH($C1540,'Policy Characteristics'!$C:$C,0)))</f>
        <v>10</v>
      </c>
      <c r="N1540" s="177">
        <f>IF(ISBLANK(INDEX('Policy Characteristics'!H:H,MATCH($C1540,'Policy Characteristics'!$C:$C,0))),"",INDEX('Policy Characteristics'!H:H,MATCH($C1540,'Policy Characteristics'!$C:$C,0)))</f>
        <v>1</v>
      </c>
      <c r="O1540" s="177" t="str">
        <f>IF(ISBLANK(INDEX('Policy Characteristics'!I:I,MATCH($C1540,'Policy Characteristics'!$C:$C,0))),"",INDEX('Policy Characteristics'!I:I,MATCH($C1540,'Policy Characteristics'!$C:$C,0)))</f>
        <v>weight</v>
      </c>
      <c r="P1540" s="177" t="str">
        <f>IF(ISBLANK(INDEX('Policy Characteristics'!J:J,MATCH($C1540,'Policy Characteristics'!$C:$C,0))),"",INDEX('Policy Characteristics'!J:J,MATCH($C1540,'Policy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0" s="177" t="str">
        <f>IF(ISBLANK(INDEX('Policy Characteristics'!K:K,MATCH($C1540,'Policy Characteristics'!$C:$C,0))),"",INDEX('Policy Characteristics'!K:K,MATCH($C1540,'Policy Characteristics'!$C:$C,0)))</f>
        <v>io-model.html</v>
      </c>
      <c r="R1540" s="177" t="str">
        <f>IF(ISBLANK(INDEX('Policy Characteristics'!L:L,MATCH($C1540,'Policy Characteristics'!$C:$C,0))),"",INDEX('Policy Characteristics'!L:L,MATCH($C1540,'Policy Characteristics'!$C:$C,0)))</f>
        <v/>
      </c>
    </row>
    <row r="1541" spans="1:18" x14ac:dyDescent="0.35">
      <c r="A1541" s="176" t="str">
        <f>IF(ISBLANK(INDEX('Policy Characteristics'!A:A,MATCH($C1541,'Policy Characteristics'!$C:$C,0))),"",INDEX('Policy Characteristics'!A:A,MATCH($C1541,'Policy Characteristics'!$C:$C,0)))</f>
        <v>Government Revenue Accounting</v>
      </c>
      <c r="B1541" s="184" t="str">
        <f>IF(ISBLANK(INDEX('Policy Characteristics'!B:B,MATCH($C1541,'Policy Characteristics'!$C:$C,0))),"",INDEX('Policy Characteristics'!B:B,MATCH($C1541,'Policy Characteristics'!$C:$C,0)))</f>
        <v>Electricity Capacity Construction Subsidy</v>
      </c>
      <c r="C1541" s="176" t="str">
        <f t="shared" si="81"/>
        <v>GRA for Electricity Capacity Construction Subsidies</v>
      </c>
      <c r="D1541" s="1" t="s">
        <v>1864</v>
      </c>
      <c r="F1541" s="1" t="s">
        <v>1868</v>
      </c>
      <c r="H1541" s="44">
        <v>568</v>
      </c>
      <c r="I1541" s="200" t="str">
        <f t="shared" si="82"/>
        <v>Yes</v>
      </c>
      <c r="J1541" s="177" t="str">
        <f>IF(ISBLANK(INDEX('Policy Characteristics'!D:D,MATCH($C1541,'Policy Characteristics'!$C:$C,0))),"",INDEX('Policy Characteristics'!D:D,MATCH($C1541,'Policy Characteristics'!$C:$C,0)))</f>
        <v/>
      </c>
      <c r="K1541" s="177" t="str">
        <f>IF(ISBLANK(INDEX('Policy Characteristics'!E:E,MATCH($C1541,'Policy Characteristics'!$C:$C,0))),"",INDEX('Policy Characteristics'!E:E,MATCH($C1541,'Policy Characteristics'!$C:$C,0)))</f>
        <v>GRA elec cap const subsidy</v>
      </c>
      <c r="L1541" s="177">
        <f>IF(ISBLANK(INDEX('Policy Characteristics'!F:F,MATCH($C1541,'Policy Characteristics'!$C:$C,0))),"",INDEX('Policy Characteristics'!F:F,MATCH($C1541,'Policy Characteristics'!$C:$C,0)))</f>
        <v>0</v>
      </c>
      <c r="M1541" s="177">
        <f>IF(ISBLANK(INDEX('Policy Characteristics'!G:G,MATCH($C1541,'Policy Characteristics'!$C:$C,0))),"",INDEX('Policy Characteristics'!G:G,MATCH($C1541,'Policy Characteristics'!$C:$C,0)))</f>
        <v>10</v>
      </c>
      <c r="N1541" s="177">
        <f>IF(ISBLANK(INDEX('Policy Characteristics'!H:H,MATCH($C1541,'Policy Characteristics'!$C:$C,0))),"",INDEX('Policy Characteristics'!H:H,MATCH($C1541,'Policy Characteristics'!$C:$C,0)))</f>
        <v>1</v>
      </c>
      <c r="O1541" s="177" t="str">
        <f>IF(ISBLANK(INDEX('Policy Characteristics'!I:I,MATCH($C1541,'Policy Characteristics'!$C:$C,0))),"",INDEX('Policy Characteristics'!I:I,MATCH($C1541,'Policy Characteristics'!$C:$C,0)))</f>
        <v>weight</v>
      </c>
      <c r="P1541" s="177" t="str">
        <f>IF(ISBLANK(INDEX('Policy Characteristics'!J:J,MATCH($C1541,'Policy Characteristics'!$C:$C,0))),"",INDEX('Policy Characteristics'!J:J,MATCH($C1541,'Policy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1" s="177" t="str">
        <f>IF(ISBLANK(INDEX('Policy Characteristics'!K:K,MATCH($C1541,'Policy Characteristics'!$C:$C,0))),"",INDEX('Policy Characteristics'!K:K,MATCH($C1541,'Policy Characteristics'!$C:$C,0)))</f>
        <v>io-model.html</v>
      </c>
      <c r="R1541" s="177" t="str">
        <f>IF(ISBLANK(INDEX('Policy Characteristics'!L:L,MATCH($C1541,'Policy Characteristics'!$C:$C,0))),"",INDEX('Policy Characteristics'!L:L,MATCH($C1541,'Policy Characteristics'!$C:$C,0)))</f>
        <v/>
      </c>
    </row>
    <row r="1542" spans="1:18" x14ac:dyDescent="0.35">
      <c r="A1542" s="176" t="str">
        <f>IF(ISBLANK(INDEX('Policy Characteristics'!A:A,MATCH($C1542,'Policy Characteristics'!$C:$C,0))),"",INDEX('Policy Characteristics'!A:A,MATCH($C1542,'Policy Characteristics'!$C:$C,0)))</f>
        <v>Government Revenue Accounting</v>
      </c>
      <c r="B1542" s="184" t="str">
        <f>IF(ISBLANK(INDEX('Policy Characteristics'!B:B,MATCH($C1542,'Policy Characteristics'!$C:$C,0))),"",INDEX('Policy Characteristics'!B:B,MATCH($C1542,'Policy Characteristics'!$C:$C,0)))</f>
        <v>Electricity Capacity Construction Subsidy</v>
      </c>
      <c r="C1542" s="176" t="str">
        <f t="shared" si="81"/>
        <v>GRA for Electricity Capacity Construction Subsidies</v>
      </c>
      <c r="D1542" s="1" t="s">
        <v>1865</v>
      </c>
      <c r="F1542" s="1" t="s">
        <v>1869</v>
      </c>
      <c r="H1542" s="44">
        <v>569</v>
      </c>
      <c r="I1542" s="200" t="str">
        <f t="shared" si="82"/>
        <v>Yes</v>
      </c>
      <c r="J1542" s="177" t="str">
        <f>IF(ISBLANK(INDEX('Policy Characteristics'!D:D,MATCH($C1542,'Policy Characteristics'!$C:$C,0))),"",INDEX('Policy Characteristics'!D:D,MATCH($C1542,'Policy Characteristics'!$C:$C,0)))</f>
        <v/>
      </c>
      <c r="K1542" s="177" t="str">
        <f>IF(ISBLANK(INDEX('Policy Characteristics'!E:E,MATCH($C1542,'Policy Characteristics'!$C:$C,0))),"",INDEX('Policy Characteristics'!E:E,MATCH($C1542,'Policy Characteristics'!$C:$C,0)))</f>
        <v>GRA elec cap const subsidy</v>
      </c>
      <c r="L1542" s="177">
        <f>IF(ISBLANK(INDEX('Policy Characteristics'!F:F,MATCH($C1542,'Policy Characteristics'!$C:$C,0))),"",INDEX('Policy Characteristics'!F:F,MATCH($C1542,'Policy Characteristics'!$C:$C,0)))</f>
        <v>0</v>
      </c>
      <c r="M1542" s="177">
        <f>IF(ISBLANK(INDEX('Policy Characteristics'!G:G,MATCH($C1542,'Policy Characteristics'!$C:$C,0))),"",INDEX('Policy Characteristics'!G:G,MATCH($C1542,'Policy Characteristics'!$C:$C,0)))</f>
        <v>10</v>
      </c>
      <c r="N1542" s="177">
        <f>IF(ISBLANK(INDEX('Policy Characteristics'!H:H,MATCH($C1542,'Policy Characteristics'!$C:$C,0))),"",INDEX('Policy Characteristics'!H:H,MATCH($C1542,'Policy Characteristics'!$C:$C,0)))</f>
        <v>1</v>
      </c>
      <c r="O1542" s="177" t="str">
        <f>IF(ISBLANK(INDEX('Policy Characteristics'!I:I,MATCH($C1542,'Policy Characteristics'!$C:$C,0))),"",INDEX('Policy Characteristics'!I:I,MATCH($C1542,'Policy Characteristics'!$C:$C,0)))</f>
        <v>weight</v>
      </c>
      <c r="P1542" s="177" t="str">
        <f>IF(ISBLANK(INDEX('Policy Characteristics'!J:J,MATCH($C1542,'Policy Characteristics'!$C:$C,0))),"",INDEX('Policy Characteristics'!J:J,MATCH($C1542,'Policy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2" s="177" t="str">
        <f>IF(ISBLANK(INDEX('Policy Characteristics'!K:K,MATCH($C1542,'Policy Characteristics'!$C:$C,0))),"",INDEX('Policy Characteristics'!K:K,MATCH($C1542,'Policy Characteristics'!$C:$C,0)))</f>
        <v>io-model.html</v>
      </c>
      <c r="R1542" s="177" t="str">
        <f>IF(ISBLANK(INDEX('Policy Characteristics'!L:L,MATCH($C1542,'Policy Characteristics'!$C:$C,0))),"",INDEX('Policy Characteristics'!L:L,MATCH($C1542,'Policy Characteristics'!$C:$C,0)))</f>
        <v/>
      </c>
    </row>
    <row r="1543" spans="1:18" x14ac:dyDescent="0.35">
      <c r="A1543" s="176" t="str">
        <f>IF(ISBLANK(INDEX('Policy Characteristics'!A:A,MATCH($C1543,'Policy Characteristics'!$C:$C,0))),"",INDEX('Policy Characteristics'!A:A,MATCH($C1543,'Policy Characteristics'!$C:$C,0)))</f>
        <v>Government Revenue Accounting</v>
      </c>
      <c r="B1543" s="184" t="str">
        <f>IF(ISBLANK(INDEX('Policy Characteristics'!B:B,MATCH($C1543,'Policy Characteristics'!$C:$C,0))),"",INDEX('Policy Characteristics'!B:B,MATCH($C1543,'Policy Characteristics'!$C:$C,0)))</f>
        <v>Distributed Solar Subsidy</v>
      </c>
      <c r="C1543" t="s">
        <v>1857</v>
      </c>
      <c r="D1543" s="1" t="s">
        <v>1861</v>
      </c>
      <c r="F1543" s="1" t="s">
        <v>1866</v>
      </c>
      <c r="H1543" s="44">
        <v>570</v>
      </c>
      <c r="I1543" s="196" t="s">
        <v>43</v>
      </c>
      <c r="J1543" s="177" t="str">
        <f>IF(ISBLANK(INDEX('Policy Characteristics'!D:D,MATCH($C1543,'Policy Characteristics'!$C:$C,0))),"",INDEX('Policy Characteristics'!D:D,MATCH($C1543,'Policy Characteristics'!$C:$C,0)))</f>
        <v/>
      </c>
      <c r="K1543" s="177" t="str">
        <f>IF(ISBLANK(INDEX('Policy Characteristics'!E:E,MATCH($C1543,'Policy Characteristics'!$C:$C,0))),"",INDEX('Policy Characteristics'!E:E,MATCH($C1543,'Policy Characteristics'!$C:$C,0)))</f>
        <v>GRA dist solar subsidy</v>
      </c>
      <c r="L1543" s="177">
        <f>IF(ISBLANK(INDEX('Policy Characteristics'!F:F,MATCH($C1543,'Policy Characteristics'!$C:$C,0))),"",INDEX('Policy Characteristics'!F:F,MATCH($C1543,'Policy Characteristics'!$C:$C,0)))</f>
        <v>0</v>
      </c>
      <c r="M1543" s="177">
        <f>IF(ISBLANK(INDEX('Policy Characteristics'!G:G,MATCH($C1543,'Policy Characteristics'!$C:$C,0))),"",INDEX('Policy Characteristics'!G:G,MATCH($C1543,'Policy Characteristics'!$C:$C,0)))</f>
        <v>10</v>
      </c>
      <c r="N1543" s="177">
        <f>IF(ISBLANK(INDEX('Policy Characteristics'!H:H,MATCH($C1543,'Policy Characteristics'!$C:$C,0))),"",INDEX('Policy Characteristics'!H:H,MATCH($C1543,'Policy Characteristics'!$C:$C,0)))</f>
        <v>1</v>
      </c>
      <c r="O1543" s="177" t="str">
        <f>IF(ISBLANK(INDEX('Policy Characteristics'!I:I,MATCH($C1543,'Policy Characteristics'!$C:$C,0))),"",INDEX('Policy Characteristics'!I:I,MATCH($C1543,'Policy Characteristics'!$C:$C,0)))</f>
        <v>weight</v>
      </c>
      <c r="P1543" s="177" t="str">
        <f>IF(ISBLANK(INDEX('Policy Characteristics'!J:J,MATCH($C1543,'Policy Characteristics'!$C:$C,0))),"",INDEX('Policy Characteristics'!J:J,MATCH($C1543,'Policy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3" s="177" t="str">
        <f>IF(ISBLANK(INDEX('Policy Characteristics'!K:K,MATCH($C1543,'Policy Characteristics'!$C:$C,0))),"",INDEX('Policy Characteristics'!K:K,MATCH($C1543,'Policy Characteristics'!$C:$C,0)))</f>
        <v>io-model.html</v>
      </c>
      <c r="R1543" s="177" t="str">
        <f>IF(ISBLANK(INDEX('Policy Characteristics'!L:L,MATCH($C1543,'Policy Characteristics'!$C:$C,0))),"",INDEX('Policy Characteristics'!L:L,MATCH($C1543,'Policy Characteristics'!$C:$C,0)))</f>
        <v/>
      </c>
    </row>
    <row r="1544" spans="1:18" x14ac:dyDescent="0.35">
      <c r="A1544" s="176" t="str">
        <f>IF(ISBLANK(INDEX('Policy Characteristics'!A:A,MATCH($C1544,'Policy Characteristics'!$C:$C,0))),"",INDEX('Policy Characteristics'!A:A,MATCH($C1544,'Policy Characteristics'!$C:$C,0)))</f>
        <v>Government Revenue Accounting</v>
      </c>
      <c r="B1544" s="184" t="str">
        <f>IF(ISBLANK(INDEX('Policy Characteristics'!B:B,MATCH($C1544,'Policy Characteristics'!$C:$C,0))),"",INDEX('Policy Characteristics'!B:B,MATCH($C1544,'Policy Characteristics'!$C:$C,0)))</f>
        <v>Distributed Solar Subsidy</v>
      </c>
      <c r="C1544" s="176" t="str">
        <f t="shared" ref="C1544:C1547" si="83">C$1543</f>
        <v>GRA for Distributed Solar Subsidy</v>
      </c>
      <c r="D1544" s="1" t="s">
        <v>1862</v>
      </c>
      <c r="F1544" s="1" t="s">
        <v>1878</v>
      </c>
      <c r="H1544" s="44">
        <v>571</v>
      </c>
      <c r="I1544" s="200" t="str">
        <f t="shared" ref="I1544:I1547" si="84">I$1543</f>
        <v>Yes</v>
      </c>
      <c r="J1544" s="177" t="str">
        <f>IF(ISBLANK(INDEX('Policy Characteristics'!D:D,MATCH($C1544,'Policy Characteristics'!$C:$C,0))),"",INDEX('Policy Characteristics'!D:D,MATCH($C1544,'Policy Characteristics'!$C:$C,0)))</f>
        <v/>
      </c>
      <c r="K1544" s="177" t="str">
        <f>IF(ISBLANK(INDEX('Policy Characteristics'!E:E,MATCH($C1544,'Policy Characteristics'!$C:$C,0))),"",INDEX('Policy Characteristics'!E:E,MATCH($C1544,'Policy Characteristics'!$C:$C,0)))</f>
        <v>GRA dist solar subsidy</v>
      </c>
      <c r="L1544" s="177">
        <f>IF(ISBLANK(INDEX('Policy Characteristics'!F:F,MATCH($C1544,'Policy Characteristics'!$C:$C,0))),"",INDEX('Policy Characteristics'!F:F,MATCH($C1544,'Policy Characteristics'!$C:$C,0)))</f>
        <v>0</v>
      </c>
      <c r="M1544" s="177">
        <f>IF(ISBLANK(INDEX('Policy Characteristics'!G:G,MATCH($C1544,'Policy Characteristics'!$C:$C,0))),"",INDEX('Policy Characteristics'!G:G,MATCH($C1544,'Policy Characteristics'!$C:$C,0)))</f>
        <v>10</v>
      </c>
      <c r="N1544" s="177">
        <f>IF(ISBLANK(INDEX('Policy Characteristics'!H:H,MATCH($C1544,'Policy Characteristics'!$C:$C,0))),"",INDEX('Policy Characteristics'!H:H,MATCH($C1544,'Policy Characteristics'!$C:$C,0)))</f>
        <v>1</v>
      </c>
      <c r="O1544" s="177" t="str">
        <f>IF(ISBLANK(INDEX('Policy Characteristics'!I:I,MATCH($C1544,'Policy Characteristics'!$C:$C,0))),"",INDEX('Policy Characteristics'!I:I,MATCH($C1544,'Policy Characteristics'!$C:$C,0)))</f>
        <v>weight</v>
      </c>
      <c r="P1544" s="177" t="str">
        <f>IF(ISBLANK(INDEX('Policy Characteristics'!J:J,MATCH($C1544,'Policy Characteristics'!$C:$C,0))),"",INDEX('Policy Characteristics'!J:J,MATCH($C1544,'Policy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4" s="177" t="str">
        <f>IF(ISBLANK(INDEX('Policy Characteristics'!K:K,MATCH($C1544,'Policy Characteristics'!$C:$C,0))),"",INDEX('Policy Characteristics'!K:K,MATCH($C1544,'Policy Characteristics'!$C:$C,0)))</f>
        <v>io-model.html</v>
      </c>
      <c r="R1544" s="177" t="str">
        <f>IF(ISBLANK(INDEX('Policy Characteristics'!L:L,MATCH($C1544,'Policy Characteristics'!$C:$C,0))),"",INDEX('Policy Characteristics'!L:L,MATCH($C1544,'Policy Characteristics'!$C:$C,0)))</f>
        <v/>
      </c>
    </row>
    <row r="1545" spans="1:18" x14ac:dyDescent="0.35">
      <c r="A1545" s="176" t="str">
        <f>IF(ISBLANK(INDEX('Policy Characteristics'!A:A,MATCH($C1545,'Policy Characteristics'!$C:$C,0))),"",INDEX('Policy Characteristics'!A:A,MATCH($C1545,'Policy Characteristics'!$C:$C,0)))</f>
        <v>Government Revenue Accounting</v>
      </c>
      <c r="B1545" s="184" t="str">
        <f>IF(ISBLANK(INDEX('Policy Characteristics'!B:B,MATCH($C1545,'Policy Characteristics'!$C:$C,0))),"",INDEX('Policy Characteristics'!B:B,MATCH($C1545,'Policy Characteristics'!$C:$C,0)))</f>
        <v>Distributed Solar Subsidy</v>
      </c>
      <c r="C1545" s="176" t="str">
        <f t="shared" si="83"/>
        <v>GRA for Distributed Solar Subsidy</v>
      </c>
      <c r="D1545" s="1" t="s">
        <v>1863</v>
      </c>
      <c r="F1545" s="1" t="s">
        <v>1867</v>
      </c>
      <c r="H1545" s="44">
        <v>572</v>
      </c>
      <c r="I1545" s="200" t="str">
        <f t="shared" si="84"/>
        <v>Yes</v>
      </c>
      <c r="J1545" s="177" t="str">
        <f>IF(ISBLANK(INDEX('Policy Characteristics'!D:D,MATCH($C1545,'Policy Characteristics'!$C:$C,0))),"",INDEX('Policy Characteristics'!D:D,MATCH($C1545,'Policy Characteristics'!$C:$C,0)))</f>
        <v/>
      </c>
      <c r="K1545" s="177" t="str">
        <f>IF(ISBLANK(INDEX('Policy Characteristics'!E:E,MATCH($C1545,'Policy Characteristics'!$C:$C,0))),"",INDEX('Policy Characteristics'!E:E,MATCH($C1545,'Policy Characteristics'!$C:$C,0)))</f>
        <v>GRA dist solar subsidy</v>
      </c>
      <c r="L1545" s="177">
        <f>IF(ISBLANK(INDEX('Policy Characteristics'!F:F,MATCH($C1545,'Policy Characteristics'!$C:$C,0))),"",INDEX('Policy Characteristics'!F:F,MATCH($C1545,'Policy Characteristics'!$C:$C,0)))</f>
        <v>0</v>
      </c>
      <c r="M1545" s="177">
        <f>IF(ISBLANK(INDEX('Policy Characteristics'!G:G,MATCH($C1545,'Policy Characteristics'!$C:$C,0))),"",INDEX('Policy Characteristics'!G:G,MATCH($C1545,'Policy Characteristics'!$C:$C,0)))</f>
        <v>10</v>
      </c>
      <c r="N1545" s="177">
        <f>IF(ISBLANK(INDEX('Policy Characteristics'!H:H,MATCH($C1545,'Policy Characteristics'!$C:$C,0))),"",INDEX('Policy Characteristics'!H:H,MATCH($C1545,'Policy Characteristics'!$C:$C,0)))</f>
        <v>1</v>
      </c>
      <c r="O1545" s="177" t="str">
        <f>IF(ISBLANK(INDEX('Policy Characteristics'!I:I,MATCH($C1545,'Policy Characteristics'!$C:$C,0))),"",INDEX('Policy Characteristics'!I:I,MATCH($C1545,'Policy Characteristics'!$C:$C,0)))</f>
        <v>weight</v>
      </c>
      <c r="P1545" s="177" t="str">
        <f>IF(ISBLANK(INDEX('Policy Characteristics'!J:J,MATCH($C1545,'Policy Characteristics'!$C:$C,0))),"",INDEX('Policy Characteristics'!J:J,MATCH($C1545,'Policy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5" s="177" t="str">
        <f>IF(ISBLANK(INDEX('Policy Characteristics'!K:K,MATCH($C1545,'Policy Characteristics'!$C:$C,0))),"",INDEX('Policy Characteristics'!K:K,MATCH($C1545,'Policy Characteristics'!$C:$C,0)))</f>
        <v>io-model.html</v>
      </c>
      <c r="R1545" s="177" t="str">
        <f>IF(ISBLANK(INDEX('Policy Characteristics'!L:L,MATCH($C1545,'Policy Characteristics'!$C:$C,0))),"",INDEX('Policy Characteristics'!L:L,MATCH($C1545,'Policy Characteristics'!$C:$C,0)))</f>
        <v/>
      </c>
    </row>
    <row r="1546" spans="1:18" x14ac:dyDescent="0.35">
      <c r="A1546" s="176" t="str">
        <f>IF(ISBLANK(INDEX('Policy Characteristics'!A:A,MATCH($C1546,'Policy Characteristics'!$C:$C,0))),"",INDEX('Policy Characteristics'!A:A,MATCH($C1546,'Policy Characteristics'!$C:$C,0)))</f>
        <v>Government Revenue Accounting</v>
      </c>
      <c r="B1546" s="184" t="str">
        <f>IF(ISBLANK(INDEX('Policy Characteristics'!B:B,MATCH($C1546,'Policy Characteristics'!$C:$C,0))),"",INDEX('Policy Characteristics'!B:B,MATCH($C1546,'Policy Characteristics'!$C:$C,0)))</f>
        <v>Distributed Solar Subsidy</v>
      </c>
      <c r="C1546" s="176" t="str">
        <f t="shared" si="83"/>
        <v>GRA for Distributed Solar Subsidy</v>
      </c>
      <c r="D1546" s="1" t="s">
        <v>1864</v>
      </c>
      <c r="F1546" s="1" t="s">
        <v>1868</v>
      </c>
      <c r="H1546" s="44">
        <v>573</v>
      </c>
      <c r="I1546" s="200" t="str">
        <f t="shared" si="84"/>
        <v>Yes</v>
      </c>
      <c r="J1546" s="177" t="str">
        <f>IF(ISBLANK(INDEX('Policy Characteristics'!D:D,MATCH($C1546,'Policy Characteristics'!$C:$C,0))),"",INDEX('Policy Characteristics'!D:D,MATCH($C1546,'Policy Characteristics'!$C:$C,0)))</f>
        <v/>
      </c>
      <c r="K1546" s="177" t="str">
        <f>IF(ISBLANK(INDEX('Policy Characteristics'!E:E,MATCH($C1546,'Policy Characteristics'!$C:$C,0))),"",INDEX('Policy Characteristics'!E:E,MATCH($C1546,'Policy Characteristics'!$C:$C,0)))</f>
        <v>GRA dist solar subsidy</v>
      </c>
      <c r="L1546" s="177">
        <f>IF(ISBLANK(INDEX('Policy Characteristics'!F:F,MATCH($C1546,'Policy Characteristics'!$C:$C,0))),"",INDEX('Policy Characteristics'!F:F,MATCH($C1546,'Policy Characteristics'!$C:$C,0)))</f>
        <v>0</v>
      </c>
      <c r="M1546" s="177">
        <f>IF(ISBLANK(INDEX('Policy Characteristics'!G:G,MATCH($C1546,'Policy Characteristics'!$C:$C,0))),"",INDEX('Policy Characteristics'!G:G,MATCH($C1546,'Policy Characteristics'!$C:$C,0)))</f>
        <v>10</v>
      </c>
      <c r="N1546" s="177">
        <f>IF(ISBLANK(INDEX('Policy Characteristics'!H:H,MATCH($C1546,'Policy Characteristics'!$C:$C,0))),"",INDEX('Policy Characteristics'!H:H,MATCH($C1546,'Policy Characteristics'!$C:$C,0)))</f>
        <v>1</v>
      </c>
      <c r="O1546" s="177" t="str">
        <f>IF(ISBLANK(INDEX('Policy Characteristics'!I:I,MATCH($C1546,'Policy Characteristics'!$C:$C,0))),"",INDEX('Policy Characteristics'!I:I,MATCH($C1546,'Policy Characteristics'!$C:$C,0)))</f>
        <v>weight</v>
      </c>
      <c r="P1546" s="177" t="str">
        <f>IF(ISBLANK(INDEX('Policy Characteristics'!J:J,MATCH($C1546,'Policy Characteristics'!$C:$C,0))),"",INDEX('Policy Characteristics'!J:J,MATCH($C1546,'Policy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6" s="177" t="str">
        <f>IF(ISBLANK(INDEX('Policy Characteristics'!K:K,MATCH($C1546,'Policy Characteristics'!$C:$C,0))),"",INDEX('Policy Characteristics'!K:K,MATCH($C1546,'Policy Characteristics'!$C:$C,0)))</f>
        <v>io-model.html</v>
      </c>
      <c r="R1546" s="177" t="str">
        <f>IF(ISBLANK(INDEX('Policy Characteristics'!L:L,MATCH($C1546,'Policy Characteristics'!$C:$C,0))),"",INDEX('Policy Characteristics'!L:L,MATCH($C1546,'Policy Characteristics'!$C:$C,0)))</f>
        <v/>
      </c>
    </row>
    <row r="1547" spans="1:18" x14ac:dyDescent="0.35">
      <c r="A1547" s="176" t="str">
        <f>IF(ISBLANK(INDEX('Policy Characteristics'!A:A,MATCH($C1547,'Policy Characteristics'!$C:$C,0))),"",INDEX('Policy Characteristics'!A:A,MATCH($C1547,'Policy Characteristics'!$C:$C,0)))</f>
        <v>Government Revenue Accounting</v>
      </c>
      <c r="B1547" s="184" t="str">
        <f>IF(ISBLANK(INDEX('Policy Characteristics'!B:B,MATCH($C1547,'Policy Characteristics'!$C:$C,0))),"",INDEX('Policy Characteristics'!B:B,MATCH($C1547,'Policy Characteristics'!$C:$C,0)))</f>
        <v>Distributed Solar Subsidy</v>
      </c>
      <c r="C1547" s="176" t="str">
        <f t="shared" si="83"/>
        <v>GRA for Distributed Solar Subsidy</v>
      </c>
      <c r="D1547" s="1" t="s">
        <v>1865</v>
      </c>
      <c r="F1547" s="1" t="s">
        <v>1869</v>
      </c>
      <c r="H1547" s="44">
        <v>574</v>
      </c>
      <c r="I1547" s="200" t="str">
        <f t="shared" si="84"/>
        <v>Yes</v>
      </c>
      <c r="J1547" s="177" t="str">
        <f>IF(ISBLANK(INDEX('Policy Characteristics'!D:D,MATCH($C1547,'Policy Characteristics'!$C:$C,0))),"",INDEX('Policy Characteristics'!D:D,MATCH($C1547,'Policy Characteristics'!$C:$C,0)))</f>
        <v/>
      </c>
      <c r="K1547" s="177" t="str">
        <f>IF(ISBLANK(INDEX('Policy Characteristics'!E:E,MATCH($C1547,'Policy Characteristics'!$C:$C,0))),"",INDEX('Policy Characteristics'!E:E,MATCH($C1547,'Policy Characteristics'!$C:$C,0)))</f>
        <v>GRA dist solar subsidy</v>
      </c>
      <c r="L1547" s="177">
        <f>IF(ISBLANK(INDEX('Policy Characteristics'!F:F,MATCH($C1547,'Policy Characteristics'!$C:$C,0))),"",INDEX('Policy Characteristics'!F:F,MATCH($C1547,'Policy Characteristics'!$C:$C,0)))</f>
        <v>0</v>
      </c>
      <c r="M1547" s="177">
        <f>IF(ISBLANK(INDEX('Policy Characteristics'!G:G,MATCH($C1547,'Policy Characteristics'!$C:$C,0))),"",INDEX('Policy Characteristics'!G:G,MATCH($C1547,'Policy Characteristics'!$C:$C,0)))</f>
        <v>10</v>
      </c>
      <c r="N1547" s="177">
        <f>IF(ISBLANK(INDEX('Policy Characteristics'!H:H,MATCH($C1547,'Policy Characteristics'!$C:$C,0))),"",INDEX('Policy Characteristics'!H:H,MATCH($C1547,'Policy Characteristics'!$C:$C,0)))</f>
        <v>1</v>
      </c>
      <c r="O1547" s="177" t="str">
        <f>IF(ISBLANK(INDEX('Policy Characteristics'!I:I,MATCH($C1547,'Policy Characteristics'!$C:$C,0))),"",INDEX('Policy Characteristics'!I:I,MATCH($C1547,'Policy Characteristics'!$C:$C,0)))</f>
        <v>weight</v>
      </c>
      <c r="P1547" s="177" t="str">
        <f>IF(ISBLANK(INDEX('Policy Characteristics'!J:J,MATCH($C1547,'Policy Characteristics'!$C:$C,0))),"",INDEX('Policy Characteristics'!J:J,MATCH($C1547,'Policy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7" s="177" t="str">
        <f>IF(ISBLANK(INDEX('Policy Characteristics'!K:K,MATCH($C1547,'Policy Characteristics'!$C:$C,0))),"",INDEX('Policy Characteristics'!K:K,MATCH($C1547,'Policy Characteristics'!$C:$C,0)))</f>
        <v>io-model.html</v>
      </c>
      <c r="R1547" s="177" t="str">
        <f>IF(ISBLANK(INDEX('Policy Characteristics'!L:L,MATCH($C1547,'Policy Characteristics'!$C:$C,0))),"",INDEX('Policy Characteristics'!L:L,MATCH($C1547,'Policy Characteristics'!$C:$C,0)))</f>
        <v/>
      </c>
    </row>
    <row r="1548" spans="1:18" x14ac:dyDescent="0.35">
      <c r="A1548" s="176" t="str">
        <f>IF(ISBLANK(INDEX('Policy Characteristics'!A:A,MATCH($C1548,'Policy Characteristics'!$C:$C,0))),"",INDEX('Policy Characteristics'!A:A,MATCH($C1548,'Policy Characteristics'!$C:$C,0)))</f>
        <v>Government Revenue Accounting</v>
      </c>
      <c r="B1548" s="184" t="str">
        <f>IF(ISBLANK(INDEX('Policy Characteristics'!B:B,MATCH($C1548,'Policy Characteristics'!$C:$C,0))),"",INDEX('Policy Characteristics'!B:B,MATCH($C1548,'Policy Characteristics'!$C:$C,0)))</f>
        <v>Fuel Subsidy</v>
      </c>
      <c r="C1548" t="s">
        <v>1858</v>
      </c>
      <c r="D1548" s="1" t="s">
        <v>1861</v>
      </c>
      <c r="F1548" s="1" t="s">
        <v>1866</v>
      </c>
      <c r="H1548" s="44">
        <v>575</v>
      </c>
      <c r="I1548" s="196" t="s">
        <v>43</v>
      </c>
      <c r="J1548" s="177" t="str">
        <f>IF(ISBLANK(INDEX('Policy Characteristics'!D:D,MATCH($C1548,'Policy Characteristics'!$C:$C,0))),"",INDEX('Policy Characteristics'!D:D,MATCH($C1548,'Policy Characteristics'!$C:$C,0)))</f>
        <v/>
      </c>
      <c r="K1548" s="177" t="str">
        <f>IF(ISBLANK(INDEX('Policy Characteristics'!E:E,MATCH($C1548,'Policy Characteristics'!$C:$C,0))),"",INDEX('Policy Characteristics'!E:E,MATCH($C1548,'Policy Characteristics'!$C:$C,0)))</f>
        <v>GRA fuel subsidy</v>
      </c>
      <c r="L1548" s="177">
        <f>IF(ISBLANK(INDEX('Policy Characteristics'!F:F,MATCH($C1548,'Policy Characteristics'!$C:$C,0))),"",INDEX('Policy Characteristics'!F:F,MATCH($C1548,'Policy Characteristics'!$C:$C,0)))</f>
        <v>0</v>
      </c>
      <c r="M1548" s="177">
        <f>IF(ISBLANK(INDEX('Policy Characteristics'!G:G,MATCH($C1548,'Policy Characteristics'!$C:$C,0))),"",INDEX('Policy Characteristics'!G:G,MATCH($C1548,'Policy Characteristics'!$C:$C,0)))</f>
        <v>10</v>
      </c>
      <c r="N1548" s="177">
        <f>IF(ISBLANK(INDEX('Policy Characteristics'!H:H,MATCH($C1548,'Policy Characteristics'!$C:$C,0))),"",INDEX('Policy Characteristics'!H:H,MATCH($C1548,'Policy Characteristics'!$C:$C,0)))</f>
        <v>1</v>
      </c>
      <c r="O1548" s="177" t="str">
        <f>IF(ISBLANK(INDEX('Policy Characteristics'!I:I,MATCH($C1548,'Policy Characteristics'!$C:$C,0))),"",INDEX('Policy Characteristics'!I:I,MATCH($C1548,'Policy Characteristics'!$C:$C,0)))</f>
        <v>weight</v>
      </c>
      <c r="P1548" s="177" t="str">
        <f>IF(ISBLANK(INDEX('Policy Characteristics'!J:J,MATCH($C1548,'Policy Characteristics'!$C:$C,0))),"",INDEX('Policy Characteristics'!J:J,MATCH($C1548,'Policy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8" s="177" t="str">
        <f>IF(ISBLANK(INDEX('Policy Characteristics'!K:K,MATCH($C1548,'Policy Characteristics'!$C:$C,0))),"",INDEX('Policy Characteristics'!K:K,MATCH($C1548,'Policy Characteristics'!$C:$C,0)))</f>
        <v>io-model.html</v>
      </c>
      <c r="R1548" s="177" t="str">
        <f>IF(ISBLANK(INDEX('Policy Characteristics'!L:L,MATCH($C1548,'Policy Characteristics'!$C:$C,0))),"",INDEX('Policy Characteristics'!L:L,MATCH($C1548,'Policy Characteristics'!$C:$C,0)))</f>
        <v/>
      </c>
    </row>
    <row r="1549" spans="1:18" x14ac:dyDescent="0.35">
      <c r="A1549" s="176" t="str">
        <f>IF(ISBLANK(INDEX('Policy Characteristics'!A:A,MATCH($C1549,'Policy Characteristics'!$C:$C,0))),"",INDEX('Policy Characteristics'!A:A,MATCH($C1549,'Policy Characteristics'!$C:$C,0)))</f>
        <v>Government Revenue Accounting</v>
      </c>
      <c r="B1549" s="184" t="str">
        <f>IF(ISBLANK(INDEX('Policy Characteristics'!B:B,MATCH($C1549,'Policy Characteristics'!$C:$C,0))),"",INDEX('Policy Characteristics'!B:B,MATCH($C1549,'Policy Characteristics'!$C:$C,0)))</f>
        <v>Fuel Subsidy</v>
      </c>
      <c r="C1549" s="176" t="str">
        <f t="shared" ref="C1549:C1552" si="85">C$1548</f>
        <v>GRA for Fuel Subsidies</v>
      </c>
      <c r="D1549" s="1" t="s">
        <v>1862</v>
      </c>
      <c r="F1549" s="1" t="s">
        <v>1878</v>
      </c>
      <c r="H1549" s="44">
        <v>576</v>
      </c>
      <c r="I1549" s="200" t="str">
        <f t="shared" ref="I1549:I1557" si="86">I$1548</f>
        <v>Yes</v>
      </c>
      <c r="J1549" s="177" t="str">
        <f>IF(ISBLANK(INDEX('Policy Characteristics'!D:D,MATCH($C1549,'Policy Characteristics'!$C:$C,0))),"",INDEX('Policy Characteristics'!D:D,MATCH($C1549,'Policy Characteristics'!$C:$C,0)))</f>
        <v/>
      </c>
      <c r="K1549" s="177" t="str">
        <f>IF(ISBLANK(INDEX('Policy Characteristics'!E:E,MATCH($C1549,'Policy Characteristics'!$C:$C,0))),"",INDEX('Policy Characteristics'!E:E,MATCH($C1549,'Policy Characteristics'!$C:$C,0)))</f>
        <v>GRA fuel subsidy</v>
      </c>
      <c r="L1549" s="177">
        <f>IF(ISBLANK(INDEX('Policy Characteristics'!F:F,MATCH($C1549,'Policy Characteristics'!$C:$C,0))),"",INDEX('Policy Characteristics'!F:F,MATCH($C1549,'Policy Characteristics'!$C:$C,0)))</f>
        <v>0</v>
      </c>
      <c r="M1549" s="177">
        <f>IF(ISBLANK(INDEX('Policy Characteristics'!G:G,MATCH($C1549,'Policy Characteristics'!$C:$C,0))),"",INDEX('Policy Characteristics'!G:G,MATCH($C1549,'Policy Characteristics'!$C:$C,0)))</f>
        <v>10</v>
      </c>
      <c r="N1549" s="177">
        <f>IF(ISBLANK(INDEX('Policy Characteristics'!H:H,MATCH($C1549,'Policy Characteristics'!$C:$C,0))),"",INDEX('Policy Characteristics'!H:H,MATCH($C1549,'Policy Characteristics'!$C:$C,0)))</f>
        <v>1</v>
      </c>
      <c r="O1549" s="177" t="str">
        <f>IF(ISBLANK(INDEX('Policy Characteristics'!I:I,MATCH($C1549,'Policy Characteristics'!$C:$C,0))),"",INDEX('Policy Characteristics'!I:I,MATCH($C1549,'Policy Characteristics'!$C:$C,0)))</f>
        <v>weight</v>
      </c>
      <c r="P1549" s="177" t="str">
        <f>IF(ISBLANK(INDEX('Policy Characteristics'!J:J,MATCH($C1549,'Policy Characteristics'!$C:$C,0))),"",INDEX('Policy Characteristics'!J:J,MATCH($C1549,'Policy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9" s="177" t="str">
        <f>IF(ISBLANK(INDEX('Policy Characteristics'!K:K,MATCH($C1549,'Policy Characteristics'!$C:$C,0))),"",INDEX('Policy Characteristics'!K:K,MATCH($C1549,'Policy Characteristics'!$C:$C,0)))</f>
        <v>io-model.html</v>
      </c>
      <c r="R1549" s="177" t="str">
        <f>IF(ISBLANK(INDEX('Policy Characteristics'!L:L,MATCH($C1549,'Policy Characteristics'!$C:$C,0))),"",INDEX('Policy Characteristics'!L:L,MATCH($C1549,'Policy Characteristics'!$C:$C,0)))</f>
        <v/>
      </c>
    </row>
    <row r="1550" spans="1:18" x14ac:dyDescent="0.35">
      <c r="A1550" s="176" t="str">
        <f>IF(ISBLANK(INDEX('Policy Characteristics'!A:A,MATCH($C1550,'Policy Characteristics'!$C:$C,0))),"",INDEX('Policy Characteristics'!A:A,MATCH($C1550,'Policy Characteristics'!$C:$C,0)))</f>
        <v>Government Revenue Accounting</v>
      </c>
      <c r="B1550" s="184" t="str">
        <f>IF(ISBLANK(INDEX('Policy Characteristics'!B:B,MATCH($C1550,'Policy Characteristics'!$C:$C,0))),"",INDEX('Policy Characteristics'!B:B,MATCH($C1550,'Policy Characteristics'!$C:$C,0)))</f>
        <v>Fuel Subsidy</v>
      </c>
      <c r="C1550" s="176" t="str">
        <f t="shared" si="85"/>
        <v>GRA for Fuel Subsidies</v>
      </c>
      <c r="D1550" s="1" t="s">
        <v>1863</v>
      </c>
      <c r="F1550" s="1" t="s">
        <v>1867</v>
      </c>
      <c r="H1550" s="44">
        <v>577</v>
      </c>
      <c r="I1550" s="200" t="str">
        <f t="shared" si="86"/>
        <v>Yes</v>
      </c>
      <c r="J1550" s="177" t="str">
        <f>IF(ISBLANK(INDEX('Policy Characteristics'!D:D,MATCH($C1550,'Policy Characteristics'!$C:$C,0))),"",INDEX('Policy Characteristics'!D:D,MATCH($C1550,'Policy Characteristics'!$C:$C,0)))</f>
        <v/>
      </c>
      <c r="K1550" s="177" t="str">
        <f>IF(ISBLANK(INDEX('Policy Characteristics'!E:E,MATCH($C1550,'Policy Characteristics'!$C:$C,0))),"",INDEX('Policy Characteristics'!E:E,MATCH($C1550,'Policy Characteristics'!$C:$C,0)))</f>
        <v>GRA fuel subsidy</v>
      </c>
      <c r="L1550" s="177">
        <f>IF(ISBLANK(INDEX('Policy Characteristics'!F:F,MATCH($C1550,'Policy Characteristics'!$C:$C,0))),"",INDEX('Policy Characteristics'!F:F,MATCH($C1550,'Policy Characteristics'!$C:$C,0)))</f>
        <v>0</v>
      </c>
      <c r="M1550" s="177">
        <f>IF(ISBLANK(INDEX('Policy Characteristics'!G:G,MATCH($C1550,'Policy Characteristics'!$C:$C,0))),"",INDEX('Policy Characteristics'!G:G,MATCH($C1550,'Policy Characteristics'!$C:$C,0)))</f>
        <v>10</v>
      </c>
      <c r="N1550" s="177">
        <f>IF(ISBLANK(INDEX('Policy Characteristics'!H:H,MATCH($C1550,'Policy Characteristics'!$C:$C,0))),"",INDEX('Policy Characteristics'!H:H,MATCH($C1550,'Policy Characteristics'!$C:$C,0)))</f>
        <v>1</v>
      </c>
      <c r="O1550" s="177" t="str">
        <f>IF(ISBLANK(INDEX('Policy Characteristics'!I:I,MATCH($C1550,'Policy Characteristics'!$C:$C,0))),"",INDEX('Policy Characteristics'!I:I,MATCH($C1550,'Policy Characteristics'!$C:$C,0)))</f>
        <v>weight</v>
      </c>
      <c r="P1550" s="177" t="str">
        <f>IF(ISBLANK(INDEX('Policy Characteristics'!J:J,MATCH($C1550,'Policy Characteristics'!$C:$C,0))),"",INDEX('Policy Characteristics'!J:J,MATCH($C1550,'Policy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0" s="177" t="str">
        <f>IF(ISBLANK(INDEX('Policy Characteristics'!K:K,MATCH($C1550,'Policy Characteristics'!$C:$C,0))),"",INDEX('Policy Characteristics'!K:K,MATCH($C1550,'Policy Characteristics'!$C:$C,0)))</f>
        <v>io-model.html</v>
      </c>
      <c r="R1550" s="177" t="str">
        <f>IF(ISBLANK(INDEX('Policy Characteristics'!L:L,MATCH($C1550,'Policy Characteristics'!$C:$C,0))),"",INDEX('Policy Characteristics'!L:L,MATCH($C1550,'Policy Characteristics'!$C:$C,0)))</f>
        <v/>
      </c>
    </row>
    <row r="1551" spans="1:18" x14ac:dyDescent="0.35">
      <c r="A1551" s="176" t="str">
        <f>IF(ISBLANK(INDEX('Policy Characteristics'!A:A,MATCH($C1551,'Policy Characteristics'!$C:$C,0))),"",INDEX('Policy Characteristics'!A:A,MATCH($C1551,'Policy Characteristics'!$C:$C,0)))</f>
        <v>Government Revenue Accounting</v>
      </c>
      <c r="B1551" s="184" t="str">
        <f>IF(ISBLANK(INDEX('Policy Characteristics'!B:B,MATCH($C1551,'Policy Characteristics'!$C:$C,0))),"",INDEX('Policy Characteristics'!B:B,MATCH($C1551,'Policy Characteristics'!$C:$C,0)))</f>
        <v>Fuel Subsidy</v>
      </c>
      <c r="C1551" s="176" t="str">
        <f t="shared" si="85"/>
        <v>GRA for Fuel Subsidies</v>
      </c>
      <c r="D1551" s="1" t="s">
        <v>1864</v>
      </c>
      <c r="F1551" s="1" t="s">
        <v>1868</v>
      </c>
      <c r="H1551" s="44">
        <v>578</v>
      </c>
      <c r="I1551" s="200" t="str">
        <f t="shared" si="86"/>
        <v>Yes</v>
      </c>
      <c r="J1551" s="177" t="str">
        <f>IF(ISBLANK(INDEX('Policy Characteristics'!D:D,MATCH($C1551,'Policy Characteristics'!$C:$C,0))),"",INDEX('Policy Characteristics'!D:D,MATCH($C1551,'Policy Characteristics'!$C:$C,0)))</f>
        <v/>
      </c>
      <c r="K1551" s="177" t="str">
        <f>IF(ISBLANK(INDEX('Policy Characteristics'!E:E,MATCH($C1551,'Policy Characteristics'!$C:$C,0))),"",INDEX('Policy Characteristics'!E:E,MATCH($C1551,'Policy Characteristics'!$C:$C,0)))</f>
        <v>GRA fuel subsidy</v>
      </c>
      <c r="L1551" s="177">
        <f>IF(ISBLANK(INDEX('Policy Characteristics'!F:F,MATCH($C1551,'Policy Characteristics'!$C:$C,0))),"",INDEX('Policy Characteristics'!F:F,MATCH($C1551,'Policy Characteristics'!$C:$C,0)))</f>
        <v>0</v>
      </c>
      <c r="M1551" s="177">
        <f>IF(ISBLANK(INDEX('Policy Characteristics'!G:G,MATCH($C1551,'Policy Characteristics'!$C:$C,0))),"",INDEX('Policy Characteristics'!G:G,MATCH($C1551,'Policy Characteristics'!$C:$C,0)))</f>
        <v>10</v>
      </c>
      <c r="N1551" s="177">
        <f>IF(ISBLANK(INDEX('Policy Characteristics'!H:H,MATCH($C1551,'Policy Characteristics'!$C:$C,0))),"",INDEX('Policy Characteristics'!H:H,MATCH($C1551,'Policy Characteristics'!$C:$C,0)))</f>
        <v>1</v>
      </c>
      <c r="O1551" s="177" t="str">
        <f>IF(ISBLANK(INDEX('Policy Characteristics'!I:I,MATCH($C1551,'Policy Characteristics'!$C:$C,0))),"",INDEX('Policy Characteristics'!I:I,MATCH($C1551,'Policy Characteristics'!$C:$C,0)))</f>
        <v>weight</v>
      </c>
      <c r="P1551" s="177" t="str">
        <f>IF(ISBLANK(INDEX('Policy Characteristics'!J:J,MATCH($C1551,'Policy Characteristics'!$C:$C,0))),"",INDEX('Policy Characteristics'!J:J,MATCH($C1551,'Policy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1" s="177" t="str">
        <f>IF(ISBLANK(INDEX('Policy Characteristics'!K:K,MATCH($C1551,'Policy Characteristics'!$C:$C,0))),"",INDEX('Policy Characteristics'!K:K,MATCH($C1551,'Policy Characteristics'!$C:$C,0)))</f>
        <v>io-model.html</v>
      </c>
      <c r="R1551" s="177" t="str">
        <f>IF(ISBLANK(INDEX('Policy Characteristics'!L:L,MATCH($C1551,'Policy Characteristics'!$C:$C,0))),"",INDEX('Policy Characteristics'!L:L,MATCH($C1551,'Policy Characteristics'!$C:$C,0)))</f>
        <v/>
      </c>
    </row>
    <row r="1552" spans="1:18" x14ac:dyDescent="0.35">
      <c r="A1552" s="176" t="str">
        <f>IF(ISBLANK(INDEX('Policy Characteristics'!A:A,MATCH($C1552,'Policy Characteristics'!$C:$C,0))),"",INDEX('Policy Characteristics'!A:A,MATCH($C1552,'Policy Characteristics'!$C:$C,0)))</f>
        <v>Government Revenue Accounting</v>
      </c>
      <c r="B1552" s="184" t="str">
        <f>IF(ISBLANK(INDEX('Policy Characteristics'!B:B,MATCH($C1552,'Policy Characteristics'!$C:$C,0))),"",INDEX('Policy Characteristics'!B:B,MATCH($C1552,'Policy Characteristics'!$C:$C,0)))</f>
        <v>Fuel Subsidy</v>
      </c>
      <c r="C1552" s="176" t="str">
        <f t="shared" si="85"/>
        <v>GRA for Fuel Subsidies</v>
      </c>
      <c r="D1552" s="1" t="s">
        <v>1865</v>
      </c>
      <c r="F1552" s="1" t="s">
        <v>1869</v>
      </c>
      <c r="H1552" s="44">
        <v>579</v>
      </c>
      <c r="I1552" s="200" t="str">
        <f t="shared" si="86"/>
        <v>Yes</v>
      </c>
      <c r="J1552" s="177" t="str">
        <f>IF(ISBLANK(INDEX('Policy Characteristics'!D:D,MATCH($C1552,'Policy Characteristics'!$C:$C,0))),"",INDEX('Policy Characteristics'!D:D,MATCH($C1552,'Policy Characteristics'!$C:$C,0)))</f>
        <v/>
      </c>
      <c r="K1552" s="177" t="str">
        <f>IF(ISBLANK(INDEX('Policy Characteristics'!E:E,MATCH($C1552,'Policy Characteristics'!$C:$C,0))),"",INDEX('Policy Characteristics'!E:E,MATCH($C1552,'Policy Characteristics'!$C:$C,0)))</f>
        <v>GRA fuel subsidy</v>
      </c>
      <c r="L1552" s="177">
        <f>IF(ISBLANK(INDEX('Policy Characteristics'!F:F,MATCH($C1552,'Policy Characteristics'!$C:$C,0))),"",INDEX('Policy Characteristics'!F:F,MATCH($C1552,'Policy Characteristics'!$C:$C,0)))</f>
        <v>0</v>
      </c>
      <c r="M1552" s="177">
        <f>IF(ISBLANK(INDEX('Policy Characteristics'!G:G,MATCH($C1552,'Policy Characteristics'!$C:$C,0))),"",INDEX('Policy Characteristics'!G:G,MATCH($C1552,'Policy Characteristics'!$C:$C,0)))</f>
        <v>10</v>
      </c>
      <c r="N1552" s="177">
        <f>IF(ISBLANK(INDEX('Policy Characteristics'!H:H,MATCH($C1552,'Policy Characteristics'!$C:$C,0))),"",INDEX('Policy Characteristics'!H:H,MATCH($C1552,'Policy Characteristics'!$C:$C,0)))</f>
        <v>1</v>
      </c>
      <c r="O1552" s="177" t="str">
        <f>IF(ISBLANK(INDEX('Policy Characteristics'!I:I,MATCH($C1552,'Policy Characteristics'!$C:$C,0))),"",INDEX('Policy Characteristics'!I:I,MATCH($C1552,'Policy Characteristics'!$C:$C,0)))</f>
        <v>weight</v>
      </c>
      <c r="P1552" s="177" t="str">
        <f>IF(ISBLANK(INDEX('Policy Characteristics'!J:J,MATCH($C1552,'Policy Characteristics'!$C:$C,0))),"",INDEX('Policy Characteristics'!J:J,MATCH($C1552,'Policy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2" s="177" t="str">
        <f>IF(ISBLANK(INDEX('Policy Characteristics'!K:K,MATCH($C1552,'Policy Characteristics'!$C:$C,0))),"",INDEX('Policy Characteristics'!K:K,MATCH($C1552,'Policy Characteristics'!$C:$C,0)))</f>
        <v>io-model.html</v>
      </c>
      <c r="R1552" s="177" t="str">
        <f>IF(ISBLANK(INDEX('Policy Characteristics'!L:L,MATCH($C1552,'Policy Characteristics'!$C:$C,0))),"",INDEX('Policy Characteristics'!L:L,MATCH($C1552,'Policy Characteristics'!$C:$C,0)))</f>
        <v/>
      </c>
    </row>
    <row r="1553" spans="1:18" x14ac:dyDescent="0.35">
      <c r="A1553" s="176" t="str">
        <f>IF(ISBLANK(INDEX('Policy Characteristics'!A:A,MATCH($C1553,'Policy Characteristics'!$C:$C,0))),"",INDEX('Policy Characteristics'!A:A,MATCH($C1553,'Policy Characteristics'!$C:$C,0)))</f>
        <v>Government Revenue Accounting</v>
      </c>
      <c r="B1553" s="184" t="str">
        <f>IF(ISBLANK(INDEX('Policy Characteristics'!B:B,MATCH($C1553,'Policy Characteristics'!$C:$C,0))),"",INDEX('Policy Characteristics'!B:B,MATCH($C1553,'Policy Characteristics'!$C:$C,0)))</f>
        <v>CCS Subsidy</v>
      </c>
      <c r="C1553" t="s">
        <v>2482</v>
      </c>
      <c r="D1553" s="1" t="s">
        <v>1861</v>
      </c>
      <c r="F1553" s="1" t="s">
        <v>1866</v>
      </c>
      <c r="H1553" s="44">
        <v>2252</v>
      </c>
      <c r="I1553" s="196" t="s">
        <v>43</v>
      </c>
      <c r="J1553" s="177" t="str">
        <f>IF(ISBLANK(INDEX('Policy Characteristics'!D:D,MATCH($C1553,'Policy Characteristics'!$C:$C,0))),"",INDEX('Policy Characteristics'!D:D,MATCH($C1553,'Policy Characteristics'!$C:$C,0)))</f>
        <v/>
      </c>
      <c r="K1553" s="177" t="str">
        <f>IF(ISBLANK(INDEX('Policy Characteristics'!E:E,MATCH($C1553,'Policy Characteristics'!$C:$C,0))),"",INDEX('Policy Characteristics'!E:E,MATCH($C1553,'Policy Characteristics'!$C:$C,0)))</f>
        <v>GRA CCS subsidy</v>
      </c>
      <c r="L1553" s="177">
        <f>IF(ISBLANK(INDEX('Policy Characteristics'!F:F,MATCH($C1553,'Policy Characteristics'!$C:$C,0))),"",INDEX('Policy Characteristics'!F:F,MATCH($C1553,'Policy Characteristics'!$C:$C,0)))</f>
        <v>0</v>
      </c>
      <c r="M1553" s="177">
        <f>IF(ISBLANK(INDEX('Policy Characteristics'!G:G,MATCH($C1553,'Policy Characteristics'!$C:$C,0))),"",INDEX('Policy Characteristics'!G:G,MATCH($C1553,'Policy Characteristics'!$C:$C,0)))</f>
        <v>10</v>
      </c>
      <c r="N1553" s="177">
        <f>IF(ISBLANK(INDEX('Policy Characteristics'!H:H,MATCH($C1553,'Policy Characteristics'!$C:$C,0))),"",INDEX('Policy Characteristics'!H:H,MATCH($C1553,'Policy Characteristics'!$C:$C,0)))</f>
        <v>1</v>
      </c>
      <c r="O1553" s="177" t="str">
        <f>IF(ISBLANK(INDEX('Policy Characteristics'!I:I,MATCH($C1553,'Policy Characteristics'!$C:$C,0))),"",INDEX('Policy Characteristics'!I:I,MATCH($C1553,'Policy Characteristics'!$C:$C,0)))</f>
        <v>weight</v>
      </c>
      <c r="P1553" s="177" t="str">
        <f>IF(ISBLANK(INDEX('Policy Characteristics'!J:J,MATCH($C1553,'Policy Characteristics'!$C:$C,0))),"",INDEX('Policy Characteristics'!J:J,MATCH($C1553,'Policy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3" s="177" t="str">
        <f>IF(ISBLANK(INDEX('Policy Characteristics'!K:K,MATCH($C1553,'Policy Characteristics'!$C:$C,0))),"",INDEX('Policy Characteristics'!K:K,MATCH($C1553,'Policy Characteristics'!$C:$C,0)))</f>
        <v>io-model.html</v>
      </c>
      <c r="R1553" s="177" t="str">
        <f>IF(ISBLANK(INDEX('Policy Characteristics'!L:L,MATCH($C1553,'Policy Characteristics'!$C:$C,0))),"",INDEX('Policy Characteristics'!L:L,MATCH($C1553,'Policy Characteristics'!$C:$C,0)))</f>
        <v/>
      </c>
    </row>
    <row r="1554" spans="1:18" x14ac:dyDescent="0.35">
      <c r="A1554" s="176" t="str">
        <f>IF(ISBLANK(INDEX('Policy Characteristics'!A:A,MATCH($C1554,'Policy Characteristics'!$C:$C,0))),"",INDEX('Policy Characteristics'!A:A,MATCH($C1554,'Policy Characteristics'!$C:$C,0)))</f>
        <v>Government Revenue Accounting</v>
      </c>
      <c r="B1554" s="184" t="str">
        <f>IF(ISBLANK(INDEX('Policy Characteristics'!B:B,MATCH($C1554,'Policy Characteristics'!$C:$C,0))),"",INDEX('Policy Characteristics'!B:B,MATCH($C1554,'Policy Characteristics'!$C:$C,0)))</f>
        <v>CCS Subsidy</v>
      </c>
      <c r="C1554" s="176" t="str">
        <f>C$1553</f>
        <v>GRA for CCS Subsidies</v>
      </c>
      <c r="D1554" s="1" t="s">
        <v>1862</v>
      </c>
      <c r="F1554" s="1" t="s">
        <v>1878</v>
      </c>
      <c r="H1554" s="44">
        <v>2253</v>
      </c>
      <c r="I1554" s="200" t="str">
        <f t="shared" si="86"/>
        <v>Yes</v>
      </c>
      <c r="J1554" s="177" t="str">
        <f>IF(ISBLANK(INDEX('Policy Characteristics'!D:D,MATCH($C1554,'Policy Characteristics'!$C:$C,0))),"",INDEX('Policy Characteristics'!D:D,MATCH($C1554,'Policy Characteristics'!$C:$C,0)))</f>
        <v/>
      </c>
      <c r="K1554" s="177" t="str">
        <f>IF(ISBLANK(INDEX('Policy Characteristics'!E:E,MATCH($C1554,'Policy Characteristics'!$C:$C,0))),"",INDEX('Policy Characteristics'!E:E,MATCH($C1554,'Policy Characteristics'!$C:$C,0)))</f>
        <v>GRA CCS subsidy</v>
      </c>
      <c r="L1554" s="177">
        <f>IF(ISBLANK(INDEX('Policy Characteristics'!F:F,MATCH($C1554,'Policy Characteristics'!$C:$C,0))),"",INDEX('Policy Characteristics'!F:F,MATCH($C1554,'Policy Characteristics'!$C:$C,0)))</f>
        <v>0</v>
      </c>
      <c r="M1554" s="177">
        <f>IF(ISBLANK(INDEX('Policy Characteristics'!G:G,MATCH($C1554,'Policy Characteristics'!$C:$C,0))),"",INDEX('Policy Characteristics'!G:G,MATCH($C1554,'Policy Characteristics'!$C:$C,0)))</f>
        <v>10</v>
      </c>
      <c r="N1554" s="177">
        <f>IF(ISBLANK(INDEX('Policy Characteristics'!H:H,MATCH($C1554,'Policy Characteristics'!$C:$C,0))),"",INDEX('Policy Characteristics'!H:H,MATCH($C1554,'Policy Characteristics'!$C:$C,0)))</f>
        <v>1</v>
      </c>
      <c r="O1554" s="177" t="str">
        <f>IF(ISBLANK(INDEX('Policy Characteristics'!I:I,MATCH($C1554,'Policy Characteristics'!$C:$C,0))),"",INDEX('Policy Characteristics'!I:I,MATCH($C1554,'Policy Characteristics'!$C:$C,0)))</f>
        <v>weight</v>
      </c>
      <c r="P1554" s="177" t="str">
        <f>IF(ISBLANK(INDEX('Policy Characteristics'!J:J,MATCH($C1554,'Policy Characteristics'!$C:$C,0))),"",INDEX('Policy Characteristics'!J:J,MATCH($C1554,'Policy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4" s="177" t="str">
        <f>IF(ISBLANK(INDEX('Policy Characteristics'!K:K,MATCH($C1554,'Policy Characteristics'!$C:$C,0))),"",INDEX('Policy Characteristics'!K:K,MATCH($C1554,'Policy Characteristics'!$C:$C,0)))</f>
        <v>io-model.html</v>
      </c>
      <c r="R1554" s="177" t="str">
        <f>IF(ISBLANK(INDEX('Policy Characteristics'!L:L,MATCH($C1554,'Policy Characteristics'!$C:$C,0))),"",INDEX('Policy Characteristics'!L:L,MATCH($C1554,'Policy Characteristics'!$C:$C,0)))</f>
        <v/>
      </c>
    </row>
    <row r="1555" spans="1:18" x14ac:dyDescent="0.35">
      <c r="A1555" s="176" t="str">
        <f>IF(ISBLANK(INDEX('Policy Characteristics'!A:A,MATCH($C1555,'Policy Characteristics'!$C:$C,0))),"",INDEX('Policy Characteristics'!A:A,MATCH($C1555,'Policy Characteristics'!$C:$C,0)))</f>
        <v>Government Revenue Accounting</v>
      </c>
      <c r="B1555" s="184" t="str">
        <f>IF(ISBLANK(INDEX('Policy Characteristics'!B:B,MATCH($C1555,'Policy Characteristics'!$C:$C,0))),"",INDEX('Policy Characteristics'!B:B,MATCH($C1555,'Policy Characteristics'!$C:$C,0)))</f>
        <v>CCS Subsidy</v>
      </c>
      <c r="C1555" s="176" t="str">
        <f t="shared" ref="C1555:C1557" si="87">C$1553</f>
        <v>GRA for CCS Subsidies</v>
      </c>
      <c r="D1555" s="1" t="s">
        <v>1863</v>
      </c>
      <c r="F1555" s="1" t="s">
        <v>1867</v>
      </c>
      <c r="H1555" s="44">
        <v>2254</v>
      </c>
      <c r="I1555" s="200" t="str">
        <f t="shared" si="86"/>
        <v>Yes</v>
      </c>
      <c r="J1555" s="177" t="str">
        <f>IF(ISBLANK(INDEX('Policy Characteristics'!D:D,MATCH($C1555,'Policy Characteristics'!$C:$C,0))),"",INDEX('Policy Characteristics'!D:D,MATCH($C1555,'Policy Characteristics'!$C:$C,0)))</f>
        <v/>
      </c>
      <c r="K1555" s="177" t="str">
        <f>IF(ISBLANK(INDEX('Policy Characteristics'!E:E,MATCH($C1555,'Policy Characteristics'!$C:$C,0))),"",INDEX('Policy Characteristics'!E:E,MATCH($C1555,'Policy Characteristics'!$C:$C,0)))</f>
        <v>GRA CCS subsidy</v>
      </c>
      <c r="L1555" s="177">
        <f>IF(ISBLANK(INDEX('Policy Characteristics'!F:F,MATCH($C1555,'Policy Characteristics'!$C:$C,0))),"",INDEX('Policy Characteristics'!F:F,MATCH($C1555,'Policy Characteristics'!$C:$C,0)))</f>
        <v>0</v>
      </c>
      <c r="M1555" s="177">
        <f>IF(ISBLANK(INDEX('Policy Characteristics'!G:G,MATCH($C1555,'Policy Characteristics'!$C:$C,0))),"",INDEX('Policy Characteristics'!G:G,MATCH($C1555,'Policy Characteristics'!$C:$C,0)))</f>
        <v>10</v>
      </c>
      <c r="N1555" s="177">
        <f>IF(ISBLANK(INDEX('Policy Characteristics'!H:H,MATCH($C1555,'Policy Characteristics'!$C:$C,0))),"",INDEX('Policy Characteristics'!H:H,MATCH($C1555,'Policy Characteristics'!$C:$C,0)))</f>
        <v>1</v>
      </c>
      <c r="O1555" s="177" t="str">
        <f>IF(ISBLANK(INDEX('Policy Characteristics'!I:I,MATCH($C1555,'Policy Characteristics'!$C:$C,0))),"",INDEX('Policy Characteristics'!I:I,MATCH($C1555,'Policy Characteristics'!$C:$C,0)))</f>
        <v>weight</v>
      </c>
      <c r="P1555" s="177" t="str">
        <f>IF(ISBLANK(INDEX('Policy Characteristics'!J:J,MATCH($C1555,'Policy Characteristics'!$C:$C,0))),"",INDEX('Policy Characteristics'!J:J,MATCH($C1555,'Policy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5" s="177" t="str">
        <f>IF(ISBLANK(INDEX('Policy Characteristics'!K:K,MATCH($C1555,'Policy Characteristics'!$C:$C,0))),"",INDEX('Policy Characteristics'!K:K,MATCH($C1555,'Policy Characteristics'!$C:$C,0)))</f>
        <v>io-model.html</v>
      </c>
      <c r="R1555" s="177" t="str">
        <f>IF(ISBLANK(INDEX('Policy Characteristics'!L:L,MATCH($C1555,'Policy Characteristics'!$C:$C,0))),"",INDEX('Policy Characteristics'!L:L,MATCH($C1555,'Policy Characteristics'!$C:$C,0)))</f>
        <v/>
      </c>
    </row>
    <row r="1556" spans="1:18" x14ac:dyDescent="0.35">
      <c r="A1556" s="176" t="str">
        <f>IF(ISBLANK(INDEX('Policy Characteristics'!A:A,MATCH($C1556,'Policy Characteristics'!$C:$C,0))),"",INDEX('Policy Characteristics'!A:A,MATCH($C1556,'Policy Characteristics'!$C:$C,0)))</f>
        <v>Government Revenue Accounting</v>
      </c>
      <c r="B1556" s="184" t="str">
        <f>IF(ISBLANK(INDEX('Policy Characteristics'!B:B,MATCH($C1556,'Policy Characteristics'!$C:$C,0))),"",INDEX('Policy Characteristics'!B:B,MATCH($C1556,'Policy Characteristics'!$C:$C,0)))</f>
        <v>CCS Subsidy</v>
      </c>
      <c r="C1556" s="176" t="str">
        <f t="shared" si="87"/>
        <v>GRA for CCS Subsidies</v>
      </c>
      <c r="D1556" s="1" t="s">
        <v>1864</v>
      </c>
      <c r="F1556" s="1" t="s">
        <v>1868</v>
      </c>
      <c r="H1556" s="44">
        <v>2255</v>
      </c>
      <c r="I1556" s="200" t="str">
        <f t="shared" si="86"/>
        <v>Yes</v>
      </c>
      <c r="J1556" s="177" t="str">
        <f>IF(ISBLANK(INDEX('Policy Characteristics'!D:D,MATCH($C1556,'Policy Characteristics'!$C:$C,0))),"",INDEX('Policy Characteristics'!D:D,MATCH($C1556,'Policy Characteristics'!$C:$C,0)))</f>
        <v/>
      </c>
      <c r="K1556" s="177" t="str">
        <f>IF(ISBLANK(INDEX('Policy Characteristics'!E:E,MATCH($C1556,'Policy Characteristics'!$C:$C,0))),"",INDEX('Policy Characteristics'!E:E,MATCH($C1556,'Policy Characteristics'!$C:$C,0)))</f>
        <v>GRA CCS subsidy</v>
      </c>
      <c r="L1556" s="177">
        <f>IF(ISBLANK(INDEX('Policy Characteristics'!F:F,MATCH($C1556,'Policy Characteristics'!$C:$C,0))),"",INDEX('Policy Characteristics'!F:F,MATCH($C1556,'Policy Characteristics'!$C:$C,0)))</f>
        <v>0</v>
      </c>
      <c r="M1556" s="177">
        <f>IF(ISBLANK(INDEX('Policy Characteristics'!G:G,MATCH($C1556,'Policy Characteristics'!$C:$C,0))),"",INDEX('Policy Characteristics'!G:G,MATCH($C1556,'Policy Characteristics'!$C:$C,0)))</f>
        <v>10</v>
      </c>
      <c r="N1556" s="177">
        <f>IF(ISBLANK(INDEX('Policy Characteristics'!H:H,MATCH($C1556,'Policy Characteristics'!$C:$C,0))),"",INDEX('Policy Characteristics'!H:H,MATCH($C1556,'Policy Characteristics'!$C:$C,0)))</f>
        <v>1</v>
      </c>
      <c r="O1556" s="177" t="str">
        <f>IF(ISBLANK(INDEX('Policy Characteristics'!I:I,MATCH($C1556,'Policy Characteristics'!$C:$C,0))),"",INDEX('Policy Characteristics'!I:I,MATCH($C1556,'Policy Characteristics'!$C:$C,0)))</f>
        <v>weight</v>
      </c>
      <c r="P1556" s="177" t="str">
        <f>IF(ISBLANK(INDEX('Policy Characteristics'!J:J,MATCH($C1556,'Policy Characteristics'!$C:$C,0))),"",INDEX('Policy Characteristics'!J:J,MATCH($C1556,'Policy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6" s="177" t="str">
        <f>IF(ISBLANK(INDEX('Policy Characteristics'!K:K,MATCH($C1556,'Policy Characteristics'!$C:$C,0))),"",INDEX('Policy Characteristics'!K:K,MATCH($C1556,'Policy Characteristics'!$C:$C,0)))</f>
        <v>io-model.html</v>
      </c>
      <c r="R1556" s="177" t="str">
        <f>IF(ISBLANK(INDEX('Policy Characteristics'!L:L,MATCH($C1556,'Policy Characteristics'!$C:$C,0))),"",INDEX('Policy Characteristics'!L:L,MATCH($C1556,'Policy Characteristics'!$C:$C,0)))</f>
        <v/>
      </c>
    </row>
    <row r="1557" spans="1:18" x14ac:dyDescent="0.35">
      <c r="A1557" s="176" t="str">
        <f>IF(ISBLANK(INDEX('Policy Characteristics'!A:A,MATCH($C1557,'Policy Characteristics'!$C:$C,0))),"",INDEX('Policy Characteristics'!A:A,MATCH($C1557,'Policy Characteristics'!$C:$C,0)))</f>
        <v>Government Revenue Accounting</v>
      </c>
      <c r="B1557" s="184" t="str">
        <f>IF(ISBLANK(INDEX('Policy Characteristics'!B:B,MATCH($C1557,'Policy Characteristics'!$C:$C,0))),"",INDEX('Policy Characteristics'!B:B,MATCH($C1557,'Policy Characteristics'!$C:$C,0)))</f>
        <v>CCS Subsidy</v>
      </c>
      <c r="C1557" s="176" t="str">
        <f t="shared" si="87"/>
        <v>GRA for CCS Subsidies</v>
      </c>
      <c r="D1557" s="1" t="s">
        <v>1865</v>
      </c>
      <c r="F1557" s="1" t="s">
        <v>1869</v>
      </c>
      <c r="H1557" s="44">
        <v>2256</v>
      </c>
      <c r="I1557" s="200" t="str">
        <f t="shared" si="86"/>
        <v>Yes</v>
      </c>
      <c r="J1557" s="177" t="str">
        <f>IF(ISBLANK(INDEX('Policy Characteristics'!D:D,MATCH($C1557,'Policy Characteristics'!$C:$C,0))),"",INDEX('Policy Characteristics'!D:D,MATCH($C1557,'Policy Characteristics'!$C:$C,0)))</f>
        <v/>
      </c>
      <c r="K1557" s="177" t="str">
        <f>IF(ISBLANK(INDEX('Policy Characteristics'!E:E,MATCH($C1557,'Policy Characteristics'!$C:$C,0))),"",INDEX('Policy Characteristics'!E:E,MATCH($C1557,'Policy Characteristics'!$C:$C,0)))</f>
        <v>GRA CCS subsidy</v>
      </c>
      <c r="L1557" s="177">
        <f>IF(ISBLANK(INDEX('Policy Characteristics'!F:F,MATCH($C1557,'Policy Characteristics'!$C:$C,0))),"",INDEX('Policy Characteristics'!F:F,MATCH($C1557,'Policy Characteristics'!$C:$C,0)))</f>
        <v>0</v>
      </c>
      <c r="M1557" s="177">
        <f>IF(ISBLANK(INDEX('Policy Characteristics'!G:G,MATCH($C1557,'Policy Characteristics'!$C:$C,0))),"",INDEX('Policy Characteristics'!G:G,MATCH($C1557,'Policy Characteristics'!$C:$C,0)))</f>
        <v>10</v>
      </c>
      <c r="N1557" s="177">
        <f>IF(ISBLANK(INDEX('Policy Characteristics'!H:H,MATCH($C1557,'Policy Characteristics'!$C:$C,0))),"",INDEX('Policy Characteristics'!H:H,MATCH($C1557,'Policy Characteristics'!$C:$C,0)))</f>
        <v>1</v>
      </c>
      <c r="O1557" s="177" t="str">
        <f>IF(ISBLANK(INDEX('Policy Characteristics'!I:I,MATCH($C1557,'Policy Characteristics'!$C:$C,0))),"",INDEX('Policy Characteristics'!I:I,MATCH($C1557,'Policy Characteristics'!$C:$C,0)))</f>
        <v>weight</v>
      </c>
      <c r="P1557" s="177" t="str">
        <f>IF(ISBLANK(INDEX('Policy Characteristics'!J:J,MATCH($C1557,'Policy Characteristics'!$C:$C,0))),"",INDEX('Policy Characteristics'!J:J,MATCH($C1557,'Policy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7" s="177" t="str">
        <f>IF(ISBLANK(INDEX('Policy Characteristics'!K:K,MATCH($C1557,'Policy Characteristics'!$C:$C,0))),"",INDEX('Policy Characteristics'!K:K,MATCH($C1557,'Policy Characteristics'!$C:$C,0)))</f>
        <v>io-model.html</v>
      </c>
      <c r="R1557" s="177" t="str">
        <f>IF(ISBLANK(INDEX('Policy Characteristics'!L:L,MATCH($C1557,'Policy Characteristics'!$C:$C,0))),"",INDEX('Policy Characteristics'!L:L,MATCH($C1557,'Policy Characteristics'!$C:$C,0)))</f>
        <v/>
      </c>
    </row>
    <row r="1558" spans="1:18" x14ac:dyDescent="0.35">
      <c r="A1558" s="176" t="str">
        <f>IF(ISBLANK(INDEX('Policy Characteristics'!A:A,MATCH($C1558,'Policy Characteristics'!$C:$C,0))),"",INDEX('Policy Characteristics'!A:A,MATCH($C1558,'Policy Characteristics'!$C:$C,0)))</f>
        <v>Government Revenue Accounting</v>
      </c>
      <c r="B1558" s="184" t="str">
        <f>IF(ISBLANK(INDEX('Policy Characteristics'!B:B,MATCH($C1558,'Policy Characteristics'!$C:$C,0))),"",INDEX('Policy Characteristics'!B:B,MATCH($C1558,'Policy Characteristics'!$C:$C,0)))</f>
        <v>National Debt Interest</v>
      </c>
      <c r="C1558" t="s">
        <v>1859</v>
      </c>
      <c r="D1558" s="1" t="s">
        <v>1861</v>
      </c>
      <c r="F1558" s="1" t="s">
        <v>1866</v>
      </c>
      <c r="H1558" s="44">
        <v>580</v>
      </c>
      <c r="I1558" s="196" t="s">
        <v>43</v>
      </c>
      <c r="J1558" s="177" t="str">
        <f>IF(ISBLANK(INDEX('Policy Characteristics'!D:D,MATCH($C1558,'Policy Characteristics'!$C:$C,0))),"",INDEX('Policy Characteristics'!D:D,MATCH($C1558,'Policy Characteristics'!$C:$C,0)))</f>
        <v/>
      </c>
      <c r="K1558" s="177" t="str">
        <f>IF(ISBLANK(INDEX('Policy Characteristics'!E:E,MATCH($C1558,'Policy Characteristics'!$C:$C,0))),"",INDEX('Policy Characteristics'!E:E,MATCH($C1558,'Policy Characteristics'!$C:$C,0)))</f>
        <v>GRA national debt interest</v>
      </c>
      <c r="L1558" s="177">
        <f>IF(ISBLANK(INDEX('Policy Characteristics'!F:F,MATCH($C1558,'Policy Characteristics'!$C:$C,0))),"",INDEX('Policy Characteristics'!F:F,MATCH($C1558,'Policy Characteristics'!$C:$C,0)))</f>
        <v>0</v>
      </c>
      <c r="M1558" s="177">
        <f>IF(ISBLANK(INDEX('Policy Characteristics'!G:G,MATCH($C1558,'Policy Characteristics'!$C:$C,0))),"",INDEX('Policy Characteristics'!G:G,MATCH($C1558,'Policy Characteristics'!$C:$C,0)))</f>
        <v>10</v>
      </c>
      <c r="N1558" s="177">
        <f>IF(ISBLANK(INDEX('Policy Characteristics'!H:H,MATCH($C1558,'Policy Characteristics'!$C:$C,0))),"",INDEX('Policy Characteristics'!H:H,MATCH($C1558,'Policy Characteristics'!$C:$C,0)))</f>
        <v>1</v>
      </c>
      <c r="O1558" s="177" t="str">
        <f>IF(ISBLANK(INDEX('Policy Characteristics'!I:I,MATCH($C1558,'Policy Characteristics'!$C:$C,0))),"",INDEX('Policy Characteristics'!I:I,MATCH($C1558,'Policy Characteristics'!$C:$C,0)))</f>
        <v>weight</v>
      </c>
      <c r="P1558" s="177" t="str">
        <f>IF(ISBLANK(INDEX('Policy Characteristics'!J:J,MATCH($C1558,'Policy Characteristics'!$C:$C,0))),"",INDEX('Policy Characteristics'!J:J,MATCH($C1558,'Policy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8" s="177" t="str">
        <f>IF(ISBLANK(INDEX('Policy Characteristics'!K:K,MATCH($C1558,'Policy Characteristics'!$C:$C,0))),"",INDEX('Policy Characteristics'!K:K,MATCH($C1558,'Policy Characteristics'!$C:$C,0)))</f>
        <v>io-model.html</v>
      </c>
      <c r="R1558" s="177" t="str">
        <f>IF(ISBLANK(INDEX('Policy Characteristics'!L:L,MATCH($C1558,'Policy Characteristics'!$C:$C,0))),"",INDEX('Policy Characteristics'!L:L,MATCH($C1558,'Policy Characteristics'!$C:$C,0)))</f>
        <v/>
      </c>
    </row>
    <row r="1559" spans="1:18" x14ac:dyDescent="0.35">
      <c r="A1559" s="176" t="str">
        <f>IF(ISBLANK(INDEX('Policy Characteristics'!A:A,MATCH($C1559,'Policy Characteristics'!$C:$C,0))),"",INDEX('Policy Characteristics'!A:A,MATCH($C1559,'Policy Characteristics'!$C:$C,0)))</f>
        <v>Government Revenue Accounting</v>
      </c>
      <c r="B1559" s="184" t="str">
        <f>IF(ISBLANK(INDEX('Policy Characteristics'!B:B,MATCH($C1559,'Policy Characteristics'!$C:$C,0))),"",INDEX('Policy Characteristics'!B:B,MATCH($C1559,'Policy Characteristics'!$C:$C,0)))</f>
        <v>National Debt Interest</v>
      </c>
      <c r="C1559" s="176" t="str">
        <f t="shared" ref="C1559:C1562" si="88">C$1558</f>
        <v>GRA for National Debt Interest</v>
      </c>
      <c r="D1559" s="1" t="s">
        <v>1862</v>
      </c>
      <c r="F1559" s="1" t="s">
        <v>1878</v>
      </c>
      <c r="H1559" s="44">
        <v>581</v>
      </c>
      <c r="I1559" s="200" t="str">
        <f t="shared" ref="I1559:I1562" si="89">I$1558</f>
        <v>Yes</v>
      </c>
      <c r="J1559" s="177" t="str">
        <f>IF(ISBLANK(INDEX('Policy Characteristics'!D:D,MATCH($C1559,'Policy Characteristics'!$C:$C,0))),"",INDEX('Policy Characteristics'!D:D,MATCH($C1559,'Policy Characteristics'!$C:$C,0)))</f>
        <v/>
      </c>
      <c r="K1559" s="177" t="str">
        <f>IF(ISBLANK(INDEX('Policy Characteristics'!E:E,MATCH($C1559,'Policy Characteristics'!$C:$C,0))),"",INDEX('Policy Characteristics'!E:E,MATCH($C1559,'Policy Characteristics'!$C:$C,0)))</f>
        <v>GRA national debt interest</v>
      </c>
      <c r="L1559" s="177">
        <f>IF(ISBLANK(INDEX('Policy Characteristics'!F:F,MATCH($C1559,'Policy Characteristics'!$C:$C,0))),"",INDEX('Policy Characteristics'!F:F,MATCH($C1559,'Policy Characteristics'!$C:$C,0)))</f>
        <v>0</v>
      </c>
      <c r="M1559" s="177">
        <f>IF(ISBLANK(INDEX('Policy Characteristics'!G:G,MATCH($C1559,'Policy Characteristics'!$C:$C,0))),"",INDEX('Policy Characteristics'!G:G,MATCH($C1559,'Policy Characteristics'!$C:$C,0)))</f>
        <v>10</v>
      </c>
      <c r="N1559" s="177">
        <f>IF(ISBLANK(INDEX('Policy Characteristics'!H:H,MATCH($C1559,'Policy Characteristics'!$C:$C,0))),"",INDEX('Policy Characteristics'!H:H,MATCH($C1559,'Policy Characteristics'!$C:$C,0)))</f>
        <v>1</v>
      </c>
      <c r="O1559" s="177" t="str">
        <f>IF(ISBLANK(INDEX('Policy Characteristics'!I:I,MATCH($C1559,'Policy Characteristics'!$C:$C,0))),"",INDEX('Policy Characteristics'!I:I,MATCH($C1559,'Policy Characteristics'!$C:$C,0)))</f>
        <v>weight</v>
      </c>
      <c r="P1559" s="177" t="str">
        <f>IF(ISBLANK(INDEX('Policy Characteristics'!J:J,MATCH($C1559,'Policy Characteristics'!$C:$C,0))),"",INDEX('Policy Characteristics'!J:J,MATCH($C1559,'Policy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9" s="177" t="str">
        <f>IF(ISBLANK(INDEX('Policy Characteristics'!K:K,MATCH($C1559,'Policy Characteristics'!$C:$C,0))),"",INDEX('Policy Characteristics'!K:K,MATCH($C1559,'Policy Characteristics'!$C:$C,0)))</f>
        <v>io-model.html</v>
      </c>
      <c r="R1559" s="177" t="str">
        <f>IF(ISBLANK(INDEX('Policy Characteristics'!L:L,MATCH($C1559,'Policy Characteristics'!$C:$C,0))),"",INDEX('Policy Characteristics'!L:L,MATCH($C1559,'Policy Characteristics'!$C:$C,0)))</f>
        <v/>
      </c>
    </row>
    <row r="1560" spans="1:18" x14ac:dyDescent="0.35">
      <c r="A1560" s="176" t="str">
        <f>IF(ISBLANK(INDEX('Policy Characteristics'!A:A,MATCH($C1560,'Policy Characteristics'!$C:$C,0))),"",INDEX('Policy Characteristics'!A:A,MATCH($C1560,'Policy Characteristics'!$C:$C,0)))</f>
        <v>Government Revenue Accounting</v>
      </c>
      <c r="B1560" s="184" t="str">
        <f>IF(ISBLANK(INDEX('Policy Characteristics'!B:B,MATCH($C1560,'Policy Characteristics'!$C:$C,0))),"",INDEX('Policy Characteristics'!B:B,MATCH($C1560,'Policy Characteristics'!$C:$C,0)))</f>
        <v>National Debt Interest</v>
      </c>
      <c r="C1560" s="176" t="str">
        <f t="shared" si="88"/>
        <v>GRA for National Debt Interest</v>
      </c>
      <c r="D1560" s="1" t="s">
        <v>1863</v>
      </c>
      <c r="F1560" s="1" t="s">
        <v>1867</v>
      </c>
      <c r="H1560" s="44">
        <v>582</v>
      </c>
      <c r="I1560" s="200" t="str">
        <f t="shared" si="89"/>
        <v>Yes</v>
      </c>
      <c r="J1560" s="177" t="str">
        <f>IF(ISBLANK(INDEX('Policy Characteristics'!D:D,MATCH($C1560,'Policy Characteristics'!$C:$C,0))),"",INDEX('Policy Characteristics'!D:D,MATCH($C1560,'Policy Characteristics'!$C:$C,0)))</f>
        <v/>
      </c>
      <c r="K1560" s="177" t="str">
        <f>IF(ISBLANK(INDEX('Policy Characteristics'!E:E,MATCH($C1560,'Policy Characteristics'!$C:$C,0))),"",INDEX('Policy Characteristics'!E:E,MATCH($C1560,'Policy Characteristics'!$C:$C,0)))</f>
        <v>GRA national debt interest</v>
      </c>
      <c r="L1560" s="177">
        <f>IF(ISBLANK(INDEX('Policy Characteristics'!F:F,MATCH($C1560,'Policy Characteristics'!$C:$C,0))),"",INDEX('Policy Characteristics'!F:F,MATCH($C1560,'Policy Characteristics'!$C:$C,0)))</f>
        <v>0</v>
      </c>
      <c r="M1560" s="177">
        <f>IF(ISBLANK(INDEX('Policy Characteristics'!G:G,MATCH($C1560,'Policy Characteristics'!$C:$C,0))),"",INDEX('Policy Characteristics'!G:G,MATCH($C1560,'Policy Characteristics'!$C:$C,0)))</f>
        <v>10</v>
      </c>
      <c r="N1560" s="177">
        <f>IF(ISBLANK(INDEX('Policy Characteristics'!H:H,MATCH($C1560,'Policy Characteristics'!$C:$C,0))),"",INDEX('Policy Characteristics'!H:H,MATCH($C1560,'Policy Characteristics'!$C:$C,0)))</f>
        <v>1</v>
      </c>
      <c r="O1560" s="177" t="str">
        <f>IF(ISBLANK(INDEX('Policy Characteristics'!I:I,MATCH($C1560,'Policy Characteristics'!$C:$C,0))),"",INDEX('Policy Characteristics'!I:I,MATCH($C1560,'Policy Characteristics'!$C:$C,0)))</f>
        <v>weight</v>
      </c>
      <c r="P1560" s="177" t="str">
        <f>IF(ISBLANK(INDEX('Policy Characteristics'!J:J,MATCH($C1560,'Policy Characteristics'!$C:$C,0))),"",INDEX('Policy Characteristics'!J:J,MATCH($C1560,'Policy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0" s="177" t="str">
        <f>IF(ISBLANK(INDEX('Policy Characteristics'!K:K,MATCH($C1560,'Policy Characteristics'!$C:$C,0))),"",INDEX('Policy Characteristics'!K:K,MATCH($C1560,'Policy Characteristics'!$C:$C,0)))</f>
        <v>io-model.html</v>
      </c>
      <c r="R1560" s="177" t="str">
        <f>IF(ISBLANK(INDEX('Policy Characteristics'!L:L,MATCH($C1560,'Policy Characteristics'!$C:$C,0))),"",INDEX('Policy Characteristics'!L:L,MATCH($C1560,'Policy Characteristics'!$C:$C,0)))</f>
        <v/>
      </c>
    </row>
    <row r="1561" spans="1:18" x14ac:dyDescent="0.35">
      <c r="A1561" s="176" t="str">
        <f>IF(ISBLANK(INDEX('Policy Characteristics'!A:A,MATCH($C1561,'Policy Characteristics'!$C:$C,0))),"",INDEX('Policy Characteristics'!A:A,MATCH($C1561,'Policy Characteristics'!$C:$C,0)))</f>
        <v>Government Revenue Accounting</v>
      </c>
      <c r="B1561" s="184" t="str">
        <f>IF(ISBLANK(INDEX('Policy Characteristics'!B:B,MATCH($C1561,'Policy Characteristics'!$C:$C,0))),"",INDEX('Policy Characteristics'!B:B,MATCH($C1561,'Policy Characteristics'!$C:$C,0)))</f>
        <v>National Debt Interest</v>
      </c>
      <c r="C1561" s="176" t="str">
        <f t="shared" si="88"/>
        <v>GRA for National Debt Interest</v>
      </c>
      <c r="D1561" s="1" t="s">
        <v>1864</v>
      </c>
      <c r="F1561" s="1" t="s">
        <v>1868</v>
      </c>
      <c r="H1561" s="44">
        <v>583</v>
      </c>
      <c r="I1561" s="200" t="str">
        <f t="shared" si="89"/>
        <v>Yes</v>
      </c>
      <c r="J1561" s="177" t="str">
        <f>IF(ISBLANK(INDEX('Policy Characteristics'!D:D,MATCH($C1561,'Policy Characteristics'!$C:$C,0))),"",INDEX('Policy Characteristics'!D:D,MATCH($C1561,'Policy Characteristics'!$C:$C,0)))</f>
        <v/>
      </c>
      <c r="K1561" s="177" t="str">
        <f>IF(ISBLANK(INDEX('Policy Characteristics'!E:E,MATCH($C1561,'Policy Characteristics'!$C:$C,0))),"",INDEX('Policy Characteristics'!E:E,MATCH($C1561,'Policy Characteristics'!$C:$C,0)))</f>
        <v>GRA national debt interest</v>
      </c>
      <c r="L1561" s="177">
        <f>IF(ISBLANK(INDEX('Policy Characteristics'!F:F,MATCH($C1561,'Policy Characteristics'!$C:$C,0))),"",INDEX('Policy Characteristics'!F:F,MATCH($C1561,'Policy Characteristics'!$C:$C,0)))</f>
        <v>0</v>
      </c>
      <c r="M1561" s="177">
        <f>IF(ISBLANK(INDEX('Policy Characteristics'!G:G,MATCH($C1561,'Policy Characteristics'!$C:$C,0))),"",INDEX('Policy Characteristics'!G:G,MATCH($C1561,'Policy Characteristics'!$C:$C,0)))</f>
        <v>10</v>
      </c>
      <c r="N1561" s="177">
        <f>IF(ISBLANK(INDEX('Policy Characteristics'!H:H,MATCH($C1561,'Policy Characteristics'!$C:$C,0))),"",INDEX('Policy Characteristics'!H:H,MATCH($C1561,'Policy Characteristics'!$C:$C,0)))</f>
        <v>1</v>
      </c>
      <c r="O1561" s="177" t="str">
        <f>IF(ISBLANK(INDEX('Policy Characteristics'!I:I,MATCH($C1561,'Policy Characteristics'!$C:$C,0))),"",INDEX('Policy Characteristics'!I:I,MATCH($C1561,'Policy Characteristics'!$C:$C,0)))</f>
        <v>weight</v>
      </c>
      <c r="P1561" s="177" t="str">
        <f>IF(ISBLANK(INDEX('Policy Characteristics'!J:J,MATCH($C1561,'Policy Characteristics'!$C:$C,0))),"",INDEX('Policy Characteristics'!J:J,MATCH($C1561,'Policy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1" s="177" t="str">
        <f>IF(ISBLANK(INDEX('Policy Characteristics'!K:K,MATCH($C1561,'Policy Characteristics'!$C:$C,0))),"",INDEX('Policy Characteristics'!K:K,MATCH($C1561,'Policy Characteristics'!$C:$C,0)))</f>
        <v>io-model.html</v>
      </c>
      <c r="R1561" s="177" t="str">
        <f>IF(ISBLANK(INDEX('Policy Characteristics'!L:L,MATCH($C1561,'Policy Characteristics'!$C:$C,0))),"",INDEX('Policy Characteristics'!L:L,MATCH($C1561,'Policy Characteristics'!$C:$C,0)))</f>
        <v/>
      </c>
    </row>
    <row r="1562" spans="1:18" x14ac:dyDescent="0.35">
      <c r="A1562" s="176" t="str">
        <f>IF(ISBLANK(INDEX('Policy Characteristics'!A:A,MATCH($C1562,'Policy Characteristics'!$C:$C,0))),"",INDEX('Policy Characteristics'!A:A,MATCH($C1562,'Policy Characteristics'!$C:$C,0)))</f>
        <v>Government Revenue Accounting</v>
      </c>
      <c r="B1562" s="184" t="str">
        <f>IF(ISBLANK(INDEX('Policy Characteristics'!B:B,MATCH($C1562,'Policy Characteristics'!$C:$C,0))),"",INDEX('Policy Characteristics'!B:B,MATCH($C1562,'Policy Characteristics'!$C:$C,0)))</f>
        <v>National Debt Interest</v>
      </c>
      <c r="C1562" s="176" t="str">
        <f t="shared" si="88"/>
        <v>GRA for National Debt Interest</v>
      </c>
      <c r="D1562" s="1" t="s">
        <v>1865</v>
      </c>
      <c r="F1562" s="1" t="s">
        <v>1869</v>
      </c>
      <c r="H1562" s="44">
        <v>584</v>
      </c>
      <c r="I1562" s="200" t="str">
        <f t="shared" si="89"/>
        <v>Yes</v>
      </c>
      <c r="J1562" s="177" t="str">
        <f>IF(ISBLANK(INDEX('Policy Characteristics'!D:D,MATCH($C1562,'Policy Characteristics'!$C:$C,0))),"",INDEX('Policy Characteristics'!D:D,MATCH($C1562,'Policy Characteristics'!$C:$C,0)))</f>
        <v/>
      </c>
      <c r="K1562" s="177" t="str">
        <f>IF(ISBLANK(INDEX('Policy Characteristics'!E:E,MATCH($C1562,'Policy Characteristics'!$C:$C,0))),"",INDEX('Policy Characteristics'!E:E,MATCH($C1562,'Policy Characteristics'!$C:$C,0)))</f>
        <v>GRA national debt interest</v>
      </c>
      <c r="L1562" s="177">
        <f>IF(ISBLANK(INDEX('Policy Characteristics'!F:F,MATCH($C1562,'Policy Characteristics'!$C:$C,0))),"",INDEX('Policy Characteristics'!F:F,MATCH($C1562,'Policy Characteristics'!$C:$C,0)))</f>
        <v>0</v>
      </c>
      <c r="M1562" s="177">
        <f>IF(ISBLANK(INDEX('Policy Characteristics'!G:G,MATCH($C1562,'Policy Characteristics'!$C:$C,0))),"",INDEX('Policy Characteristics'!G:G,MATCH($C1562,'Policy Characteristics'!$C:$C,0)))</f>
        <v>10</v>
      </c>
      <c r="N1562" s="177">
        <f>IF(ISBLANK(INDEX('Policy Characteristics'!H:H,MATCH($C1562,'Policy Characteristics'!$C:$C,0))),"",INDEX('Policy Characteristics'!H:H,MATCH($C1562,'Policy Characteristics'!$C:$C,0)))</f>
        <v>1</v>
      </c>
      <c r="O1562" s="177" t="str">
        <f>IF(ISBLANK(INDEX('Policy Characteristics'!I:I,MATCH($C1562,'Policy Characteristics'!$C:$C,0))),"",INDEX('Policy Characteristics'!I:I,MATCH($C1562,'Policy Characteristics'!$C:$C,0)))</f>
        <v>weight</v>
      </c>
      <c r="P1562" s="177" t="str">
        <f>IF(ISBLANK(INDEX('Policy Characteristics'!J:J,MATCH($C1562,'Policy Characteristics'!$C:$C,0))),"",INDEX('Policy Characteristics'!J:J,MATCH($C1562,'Policy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2" s="177" t="str">
        <f>IF(ISBLANK(INDEX('Policy Characteristics'!K:K,MATCH($C1562,'Policy Characteristics'!$C:$C,0))),"",INDEX('Policy Characteristics'!K:K,MATCH($C1562,'Policy Characteristics'!$C:$C,0)))</f>
        <v>io-model.html</v>
      </c>
      <c r="R1562" s="177" t="str">
        <f>IF(ISBLANK(INDEX('Policy Characteristics'!L:L,MATCH($C1562,'Policy Characteristics'!$C:$C,0))),"",INDEX('Policy Characteristics'!L:L,MATCH($C1562,'Policy Characteristics'!$C:$C,0)))</f>
        <v/>
      </c>
    </row>
    <row r="1563" spans="1:18" x14ac:dyDescent="0.35">
      <c r="A1563" s="176" t="str">
        <f>IF(ISBLANK(INDEX('Policy Characteristics'!A:A,MATCH($C1563,'Policy Characteristics'!$C:$C,0))),"",INDEX('Policy Characteristics'!A:A,MATCH($C1563,'Policy Characteristics'!$C:$C,0)))</f>
        <v>Government Revenue Accounting</v>
      </c>
      <c r="B1563" s="184" t="str">
        <f>IF(ISBLANK(INDEX('Policy Characteristics'!B:B,MATCH($C1563,'Policy Characteristics'!$C:$C,0))),"",INDEX('Policy Characteristics'!B:B,MATCH($C1563,'Policy Characteristics'!$C:$C,0)))</f>
        <v>Remaining Government Cash Flows</v>
      </c>
      <c r="C1563" t="s">
        <v>1860</v>
      </c>
      <c r="D1563" s="1" t="s">
        <v>1861</v>
      </c>
      <c r="F1563" s="1" t="s">
        <v>1866</v>
      </c>
      <c r="H1563" s="44">
        <v>585</v>
      </c>
      <c r="I1563" s="196" t="s">
        <v>43</v>
      </c>
      <c r="J1563" s="177" t="str">
        <f>IF(ISBLANK(INDEX('Policy Characteristics'!D:D,MATCH($C1563,'Policy Characteristics'!$C:$C,0))),"",INDEX('Policy Characteristics'!D:D,MATCH($C1563,'Policy Characteristics'!$C:$C,0)))</f>
        <v/>
      </c>
      <c r="K1563" s="177" t="str">
        <f>IF(ISBLANK(INDEX('Policy Characteristics'!E:E,MATCH($C1563,'Policy Characteristics'!$C:$C,0))),"",INDEX('Policy Characteristics'!E:E,MATCH($C1563,'Policy Characteristics'!$C:$C,0)))</f>
        <v>GRA remaining cash flow changes</v>
      </c>
      <c r="L1563" s="177">
        <f>IF(ISBLANK(INDEX('Policy Characteristics'!F:F,MATCH($C1563,'Policy Characteristics'!$C:$C,0))),"",INDEX('Policy Characteristics'!F:F,MATCH($C1563,'Policy Characteristics'!$C:$C,0)))</f>
        <v>0</v>
      </c>
      <c r="M1563" s="177">
        <f>IF(ISBLANK(INDEX('Policy Characteristics'!G:G,MATCH($C1563,'Policy Characteristics'!$C:$C,0))),"",INDEX('Policy Characteristics'!G:G,MATCH($C1563,'Policy Characteristics'!$C:$C,0)))</f>
        <v>10</v>
      </c>
      <c r="N1563" s="177">
        <f>IF(ISBLANK(INDEX('Policy Characteristics'!H:H,MATCH($C1563,'Policy Characteristics'!$C:$C,0))),"",INDEX('Policy Characteristics'!H:H,MATCH($C1563,'Policy Characteristics'!$C:$C,0)))</f>
        <v>1</v>
      </c>
      <c r="O1563" s="177" t="str">
        <f>IF(ISBLANK(INDEX('Policy Characteristics'!I:I,MATCH($C1563,'Policy Characteristics'!$C:$C,0))),"",INDEX('Policy Characteristics'!I:I,MATCH($C1563,'Policy Characteristics'!$C:$C,0)))</f>
        <v>weight</v>
      </c>
      <c r="P1563" s="177" t="str">
        <f>IF(ISBLANK(INDEX('Policy Characteristics'!J:J,MATCH($C1563,'Policy Characteristics'!$C:$C,0))),"",INDEX('Policy Characteristics'!J:J,MATCH($C1563,'Policy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3" s="177" t="str">
        <f>IF(ISBLANK(INDEX('Policy Characteristics'!K:K,MATCH($C1563,'Policy Characteristics'!$C:$C,0))),"",INDEX('Policy Characteristics'!K:K,MATCH($C1563,'Policy Characteristics'!$C:$C,0)))</f>
        <v>io-model.html</v>
      </c>
      <c r="R1563" s="177" t="str">
        <f>IF(ISBLANK(INDEX('Policy Characteristics'!L:L,MATCH($C1563,'Policy Characteristics'!$C:$C,0))),"",INDEX('Policy Characteristics'!L:L,MATCH($C1563,'Policy Characteristics'!$C:$C,0)))</f>
        <v/>
      </c>
    </row>
    <row r="1564" spans="1:18" x14ac:dyDescent="0.35">
      <c r="A1564" s="176" t="str">
        <f>IF(ISBLANK(INDEX('Policy Characteristics'!A:A,MATCH($C1564,'Policy Characteristics'!$C:$C,0))),"",INDEX('Policy Characteristics'!A:A,MATCH($C1564,'Policy Characteristics'!$C:$C,0)))</f>
        <v>Government Revenue Accounting</v>
      </c>
      <c r="B1564" s="184" t="str">
        <f>IF(ISBLANK(INDEX('Policy Characteristics'!B:B,MATCH($C1564,'Policy Characteristics'!$C:$C,0))),"",INDEX('Policy Characteristics'!B:B,MATCH($C1564,'Policy Characteristics'!$C:$C,0)))</f>
        <v>Remaining Government Cash Flows</v>
      </c>
      <c r="C1564" s="176" t="str">
        <f t="shared" ref="C1564" si="90">C$1563</f>
        <v>GRA for Remaining Government Cash Flow Changes</v>
      </c>
      <c r="D1564" s="1" t="s">
        <v>1862</v>
      </c>
      <c r="F1564" s="1" t="s">
        <v>1878</v>
      </c>
      <c r="H1564" s="44">
        <v>586</v>
      </c>
      <c r="I1564" s="200" t="str">
        <f t="shared" ref="I1564:I1567" si="91">I$1563</f>
        <v>Yes</v>
      </c>
      <c r="J1564" s="177" t="str">
        <f>IF(ISBLANK(INDEX('Policy Characteristics'!D:D,MATCH($C1564,'Policy Characteristics'!$C:$C,0))),"",INDEX('Policy Characteristics'!D:D,MATCH($C1564,'Policy Characteristics'!$C:$C,0)))</f>
        <v/>
      </c>
      <c r="K1564" s="177" t="str">
        <f>IF(ISBLANK(INDEX('Policy Characteristics'!E:E,MATCH($C1564,'Policy Characteristics'!$C:$C,0))),"",INDEX('Policy Characteristics'!E:E,MATCH($C1564,'Policy Characteristics'!$C:$C,0)))</f>
        <v>GRA remaining cash flow changes</v>
      </c>
      <c r="L1564" s="177">
        <f>IF(ISBLANK(INDEX('Policy Characteristics'!F:F,MATCH($C1564,'Policy Characteristics'!$C:$C,0))),"",INDEX('Policy Characteristics'!F:F,MATCH($C1564,'Policy Characteristics'!$C:$C,0)))</f>
        <v>0</v>
      </c>
      <c r="M1564" s="177">
        <f>IF(ISBLANK(INDEX('Policy Characteristics'!G:G,MATCH($C1564,'Policy Characteristics'!$C:$C,0))),"",INDEX('Policy Characteristics'!G:G,MATCH($C1564,'Policy Characteristics'!$C:$C,0)))</f>
        <v>10</v>
      </c>
      <c r="N1564" s="177">
        <f>IF(ISBLANK(INDEX('Policy Characteristics'!H:H,MATCH($C1564,'Policy Characteristics'!$C:$C,0))),"",INDEX('Policy Characteristics'!H:H,MATCH($C1564,'Policy Characteristics'!$C:$C,0)))</f>
        <v>1</v>
      </c>
      <c r="O1564" s="177" t="str">
        <f>IF(ISBLANK(INDEX('Policy Characteristics'!I:I,MATCH($C1564,'Policy Characteristics'!$C:$C,0))),"",INDEX('Policy Characteristics'!I:I,MATCH($C1564,'Policy Characteristics'!$C:$C,0)))</f>
        <v>weight</v>
      </c>
      <c r="P1564" s="177" t="str">
        <f>IF(ISBLANK(INDEX('Policy Characteristics'!J:J,MATCH($C1564,'Policy Characteristics'!$C:$C,0))),"",INDEX('Policy Characteristics'!J:J,MATCH($C1564,'Policy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4" s="177" t="str">
        <f>IF(ISBLANK(INDEX('Policy Characteristics'!K:K,MATCH($C1564,'Policy Characteristics'!$C:$C,0))),"",INDEX('Policy Characteristics'!K:K,MATCH($C1564,'Policy Characteristics'!$C:$C,0)))</f>
        <v>io-model.html</v>
      </c>
      <c r="R1564" s="177" t="str">
        <f>IF(ISBLANK(INDEX('Policy Characteristics'!L:L,MATCH($C1564,'Policy Characteristics'!$C:$C,0))),"",INDEX('Policy Characteristics'!L:L,MATCH($C1564,'Policy Characteristics'!$C:$C,0)))</f>
        <v/>
      </c>
    </row>
    <row r="1565" spans="1:18" x14ac:dyDescent="0.35">
      <c r="A1565" s="176" t="str">
        <f>IF(ISBLANK(INDEX('Policy Characteristics'!A:A,MATCH($C1565,'Policy Characteristics'!$C:$C,0))),"",INDEX('Policy Characteristics'!A:A,MATCH($C1565,'Policy Characteristics'!$C:$C,0)))</f>
        <v>Government Revenue Accounting</v>
      </c>
      <c r="B1565" s="184" t="str">
        <f>IF(ISBLANK(INDEX('Policy Characteristics'!B:B,MATCH($C1565,'Policy Characteristics'!$C:$C,0))),"",INDEX('Policy Characteristics'!B:B,MATCH($C1565,'Policy Characteristics'!$C:$C,0)))</f>
        <v>Remaining Government Cash Flows</v>
      </c>
      <c r="C1565" s="176" t="str">
        <f t="shared" ref="C1565:C1567" si="92">C$1563</f>
        <v>GRA for Remaining Government Cash Flow Changes</v>
      </c>
      <c r="D1565" s="1" t="s">
        <v>1863</v>
      </c>
      <c r="F1565" s="1" t="s">
        <v>1867</v>
      </c>
      <c r="H1565" s="44">
        <v>587</v>
      </c>
      <c r="I1565" s="200" t="str">
        <f t="shared" si="91"/>
        <v>Yes</v>
      </c>
      <c r="J1565" s="177" t="str">
        <f>IF(ISBLANK(INDEX('Policy Characteristics'!D:D,MATCH($C1565,'Policy Characteristics'!$C:$C,0))),"",INDEX('Policy Characteristics'!D:D,MATCH($C1565,'Policy Characteristics'!$C:$C,0)))</f>
        <v/>
      </c>
      <c r="K1565" s="177" t="str">
        <f>IF(ISBLANK(INDEX('Policy Characteristics'!E:E,MATCH($C1565,'Policy Characteristics'!$C:$C,0))),"",INDEX('Policy Characteristics'!E:E,MATCH($C1565,'Policy Characteristics'!$C:$C,0)))</f>
        <v>GRA remaining cash flow changes</v>
      </c>
      <c r="L1565" s="177">
        <f>IF(ISBLANK(INDEX('Policy Characteristics'!F:F,MATCH($C1565,'Policy Characteristics'!$C:$C,0))),"",INDEX('Policy Characteristics'!F:F,MATCH($C1565,'Policy Characteristics'!$C:$C,0)))</f>
        <v>0</v>
      </c>
      <c r="M1565" s="177">
        <f>IF(ISBLANK(INDEX('Policy Characteristics'!G:G,MATCH($C1565,'Policy Characteristics'!$C:$C,0))),"",INDEX('Policy Characteristics'!G:G,MATCH($C1565,'Policy Characteristics'!$C:$C,0)))</f>
        <v>10</v>
      </c>
      <c r="N1565" s="177">
        <f>IF(ISBLANK(INDEX('Policy Characteristics'!H:H,MATCH($C1565,'Policy Characteristics'!$C:$C,0))),"",INDEX('Policy Characteristics'!H:H,MATCH($C1565,'Policy Characteristics'!$C:$C,0)))</f>
        <v>1</v>
      </c>
      <c r="O1565" s="177" t="str">
        <f>IF(ISBLANK(INDEX('Policy Characteristics'!I:I,MATCH($C1565,'Policy Characteristics'!$C:$C,0))),"",INDEX('Policy Characteristics'!I:I,MATCH($C1565,'Policy Characteristics'!$C:$C,0)))</f>
        <v>weight</v>
      </c>
      <c r="P1565" s="177" t="str">
        <f>IF(ISBLANK(INDEX('Policy Characteristics'!J:J,MATCH($C1565,'Policy Characteristics'!$C:$C,0))),"",INDEX('Policy Characteristics'!J:J,MATCH($C1565,'Policy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5" s="177" t="str">
        <f>IF(ISBLANK(INDEX('Policy Characteristics'!K:K,MATCH($C1565,'Policy Characteristics'!$C:$C,0))),"",INDEX('Policy Characteristics'!K:K,MATCH($C1565,'Policy Characteristics'!$C:$C,0)))</f>
        <v>io-model.html</v>
      </c>
      <c r="R1565" s="177" t="str">
        <f>IF(ISBLANK(INDEX('Policy Characteristics'!L:L,MATCH($C1565,'Policy Characteristics'!$C:$C,0))),"",INDEX('Policy Characteristics'!L:L,MATCH($C1565,'Policy Characteristics'!$C:$C,0)))</f>
        <v/>
      </c>
    </row>
    <row r="1566" spans="1:18" x14ac:dyDescent="0.35">
      <c r="A1566" s="176" t="str">
        <f>IF(ISBLANK(INDEX('Policy Characteristics'!A:A,MATCH($C1566,'Policy Characteristics'!$C:$C,0))),"",INDEX('Policy Characteristics'!A:A,MATCH($C1566,'Policy Characteristics'!$C:$C,0)))</f>
        <v>Government Revenue Accounting</v>
      </c>
      <c r="B1566" s="184" t="str">
        <f>IF(ISBLANK(INDEX('Policy Characteristics'!B:B,MATCH($C1566,'Policy Characteristics'!$C:$C,0))),"",INDEX('Policy Characteristics'!B:B,MATCH($C1566,'Policy Characteristics'!$C:$C,0)))</f>
        <v>Remaining Government Cash Flows</v>
      </c>
      <c r="C1566" s="176" t="str">
        <f t="shared" si="92"/>
        <v>GRA for Remaining Government Cash Flow Changes</v>
      </c>
      <c r="D1566" s="1" t="s">
        <v>1864</v>
      </c>
      <c r="F1566" s="1" t="s">
        <v>1868</v>
      </c>
      <c r="H1566" s="44">
        <v>588</v>
      </c>
      <c r="I1566" s="200" t="str">
        <f t="shared" si="91"/>
        <v>Yes</v>
      </c>
      <c r="J1566" s="177" t="str">
        <f>IF(ISBLANK(INDEX('Policy Characteristics'!D:D,MATCH($C1566,'Policy Characteristics'!$C:$C,0))),"",INDEX('Policy Characteristics'!D:D,MATCH($C1566,'Policy Characteristics'!$C:$C,0)))</f>
        <v/>
      </c>
      <c r="K1566" s="177" t="str">
        <f>IF(ISBLANK(INDEX('Policy Characteristics'!E:E,MATCH($C1566,'Policy Characteristics'!$C:$C,0))),"",INDEX('Policy Characteristics'!E:E,MATCH($C1566,'Policy Characteristics'!$C:$C,0)))</f>
        <v>GRA remaining cash flow changes</v>
      </c>
      <c r="L1566" s="177">
        <f>IF(ISBLANK(INDEX('Policy Characteristics'!F:F,MATCH($C1566,'Policy Characteristics'!$C:$C,0))),"",INDEX('Policy Characteristics'!F:F,MATCH($C1566,'Policy Characteristics'!$C:$C,0)))</f>
        <v>0</v>
      </c>
      <c r="M1566" s="177">
        <f>IF(ISBLANK(INDEX('Policy Characteristics'!G:G,MATCH($C1566,'Policy Characteristics'!$C:$C,0))),"",INDEX('Policy Characteristics'!G:G,MATCH($C1566,'Policy Characteristics'!$C:$C,0)))</f>
        <v>10</v>
      </c>
      <c r="N1566" s="177">
        <f>IF(ISBLANK(INDEX('Policy Characteristics'!H:H,MATCH($C1566,'Policy Characteristics'!$C:$C,0))),"",INDEX('Policy Characteristics'!H:H,MATCH($C1566,'Policy Characteristics'!$C:$C,0)))</f>
        <v>1</v>
      </c>
      <c r="O1566" s="177" t="str">
        <f>IF(ISBLANK(INDEX('Policy Characteristics'!I:I,MATCH($C1566,'Policy Characteristics'!$C:$C,0))),"",INDEX('Policy Characteristics'!I:I,MATCH($C1566,'Policy Characteristics'!$C:$C,0)))</f>
        <v>weight</v>
      </c>
      <c r="P1566" s="177" t="str">
        <f>IF(ISBLANK(INDEX('Policy Characteristics'!J:J,MATCH($C1566,'Policy Characteristics'!$C:$C,0))),"",INDEX('Policy Characteristics'!J:J,MATCH($C1566,'Policy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6" s="177" t="str">
        <f>IF(ISBLANK(INDEX('Policy Characteristics'!K:K,MATCH($C1566,'Policy Characteristics'!$C:$C,0))),"",INDEX('Policy Characteristics'!K:K,MATCH($C1566,'Policy Characteristics'!$C:$C,0)))</f>
        <v>io-model.html</v>
      </c>
      <c r="R1566" s="177" t="str">
        <f>IF(ISBLANK(INDEX('Policy Characteristics'!L:L,MATCH($C1566,'Policy Characteristics'!$C:$C,0))),"",INDEX('Policy Characteristics'!L:L,MATCH($C1566,'Policy Characteristics'!$C:$C,0)))</f>
        <v/>
      </c>
    </row>
    <row r="1567" spans="1:18" x14ac:dyDescent="0.35">
      <c r="A1567" s="176" t="str">
        <f>IF(ISBLANK(INDEX('Policy Characteristics'!A:A,MATCH($C1567,'Policy Characteristics'!$C:$C,0))),"",INDEX('Policy Characteristics'!A:A,MATCH($C1567,'Policy Characteristics'!$C:$C,0)))</f>
        <v>Government Revenue Accounting</v>
      </c>
      <c r="B1567" s="184" t="str">
        <f>IF(ISBLANK(INDEX('Policy Characteristics'!B:B,MATCH($C1567,'Policy Characteristics'!$C:$C,0))),"",INDEX('Policy Characteristics'!B:B,MATCH($C1567,'Policy Characteristics'!$C:$C,0)))</f>
        <v>Remaining Government Cash Flows</v>
      </c>
      <c r="C1567" s="176" t="str">
        <f t="shared" si="92"/>
        <v>GRA for Remaining Government Cash Flow Changes</v>
      </c>
      <c r="D1567" s="1" t="s">
        <v>1865</v>
      </c>
      <c r="F1567" s="1" t="s">
        <v>1869</v>
      </c>
      <c r="H1567" s="44">
        <v>589</v>
      </c>
      <c r="I1567" s="200" t="str">
        <f t="shared" si="91"/>
        <v>Yes</v>
      </c>
      <c r="J1567" s="177" t="str">
        <f>IF(ISBLANK(INDEX('Policy Characteristics'!D:D,MATCH($C1567,'Policy Characteristics'!$C:$C,0))),"",INDEX('Policy Characteristics'!D:D,MATCH($C1567,'Policy Characteristics'!$C:$C,0)))</f>
        <v/>
      </c>
      <c r="K1567" s="177" t="str">
        <f>IF(ISBLANK(INDEX('Policy Characteristics'!E:E,MATCH($C1567,'Policy Characteristics'!$C:$C,0))),"",INDEX('Policy Characteristics'!E:E,MATCH($C1567,'Policy Characteristics'!$C:$C,0)))</f>
        <v>GRA remaining cash flow changes</v>
      </c>
      <c r="L1567" s="177">
        <f>IF(ISBLANK(INDEX('Policy Characteristics'!F:F,MATCH($C1567,'Policy Characteristics'!$C:$C,0))),"",INDEX('Policy Characteristics'!F:F,MATCH($C1567,'Policy Characteristics'!$C:$C,0)))</f>
        <v>0</v>
      </c>
      <c r="M1567" s="177">
        <f>IF(ISBLANK(INDEX('Policy Characteristics'!G:G,MATCH($C1567,'Policy Characteristics'!$C:$C,0))),"",INDEX('Policy Characteristics'!G:G,MATCH($C1567,'Policy Characteristics'!$C:$C,0)))</f>
        <v>10</v>
      </c>
      <c r="N1567" s="177">
        <f>IF(ISBLANK(INDEX('Policy Characteristics'!H:H,MATCH($C1567,'Policy Characteristics'!$C:$C,0))),"",INDEX('Policy Characteristics'!H:H,MATCH($C1567,'Policy Characteristics'!$C:$C,0)))</f>
        <v>1</v>
      </c>
      <c r="O1567" s="177" t="str">
        <f>IF(ISBLANK(INDEX('Policy Characteristics'!I:I,MATCH($C1567,'Policy Characteristics'!$C:$C,0))),"",INDEX('Policy Characteristics'!I:I,MATCH($C1567,'Policy Characteristics'!$C:$C,0)))</f>
        <v>weight</v>
      </c>
      <c r="P1567" s="177" t="str">
        <f>IF(ISBLANK(INDEX('Policy Characteristics'!J:J,MATCH($C1567,'Policy Characteristics'!$C:$C,0))),"",INDEX('Policy Characteristics'!J:J,MATCH($C1567,'Policy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7" s="177" t="str">
        <f>IF(ISBLANK(INDEX('Policy Characteristics'!K:K,MATCH($C1567,'Policy Characteristics'!$C:$C,0))),"",INDEX('Policy Characteristics'!K:K,MATCH($C1567,'Policy Characteristics'!$C:$C,0)))</f>
        <v>io-model.html</v>
      </c>
      <c r="R1567" s="177" t="str">
        <f>IF(ISBLANK(INDEX('Policy Characteristics'!L:L,MATCH($C1567,'Policy Characteristics'!$C:$C,0))),"",INDEX('Policy Characteristics'!L:L,MATCH($C1567,'Policy Characteristics'!$C:$C,0)))</f>
        <v/>
      </c>
    </row>
    <row r="1568" spans="1:18" x14ac:dyDescent="0.35">
      <c r="A1568" s="176" t="str">
        <f>IF(ISBLANK(INDEX('Policy Characteristics'!A:A,MATCH($C1568,'Policy Characteristics'!$C:$C,0))),"",INDEX('Policy Characteristics'!A:A,MATCH($C1568,'Policy Characteristics'!$C:$C,0)))</f>
        <v>Control Settings</v>
      </c>
      <c r="B1568" s="184" t="str">
        <f>IF(ISBLANK(INDEX('Policy Characteristics'!B:B,MATCH($C1568,'Policy Characteristics'!$C:$C,0))),"",INDEX('Policy Characteristics'!B:B,MATCH($C1568,'Policy Characteristics'!$C:$C,0)))</f>
        <v>COVID-19 Recession</v>
      </c>
      <c r="C1568" s="1" t="s">
        <v>2282</v>
      </c>
      <c r="H1568" s="44">
        <v>543</v>
      </c>
      <c r="I1568" s="196" t="s">
        <v>44</v>
      </c>
      <c r="J1568" s="177" t="str">
        <f>IF(ISBLANK(INDEX('Policy Characteristics'!D:D,MATCH($C1568,'Policy Characteristics'!$C:$C,0))),"",INDEX('Policy Characteristics'!D:D,MATCH($C1568,'Policy Characteristics'!$C:$C,0)))</f>
        <v/>
      </c>
      <c r="K1568" s="177" t="str">
        <f>IF(ISBLANK(INDEX('Policy Characteristics'!E:E,MATCH($C1568,'Policy Characteristics'!$C:$C,0))),"",INDEX('Policy Characteristics'!E:E,MATCH($C1568,'Policy Characteristics'!$C:$C,0)))</f>
        <v>settings exogenous GDP adjustment</v>
      </c>
      <c r="L1568" s="177">
        <f>IF(ISBLANK(INDEX('Policy Characteristics'!F:F,MATCH($C1568,'Policy Characteristics'!$C:$C,0))),"",INDEX('Policy Characteristics'!F:F,MATCH($C1568,'Policy Characteristics'!$C:$C,0)))</f>
        <v>0</v>
      </c>
      <c r="M1568" s="177">
        <f>IF(ISBLANK(INDEX('Policy Characteristics'!G:G,MATCH($C1568,'Policy Characteristics'!$C:$C,0))),"",INDEX('Policy Characteristics'!G:G,MATCH($C1568,'Policy Characteristics'!$C:$C,0)))</f>
        <v>1</v>
      </c>
      <c r="N1568" s="177">
        <f>IF(ISBLANK(INDEX('Policy Characteristics'!H:H,MATCH($C1568,'Policy Characteristics'!$C:$C,0))),"",INDEX('Policy Characteristics'!H:H,MATCH($C1568,'Policy Characteristics'!$C:$C,0)))</f>
        <v>1</v>
      </c>
      <c r="O1568" s="177" t="str">
        <f>IF(ISBLANK(INDEX('Policy Characteristics'!I:I,MATCH($C1568,'Policy Characteristics'!$C:$C,0))),"",INDEX('Policy Characteristics'!I:I,MATCH($C1568,'Policy Characteristics'!$C:$C,0)))</f>
        <v>on/off</v>
      </c>
      <c r="P1568" s="177" t="str">
        <f>IF(ISBLANK(INDEX('Policy Characteristics'!J:J,MATCH($C1568,'Policy Characteristics'!$C:$C,0))),"",INDEX('Policy Characteristics'!J:J,MATCH($C1568,'Policy Characteristics'!$C:$C,0)))</f>
        <v>**Description:** This control setting is not used in the U.S. EPS at present, but it could be used to enable or disable the impacts of a or disables the GDP impact of a recession or other GDP-impacting event not accounted for in the energy use input data files.  It was previously used to model the recession caused by SARS-CoV-2 (COVID-19).</v>
      </c>
      <c r="Q1568" s="177" t="str">
        <f>IF(ISBLANK(INDEX('Policy Characteristics'!K:K,MATCH($C1568,'Policy Characteristics'!$C:$C,0))),"",INDEX('Policy Characteristics'!K:K,MATCH($C1568,'Policy Characteristics'!$C:$C,0)))</f>
        <v/>
      </c>
      <c r="R1568" s="177" t="str">
        <f>IF(ISBLANK(INDEX('Policy Characteristics'!L:L,MATCH($C1568,'Policy Characteristics'!$C:$C,0))),"",INDEX('Policy Characteristics'!L:L,MATCH($C1568,'Policy Characteristics'!$C:$C,0)))</f>
        <v/>
      </c>
    </row>
    <row r="1569" spans="1:18" x14ac:dyDescent="0.35">
      <c r="A1569" s="176" t="str">
        <f>IF(ISBLANK(INDEX('Policy Characteristics'!A:A,MATCH($C1569,'Policy Characteristics'!$C:$C,0))),"",INDEX('Policy Characteristics'!A:A,MATCH($C1569,'Policy Characteristics'!$C:$C,0)))</f>
        <v>Control Settings</v>
      </c>
      <c r="B1569" s="184" t="str">
        <f>IF(ISBLANK(INDEX('Policy Characteristics'!B:B,MATCH($C1569,'Policy Characteristics'!$C:$C,0))),"",INDEX('Policy Characteristics'!B:B,MATCH($C1569,'Policy Characteristics'!$C:$C,0)))</f>
        <v>Use 20-Year GWP Values</v>
      </c>
      <c r="C1569" t="s">
        <v>2160</v>
      </c>
      <c r="H1569" s="44">
        <v>1601</v>
      </c>
      <c r="I1569" s="196" t="s">
        <v>44</v>
      </c>
      <c r="J1569" s="177" t="str">
        <f>IF(ISBLANK(INDEX('Policy Characteristics'!D:D,MATCH($C1569,'Policy Characteristics'!$C:$C,0))),"",INDEX('Policy Characteristics'!D:D,MATCH($C1569,'Policy Characteristics'!$C:$C,0)))</f>
        <v/>
      </c>
      <c r="K1569" s="177" t="str">
        <f>IF(ISBLANK(INDEX('Policy Characteristics'!E:E,MATCH($C1569,'Policy Characteristics'!$C:$C,0))),"",INDEX('Policy Characteristics'!E:E,MATCH($C1569,'Policy Characteristics'!$C:$C,0)))</f>
        <v/>
      </c>
      <c r="L1569" s="177">
        <f>IF(ISBLANK(INDEX('Policy Characteristics'!F:F,MATCH($C1569,'Policy Characteristics'!$C:$C,0))),"",INDEX('Policy Characteristics'!F:F,MATCH($C1569,'Policy Characteristics'!$C:$C,0)))</f>
        <v>0</v>
      </c>
      <c r="M1569" s="177">
        <f>IF(ISBLANK(INDEX('Policy Characteristics'!G:G,MATCH($C1569,'Policy Characteristics'!$C:$C,0))),"",INDEX('Policy Characteristics'!G:G,MATCH($C1569,'Policy Characteristics'!$C:$C,0)))</f>
        <v>1</v>
      </c>
      <c r="N1569" s="177">
        <f>IF(ISBLANK(INDEX('Policy Characteristics'!H:H,MATCH($C1569,'Policy Characteristics'!$C:$C,0))),"",INDEX('Policy Characteristics'!H:H,MATCH($C1569,'Policy Characteristics'!$C:$C,0)))</f>
        <v>1</v>
      </c>
      <c r="O1569" s="177" t="str">
        <f>IF(ISBLANK(INDEX('Policy Characteristics'!I:I,MATCH($C1569,'Policy Characteristics'!$C:$C,0))),"",INDEX('Policy Characteristics'!I:I,MATCH($C1569,'Policy Characteristics'!$C:$C,0)))</f>
        <v>on/off</v>
      </c>
      <c r="P1569" s="177" t="str">
        <f>IF(ISBLANK(INDEX('Policy Characteristics'!J:J,MATCH($C1569,'Policy Characteristics'!$C:$C,0))),"",INDEX('Policy Characteristics'!J:J,MATCH($C1569,'Policy Characteristics'!$C:$C,0)))</f>
        <v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v>
      </c>
      <c r="Q1569" s="177" t="str">
        <f>IF(ISBLANK(INDEX('Policy Characteristics'!K:K,MATCH($C1569,'Policy Characteristics'!$C:$C,0))),"",INDEX('Policy Characteristics'!K:K,MATCH($C1569,'Policy Characteristics'!$C:$C,0)))</f>
        <v/>
      </c>
      <c r="R1569" s="177" t="str">
        <f>IF(ISBLANK(INDEX('Policy Characteristics'!L:L,MATCH($C1569,'Policy Characteristics'!$C:$C,0))),"",INDEX('Policy Characteristics'!L:L,MATCH($C1569,'Policy Characteristics'!$C:$C,0)))</f>
        <v/>
      </c>
    </row>
  </sheetData>
  <sortState xmlns:xlrd2="http://schemas.microsoft.com/office/spreadsheetml/2017/richdata2" ref="A191:I211">
    <sortCondition ref="B191:B211"/>
  </sortState>
  <conditionalFormatting sqref="I1:I1513 I1568:I1569 I1573:I1048576">
    <cfRule type="containsText" dxfId="5" priority="2" operator="containsText" text="No">
      <formula>NOT(ISERROR(SEARCH("No",I1)))</formula>
    </cfRule>
  </conditionalFormatting>
  <conditionalFormatting sqref="I1518 I1523 I1533 I1538 I1543 I1548 I1558 I1563">
    <cfRule type="containsText" dxfId="4" priority="135" operator="containsText" text="No">
      <formula>NOT(ISERROR(SEARCH("No",I1518)))</formula>
    </cfRule>
  </conditionalFormatting>
  <conditionalFormatting sqref="I1528">
    <cfRule type="containsText" dxfId="3" priority="4" operator="containsText" text="No">
      <formula>NOT(ISERROR(SEARCH("No",I1528)))</formula>
    </cfRule>
  </conditionalFormatting>
  <conditionalFormatting sqref="I1553">
    <cfRule type="containsText" dxfId="2" priority="3" operator="containsText" text="No">
      <formula>NOT(ISERROR(SEARCH("No",I1553)))</formula>
    </cfRule>
  </conditionalFormatting>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E62"/>
  <sheetViews>
    <sheetView topLeftCell="A16" zoomScale="85" zoomScaleNormal="85" workbookViewId="0">
      <selection activeCell="B32" sqref="B32"/>
    </sheetView>
  </sheetViews>
  <sheetFormatPr defaultColWidth="9.1796875" defaultRowHeight="14.5" x14ac:dyDescent="0.35"/>
  <cols>
    <col min="1" max="2" width="76.81640625" customWidth="1"/>
  </cols>
  <sheetData>
    <row r="1" spans="1:2" x14ac:dyDescent="0.35">
      <c r="A1" s="261" t="s">
        <v>1714</v>
      </c>
      <c r="B1" s="261"/>
    </row>
    <row r="2" spans="1:2" x14ac:dyDescent="0.35">
      <c r="A2" s="137" t="s">
        <v>1715</v>
      </c>
      <c r="B2" s="137" t="s">
        <v>1716</v>
      </c>
    </row>
    <row r="3" spans="1:2" x14ac:dyDescent="0.35">
      <c r="A3" s="138" t="s">
        <v>351</v>
      </c>
      <c r="B3" t="s">
        <v>351</v>
      </c>
    </row>
    <row r="4" spans="1:2" x14ac:dyDescent="0.35">
      <c r="A4" s="138" t="s">
        <v>2342</v>
      </c>
      <c r="B4" t="s">
        <v>2342</v>
      </c>
    </row>
    <row r="5" spans="1:2" x14ac:dyDescent="0.35">
      <c r="A5" s="138" t="s">
        <v>2526</v>
      </c>
      <c r="B5" t="s">
        <v>2648</v>
      </c>
    </row>
    <row r="6" spans="1:2" x14ac:dyDescent="0.35">
      <c r="A6" s="139" t="s">
        <v>1219</v>
      </c>
      <c r="B6" t="s">
        <v>1219</v>
      </c>
    </row>
    <row r="7" spans="1:2" x14ac:dyDescent="0.35">
      <c r="A7" s="139" t="s">
        <v>2527</v>
      </c>
      <c r="B7" t="s">
        <v>2647</v>
      </c>
    </row>
    <row r="8" spans="1:2" ht="29" x14ac:dyDescent="0.35">
      <c r="A8" s="139" t="s">
        <v>2550</v>
      </c>
      <c r="B8" t="s">
        <v>2664</v>
      </c>
    </row>
    <row r="9" spans="1:2" x14ac:dyDescent="0.35">
      <c r="A9" s="139" t="s">
        <v>2528</v>
      </c>
      <c r="B9" t="s">
        <v>2650</v>
      </c>
    </row>
    <row r="10" spans="1:2" x14ac:dyDescent="0.35">
      <c r="A10" s="139" t="s">
        <v>2529</v>
      </c>
      <c r="B10" t="s">
        <v>2651</v>
      </c>
    </row>
    <row r="11" spans="1:2" x14ac:dyDescent="0.35">
      <c r="A11" s="139" t="s">
        <v>1758</v>
      </c>
      <c r="B11" t="s">
        <v>1758</v>
      </c>
    </row>
    <row r="12" spans="1:2" x14ac:dyDescent="0.35">
      <c r="A12" s="139" t="s">
        <v>1800</v>
      </c>
      <c r="B12" t="s">
        <v>1800</v>
      </c>
    </row>
    <row r="13" spans="1:2" x14ac:dyDescent="0.35">
      <c r="A13" s="139" t="s">
        <v>1777</v>
      </c>
      <c r="B13" t="s">
        <v>1777</v>
      </c>
    </row>
    <row r="14" spans="1:2" x14ac:dyDescent="0.35">
      <c r="A14" s="139" t="s">
        <v>2530</v>
      </c>
      <c r="B14" t="s">
        <v>2652</v>
      </c>
    </row>
    <row r="15" spans="1:2" x14ac:dyDescent="0.35">
      <c r="A15" s="139" t="s">
        <v>352</v>
      </c>
      <c r="B15" t="s">
        <v>352</v>
      </c>
    </row>
    <row r="16" spans="1:2" x14ac:dyDescent="0.35">
      <c r="A16" s="139" t="s">
        <v>353</v>
      </c>
      <c r="B16" t="s">
        <v>353</v>
      </c>
    </row>
    <row r="17" spans="1:2" x14ac:dyDescent="0.35">
      <c r="A17" s="139" t="s">
        <v>2419</v>
      </c>
      <c r="B17" t="s">
        <v>2419</v>
      </c>
    </row>
    <row r="18" spans="1:2" x14ac:dyDescent="0.35">
      <c r="A18" s="139" t="s">
        <v>2207</v>
      </c>
      <c r="B18" t="s">
        <v>2207</v>
      </c>
    </row>
    <row r="19" spans="1:2" x14ac:dyDescent="0.35">
      <c r="A19" s="139" t="s">
        <v>2208</v>
      </c>
      <c r="B19" t="s">
        <v>2208</v>
      </c>
    </row>
    <row r="20" spans="1:2" x14ac:dyDescent="0.35">
      <c r="A20" s="139" t="s">
        <v>2531</v>
      </c>
      <c r="B20" t="s">
        <v>2649</v>
      </c>
    </row>
    <row r="21" spans="1:2" x14ac:dyDescent="0.35">
      <c r="A21" s="139" t="s">
        <v>354</v>
      </c>
      <c r="B21" t="s">
        <v>354</v>
      </c>
    </row>
    <row r="22" spans="1:2" x14ac:dyDescent="0.35">
      <c r="A22" s="139" t="s">
        <v>2532</v>
      </c>
      <c r="B22" t="s">
        <v>2653</v>
      </c>
    </row>
    <row r="23" spans="1:2" x14ac:dyDescent="0.35">
      <c r="A23" s="139" t="s">
        <v>1358</v>
      </c>
      <c r="B23" t="s">
        <v>1358</v>
      </c>
    </row>
    <row r="24" spans="1:2" x14ac:dyDescent="0.35">
      <c r="A24" s="139" t="s">
        <v>1278</v>
      </c>
      <c r="B24" t="s">
        <v>1278</v>
      </c>
    </row>
    <row r="25" spans="1:2" x14ac:dyDescent="0.35">
      <c r="A25" s="139" t="s">
        <v>1279</v>
      </c>
      <c r="B25" t="s">
        <v>1279</v>
      </c>
    </row>
    <row r="26" spans="1:2" x14ac:dyDescent="0.35">
      <c r="A26" s="139" t="s">
        <v>474</v>
      </c>
      <c r="B26" t="s">
        <v>474</v>
      </c>
    </row>
    <row r="27" spans="1:2" x14ac:dyDescent="0.35">
      <c r="A27" s="139" t="s">
        <v>1256</v>
      </c>
      <c r="B27" t="s">
        <v>1256</v>
      </c>
    </row>
    <row r="28" spans="1:2" x14ac:dyDescent="0.35">
      <c r="A28" s="139" t="s">
        <v>1255</v>
      </c>
      <c r="B28" t="s">
        <v>1255</v>
      </c>
    </row>
    <row r="29" spans="1:2" x14ac:dyDescent="0.35">
      <c r="A29" s="139" t="s">
        <v>1288</v>
      </c>
      <c r="B29" t="s">
        <v>1288</v>
      </c>
    </row>
    <row r="30" spans="1:2" x14ac:dyDescent="0.35">
      <c r="A30" s="139" t="s">
        <v>456</v>
      </c>
      <c r="B30" t="s">
        <v>2686</v>
      </c>
    </row>
    <row r="31" spans="1:2" x14ac:dyDescent="0.35">
      <c r="A31" s="139" t="s">
        <v>2533</v>
      </c>
      <c r="B31" t="s">
        <v>2654</v>
      </c>
    </row>
    <row r="32" spans="1:2" x14ac:dyDescent="0.35">
      <c r="A32" s="139" t="s">
        <v>1261</v>
      </c>
      <c r="B32" t="s">
        <v>1261</v>
      </c>
    </row>
    <row r="33" spans="1:2" x14ac:dyDescent="0.35">
      <c r="A33" s="139" t="s">
        <v>1262</v>
      </c>
      <c r="B33" t="s">
        <v>1262</v>
      </c>
    </row>
    <row r="34" spans="1:2" x14ac:dyDescent="0.35">
      <c r="A34" s="139" t="s">
        <v>2176</v>
      </c>
      <c r="B34" t="s">
        <v>2176</v>
      </c>
    </row>
    <row r="35" spans="1:2" x14ac:dyDescent="0.35">
      <c r="A35" s="139" t="s">
        <v>1533</v>
      </c>
      <c r="B35" t="s">
        <v>1533</v>
      </c>
    </row>
    <row r="36" spans="1:2" x14ac:dyDescent="0.35">
      <c r="A36" s="139" t="s">
        <v>1323</v>
      </c>
      <c r="B36" t="s">
        <v>2676</v>
      </c>
    </row>
    <row r="37" spans="1:2" x14ac:dyDescent="0.35">
      <c r="A37" s="139" t="s">
        <v>2534</v>
      </c>
      <c r="B37" t="s">
        <v>2655</v>
      </c>
    </row>
    <row r="38" spans="1:2" x14ac:dyDescent="0.35">
      <c r="A38" s="139" t="s">
        <v>2535</v>
      </c>
      <c r="B38" t="s">
        <v>2656</v>
      </c>
    </row>
    <row r="39" spans="1:2" x14ac:dyDescent="0.35">
      <c r="A39" s="139" t="s">
        <v>2536</v>
      </c>
      <c r="B39" t="s">
        <v>2657</v>
      </c>
    </row>
    <row r="40" spans="1:2" x14ac:dyDescent="0.35">
      <c r="A40" s="139" t="s">
        <v>2537</v>
      </c>
      <c r="B40" t="s">
        <v>2658</v>
      </c>
    </row>
    <row r="41" spans="1:2" x14ac:dyDescent="0.35">
      <c r="A41" s="139" t="s">
        <v>2538</v>
      </c>
      <c r="B41" t="s">
        <v>2659</v>
      </c>
    </row>
    <row r="42" spans="1:2" x14ac:dyDescent="0.35">
      <c r="A42" s="139" t="s">
        <v>2539</v>
      </c>
      <c r="B42" t="s">
        <v>2660</v>
      </c>
    </row>
    <row r="43" spans="1:2" x14ac:dyDescent="0.35">
      <c r="A43" s="139" t="s">
        <v>2532</v>
      </c>
      <c r="B43" t="s">
        <v>2653</v>
      </c>
    </row>
    <row r="44" spans="1:2" x14ac:dyDescent="0.35">
      <c r="A44" s="139" t="s">
        <v>2163</v>
      </c>
      <c r="B44" t="s">
        <v>2661</v>
      </c>
    </row>
    <row r="45" spans="1:2" x14ac:dyDescent="0.35">
      <c r="A45" s="139" t="s">
        <v>2540</v>
      </c>
      <c r="B45" t="s">
        <v>2663</v>
      </c>
    </row>
    <row r="46" spans="1:2" x14ac:dyDescent="0.35">
      <c r="A46" s="139" t="s">
        <v>2541</v>
      </c>
      <c r="B46" t="s">
        <v>2662</v>
      </c>
    </row>
    <row r="48" spans="1:2" x14ac:dyDescent="0.35">
      <c r="A48" s="261" t="s">
        <v>1718</v>
      </c>
      <c r="B48" s="261"/>
    </row>
    <row r="49" spans="1:5" x14ac:dyDescent="0.35">
      <c r="A49" s="137" t="s">
        <v>1715</v>
      </c>
      <c r="B49" s="137" t="s">
        <v>1716</v>
      </c>
      <c r="E49" t="s">
        <v>2621</v>
      </c>
    </row>
    <row r="50" spans="1:5" x14ac:dyDescent="0.35">
      <c r="A50" s="100" t="s">
        <v>138</v>
      </c>
      <c r="B50" t="s">
        <v>2624</v>
      </c>
    </row>
    <row r="51" spans="1:5" x14ac:dyDescent="0.35">
      <c r="A51" s="100" t="s">
        <v>140</v>
      </c>
      <c r="B51" t="s">
        <v>2625</v>
      </c>
    </row>
    <row r="62" spans="1:5" x14ac:dyDescent="0.35">
      <c r="A62" s="1"/>
    </row>
  </sheetData>
  <mergeCells count="2">
    <mergeCell ref="A1:B1"/>
    <mergeCell ref="A48:B48"/>
  </mergeCells>
  <phoneticPr fontId="97"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211"/>
  <sheetViews>
    <sheetView topLeftCell="B1" zoomScale="70" zoomScaleNormal="70" workbookViewId="0">
      <pane ySplit="1" topLeftCell="A2" activePane="bottomLeft" state="frozen"/>
      <selection pane="bottomLeft" activeCell="J2" sqref="J2"/>
    </sheetView>
  </sheetViews>
  <sheetFormatPr defaultColWidth="9.1796875" defaultRowHeight="14.5" x14ac:dyDescent="0.35"/>
  <cols>
    <col min="1" max="1" width="37.453125" style="1" customWidth="1"/>
    <col min="2" max="2" width="27.453125" style="1" customWidth="1"/>
    <col min="3" max="3" width="9" style="1" customWidth="1"/>
    <col min="4" max="4" width="18.453125" style="1" customWidth="1"/>
    <col min="5" max="5" width="18.1796875" style="1" customWidth="1"/>
    <col min="6" max="6" width="34.1796875" style="1" customWidth="1"/>
    <col min="7" max="7" width="95" style="1" customWidth="1"/>
    <col min="8" max="8" width="37.453125" style="1" customWidth="1"/>
    <col min="9" max="10" width="34.453125" style="1" customWidth="1"/>
    <col min="11" max="16384" width="9.1796875" style="1"/>
  </cols>
  <sheetData>
    <row r="1" spans="1:10" s="3" customFormat="1" ht="29" x14ac:dyDescent="0.35">
      <c r="A1" s="103" t="s">
        <v>1210</v>
      </c>
      <c r="B1" s="104" t="s">
        <v>1211</v>
      </c>
      <c r="C1" s="140" t="s">
        <v>1717</v>
      </c>
      <c r="D1" s="104" t="s">
        <v>60</v>
      </c>
      <c r="E1" s="104" t="s">
        <v>62</v>
      </c>
      <c r="F1" s="104" t="s">
        <v>438</v>
      </c>
      <c r="G1" s="104" t="s">
        <v>61</v>
      </c>
      <c r="H1" s="104" t="s">
        <v>1220</v>
      </c>
      <c r="I1" s="105" t="s">
        <v>303</v>
      </c>
      <c r="J1" s="45" t="s">
        <v>2423</v>
      </c>
    </row>
    <row r="2" spans="1:10" x14ac:dyDescent="0.35">
      <c r="A2" s="2" t="s">
        <v>1225</v>
      </c>
      <c r="B2" s="1" t="s">
        <v>1226</v>
      </c>
      <c r="C2" s="44">
        <v>1</v>
      </c>
      <c r="D2" s="1" t="s">
        <v>63</v>
      </c>
      <c r="E2" s="1" t="s">
        <v>64</v>
      </c>
      <c r="F2" s="1" t="str">
        <f>UnitControlCenter!$B$3</f>
        <v>million metric tons / year</v>
      </c>
      <c r="G2" s="1" t="s">
        <v>174</v>
      </c>
      <c r="J2" s="1" t="s">
        <v>2688</v>
      </c>
    </row>
    <row r="3" spans="1:10" x14ac:dyDescent="0.35">
      <c r="A3" s="2" t="s">
        <v>1225</v>
      </c>
      <c r="B3" s="1" t="s">
        <v>1227</v>
      </c>
      <c r="C3" s="49">
        <v>1</v>
      </c>
      <c r="D3" s="2" t="s">
        <v>63</v>
      </c>
      <c r="E3" s="2" t="s">
        <v>64</v>
      </c>
      <c r="F3" s="1" t="str">
        <f>UnitControlCenter!$B$3</f>
        <v>million metric tons / year</v>
      </c>
      <c r="G3" s="1" t="s">
        <v>1209</v>
      </c>
      <c r="J3" s="1" t="s">
        <v>2687</v>
      </c>
    </row>
    <row r="4" spans="1:10" ht="29" x14ac:dyDescent="0.35">
      <c r="A4" s="2" t="s">
        <v>1225</v>
      </c>
      <c r="B4" s="1" t="s">
        <v>2340</v>
      </c>
      <c r="C4" s="44">
        <v>1</v>
      </c>
      <c r="D4" s="1" t="s">
        <v>63</v>
      </c>
      <c r="E4" s="1" t="s">
        <v>64</v>
      </c>
      <c r="F4" s="1" t="str">
        <f>UnitControlCenter!B4</f>
        <v>million metric tons</v>
      </c>
      <c r="G4" s="1" t="s">
        <v>2343</v>
      </c>
      <c r="J4" s="1" t="s">
        <v>2429</v>
      </c>
    </row>
    <row r="5" spans="1:10" ht="29" x14ac:dyDescent="0.35">
      <c r="A5" s="2" t="s">
        <v>1225</v>
      </c>
      <c r="B5" s="1" t="s">
        <v>2341</v>
      </c>
      <c r="C5" s="49">
        <v>1</v>
      </c>
      <c r="D5" s="2" t="s">
        <v>63</v>
      </c>
      <c r="E5" s="2" t="s">
        <v>64</v>
      </c>
      <c r="F5" s="1" t="str">
        <f>UnitControlCenter!B4</f>
        <v>million metric tons</v>
      </c>
      <c r="G5" s="1" t="s">
        <v>2344</v>
      </c>
    </row>
    <row r="6" spans="1:10" ht="72.5" x14ac:dyDescent="0.35">
      <c r="A6" s="2" t="s">
        <v>1225</v>
      </c>
      <c r="B6" s="2" t="s">
        <v>1228</v>
      </c>
      <c r="C6" s="44">
        <v>1</v>
      </c>
      <c r="D6" s="1" t="s">
        <v>65</v>
      </c>
      <c r="E6" s="1" t="s">
        <v>66</v>
      </c>
      <c r="F6" s="1" t="str">
        <f>UnitControlCenter!$B$3</f>
        <v>million metric tons / year</v>
      </c>
      <c r="G6" s="1" t="s">
        <v>1695</v>
      </c>
      <c r="H6" s="1" t="s">
        <v>1696</v>
      </c>
      <c r="I6" s="1" t="s">
        <v>1697</v>
      </c>
    </row>
    <row r="7" spans="1:10" ht="29" x14ac:dyDescent="0.35">
      <c r="A7" s="2" t="s">
        <v>1225</v>
      </c>
      <c r="B7" s="2" t="s">
        <v>1229</v>
      </c>
      <c r="C7" s="44">
        <v>1</v>
      </c>
      <c r="D7" s="1" t="s">
        <v>65</v>
      </c>
      <c r="E7" s="1" t="s">
        <v>66</v>
      </c>
      <c r="F7" s="1" t="str">
        <f>UnitControlCenter!$B$3</f>
        <v>million metric tons / year</v>
      </c>
      <c r="G7" s="1" t="s">
        <v>1698</v>
      </c>
      <c r="H7" s="1" t="s">
        <v>1699</v>
      </c>
      <c r="I7" s="1" t="s">
        <v>1700</v>
      </c>
    </row>
    <row r="8" spans="1:10" ht="29" x14ac:dyDescent="0.35">
      <c r="A8" s="2" t="s">
        <v>1225</v>
      </c>
      <c r="B8" s="2" t="s">
        <v>1230</v>
      </c>
      <c r="C8" s="44">
        <v>1</v>
      </c>
      <c r="D8" s="1" t="s">
        <v>65</v>
      </c>
      <c r="E8" s="1" t="s">
        <v>66</v>
      </c>
      <c r="F8" s="1" t="str">
        <f>UnitControlCenter!$B$3</f>
        <v>million metric tons / year</v>
      </c>
      <c r="G8" s="1" t="s">
        <v>1501</v>
      </c>
      <c r="H8" s="1" t="s">
        <v>1502</v>
      </c>
      <c r="I8" s="1" t="s">
        <v>1503</v>
      </c>
    </row>
    <row r="9" spans="1:10" x14ac:dyDescent="0.35">
      <c r="A9" s="2" t="s">
        <v>1225</v>
      </c>
      <c r="B9" s="2" t="s">
        <v>1768</v>
      </c>
      <c r="C9" s="44">
        <v>0</v>
      </c>
      <c r="D9" s="1" t="s">
        <v>63</v>
      </c>
      <c r="E9" s="1" t="s">
        <v>64</v>
      </c>
      <c r="F9" s="1" t="str">
        <f>UnitControlCenter!$B$5</f>
        <v>g CO2e / 2023 Euro</v>
      </c>
      <c r="G9" s="1" t="s">
        <v>1720</v>
      </c>
    </row>
    <row r="10" spans="1:10" x14ac:dyDescent="0.35">
      <c r="A10" s="2" t="s">
        <v>1225</v>
      </c>
      <c r="B10" s="2" t="s">
        <v>131</v>
      </c>
      <c r="C10" s="44">
        <v>1</v>
      </c>
      <c r="D10" s="1" t="s">
        <v>63</v>
      </c>
      <c r="E10" s="1" t="s">
        <v>64</v>
      </c>
      <c r="F10" s="1" t="str">
        <f>UnitControlCenter!$B$3</f>
        <v>million metric tons / year</v>
      </c>
      <c r="G10" s="1" t="s">
        <v>1328</v>
      </c>
    </row>
    <row r="11" spans="1:10" x14ac:dyDescent="0.35">
      <c r="A11" s="2" t="s">
        <v>1225</v>
      </c>
      <c r="B11" s="2" t="s">
        <v>1326</v>
      </c>
      <c r="C11" s="44">
        <v>1</v>
      </c>
      <c r="D11" s="1" t="s">
        <v>63</v>
      </c>
      <c r="E11" s="1" t="s">
        <v>64</v>
      </c>
      <c r="F11" s="1" t="str">
        <f>UnitControlCenter!$B$3</f>
        <v>million metric tons / year</v>
      </c>
      <c r="G11" s="1" t="s">
        <v>1329</v>
      </c>
    </row>
    <row r="12" spans="1:10" x14ac:dyDescent="0.35">
      <c r="A12" s="2" t="s">
        <v>1225</v>
      </c>
      <c r="B12" s="2" t="s">
        <v>1386</v>
      </c>
      <c r="C12" s="44">
        <v>1</v>
      </c>
      <c r="D12" s="1" t="s">
        <v>63</v>
      </c>
      <c r="E12" s="1" t="s">
        <v>64</v>
      </c>
      <c r="F12" s="1" t="str">
        <f>UnitControlCenter!$B$3</f>
        <v>million metric tons / year</v>
      </c>
      <c r="G12" s="1" t="s">
        <v>1394</v>
      </c>
    </row>
    <row r="13" spans="1:10" x14ac:dyDescent="0.35">
      <c r="A13" s="2" t="s">
        <v>1225</v>
      </c>
      <c r="B13" s="2" t="s">
        <v>92</v>
      </c>
      <c r="C13" s="44">
        <v>1</v>
      </c>
      <c r="D13" s="1" t="s">
        <v>63</v>
      </c>
      <c r="E13" s="1" t="s">
        <v>64</v>
      </c>
      <c r="F13" s="1" t="str">
        <f>UnitControlCenter!$B$3</f>
        <v>million metric tons / year</v>
      </c>
      <c r="G13" s="1" t="s">
        <v>1330</v>
      </c>
    </row>
    <row r="14" spans="1:10" x14ac:dyDescent="0.35">
      <c r="A14" s="2" t="s">
        <v>1225</v>
      </c>
      <c r="B14" s="2" t="s">
        <v>9</v>
      </c>
      <c r="C14" s="44">
        <v>1</v>
      </c>
      <c r="D14" s="1" t="s">
        <v>63</v>
      </c>
      <c r="E14" s="1" t="s">
        <v>64</v>
      </c>
      <c r="F14" s="1" t="str">
        <f>UnitControlCenter!$B$3</f>
        <v>million metric tons / year</v>
      </c>
      <c r="G14" s="1" t="s">
        <v>1349</v>
      </c>
    </row>
    <row r="15" spans="1:10" x14ac:dyDescent="0.35">
      <c r="A15" s="2" t="s">
        <v>1225</v>
      </c>
      <c r="B15" s="2" t="s">
        <v>1327</v>
      </c>
      <c r="C15" s="44">
        <v>1</v>
      </c>
      <c r="D15" s="1" t="s">
        <v>63</v>
      </c>
      <c r="E15" s="1" t="s">
        <v>64</v>
      </c>
      <c r="F15" s="1" t="str">
        <f>UnitControlCenter!$B$3</f>
        <v>million metric tons / year</v>
      </c>
      <c r="G15" s="1" t="s">
        <v>1331</v>
      </c>
    </row>
    <row r="16" spans="1:10" x14ac:dyDescent="0.35">
      <c r="A16" s="2" t="s">
        <v>1225</v>
      </c>
      <c r="B16" s="2" t="s">
        <v>4</v>
      </c>
      <c r="C16" s="44">
        <v>1</v>
      </c>
      <c r="D16" s="1" t="s">
        <v>63</v>
      </c>
      <c r="E16" s="1" t="s">
        <v>64</v>
      </c>
      <c r="F16" s="1" t="str">
        <f>UnitControlCenter!$B$3</f>
        <v>million metric tons / year</v>
      </c>
      <c r="G16" s="1" t="s">
        <v>1332</v>
      </c>
    </row>
    <row r="17" spans="1:10" ht="15" thickBot="1" x14ac:dyDescent="0.4">
      <c r="A17" s="134" t="s">
        <v>1225</v>
      </c>
      <c r="B17" s="134" t="s">
        <v>1336</v>
      </c>
      <c r="C17" s="141">
        <v>1</v>
      </c>
      <c r="D17" s="135" t="s">
        <v>63</v>
      </c>
      <c r="E17" s="135" t="s">
        <v>64</v>
      </c>
      <c r="F17" s="135" t="str">
        <f>UnitControlCenter!$B$3</f>
        <v>million metric tons / year</v>
      </c>
      <c r="G17" s="135" t="s">
        <v>1333</v>
      </c>
      <c r="H17" s="135"/>
      <c r="I17" s="135"/>
      <c r="J17" s="135"/>
    </row>
    <row r="18" spans="1:10" ht="101.5" x14ac:dyDescent="0.35">
      <c r="A18" s="2" t="s">
        <v>1231</v>
      </c>
      <c r="B18" s="2" t="s">
        <v>1132</v>
      </c>
      <c r="C18" s="44">
        <v>1</v>
      </c>
      <c r="D18" s="1" t="s">
        <v>65</v>
      </c>
      <c r="E18" s="1" t="s">
        <v>66</v>
      </c>
      <c r="F18" s="1" t="str">
        <f>UnitControlCenter!$B$3</f>
        <v>million metric tons / year</v>
      </c>
      <c r="G18" s="1" t="s">
        <v>2181</v>
      </c>
      <c r="H18" s="1" t="s">
        <v>1696</v>
      </c>
      <c r="I18" s="1" t="s">
        <v>1697</v>
      </c>
    </row>
    <row r="19" spans="1:10" ht="101.5" x14ac:dyDescent="0.35">
      <c r="A19" s="2" t="s">
        <v>1231</v>
      </c>
      <c r="B19" s="2" t="s">
        <v>1140</v>
      </c>
      <c r="C19" s="44">
        <v>1</v>
      </c>
      <c r="D19" s="1" t="s">
        <v>65</v>
      </c>
      <c r="E19" s="1" t="s">
        <v>66</v>
      </c>
      <c r="F19" s="1" t="str">
        <f>UnitControlCenter!$B$3</f>
        <v>million metric tons / year</v>
      </c>
      <c r="G19" s="1" t="s">
        <v>2193</v>
      </c>
      <c r="H19" s="1" t="s">
        <v>1696</v>
      </c>
      <c r="I19" s="1" t="s">
        <v>2182</v>
      </c>
    </row>
    <row r="20" spans="1:10" ht="101.5" x14ac:dyDescent="0.35">
      <c r="A20" s="2" t="s">
        <v>1231</v>
      </c>
      <c r="B20" s="2" t="s">
        <v>1141</v>
      </c>
      <c r="C20" s="44">
        <v>1</v>
      </c>
      <c r="D20" s="1" t="s">
        <v>65</v>
      </c>
      <c r="E20" s="1" t="s">
        <v>66</v>
      </c>
      <c r="F20" s="1" t="str">
        <f>UnitControlCenter!$B$3</f>
        <v>million metric tons / year</v>
      </c>
      <c r="G20" s="1" t="s">
        <v>2194</v>
      </c>
      <c r="H20" s="1" t="s">
        <v>1696</v>
      </c>
      <c r="I20" s="1" t="s">
        <v>2183</v>
      </c>
    </row>
    <row r="21" spans="1:10" ht="101.5" x14ac:dyDescent="0.35">
      <c r="A21" s="2" t="s">
        <v>1231</v>
      </c>
      <c r="B21" s="2" t="s">
        <v>1218</v>
      </c>
      <c r="C21" s="44">
        <v>1</v>
      </c>
      <c r="D21" s="1" t="s">
        <v>65</v>
      </c>
      <c r="E21" s="1" t="s">
        <v>66</v>
      </c>
      <c r="F21" s="1" t="str">
        <f>UnitControlCenter!$B$3</f>
        <v>million metric tons / year</v>
      </c>
      <c r="G21" s="1" t="s">
        <v>2195</v>
      </c>
      <c r="H21" s="1" t="s">
        <v>1696</v>
      </c>
      <c r="I21" s="1" t="s">
        <v>2184</v>
      </c>
    </row>
    <row r="22" spans="1:10" ht="101.5" x14ac:dyDescent="0.35">
      <c r="A22" s="2" t="s">
        <v>1231</v>
      </c>
      <c r="B22" s="2" t="s">
        <v>1217</v>
      </c>
      <c r="C22" s="44">
        <v>1</v>
      </c>
      <c r="D22" s="1" t="s">
        <v>65</v>
      </c>
      <c r="E22" s="1" t="s">
        <v>66</v>
      </c>
      <c r="F22" s="1" t="str">
        <f>UnitControlCenter!$B$6</f>
        <v>thousand metric tons / year</v>
      </c>
      <c r="G22" s="1" t="s">
        <v>2196</v>
      </c>
      <c r="H22" s="1" t="s">
        <v>1696</v>
      </c>
      <c r="I22" s="1" t="s">
        <v>2185</v>
      </c>
    </row>
    <row r="23" spans="1:10" ht="101.5" x14ac:dyDescent="0.35">
      <c r="A23" s="2" t="s">
        <v>1231</v>
      </c>
      <c r="B23" s="2" t="s">
        <v>1135</v>
      </c>
      <c r="C23" s="44">
        <v>1</v>
      </c>
      <c r="D23" s="1" t="s">
        <v>65</v>
      </c>
      <c r="E23" s="1" t="s">
        <v>66</v>
      </c>
      <c r="F23" s="1" t="str">
        <f>UnitControlCenter!$B$6</f>
        <v>thousand metric tons / year</v>
      </c>
      <c r="G23" s="1" t="s">
        <v>2197</v>
      </c>
      <c r="H23" s="1" t="s">
        <v>1696</v>
      </c>
      <c r="I23" s="1" t="s">
        <v>2186</v>
      </c>
    </row>
    <row r="24" spans="1:10" ht="87" x14ac:dyDescent="0.35">
      <c r="A24" s="2" t="s">
        <v>1231</v>
      </c>
      <c r="B24" s="2" t="s">
        <v>1138</v>
      </c>
      <c r="C24" s="44">
        <v>1</v>
      </c>
      <c r="D24" s="1" t="s">
        <v>65</v>
      </c>
      <c r="E24" s="1" t="s">
        <v>66</v>
      </c>
      <c r="F24" s="1" t="str">
        <f>UnitControlCenter!$B$6</f>
        <v>thousand metric tons / year</v>
      </c>
      <c r="G24" s="1" t="s">
        <v>2198</v>
      </c>
      <c r="H24" s="1" t="s">
        <v>1696</v>
      </c>
      <c r="I24" s="1" t="s">
        <v>2187</v>
      </c>
    </row>
    <row r="25" spans="1:10" ht="101.5" x14ac:dyDescent="0.35">
      <c r="A25" s="2" t="s">
        <v>1231</v>
      </c>
      <c r="B25" s="2" t="s">
        <v>1139</v>
      </c>
      <c r="C25" s="44">
        <v>1</v>
      </c>
      <c r="D25" s="1" t="s">
        <v>65</v>
      </c>
      <c r="E25" s="1" t="s">
        <v>66</v>
      </c>
      <c r="F25" s="1" t="str">
        <f>UnitControlCenter!$B$6</f>
        <v>thousand metric tons / year</v>
      </c>
      <c r="G25" s="1" t="s">
        <v>2199</v>
      </c>
      <c r="H25" s="1" t="s">
        <v>1696</v>
      </c>
      <c r="I25" s="1" t="s">
        <v>2188</v>
      </c>
    </row>
    <row r="26" spans="1:10" ht="101.5" x14ac:dyDescent="0.35">
      <c r="A26" s="2" t="s">
        <v>1231</v>
      </c>
      <c r="B26" s="2" t="s">
        <v>1134</v>
      </c>
      <c r="C26" s="44">
        <v>1</v>
      </c>
      <c r="D26" s="1" t="s">
        <v>65</v>
      </c>
      <c r="E26" s="1" t="s">
        <v>66</v>
      </c>
      <c r="F26" s="1" t="str">
        <f>UnitControlCenter!$B$3</f>
        <v>million metric tons / year</v>
      </c>
      <c r="G26" s="1" t="s">
        <v>2200</v>
      </c>
      <c r="H26" s="1" t="s">
        <v>1696</v>
      </c>
      <c r="I26" s="1" t="s">
        <v>2189</v>
      </c>
    </row>
    <row r="27" spans="1:10" ht="101.5" x14ac:dyDescent="0.35">
      <c r="A27" s="2" t="s">
        <v>1231</v>
      </c>
      <c r="B27" s="2" t="s">
        <v>1133</v>
      </c>
      <c r="C27" s="44">
        <v>1</v>
      </c>
      <c r="D27" s="1" t="s">
        <v>65</v>
      </c>
      <c r="E27" s="1" t="s">
        <v>66</v>
      </c>
      <c r="F27" s="1" t="str">
        <f>UnitControlCenter!$B$6</f>
        <v>thousand metric tons / year</v>
      </c>
      <c r="G27" s="1" t="s">
        <v>2201</v>
      </c>
      <c r="H27" s="1" t="s">
        <v>1696</v>
      </c>
      <c r="I27" s="1" t="s">
        <v>2190</v>
      </c>
    </row>
    <row r="28" spans="1:10" ht="101.5" x14ac:dyDescent="0.35">
      <c r="A28" s="2" t="s">
        <v>1231</v>
      </c>
      <c r="B28" s="2" t="s">
        <v>1137</v>
      </c>
      <c r="C28" s="44">
        <v>1</v>
      </c>
      <c r="D28" s="1" t="s">
        <v>65</v>
      </c>
      <c r="E28" s="1" t="s">
        <v>66</v>
      </c>
      <c r="F28" s="1" t="str">
        <f>UnitControlCenter!$B$3</f>
        <v>million metric tons / year</v>
      </c>
      <c r="G28" s="1" t="s">
        <v>2202</v>
      </c>
      <c r="H28" s="1" t="s">
        <v>1696</v>
      </c>
      <c r="I28" s="1" t="s">
        <v>2191</v>
      </c>
    </row>
    <row r="29" spans="1:10" ht="102" thickBot="1" x14ac:dyDescent="0.4">
      <c r="A29" s="134" t="s">
        <v>1231</v>
      </c>
      <c r="B29" s="134" t="s">
        <v>479</v>
      </c>
      <c r="C29" s="141">
        <v>1</v>
      </c>
      <c r="D29" s="1" t="s">
        <v>65</v>
      </c>
      <c r="E29" s="1" t="s">
        <v>66</v>
      </c>
      <c r="F29" s="135" t="str">
        <f>UnitControlCenter!$B$3</f>
        <v>million metric tons / year</v>
      </c>
      <c r="G29" s="1" t="s">
        <v>2203</v>
      </c>
      <c r="H29" s="1" t="s">
        <v>1696</v>
      </c>
      <c r="I29" s="1" t="s">
        <v>2192</v>
      </c>
    </row>
    <row r="30" spans="1:10" ht="72.5" x14ac:dyDescent="0.35">
      <c r="A30" s="2" t="s">
        <v>1232</v>
      </c>
      <c r="B30" s="2" t="s">
        <v>1228</v>
      </c>
      <c r="C30" s="44">
        <v>1</v>
      </c>
      <c r="D30" s="1" t="s">
        <v>65</v>
      </c>
      <c r="E30" s="1" t="s">
        <v>66</v>
      </c>
      <c r="F30" s="1" t="str">
        <f>UnitControlCenter!$B$3</f>
        <v>million metric tons / year</v>
      </c>
      <c r="G30" s="1" t="s">
        <v>1780</v>
      </c>
      <c r="H30" s="1" t="s">
        <v>1781</v>
      </c>
      <c r="I30" s="1" t="s">
        <v>1782</v>
      </c>
    </row>
    <row r="31" spans="1:10" ht="87" x14ac:dyDescent="0.35">
      <c r="A31" s="2" t="s">
        <v>1232</v>
      </c>
      <c r="B31" s="2" t="s">
        <v>1395</v>
      </c>
      <c r="C31" s="44">
        <v>1</v>
      </c>
      <c r="D31" s="1" t="s">
        <v>65</v>
      </c>
      <c r="E31" s="1" t="s">
        <v>66</v>
      </c>
      <c r="F31" s="1" t="str">
        <f>UnitControlCenter!$B$3</f>
        <v>million metric tons / year</v>
      </c>
      <c r="G31" s="1" t="s">
        <v>1783</v>
      </c>
      <c r="H31" s="1" t="s">
        <v>1784</v>
      </c>
      <c r="I31" s="1" t="s">
        <v>1785</v>
      </c>
    </row>
    <row r="32" spans="1:10" ht="58" x14ac:dyDescent="0.35">
      <c r="A32" s="2" t="s">
        <v>1232</v>
      </c>
      <c r="B32" s="2" t="s">
        <v>1233</v>
      </c>
      <c r="C32" s="44">
        <v>1</v>
      </c>
      <c r="D32" s="1" t="s">
        <v>65</v>
      </c>
      <c r="E32" s="1" t="s">
        <v>66</v>
      </c>
      <c r="F32" s="1" t="str">
        <f>UnitControlCenter!$B$3</f>
        <v>million metric tons / year</v>
      </c>
      <c r="G32" s="1" t="s">
        <v>1786</v>
      </c>
      <c r="H32" s="1" t="s">
        <v>1787</v>
      </c>
      <c r="I32" s="1" t="s">
        <v>1788</v>
      </c>
    </row>
    <row r="33" spans="1:10" ht="15" thickBot="1" x14ac:dyDescent="0.4">
      <c r="A33" s="134" t="s">
        <v>1232</v>
      </c>
      <c r="B33" s="134" t="s">
        <v>1768</v>
      </c>
      <c r="C33" s="141">
        <v>0</v>
      </c>
      <c r="D33" s="135" t="s">
        <v>63</v>
      </c>
      <c r="E33" s="135" t="s">
        <v>64</v>
      </c>
      <c r="F33" s="135" t="str">
        <f>UnitControlCenter!$B$7</f>
        <v>g CO2 / 2023 Euro</v>
      </c>
      <c r="G33" s="135" t="s">
        <v>1719</v>
      </c>
      <c r="H33" s="135"/>
      <c r="I33" s="135"/>
      <c r="J33" s="135"/>
    </row>
    <row r="34" spans="1:10" ht="87" x14ac:dyDescent="0.35">
      <c r="A34" s="2" t="s">
        <v>1627</v>
      </c>
      <c r="B34" s="2" t="s">
        <v>1466</v>
      </c>
      <c r="C34" s="44">
        <v>1</v>
      </c>
      <c r="D34" s="1" t="s">
        <v>63</v>
      </c>
      <c r="E34" s="1" t="s">
        <v>1873</v>
      </c>
      <c r="F34" s="1" t="str">
        <f>UnitControlCenter!$B$3</f>
        <v>million metric tons / year</v>
      </c>
      <c r="G34" s="1" t="s">
        <v>1917</v>
      </c>
    </row>
    <row r="35" spans="1:10" x14ac:dyDescent="0.35">
      <c r="A35" s="2" t="s">
        <v>1627</v>
      </c>
      <c r="B35" s="2" t="s">
        <v>131</v>
      </c>
      <c r="C35" s="44">
        <v>1</v>
      </c>
      <c r="D35" s="1" t="s">
        <v>63</v>
      </c>
      <c r="E35" s="1" t="s">
        <v>1873</v>
      </c>
      <c r="F35" s="1" t="str">
        <f>UnitControlCenter!$B$3</f>
        <v>million metric tons / year</v>
      </c>
      <c r="G35" s="1" t="s">
        <v>1328</v>
      </c>
    </row>
    <row r="36" spans="1:10" x14ac:dyDescent="0.35">
      <c r="A36" s="2" t="s">
        <v>1627</v>
      </c>
      <c r="B36" s="2" t="s">
        <v>1326</v>
      </c>
      <c r="C36" s="44">
        <v>1</v>
      </c>
      <c r="D36" s="1" t="s">
        <v>63</v>
      </c>
      <c r="E36" s="1" t="s">
        <v>1873</v>
      </c>
      <c r="F36" s="1" t="str">
        <f>UnitControlCenter!$B$3</f>
        <v>million metric tons / year</v>
      </c>
      <c r="G36" s="1" t="s">
        <v>1329</v>
      </c>
    </row>
    <row r="37" spans="1:10" x14ac:dyDescent="0.35">
      <c r="A37" s="2" t="s">
        <v>1627</v>
      </c>
      <c r="B37" s="2" t="s">
        <v>1386</v>
      </c>
      <c r="C37" s="44">
        <v>1</v>
      </c>
      <c r="D37" s="1" t="s">
        <v>63</v>
      </c>
      <c r="E37" s="1" t="s">
        <v>1873</v>
      </c>
      <c r="F37" s="1" t="str">
        <f>UnitControlCenter!$B$3</f>
        <v>million metric tons / year</v>
      </c>
      <c r="G37" s="1" t="s">
        <v>1394</v>
      </c>
    </row>
    <row r="38" spans="1:10" x14ac:dyDescent="0.35">
      <c r="A38" s="2" t="s">
        <v>1627</v>
      </c>
      <c r="B38" s="2" t="s">
        <v>92</v>
      </c>
      <c r="C38" s="44">
        <v>1</v>
      </c>
      <c r="D38" s="1" t="s">
        <v>63</v>
      </c>
      <c r="E38" s="1" t="s">
        <v>1873</v>
      </c>
      <c r="F38" s="1" t="str">
        <f>UnitControlCenter!$B$3</f>
        <v>million metric tons / year</v>
      </c>
      <c r="G38" s="1" t="s">
        <v>1330</v>
      </c>
    </row>
    <row r="39" spans="1:10" ht="29" x14ac:dyDescent="0.35">
      <c r="A39" s="2" t="s">
        <v>1627</v>
      </c>
      <c r="B39" s="2" t="s">
        <v>9</v>
      </c>
      <c r="C39" s="44">
        <v>1</v>
      </c>
      <c r="D39" s="1" t="s">
        <v>63</v>
      </c>
      <c r="E39" s="1" t="s">
        <v>1873</v>
      </c>
      <c r="F39" s="1" t="str">
        <f>UnitControlCenter!$B$3</f>
        <v>million metric tons / year</v>
      </c>
      <c r="G39" s="1" t="s">
        <v>1918</v>
      </c>
    </row>
    <row r="40" spans="1:10" ht="15" thickBot="1" x14ac:dyDescent="0.4">
      <c r="A40" s="134" t="s">
        <v>1627</v>
      </c>
      <c r="B40" s="134" t="s">
        <v>4</v>
      </c>
      <c r="C40" s="141">
        <v>1</v>
      </c>
      <c r="D40" s="135" t="s">
        <v>63</v>
      </c>
      <c r="E40" s="135" t="s">
        <v>1873</v>
      </c>
      <c r="F40" s="135" t="str">
        <f>UnitControlCenter!$B$3</f>
        <v>million metric tons / year</v>
      </c>
      <c r="G40" s="135" t="s">
        <v>1332</v>
      </c>
      <c r="H40" s="135"/>
      <c r="I40" s="135"/>
      <c r="J40" s="135"/>
    </row>
    <row r="41" spans="1:10" ht="43.5" x14ac:dyDescent="0.35">
      <c r="A41" s="2" t="s">
        <v>355</v>
      </c>
      <c r="B41" s="2" t="s">
        <v>1840</v>
      </c>
      <c r="C41" s="44">
        <v>1</v>
      </c>
      <c r="D41" s="1" t="s">
        <v>65</v>
      </c>
      <c r="E41" s="1" t="s">
        <v>437</v>
      </c>
      <c r="F41" s="1" t="str">
        <f>UnitControlCenter!$B$8</f>
        <v>2023 Euro / metric ton CO2e abated, Annual average abatement (million metric tons CO2e)</v>
      </c>
      <c r="G41" s="1" t="s">
        <v>1919</v>
      </c>
    </row>
    <row r="42" spans="1:10" ht="44" thickBot="1" x14ac:dyDescent="0.4">
      <c r="A42" s="134" t="s">
        <v>355</v>
      </c>
      <c r="B42" s="134" t="s">
        <v>1841</v>
      </c>
      <c r="C42" s="141">
        <v>1</v>
      </c>
      <c r="D42" s="135" t="s">
        <v>65</v>
      </c>
      <c r="E42" s="135" t="s">
        <v>437</v>
      </c>
      <c r="F42" s="135" t="str">
        <f>UnitControlCenter!$B$8</f>
        <v>2023 Euro / metric ton CO2e abated, Annual average abatement (million metric tons CO2e)</v>
      </c>
      <c r="G42" s="135" t="s">
        <v>1919</v>
      </c>
      <c r="H42" s="135"/>
      <c r="I42" s="135"/>
      <c r="J42" s="135"/>
    </row>
    <row r="43" spans="1:10" ht="43.5" x14ac:dyDescent="0.35">
      <c r="A43" s="2" t="s">
        <v>1234</v>
      </c>
      <c r="B43" s="2" t="s">
        <v>1844</v>
      </c>
      <c r="C43" s="44">
        <v>1</v>
      </c>
      <c r="D43" s="1" t="s">
        <v>65</v>
      </c>
      <c r="E43" s="1" t="s">
        <v>64</v>
      </c>
      <c r="F43" s="1" t="str">
        <f>UnitControlCenter!$B$9</f>
        <v>billion 2023 Euro / year</v>
      </c>
      <c r="G43" s="1" t="s">
        <v>1842</v>
      </c>
      <c r="H43" s="1" t="s">
        <v>1312</v>
      </c>
      <c r="I43" s="1" t="s">
        <v>1296</v>
      </c>
    </row>
    <row r="44" spans="1:10" x14ac:dyDescent="0.35">
      <c r="A44" s="2" t="s">
        <v>1234</v>
      </c>
      <c r="B44" s="133" t="s">
        <v>1646</v>
      </c>
      <c r="C44" s="44">
        <v>1</v>
      </c>
      <c r="D44" s="1" t="s">
        <v>63</v>
      </c>
      <c r="E44" s="1" t="s">
        <v>64</v>
      </c>
      <c r="F44" s="1" t="str">
        <f>UnitControlCenter!$B$9</f>
        <v>billion 2023 Euro / year</v>
      </c>
      <c r="G44" s="1" t="s">
        <v>1640</v>
      </c>
    </row>
    <row r="45" spans="1:10" ht="58" x14ac:dyDescent="0.35">
      <c r="A45" s="2" t="s">
        <v>1234</v>
      </c>
      <c r="B45" s="2" t="s">
        <v>1831</v>
      </c>
      <c r="C45" s="44">
        <v>1</v>
      </c>
      <c r="D45" s="1" t="s">
        <v>65</v>
      </c>
      <c r="E45" s="1" t="s">
        <v>66</v>
      </c>
      <c r="F45" s="1" t="str">
        <f>UnitControlCenter!$B$9</f>
        <v>billion 2023 Euro / year</v>
      </c>
      <c r="G45" s="1" t="s">
        <v>1832</v>
      </c>
      <c r="H45" s="1" t="s">
        <v>1833</v>
      </c>
      <c r="I45" s="1" t="s">
        <v>1834</v>
      </c>
    </row>
    <row r="46" spans="1:10" ht="29" x14ac:dyDescent="0.35">
      <c r="A46" s="2" t="s">
        <v>1234</v>
      </c>
      <c r="B46" s="133" t="s">
        <v>1835</v>
      </c>
      <c r="C46" s="44">
        <v>1</v>
      </c>
      <c r="D46" s="1" t="s">
        <v>63</v>
      </c>
      <c r="E46" s="1" t="s">
        <v>64</v>
      </c>
      <c r="F46" s="1" t="str">
        <f>UnitControlCenter!$B$10</f>
        <v>billion 2023 Euro</v>
      </c>
      <c r="G46" s="1" t="s">
        <v>1836</v>
      </c>
    </row>
    <row r="47" spans="1:10" ht="29" x14ac:dyDescent="0.35">
      <c r="A47" s="2" t="s">
        <v>1234</v>
      </c>
      <c r="B47" s="133" t="s">
        <v>1837</v>
      </c>
      <c r="C47" s="44">
        <v>1</v>
      </c>
      <c r="D47" s="1" t="s">
        <v>63</v>
      </c>
      <c r="E47" s="1" t="s">
        <v>64</v>
      </c>
      <c r="F47" s="1" t="str">
        <f>UnitControlCenter!$B$9</f>
        <v>billion 2023 Euro / year</v>
      </c>
      <c r="G47" s="1" t="s">
        <v>1838</v>
      </c>
    </row>
    <row r="48" spans="1:10" ht="116.5" thickBot="1" x14ac:dyDescent="0.4">
      <c r="A48" s="134" t="s">
        <v>1234</v>
      </c>
      <c r="B48" s="136" t="s">
        <v>1912</v>
      </c>
      <c r="C48" s="141">
        <v>1</v>
      </c>
      <c r="D48" s="135" t="s">
        <v>65</v>
      </c>
      <c r="E48" s="135" t="s">
        <v>64</v>
      </c>
      <c r="F48" s="135" t="str">
        <f>UnitControlCenter!$B$9</f>
        <v>billion 2023 Euro / year</v>
      </c>
      <c r="G48" s="135" t="s">
        <v>1916</v>
      </c>
      <c r="H48" s="135" t="s">
        <v>1913</v>
      </c>
      <c r="I48" s="135" t="s">
        <v>1915</v>
      </c>
      <c r="J48" s="135"/>
    </row>
    <row r="49" spans="1:10" ht="29" x14ac:dyDescent="0.35">
      <c r="A49" s="2" t="s">
        <v>1755</v>
      </c>
      <c r="B49" s="133" t="s">
        <v>1772</v>
      </c>
      <c r="C49" s="44">
        <v>1</v>
      </c>
      <c r="D49" s="1" t="s">
        <v>65</v>
      </c>
      <c r="E49" s="1" t="s">
        <v>64</v>
      </c>
      <c r="F49" s="1" t="str">
        <f>UnitControlCenter!$B$11</f>
        <v>jobs</v>
      </c>
      <c r="G49" s="1" t="s">
        <v>1763</v>
      </c>
      <c r="H49" s="1" t="s">
        <v>1762</v>
      </c>
      <c r="I49" s="1" t="s">
        <v>1297</v>
      </c>
    </row>
    <row r="50" spans="1:10" ht="29" x14ac:dyDescent="0.35">
      <c r="A50" s="2" t="s">
        <v>1755</v>
      </c>
      <c r="B50" s="133" t="s">
        <v>2143</v>
      </c>
      <c r="C50" s="44">
        <v>0</v>
      </c>
      <c r="D50" s="1" t="s">
        <v>65</v>
      </c>
      <c r="E50" s="1" t="s">
        <v>66</v>
      </c>
      <c r="F50" s="1" t="str">
        <f>UnitControlCenter!$B$11</f>
        <v>jobs</v>
      </c>
      <c r="G50" s="1" t="s">
        <v>2046</v>
      </c>
      <c r="H50" s="1" t="s">
        <v>2047</v>
      </c>
      <c r="I50" s="1" t="s">
        <v>2048</v>
      </c>
    </row>
    <row r="51" spans="1:10" ht="29" x14ac:dyDescent="0.35">
      <c r="A51" s="2" t="s">
        <v>1755</v>
      </c>
      <c r="B51" s="133" t="s">
        <v>2144</v>
      </c>
      <c r="C51" s="44">
        <v>0</v>
      </c>
      <c r="D51" s="1" t="s">
        <v>65</v>
      </c>
      <c r="E51" s="1" t="s">
        <v>64</v>
      </c>
      <c r="F51" s="1" t="str">
        <f>UnitControlCenter!$B$13</f>
        <v>% change</v>
      </c>
      <c r="G51" s="1" t="s">
        <v>2065</v>
      </c>
      <c r="H51" s="1" t="s">
        <v>2047</v>
      </c>
      <c r="I51" s="1" t="s">
        <v>2048</v>
      </c>
    </row>
    <row r="52" spans="1:10" ht="43.5" x14ac:dyDescent="0.35">
      <c r="A52" s="2" t="s">
        <v>1755</v>
      </c>
      <c r="B52" s="133" t="s">
        <v>2030</v>
      </c>
      <c r="C52" s="44">
        <v>0</v>
      </c>
      <c r="D52" s="1" t="s">
        <v>65</v>
      </c>
      <c r="E52" s="1" t="s">
        <v>66</v>
      </c>
      <c r="F52" s="1" t="str">
        <f>UnitControlCenter!$B$11</f>
        <v>jobs</v>
      </c>
      <c r="G52" s="1" t="s">
        <v>2069</v>
      </c>
      <c r="H52" s="1" t="s">
        <v>2049</v>
      </c>
      <c r="I52" s="20" t="s">
        <v>2050</v>
      </c>
      <c r="J52" s="20"/>
    </row>
    <row r="53" spans="1:10" ht="43.5" x14ac:dyDescent="0.35">
      <c r="A53" s="2" t="s">
        <v>1755</v>
      </c>
      <c r="B53" s="133" t="s">
        <v>2062</v>
      </c>
      <c r="C53" s="44">
        <v>0</v>
      </c>
      <c r="D53" s="1" t="s">
        <v>65</v>
      </c>
      <c r="E53" s="1" t="s">
        <v>64</v>
      </c>
      <c r="F53" s="1" t="str">
        <f>UnitControlCenter!$B$13</f>
        <v>% change</v>
      </c>
      <c r="G53" s="1" t="s">
        <v>2068</v>
      </c>
      <c r="H53" s="1" t="s">
        <v>2049</v>
      </c>
      <c r="I53" s="20" t="s">
        <v>2050</v>
      </c>
      <c r="J53" s="20"/>
    </row>
    <row r="54" spans="1:10" ht="29" x14ac:dyDescent="0.35">
      <c r="A54" s="2" t="s">
        <v>1755</v>
      </c>
      <c r="B54" s="133" t="s">
        <v>2035</v>
      </c>
      <c r="C54" s="44">
        <v>0</v>
      </c>
      <c r="D54" s="1" t="s">
        <v>65</v>
      </c>
      <c r="E54" s="1" t="s">
        <v>66</v>
      </c>
      <c r="F54" s="1" t="str">
        <f>UnitControlCenter!$B$11</f>
        <v>jobs</v>
      </c>
      <c r="G54" s="1" t="s">
        <v>2051</v>
      </c>
      <c r="H54" s="1" t="s">
        <v>2052</v>
      </c>
      <c r="I54" s="1" t="s">
        <v>2053</v>
      </c>
    </row>
    <row r="55" spans="1:10" ht="29" x14ac:dyDescent="0.35">
      <c r="A55" s="2" t="s">
        <v>1755</v>
      </c>
      <c r="B55" s="133" t="s">
        <v>2063</v>
      </c>
      <c r="C55" s="44">
        <v>0</v>
      </c>
      <c r="D55" s="1" t="s">
        <v>65</v>
      </c>
      <c r="E55" s="1" t="s">
        <v>64</v>
      </c>
      <c r="F55" s="1" t="str">
        <f>UnitControlCenter!$B$13</f>
        <v>% change</v>
      </c>
      <c r="G55" s="1" t="s">
        <v>2066</v>
      </c>
      <c r="H55" s="1" t="s">
        <v>2052</v>
      </c>
      <c r="I55" s="1" t="s">
        <v>2053</v>
      </c>
    </row>
    <row r="56" spans="1:10" ht="72.5" x14ac:dyDescent="0.35">
      <c r="A56" s="2" t="s">
        <v>1755</v>
      </c>
      <c r="B56" s="133" t="s">
        <v>2038</v>
      </c>
      <c r="C56" s="44">
        <v>0</v>
      </c>
      <c r="D56" s="1" t="s">
        <v>65</v>
      </c>
      <c r="E56" s="1" t="s">
        <v>66</v>
      </c>
      <c r="F56" s="1" t="str">
        <f>UnitControlCenter!$B$11</f>
        <v>jobs</v>
      </c>
      <c r="G56" s="1" t="s">
        <v>2054</v>
      </c>
      <c r="H56" s="1" t="s">
        <v>2055</v>
      </c>
      <c r="I56" s="1" t="s">
        <v>2056</v>
      </c>
    </row>
    <row r="57" spans="1:10" ht="72.5" x14ac:dyDescent="0.35">
      <c r="A57" s="2" t="s">
        <v>1755</v>
      </c>
      <c r="B57" s="133" t="s">
        <v>2064</v>
      </c>
      <c r="C57" s="44">
        <v>0</v>
      </c>
      <c r="D57" s="1" t="s">
        <v>65</v>
      </c>
      <c r="E57" s="1" t="s">
        <v>64</v>
      </c>
      <c r="F57" s="1" t="str">
        <f>UnitControlCenter!$B$13</f>
        <v>% change</v>
      </c>
      <c r="G57" s="1" t="s">
        <v>2067</v>
      </c>
      <c r="H57" s="1" t="s">
        <v>2055</v>
      </c>
      <c r="I57" s="1" t="s">
        <v>2056</v>
      </c>
    </row>
    <row r="58" spans="1:10" ht="29" x14ac:dyDescent="0.35">
      <c r="A58" s="2" t="s">
        <v>1755</v>
      </c>
      <c r="B58" s="133" t="s">
        <v>2127</v>
      </c>
      <c r="C58" s="44">
        <v>1</v>
      </c>
      <c r="D58" s="1" t="s">
        <v>65</v>
      </c>
      <c r="E58" s="1" t="s">
        <v>66</v>
      </c>
      <c r="F58" s="1" t="str">
        <f>UnitControlCenter!$B$11</f>
        <v>jobs</v>
      </c>
      <c r="G58" s="1" t="s">
        <v>2128</v>
      </c>
      <c r="H58" s="1" t="s">
        <v>2129</v>
      </c>
      <c r="I58" s="1" t="s">
        <v>2130</v>
      </c>
    </row>
    <row r="59" spans="1:10" ht="29" x14ac:dyDescent="0.35">
      <c r="A59" s="2" t="s">
        <v>1755</v>
      </c>
      <c r="B59" s="133" t="s">
        <v>2131</v>
      </c>
      <c r="C59" s="44">
        <v>1</v>
      </c>
      <c r="D59" s="1" t="s">
        <v>65</v>
      </c>
      <c r="E59" s="1" t="s">
        <v>64</v>
      </c>
      <c r="F59" s="1" t="str">
        <f>UnitControlCenter!$B$13</f>
        <v>% change</v>
      </c>
      <c r="G59" s="1" t="s">
        <v>2132</v>
      </c>
      <c r="H59" s="1" t="s">
        <v>2129</v>
      </c>
      <c r="I59" s="1" t="s">
        <v>2130</v>
      </c>
    </row>
    <row r="60" spans="1:10" ht="29" x14ac:dyDescent="0.35">
      <c r="A60" s="2" t="s">
        <v>1755</v>
      </c>
      <c r="B60" s="133" t="s">
        <v>1816</v>
      </c>
      <c r="C60" s="44">
        <v>1</v>
      </c>
      <c r="D60" s="1" t="s">
        <v>65</v>
      </c>
      <c r="E60" s="1" t="s">
        <v>64</v>
      </c>
      <c r="F60" s="1" t="str">
        <f>UnitControlCenter!$B$11</f>
        <v>jobs</v>
      </c>
      <c r="G60" s="1" t="s">
        <v>1820</v>
      </c>
      <c r="H60" s="1" t="s">
        <v>1819</v>
      </c>
      <c r="I60" s="1" t="s">
        <v>1830</v>
      </c>
    </row>
    <row r="61" spans="1:10" ht="43.5" x14ac:dyDescent="0.35">
      <c r="A61" s="2" t="s">
        <v>1755</v>
      </c>
      <c r="B61" s="133" t="s">
        <v>1871</v>
      </c>
      <c r="C61" s="44">
        <v>1</v>
      </c>
      <c r="D61" s="1" t="s">
        <v>65</v>
      </c>
      <c r="E61" s="1" t="s">
        <v>64</v>
      </c>
      <c r="F61" s="1" t="str">
        <f>UnitControlCenter!$B$11</f>
        <v>jobs</v>
      </c>
      <c r="G61" s="1" t="s">
        <v>1870</v>
      </c>
      <c r="H61" s="1" t="s">
        <v>1762</v>
      </c>
      <c r="I61" s="1" t="s">
        <v>1297</v>
      </c>
    </row>
    <row r="62" spans="1:10" ht="43.5" x14ac:dyDescent="0.35">
      <c r="A62" s="2" t="s">
        <v>1755</v>
      </c>
      <c r="B62" s="133" t="s">
        <v>1757</v>
      </c>
      <c r="C62" s="44">
        <v>1</v>
      </c>
      <c r="D62" s="1" t="s">
        <v>65</v>
      </c>
      <c r="E62" s="1" t="s">
        <v>64</v>
      </c>
      <c r="F62" s="1" t="str">
        <f>UnitControlCenter!$B$9</f>
        <v>billion 2023 Euro / year</v>
      </c>
      <c r="G62" s="1" t="s">
        <v>1764</v>
      </c>
      <c r="H62" s="1" t="s">
        <v>1766</v>
      </c>
      <c r="I62" s="1" t="s">
        <v>1297</v>
      </c>
    </row>
    <row r="63" spans="1:10" ht="43.5" x14ac:dyDescent="0.35">
      <c r="A63" s="2" t="s">
        <v>1755</v>
      </c>
      <c r="B63" s="133" t="s">
        <v>1776</v>
      </c>
      <c r="C63" s="44">
        <v>1</v>
      </c>
      <c r="D63" s="1" t="s">
        <v>65</v>
      </c>
      <c r="E63" s="1" t="s">
        <v>64</v>
      </c>
      <c r="F63" s="1" t="str">
        <f>UnitControlCenter!$B$13</f>
        <v>% change</v>
      </c>
      <c r="G63" s="1" t="s">
        <v>1778</v>
      </c>
      <c r="H63" s="1" t="s">
        <v>1766</v>
      </c>
      <c r="I63" s="1" t="s">
        <v>1297</v>
      </c>
    </row>
    <row r="64" spans="1:10" ht="29" x14ac:dyDescent="0.35">
      <c r="A64" s="2" t="s">
        <v>1755</v>
      </c>
      <c r="B64" s="133" t="s">
        <v>1817</v>
      </c>
      <c r="C64" s="44">
        <v>1</v>
      </c>
      <c r="D64" s="1" t="s">
        <v>65</v>
      </c>
      <c r="E64" s="1" t="s">
        <v>64</v>
      </c>
      <c r="F64" s="1" t="str">
        <f>UnitControlCenter!$B$9</f>
        <v>billion 2023 Euro / year</v>
      </c>
      <c r="G64" s="1" t="s">
        <v>1821</v>
      </c>
      <c r="H64" s="1" t="s">
        <v>1819</v>
      </c>
      <c r="I64" s="1" t="s">
        <v>1830</v>
      </c>
    </row>
    <row r="65" spans="1:10" ht="43.5" x14ac:dyDescent="0.35">
      <c r="A65" s="2" t="s">
        <v>1755</v>
      </c>
      <c r="B65" s="133" t="s">
        <v>1771</v>
      </c>
      <c r="C65" s="44">
        <v>1</v>
      </c>
      <c r="D65" s="1" t="s">
        <v>65</v>
      </c>
      <c r="E65" s="1" t="s">
        <v>64</v>
      </c>
      <c r="F65" s="1" t="str">
        <f>UnitControlCenter!$B$9</f>
        <v>billion 2023 Euro / year</v>
      </c>
      <c r="G65" s="1" t="s">
        <v>1767</v>
      </c>
      <c r="H65" s="1" t="s">
        <v>1765</v>
      </c>
      <c r="I65" s="1" t="s">
        <v>1297</v>
      </c>
    </row>
    <row r="66" spans="1:10" ht="29" x14ac:dyDescent="0.35">
      <c r="A66" s="2" t="s">
        <v>1755</v>
      </c>
      <c r="B66" s="133" t="s">
        <v>1769</v>
      </c>
      <c r="C66" s="44">
        <v>1</v>
      </c>
      <c r="D66" s="1" t="s">
        <v>63</v>
      </c>
      <c r="E66" s="1" t="s">
        <v>64</v>
      </c>
      <c r="F66" s="1" t="str">
        <f>UnitControlCenter!$B$14</f>
        <v>2023 Euro / employee-year</v>
      </c>
      <c r="G66" s="1" t="s">
        <v>1770</v>
      </c>
    </row>
    <row r="67" spans="1:10" ht="29.5" thickBot="1" x14ac:dyDescent="0.4">
      <c r="A67" s="134" t="s">
        <v>1755</v>
      </c>
      <c r="B67" s="136" t="s">
        <v>1818</v>
      </c>
      <c r="C67" s="141">
        <v>1</v>
      </c>
      <c r="D67" s="135" t="s">
        <v>65</v>
      </c>
      <c r="E67" s="135" t="s">
        <v>64</v>
      </c>
      <c r="F67" s="135" t="str">
        <f>UnitControlCenter!$B$9</f>
        <v>billion 2023 Euro / year</v>
      </c>
      <c r="G67" s="135" t="s">
        <v>1822</v>
      </c>
      <c r="H67" s="135" t="s">
        <v>1819</v>
      </c>
      <c r="I67" s="135" t="s">
        <v>1830</v>
      </c>
      <c r="J67" s="135"/>
    </row>
    <row r="68" spans="1:10" ht="87" x14ac:dyDescent="0.35">
      <c r="A68" s="2" t="s">
        <v>1756</v>
      </c>
      <c r="B68" s="2" t="s">
        <v>1559</v>
      </c>
      <c r="C68" s="44">
        <v>0</v>
      </c>
      <c r="D68" s="1" t="s">
        <v>65</v>
      </c>
      <c r="E68" s="1" t="s">
        <v>64</v>
      </c>
      <c r="F68" s="1" t="str">
        <f>UnitControlCenter!$B$9</f>
        <v>billion 2023 Euro / year</v>
      </c>
      <c r="G68" s="1" t="s">
        <v>1560</v>
      </c>
      <c r="H68" s="1" t="s">
        <v>1561</v>
      </c>
      <c r="I68" s="1" t="s">
        <v>1540</v>
      </c>
    </row>
    <row r="69" spans="1:10" ht="43.5" x14ac:dyDescent="0.35">
      <c r="A69" s="2" t="s">
        <v>1756</v>
      </c>
      <c r="B69" s="2" t="s">
        <v>1563</v>
      </c>
      <c r="C69" s="44">
        <v>0</v>
      </c>
      <c r="D69" s="1" t="s">
        <v>65</v>
      </c>
      <c r="E69" s="1" t="s">
        <v>64</v>
      </c>
      <c r="F69" s="1" t="str">
        <f>UnitControlCenter!$B$9</f>
        <v>billion 2023 Euro / year</v>
      </c>
      <c r="G69" s="1" t="s">
        <v>1573</v>
      </c>
      <c r="H69" s="1" t="s">
        <v>1574</v>
      </c>
      <c r="I69" s="1" t="s">
        <v>1575</v>
      </c>
    </row>
    <row r="70" spans="1:10" ht="58" x14ac:dyDescent="0.35">
      <c r="A70" s="2" t="s">
        <v>1756</v>
      </c>
      <c r="B70" s="2" t="s">
        <v>1564</v>
      </c>
      <c r="C70" s="44">
        <v>0</v>
      </c>
      <c r="D70" s="1" t="s">
        <v>65</v>
      </c>
      <c r="E70" s="1" t="s">
        <v>64</v>
      </c>
      <c r="F70" s="1" t="str">
        <f>UnitControlCenter!$B$9</f>
        <v>billion 2023 Euro / year</v>
      </c>
      <c r="G70" s="1" t="s">
        <v>1584</v>
      </c>
      <c r="H70" s="1" t="s">
        <v>1582</v>
      </c>
      <c r="I70" s="1" t="s">
        <v>1583</v>
      </c>
    </row>
    <row r="71" spans="1:10" ht="43.5" x14ac:dyDescent="0.35">
      <c r="A71" s="2" t="s">
        <v>1756</v>
      </c>
      <c r="B71" s="2" t="s">
        <v>1565</v>
      </c>
      <c r="C71" s="44">
        <v>0</v>
      </c>
      <c r="D71" s="1" t="s">
        <v>65</v>
      </c>
      <c r="E71" s="1" t="s">
        <v>64</v>
      </c>
      <c r="F71" s="1" t="str">
        <f>UnitControlCenter!$B$9</f>
        <v>billion 2023 Euro / year</v>
      </c>
      <c r="G71" s="1" t="s">
        <v>1578</v>
      </c>
      <c r="H71" s="1" t="s">
        <v>1574</v>
      </c>
      <c r="I71" s="1" t="s">
        <v>1576</v>
      </c>
    </row>
    <row r="72" spans="1:10" ht="43.5" x14ac:dyDescent="0.35">
      <c r="A72" s="2" t="s">
        <v>1756</v>
      </c>
      <c r="B72" s="2" t="s">
        <v>1566</v>
      </c>
      <c r="C72" s="44">
        <v>0</v>
      </c>
      <c r="D72" s="1" t="s">
        <v>65</v>
      </c>
      <c r="E72" s="1" t="s">
        <v>64</v>
      </c>
      <c r="F72" s="1" t="str">
        <f>UnitControlCenter!$B$9</f>
        <v>billion 2023 Euro / year</v>
      </c>
      <c r="G72" s="1" t="s">
        <v>1579</v>
      </c>
      <c r="H72" s="1" t="s">
        <v>1574</v>
      </c>
      <c r="I72" s="1" t="s">
        <v>1577</v>
      </c>
    </row>
    <row r="73" spans="1:10" ht="58" x14ac:dyDescent="0.35">
      <c r="A73" s="2" t="s">
        <v>1756</v>
      </c>
      <c r="B73" s="2" t="s">
        <v>1567</v>
      </c>
      <c r="C73" s="44">
        <v>0</v>
      </c>
      <c r="D73" s="1" t="s">
        <v>65</v>
      </c>
      <c r="E73" s="1" t="s">
        <v>64</v>
      </c>
      <c r="F73" s="1" t="str">
        <f>UnitControlCenter!$B$9</f>
        <v>billion 2023 Euro / year</v>
      </c>
      <c r="G73" s="1" t="s">
        <v>1585</v>
      </c>
      <c r="H73" s="1" t="s">
        <v>1582</v>
      </c>
      <c r="I73" s="1" t="s">
        <v>1583</v>
      </c>
    </row>
    <row r="74" spans="1:10" ht="58" x14ac:dyDescent="0.35">
      <c r="A74" s="2" t="s">
        <v>1756</v>
      </c>
      <c r="B74" s="2" t="s">
        <v>1568</v>
      </c>
      <c r="C74" s="44">
        <v>0</v>
      </c>
      <c r="D74" s="1" t="s">
        <v>65</v>
      </c>
      <c r="E74" s="1" t="s">
        <v>64</v>
      </c>
      <c r="F74" s="1" t="str">
        <f>UnitControlCenter!$B$9</f>
        <v>billion 2023 Euro / year</v>
      </c>
      <c r="G74" s="1" t="s">
        <v>1586</v>
      </c>
      <c r="H74" s="1" t="s">
        <v>1582</v>
      </c>
      <c r="I74" s="1" t="s">
        <v>1583</v>
      </c>
    </row>
    <row r="75" spans="1:10" ht="72.5" x14ac:dyDescent="0.35">
      <c r="A75" s="2" t="s">
        <v>1756</v>
      </c>
      <c r="B75" s="2" t="s">
        <v>1569</v>
      </c>
      <c r="C75" s="44">
        <v>0</v>
      </c>
      <c r="D75" s="1" t="s">
        <v>65</v>
      </c>
      <c r="E75" s="1" t="s">
        <v>64</v>
      </c>
      <c r="F75" s="1" t="str">
        <f>UnitControlCenter!$B$9</f>
        <v>billion 2023 Euro / year</v>
      </c>
      <c r="G75" s="1" t="s">
        <v>1587</v>
      </c>
      <c r="H75" s="1" t="s">
        <v>1582</v>
      </c>
      <c r="I75" s="1" t="s">
        <v>1583</v>
      </c>
    </row>
    <row r="76" spans="1:10" ht="58" x14ac:dyDescent="0.35">
      <c r="A76" s="2" t="s">
        <v>1756</v>
      </c>
      <c r="B76" s="2" t="s">
        <v>1592</v>
      </c>
      <c r="C76" s="44">
        <v>0</v>
      </c>
      <c r="D76" s="1" t="s">
        <v>65</v>
      </c>
      <c r="E76" s="1" t="s">
        <v>64</v>
      </c>
      <c r="F76" s="1" t="str">
        <f>UnitControlCenter!$B$9</f>
        <v>billion 2023 Euro / year</v>
      </c>
      <c r="G76" s="1" t="s">
        <v>1590</v>
      </c>
      <c r="H76" s="1" t="s">
        <v>1582</v>
      </c>
      <c r="I76" s="1" t="s">
        <v>1588</v>
      </c>
    </row>
    <row r="77" spans="1:10" ht="58.5" thickBot="1" x14ac:dyDescent="0.4">
      <c r="A77" s="134" t="s">
        <v>1756</v>
      </c>
      <c r="B77" s="134" t="s">
        <v>1593</v>
      </c>
      <c r="C77" s="141">
        <v>0</v>
      </c>
      <c r="D77" s="135" t="s">
        <v>65</v>
      </c>
      <c r="E77" s="135" t="s">
        <v>64</v>
      </c>
      <c r="F77" s="135" t="str">
        <f>UnitControlCenter!$B$9</f>
        <v>billion 2023 Euro / year</v>
      </c>
      <c r="G77" s="135" t="s">
        <v>1591</v>
      </c>
      <c r="H77" s="135" t="s">
        <v>1582</v>
      </c>
      <c r="I77" s="135" t="s">
        <v>1589</v>
      </c>
      <c r="J77" s="135"/>
    </row>
    <row r="78" spans="1:10" ht="29" x14ac:dyDescent="0.35">
      <c r="A78" s="2" t="s">
        <v>1235</v>
      </c>
      <c r="B78" s="2" t="s">
        <v>1872</v>
      </c>
      <c r="C78" s="44">
        <v>1</v>
      </c>
      <c r="D78" s="1" t="s">
        <v>63</v>
      </c>
      <c r="E78" s="1" t="s">
        <v>1874</v>
      </c>
      <c r="F78" s="1" t="str">
        <f>UnitControlCenter!$B$12</f>
        <v>incidents / year</v>
      </c>
      <c r="G78" s="1" t="s">
        <v>1801</v>
      </c>
    </row>
    <row r="79" spans="1:10" x14ac:dyDescent="0.35">
      <c r="A79" s="2" t="s">
        <v>1235</v>
      </c>
      <c r="B79" s="2" t="s">
        <v>2075</v>
      </c>
      <c r="C79" s="44">
        <v>1</v>
      </c>
      <c r="D79" s="1" t="s">
        <v>63</v>
      </c>
      <c r="E79" s="1" t="s">
        <v>64</v>
      </c>
      <c r="F79" s="1" t="str">
        <f>UnitControlCenter!$B$13</f>
        <v>% change</v>
      </c>
      <c r="G79" s="1" t="s">
        <v>2076</v>
      </c>
    </row>
    <row r="80" spans="1:10" ht="29" x14ac:dyDescent="0.35">
      <c r="A80" s="2" t="s">
        <v>1235</v>
      </c>
      <c r="B80" s="2" t="s">
        <v>2141</v>
      </c>
      <c r="C80" s="44">
        <v>1</v>
      </c>
      <c r="D80" s="1" t="s">
        <v>65</v>
      </c>
      <c r="E80" s="1" t="s">
        <v>66</v>
      </c>
      <c r="F80" s="1" t="str">
        <f>UnitControlCenter!$B$12</f>
        <v>incidents / year</v>
      </c>
      <c r="G80" s="1" t="s">
        <v>2059</v>
      </c>
      <c r="H80" s="1" t="s">
        <v>2047</v>
      </c>
      <c r="I80" s="1" t="s">
        <v>2048</v>
      </c>
    </row>
    <row r="81" spans="1:10" ht="29" x14ac:dyDescent="0.35">
      <c r="A81" s="2" t="s">
        <v>1235</v>
      </c>
      <c r="B81" s="2" t="s">
        <v>2142</v>
      </c>
      <c r="C81" s="44">
        <v>1</v>
      </c>
      <c r="D81" s="1" t="s">
        <v>65</v>
      </c>
      <c r="E81" s="1" t="s">
        <v>64</v>
      </c>
      <c r="F81" s="1" t="str">
        <f>UnitControlCenter!$B$13</f>
        <v>% change</v>
      </c>
      <c r="G81" s="1" t="s">
        <v>2070</v>
      </c>
      <c r="H81" s="1" t="s">
        <v>2047</v>
      </c>
      <c r="I81" s="1" t="s">
        <v>2048</v>
      </c>
    </row>
    <row r="82" spans="1:10" ht="43.5" x14ac:dyDescent="0.35">
      <c r="A82" s="2" t="s">
        <v>1235</v>
      </c>
      <c r="B82" s="2" t="s">
        <v>2057</v>
      </c>
      <c r="C82" s="44">
        <v>1</v>
      </c>
      <c r="D82" s="1" t="s">
        <v>65</v>
      </c>
      <c r="E82" s="1" t="s">
        <v>66</v>
      </c>
      <c r="F82" s="1" t="str">
        <f>UnitControlCenter!$B$12</f>
        <v>incidents / year</v>
      </c>
      <c r="G82" s="1" t="s">
        <v>2060</v>
      </c>
      <c r="H82" s="1" t="s">
        <v>2049</v>
      </c>
      <c r="I82" s="20" t="s">
        <v>2050</v>
      </c>
      <c r="J82" s="20"/>
    </row>
    <row r="83" spans="1:10" ht="43.5" x14ac:dyDescent="0.35">
      <c r="A83" s="2" t="s">
        <v>1235</v>
      </c>
      <c r="B83" s="2" t="s">
        <v>2073</v>
      </c>
      <c r="C83" s="44">
        <v>1</v>
      </c>
      <c r="D83" s="1" t="s">
        <v>65</v>
      </c>
      <c r="E83" s="1" t="s">
        <v>64</v>
      </c>
      <c r="F83" s="1" t="str">
        <f>UnitControlCenter!$B$13</f>
        <v>% change</v>
      </c>
      <c r="G83" s="1" t="s">
        <v>2071</v>
      </c>
      <c r="H83" s="1" t="s">
        <v>2049</v>
      </c>
      <c r="I83" s="20" t="s">
        <v>2050</v>
      </c>
      <c r="J83" s="20"/>
    </row>
    <row r="84" spans="1:10" ht="29" x14ac:dyDescent="0.35">
      <c r="A84" s="2" t="s">
        <v>1235</v>
      </c>
      <c r="B84" s="2" t="s">
        <v>2058</v>
      </c>
      <c r="C84" s="44">
        <v>1</v>
      </c>
      <c r="D84" s="1" t="s">
        <v>65</v>
      </c>
      <c r="E84" s="1" t="s">
        <v>66</v>
      </c>
      <c r="F84" s="1" t="str">
        <f>UnitControlCenter!$B$12</f>
        <v>incidents / year</v>
      </c>
      <c r="G84" s="1" t="s">
        <v>2061</v>
      </c>
      <c r="H84" s="1" t="s">
        <v>2052</v>
      </c>
      <c r="I84" s="1" t="s">
        <v>2053</v>
      </c>
    </row>
    <row r="85" spans="1:10" ht="29" x14ac:dyDescent="0.35">
      <c r="A85" s="2" t="s">
        <v>1235</v>
      </c>
      <c r="B85" s="2" t="s">
        <v>2074</v>
      </c>
      <c r="C85" s="44">
        <v>1</v>
      </c>
      <c r="D85" s="1" t="s">
        <v>65</v>
      </c>
      <c r="E85" s="1" t="s">
        <v>64</v>
      </c>
      <c r="F85" s="1" t="str">
        <f>UnitControlCenter!$B$13</f>
        <v>% change</v>
      </c>
      <c r="G85" s="1" t="s">
        <v>2072</v>
      </c>
      <c r="H85" s="1" t="s">
        <v>2052</v>
      </c>
      <c r="I85" s="1" t="s">
        <v>2053</v>
      </c>
    </row>
    <row r="86" spans="1:10" x14ac:dyDescent="0.35">
      <c r="A86" s="2" t="s">
        <v>1235</v>
      </c>
      <c r="B86" s="2" t="s">
        <v>1793</v>
      </c>
      <c r="C86" s="44">
        <v>0</v>
      </c>
      <c r="D86" s="1" t="s">
        <v>63</v>
      </c>
      <c r="E86" s="1" t="s">
        <v>64</v>
      </c>
      <c r="F86" s="1" t="str">
        <f>UnitControlCenter!$B$12</f>
        <v>incidents / year</v>
      </c>
      <c r="G86" s="1" t="s">
        <v>1801</v>
      </c>
    </row>
    <row r="87" spans="1:10" ht="29" x14ac:dyDescent="0.35">
      <c r="A87" s="2" t="s">
        <v>1235</v>
      </c>
      <c r="B87" s="2" t="s">
        <v>1236</v>
      </c>
      <c r="C87" s="44">
        <v>1</v>
      </c>
      <c r="D87" s="1" t="s">
        <v>63</v>
      </c>
      <c r="E87" s="1" t="s">
        <v>64</v>
      </c>
      <c r="F87" s="1" t="str">
        <f>UnitControlCenter!$B$9</f>
        <v>billion 2023 Euro / year</v>
      </c>
      <c r="G87" s="1" t="s">
        <v>67</v>
      </c>
    </row>
    <row r="88" spans="1:10" x14ac:dyDescent="0.35">
      <c r="A88" s="2" t="s">
        <v>1235</v>
      </c>
      <c r="B88" s="2" t="s">
        <v>1794</v>
      </c>
      <c r="C88" s="44">
        <v>1</v>
      </c>
      <c r="D88" s="1" t="s">
        <v>63</v>
      </c>
      <c r="E88" s="1" t="s">
        <v>64</v>
      </c>
      <c r="F88" s="1" t="str">
        <f>UnitControlCenter!$B$12</f>
        <v>incidents / year</v>
      </c>
      <c r="G88" s="1" t="s">
        <v>1802</v>
      </c>
    </row>
    <row r="89" spans="1:10" ht="29" x14ac:dyDescent="0.35">
      <c r="A89" s="2" t="s">
        <v>1235</v>
      </c>
      <c r="B89" s="2" t="s">
        <v>1795</v>
      </c>
      <c r="C89" s="44">
        <v>1</v>
      </c>
      <c r="D89" s="1" t="s">
        <v>63</v>
      </c>
      <c r="E89" s="1" t="s">
        <v>64</v>
      </c>
      <c r="F89" s="1" t="str">
        <f>UnitControlCenter!$B$12</f>
        <v>incidents / year</v>
      </c>
      <c r="G89" s="1" t="s">
        <v>1803</v>
      </c>
    </row>
    <row r="90" spans="1:10" x14ac:dyDescent="0.35">
      <c r="A90" s="2" t="s">
        <v>1235</v>
      </c>
      <c r="B90" s="2" t="s">
        <v>1808</v>
      </c>
      <c r="C90" s="44">
        <v>1</v>
      </c>
      <c r="D90" s="1" t="s">
        <v>63</v>
      </c>
      <c r="E90" s="1" t="s">
        <v>64</v>
      </c>
      <c r="F90" s="1" t="str">
        <f>UnitControlCenter!$B$12</f>
        <v>incidents / year</v>
      </c>
      <c r="G90" s="1" t="s">
        <v>1809</v>
      </c>
    </row>
    <row r="91" spans="1:10" x14ac:dyDescent="0.35">
      <c r="A91" s="2" t="s">
        <v>1235</v>
      </c>
      <c r="B91" s="2" t="s">
        <v>1796</v>
      </c>
      <c r="C91" s="44">
        <v>1</v>
      </c>
      <c r="D91" s="1" t="s">
        <v>63</v>
      </c>
      <c r="E91" s="1" t="s">
        <v>64</v>
      </c>
      <c r="F91" s="1" t="str">
        <f>UnitControlCenter!$B$12</f>
        <v>incidents / year</v>
      </c>
      <c r="G91" s="1" t="s">
        <v>1804</v>
      </c>
    </row>
    <row r="92" spans="1:10" x14ac:dyDescent="0.35">
      <c r="A92" s="2" t="s">
        <v>1235</v>
      </c>
      <c r="B92" s="2" t="s">
        <v>1797</v>
      </c>
      <c r="C92" s="44">
        <v>1</v>
      </c>
      <c r="D92" s="1" t="s">
        <v>63</v>
      </c>
      <c r="E92" s="1" t="s">
        <v>64</v>
      </c>
      <c r="F92" s="1" t="str">
        <f>UnitControlCenter!$B$12</f>
        <v>incidents / year</v>
      </c>
      <c r="G92" s="1" t="s">
        <v>1805</v>
      </c>
    </row>
    <row r="93" spans="1:10" x14ac:dyDescent="0.35">
      <c r="A93" s="2" t="s">
        <v>1235</v>
      </c>
      <c r="B93" s="2" t="s">
        <v>1798</v>
      </c>
      <c r="C93" s="44">
        <v>1</v>
      </c>
      <c r="D93" s="1" t="s">
        <v>63</v>
      </c>
      <c r="E93" s="1" t="s">
        <v>64</v>
      </c>
      <c r="F93" s="1" t="str">
        <f>UnitControlCenter!$B$12</f>
        <v>incidents / year</v>
      </c>
      <c r="G93" s="1" t="s">
        <v>1806</v>
      </c>
    </row>
    <row r="94" spans="1:10" ht="29.5" thickBot="1" x14ac:dyDescent="0.4">
      <c r="A94" s="134" t="s">
        <v>1235</v>
      </c>
      <c r="B94" s="134" t="s">
        <v>1799</v>
      </c>
      <c r="C94" s="141">
        <v>1</v>
      </c>
      <c r="D94" s="135" t="s">
        <v>63</v>
      </c>
      <c r="E94" s="135" t="s">
        <v>64</v>
      </c>
      <c r="F94" s="135" t="str">
        <f>UnitControlCenter!$B$12</f>
        <v>incidents / year</v>
      </c>
      <c r="G94" s="135" t="s">
        <v>1807</v>
      </c>
      <c r="H94" s="135"/>
      <c r="I94" s="135"/>
      <c r="J94" s="135"/>
    </row>
    <row r="95" spans="1:10" ht="203" x14ac:dyDescent="0.35">
      <c r="A95" s="2" t="s">
        <v>1362</v>
      </c>
      <c r="B95" s="2" t="s">
        <v>1237</v>
      </c>
      <c r="C95" s="44">
        <v>1</v>
      </c>
      <c r="D95" s="1" t="s">
        <v>65</v>
      </c>
      <c r="E95" s="1" t="s">
        <v>66</v>
      </c>
      <c r="F95" s="1" t="str">
        <f>UnitControlCenter!$B$16</f>
        <v>terawatt-hours (TWh) / year</v>
      </c>
      <c r="G95" s="1" t="s">
        <v>2679</v>
      </c>
      <c r="H95" s="1" t="s">
        <v>2680</v>
      </c>
      <c r="I95" s="1" t="s">
        <v>2681</v>
      </c>
    </row>
    <row r="96" spans="1:10" ht="232" x14ac:dyDescent="0.35">
      <c r="A96" s="2" t="s">
        <v>1362</v>
      </c>
      <c r="B96" s="2" t="s">
        <v>1238</v>
      </c>
      <c r="C96" s="44">
        <v>1</v>
      </c>
      <c r="D96" s="1" t="s">
        <v>65</v>
      </c>
      <c r="E96" s="1" t="s">
        <v>64</v>
      </c>
      <c r="F96" s="1" t="str">
        <f>UnitControlCenter!$B$16</f>
        <v>terawatt-hours (TWh) / year</v>
      </c>
      <c r="G96" s="1" t="s">
        <v>2682</v>
      </c>
      <c r="H96" s="1" t="s">
        <v>2680</v>
      </c>
      <c r="I96" s="1" t="s">
        <v>2681</v>
      </c>
    </row>
    <row r="97" spans="1:10" ht="203" x14ac:dyDescent="0.35">
      <c r="A97" s="2" t="s">
        <v>1362</v>
      </c>
      <c r="B97" s="2" t="s">
        <v>1239</v>
      </c>
      <c r="C97" s="44">
        <v>1</v>
      </c>
      <c r="D97" s="1" t="s">
        <v>65</v>
      </c>
      <c r="E97" s="1" t="s">
        <v>66</v>
      </c>
      <c r="F97" s="1" t="str">
        <f>UnitControlCenter!$B$21</f>
        <v>gigawatts (GW) / year</v>
      </c>
      <c r="G97" s="1" t="s">
        <v>2522</v>
      </c>
      <c r="H97" s="1" t="s">
        <v>2520</v>
      </c>
      <c r="I97" s="1" t="s">
        <v>2518</v>
      </c>
    </row>
    <row r="98" spans="1:10" ht="232" x14ac:dyDescent="0.35">
      <c r="A98" s="2" t="s">
        <v>1362</v>
      </c>
      <c r="B98" s="2" t="s">
        <v>1240</v>
      </c>
      <c r="C98" s="44">
        <v>1</v>
      </c>
      <c r="D98" s="1" t="s">
        <v>65</v>
      </c>
      <c r="E98" s="1" t="s">
        <v>64</v>
      </c>
      <c r="F98" s="1" t="str">
        <f>UnitControlCenter!$B$21</f>
        <v>gigawatts (GW) / year</v>
      </c>
      <c r="G98" s="1" t="s">
        <v>2523</v>
      </c>
      <c r="H98" s="1" t="s">
        <v>2521</v>
      </c>
      <c r="I98" s="1" t="s">
        <v>2519</v>
      </c>
    </row>
    <row r="99" spans="1:10" ht="43.5" x14ac:dyDescent="0.35">
      <c r="A99" s="2" t="s">
        <v>1362</v>
      </c>
      <c r="B99" s="2" t="s">
        <v>1363</v>
      </c>
      <c r="C99" s="44">
        <v>1</v>
      </c>
      <c r="D99" s="1" t="s">
        <v>65</v>
      </c>
      <c r="E99" s="1" t="s">
        <v>66</v>
      </c>
      <c r="F99" s="1" t="str">
        <f>UnitControlCenter!$B$16</f>
        <v>terawatt-hours (TWh) / year</v>
      </c>
      <c r="G99" s="1" t="s">
        <v>1726</v>
      </c>
      <c r="H99" s="1" t="s">
        <v>1727</v>
      </c>
      <c r="I99" s="1" t="s">
        <v>1396</v>
      </c>
    </row>
    <row r="100" spans="1:10" ht="29" x14ac:dyDescent="0.35">
      <c r="A100" s="2" t="s">
        <v>1362</v>
      </c>
      <c r="B100" s="2" t="s">
        <v>2206</v>
      </c>
      <c r="C100" s="44">
        <v>1</v>
      </c>
      <c r="D100" s="1" t="s">
        <v>63</v>
      </c>
      <c r="E100" s="1" t="s">
        <v>64</v>
      </c>
      <c r="F100" s="1" t="str">
        <f>UnitControlCenter!B18</f>
        <v>%</v>
      </c>
      <c r="G100" s="1" t="s">
        <v>2209</v>
      </c>
    </row>
    <row r="101" spans="1:10" ht="29" x14ac:dyDescent="0.35">
      <c r="A101" s="2" t="s">
        <v>1362</v>
      </c>
      <c r="B101" s="2" t="s">
        <v>2211</v>
      </c>
      <c r="C101" s="44">
        <v>1</v>
      </c>
      <c r="D101" s="1" t="s">
        <v>63</v>
      </c>
      <c r="E101" s="1" t="s">
        <v>64</v>
      </c>
      <c r="F101" s="1" t="str">
        <f>UnitControlCenter!B19</f>
        <v>metric tons CO2e / megawatt-hour (MWh)</v>
      </c>
      <c r="G101" s="1" t="s">
        <v>2210</v>
      </c>
    </row>
    <row r="102" spans="1:10" ht="29.5" thickBot="1" x14ac:dyDescent="0.4">
      <c r="A102" s="134" t="s">
        <v>1362</v>
      </c>
      <c r="B102" s="134" t="s">
        <v>2218</v>
      </c>
      <c r="C102" s="141">
        <v>1</v>
      </c>
      <c r="D102" s="135" t="s">
        <v>63</v>
      </c>
      <c r="E102" s="135" t="s">
        <v>64</v>
      </c>
      <c r="F102" s="135" t="str">
        <f>UnitControlCenter!B20</f>
        <v>kilowatt-hour / 2023 Euro</v>
      </c>
      <c r="G102" s="135" t="s">
        <v>2219</v>
      </c>
      <c r="H102" s="135"/>
      <c r="I102" s="135"/>
      <c r="J102" s="135"/>
    </row>
    <row r="103" spans="1:10" ht="159.5" x14ac:dyDescent="0.35">
      <c r="A103" s="2" t="s">
        <v>2015</v>
      </c>
      <c r="B103" s="2" t="s">
        <v>1241</v>
      </c>
      <c r="C103" s="44">
        <v>1</v>
      </c>
      <c r="D103" s="1" t="s">
        <v>65</v>
      </c>
      <c r="E103" s="1" t="s">
        <v>1253</v>
      </c>
      <c r="F103" s="1" t="str">
        <f>UnitControlCenter!$B$22</f>
        <v>2023 Euro / megawatt-hour (MWh)</v>
      </c>
      <c r="G103" s="1" t="s">
        <v>2678</v>
      </c>
      <c r="H103" s="1" t="s">
        <v>2675</v>
      </c>
      <c r="I103" s="44" t="s">
        <v>2516</v>
      </c>
    </row>
    <row r="104" spans="1:10" ht="29" x14ac:dyDescent="0.35">
      <c r="A104" s="2" t="s">
        <v>2015</v>
      </c>
      <c r="B104" s="2" t="s">
        <v>1242</v>
      </c>
      <c r="C104" s="44">
        <v>1</v>
      </c>
      <c r="D104" s="1" t="s">
        <v>65</v>
      </c>
      <c r="E104" s="1" t="s">
        <v>66</v>
      </c>
      <c r="F104" s="1" t="str">
        <f>UnitControlCenter!$B$16</f>
        <v>terawatt-hours (TWh) / year</v>
      </c>
      <c r="G104" s="1" t="s">
        <v>1664</v>
      </c>
      <c r="H104" s="1" t="s">
        <v>1665</v>
      </c>
      <c r="I104" s="1" t="s">
        <v>1666</v>
      </c>
    </row>
    <row r="105" spans="1:10" ht="101.5" x14ac:dyDescent="0.35">
      <c r="A105" s="2" t="s">
        <v>2015</v>
      </c>
      <c r="B105" s="2" t="s">
        <v>2016</v>
      </c>
      <c r="C105" s="44">
        <v>1</v>
      </c>
      <c r="D105" s="1" t="s">
        <v>65</v>
      </c>
      <c r="E105" s="1" t="s">
        <v>66</v>
      </c>
      <c r="F105" s="1" t="str">
        <f>UnitControlCenter!$B$3</f>
        <v>million metric tons / year</v>
      </c>
      <c r="G105" s="1" t="s">
        <v>2443</v>
      </c>
      <c r="H105" s="1" t="s">
        <v>2515</v>
      </c>
      <c r="I105" s="44" t="s">
        <v>2517</v>
      </c>
    </row>
    <row r="106" spans="1:10" ht="188.5" x14ac:dyDescent="0.35">
      <c r="A106" s="2" t="s">
        <v>2015</v>
      </c>
      <c r="B106" s="2" t="s">
        <v>1356</v>
      </c>
      <c r="C106" s="44">
        <v>1</v>
      </c>
      <c r="D106" s="1" t="s">
        <v>65</v>
      </c>
      <c r="E106" s="1" t="s">
        <v>66</v>
      </c>
      <c r="F106" s="1" t="str">
        <f>UnitControlCenter!$B$23</f>
        <v>cubic km / yr</v>
      </c>
      <c r="G106" s="1" t="s">
        <v>2442</v>
      </c>
      <c r="H106" s="1" t="s">
        <v>2514</v>
      </c>
      <c r="I106" s="44" t="s">
        <v>2516</v>
      </c>
    </row>
    <row r="107" spans="1:10" s="135" customFormat="1" ht="189" thickBot="1" x14ac:dyDescent="0.4">
      <c r="A107" s="134" t="s">
        <v>2015</v>
      </c>
      <c r="B107" s="134" t="s">
        <v>1357</v>
      </c>
      <c r="C107" s="141">
        <v>1</v>
      </c>
      <c r="D107" s="135" t="s">
        <v>65</v>
      </c>
      <c r="E107" s="135" t="s">
        <v>66</v>
      </c>
      <c r="F107" s="135" t="str">
        <f>UnitControlCenter!$B$23</f>
        <v>cubic km / yr</v>
      </c>
      <c r="G107" s="135" t="s">
        <v>2444</v>
      </c>
      <c r="H107" s="1" t="s">
        <v>2514</v>
      </c>
      <c r="I107" s="44" t="s">
        <v>2516</v>
      </c>
    </row>
    <row r="108" spans="1:10" ht="409.5" x14ac:dyDescent="0.35">
      <c r="A108" s="2" t="s">
        <v>2411</v>
      </c>
      <c r="B108" s="2" t="s">
        <v>2412</v>
      </c>
      <c r="C108" s="44">
        <v>1</v>
      </c>
      <c r="D108" s="1" t="s">
        <v>65</v>
      </c>
      <c r="E108" s="1" t="s">
        <v>2418</v>
      </c>
      <c r="F108" s="1" t="str">
        <f>UnitControlCenter!$B$17</f>
        <v>terawatt-hours (TWh)</v>
      </c>
      <c r="G108" s="1" t="s">
        <v>2470</v>
      </c>
      <c r="H108" s="1" t="s">
        <v>2466</v>
      </c>
      <c r="I108" s="1" t="s">
        <v>2467</v>
      </c>
    </row>
    <row r="109" spans="1:10" ht="406" x14ac:dyDescent="0.35">
      <c r="A109" s="2" t="s">
        <v>2411</v>
      </c>
      <c r="B109" s="2" t="s">
        <v>2413</v>
      </c>
      <c r="C109" s="44">
        <v>1</v>
      </c>
      <c r="D109" s="1" t="s">
        <v>65</v>
      </c>
      <c r="E109" s="1" t="s">
        <v>2418</v>
      </c>
      <c r="F109" s="1" t="str">
        <f>UnitControlCenter!$B$17</f>
        <v>terawatt-hours (TWh)</v>
      </c>
      <c r="G109" s="1" t="s">
        <v>2471</v>
      </c>
      <c r="H109" s="222" t="str">
        <f>H$108</f>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09" s="222" t="str">
        <f>I$108</f>
        <v>abd8a4, af64ff, b49f00, ff9999, e5ffcc, 620e7a, 65fffb, 00b050, ff6400, ffff00, f1bb18, c2dffd, 087bf1, 004185, ccff33, 04ffaf, bfb088, ff00ff, 000000, ad6600, 740000, f593e0, 9b1cb0, c01b00, ff0000, 6e8000, 004d10, 009999, 969696, b49f00, af64ff</v>
      </c>
    </row>
    <row r="110" spans="1:10" ht="409.5" x14ac:dyDescent="0.35">
      <c r="A110" s="2" t="s">
        <v>2411</v>
      </c>
      <c r="B110" s="2" t="s">
        <v>2414</v>
      </c>
      <c r="C110" s="44">
        <v>1</v>
      </c>
      <c r="D110" s="1" t="s">
        <v>65</v>
      </c>
      <c r="E110" s="1" t="s">
        <v>2418</v>
      </c>
      <c r="F110" s="1" t="str">
        <f>UnitControlCenter!$B$17</f>
        <v>terawatt-hours (TWh)</v>
      </c>
      <c r="G110" s="1" t="s">
        <v>2472</v>
      </c>
      <c r="H110" s="222" t="str">
        <f t="shared" ref="H110:I113" si="0">H$108</f>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0" s="222" t="str">
        <f t="shared" si="0"/>
        <v>abd8a4, af64ff, b49f00, ff9999, e5ffcc, 620e7a, 65fffb, 00b050, ff6400, ffff00, f1bb18, c2dffd, 087bf1, 004185, ccff33, 04ffaf, bfb088, ff00ff, 000000, ad6600, 740000, f593e0, 9b1cb0, c01b00, ff0000, 6e8000, 004d10, 009999, 969696, b49f00, af64ff</v>
      </c>
    </row>
    <row r="111" spans="1:10" ht="409.5" x14ac:dyDescent="0.35">
      <c r="A111" s="2" t="s">
        <v>2411</v>
      </c>
      <c r="B111" s="2" t="s">
        <v>2415</v>
      </c>
      <c r="C111" s="44">
        <v>1</v>
      </c>
      <c r="D111" s="1" t="s">
        <v>65</v>
      </c>
      <c r="E111" s="1" t="s">
        <v>2418</v>
      </c>
      <c r="F111" s="1" t="str">
        <f>UnitControlCenter!$B$17</f>
        <v>terawatt-hours (TWh)</v>
      </c>
      <c r="G111" s="1" t="s">
        <v>2473</v>
      </c>
      <c r="H111" s="222" t="str">
        <f t="shared" si="0"/>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1" s="222" t="str">
        <f t="shared" si="0"/>
        <v>abd8a4, af64ff, b49f00, ff9999, e5ffcc, 620e7a, 65fffb, 00b050, ff6400, ffff00, f1bb18, c2dffd, 087bf1, 004185, ccff33, 04ffaf, bfb088, ff00ff, 000000, ad6600, 740000, f593e0, 9b1cb0, c01b00, ff0000, 6e8000, 004d10, 009999, 969696, b49f00, af64ff</v>
      </c>
    </row>
    <row r="112" spans="1:10" ht="409.5" x14ac:dyDescent="0.35">
      <c r="A112" s="2" t="s">
        <v>2411</v>
      </c>
      <c r="B112" s="2" t="s">
        <v>2416</v>
      </c>
      <c r="C112" s="44">
        <v>1</v>
      </c>
      <c r="D112" s="1" t="s">
        <v>65</v>
      </c>
      <c r="E112" s="1" t="s">
        <v>2418</v>
      </c>
      <c r="F112" s="1" t="str">
        <f>UnitControlCenter!$B$17</f>
        <v>terawatt-hours (TWh)</v>
      </c>
      <c r="G112" s="1" t="s">
        <v>2468</v>
      </c>
      <c r="H112" s="222" t="str">
        <f t="shared" si="0"/>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2" s="222" t="str">
        <f t="shared" si="0"/>
        <v>abd8a4, af64ff, b49f00, ff9999, e5ffcc, 620e7a, 65fffb, 00b050, ff6400, ffff00, f1bb18, c2dffd, 087bf1, 004185, ccff33, 04ffaf, bfb088, ff00ff, 000000, ad6600, 740000, f593e0, 9b1cb0, c01b00, ff0000, 6e8000, 004d10, 009999, 969696, b49f00, af64ff</v>
      </c>
    </row>
    <row r="113" spans="1:10" ht="409.5" x14ac:dyDescent="0.35">
      <c r="A113" s="2" t="s">
        <v>2411</v>
      </c>
      <c r="B113" s="2" t="s">
        <v>2417</v>
      </c>
      <c r="C113" s="44">
        <v>1</v>
      </c>
      <c r="D113" s="1" t="s">
        <v>65</v>
      </c>
      <c r="E113" s="1" t="s">
        <v>2418</v>
      </c>
      <c r="F113" s="1" t="str">
        <f>UnitControlCenter!$B$17</f>
        <v>terawatt-hours (TWh)</v>
      </c>
      <c r="G113" s="1" t="s">
        <v>2469</v>
      </c>
      <c r="H113" s="222" t="str">
        <f t="shared" si="0"/>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3" s="222" t="str">
        <f t="shared" si="0"/>
        <v>abd8a4, af64ff, b49f00, ff9999, e5ffcc, 620e7a, 65fffb, 00b050, ff6400, ffff00, f1bb18, c2dffd, 087bf1, 004185, ccff33, 04ffaf, bfb088, ff00ff, 000000, ad6600, 740000, f593e0, 9b1cb0, c01b00, ff0000, 6e8000, 004d10, 009999, 969696, b49f00, af64ff</v>
      </c>
    </row>
    <row r="114" spans="1:10" ht="409.5" x14ac:dyDescent="0.35">
      <c r="A114" s="2" t="s">
        <v>2411</v>
      </c>
      <c r="B114" s="2" t="s">
        <v>2668</v>
      </c>
      <c r="C114" s="44">
        <v>1</v>
      </c>
      <c r="D114" s="1" t="s">
        <v>65</v>
      </c>
      <c r="E114" s="1" t="s">
        <v>2669</v>
      </c>
      <c r="F114" s="1" t="str">
        <f>UnitControlCenter!$B$17</f>
        <v>terawatt-hours (TWh)</v>
      </c>
      <c r="G114" s="213" t="str">
        <f>G108</f>
        <v>Output Curtailed Variable Renewable Electricity by Hour[average summer day,Hour]; Output Electricity Supplied to Grid by Demand Altering Technologies[average summer day,Hour]; Output Imported Electricity by Hour[average summer day,Hour]; Output Total Electricity Dispatched by Hour by Plant Type[average summer day,Hour,hydrogen combined cycle es]; Output Total Electricity Dispatched by Hour by Plant Type[average summer day,Hour,hydrogen combustion turbine es]; Output Total Electricity Dispatched by Hour by Plant Type[average summer day,Hour,geothermal es]; Output Total Electricity Dispatched by Hour by Plant Type[average summer day,Hour,biomass w CCS es]; Output Total Electricity Dispatched by Hour by Plant Type[average summer day,Hour,biomass es]; Output Total Electricity Dispatched by Hour by Plant Type[average summer day,Hour,solar thermal es]; Output Total Electricity Dispatched by Hour by Plant Type[average summer day,Hour,solar PV es]; Output Electricity Supplied by Distributed Solar Capacity[average summer day,Hour]; Output Total Electricity Dispatched by Hour by Plant Type[average summer day,Hour,onshore wind es];Output Total Electricity Dispatched by Hour by Plant Type[average summer day,Hour,offshore wind es]; Output Total Electricity Dispatched by Hour by Plant Type[average summer day,Hour,hydro es]; Output Total Electricity Dispatched by Hour by Plant Type[average summer day,Hour,small modular reactor es]; Output Total Electricity Dispatched by Hour by Plant Type[average summer day,Hour,nuclear es]; Output Electricity Supplied by Distributed Non Solar Capacity[average summer day,Hour]; Output Total Electricity Dispatched by Hour by Plant Type[average summer day,Hour,municipal solid waste es]; Output Total Electricity Dispatched by Hour by Plant Type[average summer day,Hour,petroleum es]; Output Total Electricity Dispatched by Hour by Plant Type[average summer day,Hour,heavy or residual fuel oil es]; Output Total Electricity Dispatched by Hour by Plant Type[average summer day,Hour,crude oil es]; Output Total Electricity Dispatched by Hour by Plant Type[average summer day,Hour,natural gas peaker es]; Output Total Electricity Dispatched by Hour by Plant Type[average summer day,Hour,natural gas combined cycle w CCS es]; Output Total Electricity Dispatched by Hour by Plant Type[average summer day,Hour,natural gas combined cycle es]; Output Total Electricity Dispatched by Hour by Plant Type[average summer day,Hour,natural gas steam turbine es]; Output Total Electricity Dispatched by Hour by Plant Type[average summer day,Hour,lignite w CCS es]; Output Total Electricity Dispatched by Hour by Plant Type[average summer day,Hour,lignite es]; Output Total Electricity Dispatched by Hour by Plant Type[average summer day,Hour,hard coal w CCS es]; Output Total Electricity Dispatched by Hour by Plant Type[average summer day,Hour,hard coal es]; Output Exported Electricity by Hour[average summer day,Hour]; Output Electricity Drawn from Grid by Demand Altering Technologies[average summer day,Hour]</v>
      </c>
      <c r="H114" s="213" t="str">
        <f t="shared" ref="H114:I114" si="1">H108</f>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4" s="213" t="str">
        <f t="shared" si="1"/>
        <v>abd8a4, af64ff, b49f00, ff9999, e5ffcc, 620e7a, 65fffb, 00b050, ff6400, ffff00, f1bb18, c2dffd, 087bf1, 004185, ccff33, 04ffaf, bfb088, ff00ff, 000000, ad6600, 740000, f593e0, 9b1cb0, c01b00, ff0000, 6e8000, 004d10, 009999, 969696, b49f00, af64ff</v>
      </c>
      <c r="J114" s="213"/>
    </row>
    <row r="115" spans="1:10" ht="406" x14ac:dyDescent="0.35">
      <c r="A115" s="2" t="s">
        <v>2411</v>
      </c>
      <c r="B115" s="2" t="s">
        <v>2670</v>
      </c>
      <c r="C115" s="44">
        <v>1</v>
      </c>
      <c r="D115" s="1" t="s">
        <v>65</v>
      </c>
      <c r="E115" s="1" t="s">
        <v>2669</v>
      </c>
      <c r="F115" s="1" t="str">
        <f>UnitControlCenter!$B$17</f>
        <v>terawatt-hours (TWh)</v>
      </c>
      <c r="G115" s="213" t="str">
        <f t="shared" ref="G115:I115" si="2">G109</f>
        <v>Output Curtailed Variable Renewable Electricity by Hour[average fall day,Hour]; Output Electricity Supplied to Grid by Demand Altering Technologies[average fall day,Hour]; Output Imported Electricity by Hour[average fall day,Hour]; Output Total Electricity Dispatched by Hour by Plant Type[average fall day,Hour,hydrogen combined cycle es]; Output Total Electricity Dispatched by Hour by Plant Type[average fall day,Hour,hydrogen combustion turbine es]; Output Total Electricity Dispatched by Hour by Plant Type[average fall day,Hour,geothermal es]; Output Total Electricity Dispatched by Hour by Plant Type[average fall day,Hour,biomass w CCS es]; Output Total Electricity Dispatched by Hour by Plant Type[average fall day,Hour,biomass es]; Output Total Electricity Dispatched by Hour by Plant Type[average fall day,Hour,solar thermal es]; Output Total Electricity Dispatched by Hour by Plant Type[average fall day,Hour,solar PV es]; Output Electricity Supplied by Distributed Solar Capacity[average fall day,Hour]; Output Total Electricity Dispatched by Hour by Plant Type[average fall day,Hour,onshore wind es];Output Total Electricity Dispatched by Hour by Plant Type[average fall day,Hour,offshore wind es]; Output Total Electricity Dispatched by Hour by Plant Type[average fall day,Hour,hydro es]; Output Total Electricity Dispatched by Hour by Plant Type[average fall day,Hour,small modular reactor es]; Output Total Electricity Dispatched by Hour by Plant Type[average fall day,Hour,nuclear es]; Output Electricity Supplied by Distributed Non Solar Capacity[average fall day,Hour]; Output Total Electricity Dispatched by Hour by Plant Type[average fall day,Hour,municipal solid waste es]; Output Total Electricity Dispatched by Hour by Plant Type[average fall day,Hour,petroleum es]; Output Total Electricity Dispatched by Hour by Plant Type[average fall day,Hour,heavy or residual fuel oil es]; Output Total Electricity Dispatched by Hour by Plant Type[average fall day,Hour,crude oil es]; Output Total Electricity Dispatched by Hour by Plant Type[average fall day,Hour,natural gas peaker es]; Output Total Electricity Dispatched by Hour by Plant Type[average fall day,Hour,natural gas combined cycle w CCS es]; Output Total Electricity Dispatched by Hour by Plant Type[average fall day,Hour,natural gas combined cycle es]; Output Total Electricity Dispatched by Hour by Plant Type[average fall day,Hour,natural gas steam turbine es]; Output Total Electricity Dispatched by Hour by Plant Type[average fall day,Hour,lignite w CCS es]; Output Total Electricity Dispatched by Hour by Plant Type[average fall day,Hour,lignite es]; Output Total Electricity Dispatched by Hour by Plant Type[average fall day,Hour,hard coal w CCS es]; Output Total Electricity Dispatched by Hour by Plant Type[average fall day,Hour,hard coal es]; Output Exported Electricity by Hour[average fall day,Hour]; Output Electricity Drawn from Grid by Demand Altering Technologies[average fall day,Hour]</v>
      </c>
      <c r="H115" s="213" t="str">
        <f t="shared" si="2"/>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5" s="213" t="str">
        <f t="shared" si="2"/>
        <v>abd8a4, af64ff, b49f00, ff9999, e5ffcc, 620e7a, 65fffb, 00b050, ff6400, ffff00, f1bb18, c2dffd, 087bf1, 004185, ccff33, 04ffaf, bfb088, ff00ff, 000000, ad6600, 740000, f593e0, 9b1cb0, c01b00, ff0000, 6e8000, 004d10, 009999, 969696, b49f00, af64ff</v>
      </c>
      <c r="J115" s="213"/>
    </row>
    <row r="116" spans="1:10" ht="409.5" x14ac:dyDescent="0.35">
      <c r="A116" s="2" t="s">
        <v>2411</v>
      </c>
      <c r="B116" s="2" t="s">
        <v>2671</v>
      </c>
      <c r="C116" s="44">
        <v>1</v>
      </c>
      <c r="D116" s="1" t="s">
        <v>65</v>
      </c>
      <c r="E116" s="1" t="s">
        <v>2669</v>
      </c>
      <c r="F116" s="1" t="str">
        <f>UnitControlCenter!$B$17</f>
        <v>terawatt-hours (TWh)</v>
      </c>
      <c r="G116" s="213" t="str">
        <f t="shared" ref="G116:I116" si="3">G110</f>
        <v>Output Curtailed Variable Renewable Electricity by Hour[average winter day,Hour]; Output Electricity Supplied to Grid by Demand Altering Technologies[average winter day,Hour]; Output Imported Electricity by Hour[average winter day,Hour]; Output Total Electricity Dispatched by Hour by Plant Type[average winter day,Hour,hydrogen combined cycle es]; Output Total Electricity Dispatched by Hour by Plant Type[average winter day,Hour,hydrogen combustion turbine es]; Output Total Electricity Dispatched by Hour by Plant Type[average winter day,Hour,geothermal es]; Output Total Electricity Dispatched by Hour by Plant Type[average winter day,Hour,biomass w CCS es]; Output Total Electricity Dispatched by Hour by Plant Type[average winter day,Hour,biomass es]; Output Total Electricity Dispatched by Hour by Plant Type[average winter day,Hour,solar thermal es]; Output Total Electricity Dispatched by Hour by Plant Type[average winter day,Hour,solar PV es]; Output Electricity Supplied by Distributed Solar Capacity[average winter day,Hour]; Output Total Electricity Dispatched by Hour by Plant Type[average winter day,Hour,onshore wind es];Output Total Electricity Dispatched by Hour by Plant Type[average winter day,Hour,offshore wind es]; Output Total Electricity Dispatched by Hour by Plant Type[average winter day,Hour,hydro es]; Output Total Electricity Dispatched by Hour by Plant Type[average winter day,Hour,small modular reactor es]; Output Total Electricity Dispatched by Hour by Plant Type[average winter day,Hour,nuclear es]; Output Electricity Supplied by Distributed Non Solar Capacity[average winter day,Hour]; Output Total Electricity Dispatched by Hour by Plant Type[average winter day,Hour,municipal solid waste es]; Output Total Electricity Dispatched by Hour by Plant Type[average winter day,Hour,petroleum es]; Output Total Electricity Dispatched by Hour by Plant Type[average winter day,Hour,heavy or residual fuel oil es]; Output Total Electricity Dispatched by Hour by Plant Type[average winter day,Hour,crude oil es]; Output Total Electricity Dispatched by Hour by Plant Type[average winter day,Hour,natural gas peaker es]; Output Total Electricity Dispatched by Hour by Plant Type[average winter day,Hour,natural gas combined cycle w CCS es]; Output Total Electricity Dispatched by Hour by Plant Type[average winter day,Hour,natural gas combined cycle es]; Output Total Electricity Dispatched by Hour by Plant Type[average winter day,Hour,natural gas steam turbine es]; Output Total Electricity Dispatched by Hour by Plant Type[average winter day,Hour,lignite w CCS es]; Output Total Electricity Dispatched by Hour by Plant Type[average winter day,Hour,lignite es]; Output Total Electricity Dispatched by Hour by Plant Type[average winter day,Hour,hard coal w CCS es]; Output Total Electricity Dispatched by Hour by Plant Type[average winter day,Hour,hard coal es]; Output Exported Electricity by Hour[average winter day,Hour]; Output Electricity Drawn from Grid by Demand Altering Technologies[average winter day,Hour]</v>
      </c>
      <c r="H116" s="213" t="str">
        <f t="shared" si="3"/>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6" s="213" t="str">
        <f t="shared" si="3"/>
        <v>abd8a4, af64ff, b49f00, ff9999, e5ffcc, 620e7a, 65fffb, 00b050, ff6400, ffff00, f1bb18, c2dffd, 087bf1, 004185, ccff33, 04ffaf, bfb088, ff00ff, 000000, ad6600, 740000, f593e0, 9b1cb0, c01b00, ff0000, 6e8000, 004d10, 009999, 969696, b49f00, af64ff</v>
      </c>
      <c r="J116" s="213"/>
    </row>
    <row r="117" spans="1:10" ht="409.5" x14ac:dyDescent="0.35">
      <c r="A117" s="2" t="s">
        <v>2411</v>
      </c>
      <c r="B117" s="2" t="s">
        <v>2672</v>
      </c>
      <c r="C117" s="44">
        <v>1</v>
      </c>
      <c r="D117" s="1" t="s">
        <v>65</v>
      </c>
      <c r="E117" s="1" t="s">
        <v>2669</v>
      </c>
      <c r="F117" s="1" t="str">
        <f>UnitControlCenter!$B$17</f>
        <v>terawatt-hours (TWh)</v>
      </c>
      <c r="G117" s="213" t="str">
        <f t="shared" ref="G117:I117" si="4">G111</f>
        <v>Output Curtailed Variable Renewable Electricity by Hour[average spring day,Hour]; Output Electricity Supplied to Grid by Demand Altering Technologies[average spring day,Hour]; Output Imported Electricity by Hour[average spring day,Hour]; Output Total Electricity Dispatched by Hour by Plant Type[average spring day,Hour,hydrogen combined cycle es]; Output Total Electricity Dispatched by Hour by Plant Type[average spring day,Hour,hydrogen combustion turbine es]; Output Total Electricity Dispatched by Hour by Plant Type[average spring day,Hour,geothermal es]; Output Total Electricity Dispatched by Hour by Plant Type[average spring day,Hour,biomass w CCS es]; Output Total Electricity Dispatched by Hour by Plant Type[average spring day,Hour,biomass es]; Output Total Electricity Dispatched by Hour by Plant Type[average spring day,Hour,solar thermal es]; Output Total Electricity Dispatched by Hour by Plant Type[average spring day,Hour,solar PV es]; Output Electricity Supplied by Distributed Solar Capacity[average spring day,Hour]; Output Total Electricity Dispatched by Hour by Plant Type[average spring day,Hour,onshore wind es];Output Total Electricity Dispatched by Hour by Plant Type[average spring day,Hour,offshore wind es]; Output Total Electricity Dispatched by Hour by Plant Type[average spring day,Hour,hydro es]; Output Total Electricity Dispatched by Hour by Plant Type[average spring day,Hour,small modular reactor es]; Output Total Electricity Dispatched by Hour by Plant Type[average spring day,Hour,nuclear es]; Output Electricity Supplied by Distributed Non Solar Capacity[average spring day,Hour]; Output Total Electricity Dispatched by Hour by Plant Type[average spring day,Hour,municipal solid waste es]; Output Total Electricity Dispatched by Hour by Plant Type[average spring day,Hour,petroleum es]; Output Total Electricity Dispatched by Hour by Plant Type[average spring day,Hour,heavy or residual fuel oil es]; Output Total Electricity Dispatched by Hour by Plant Type[average spring day,Hour,crude oil es]; Output Total Electricity Dispatched by Hour by Plant Type[average spring day,Hour,natural gas peaker es]; Output Total Electricity Dispatched by Hour by Plant Type[average spring day,Hour,natural gas combined cycle w CCS es]; Output Total Electricity Dispatched by Hour by Plant Type[average spring day,Hour,natural gas combined cycle es]; Output Total Electricity Dispatched by Hour by Plant Type[average spring day,Hour,natural gas steam turbine es]; Output Total Electricity Dispatched by Hour by Plant Type[average spring day,Hour,lignite w CCS es]; Output Total Electricity Dispatched by Hour by Plant Type[average spring day,Hour,lignite es]; Output Total Electricity Dispatched by Hour by Plant Type[average spring day,Hour,hard coal w CCS es]; Output Total Electricity Dispatched by Hour by Plant Type[average spring day,Hour,hard coal es]; Output Exported Electricity by Hour[average spring day,Hour]; Output Electricity Drawn from Grid by Demand Altering Technologies[average spring day,Hour]</v>
      </c>
      <c r="H117" s="213" t="str">
        <f t="shared" si="4"/>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7" s="213" t="str">
        <f t="shared" si="4"/>
        <v>abd8a4, af64ff, b49f00, ff9999, e5ffcc, 620e7a, 65fffb, 00b050, ff6400, ffff00, f1bb18, c2dffd, 087bf1, 004185, ccff33, 04ffaf, bfb088, ff00ff, 000000, ad6600, 740000, f593e0, 9b1cb0, c01b00, ff0000, 6e8000, 004d10, 009999, 969696, b49f00, af64ff</v>
      </c>
      <c r="J117" s="213"/>
    </row>
    <row r="118" spans="1:10" ht="409.5" x14ac:dyDescent="0.35">
      <c r="A118" s="2" t="s">
        <v>2411</v>
      </c>
      <c r="B118" s="2" t="s">
        <v>2677</v>
      </c>
      <c r="C118" s="44">
        <v>1</v>
      </c>
      <c r="D118" s="1" t="s">
        <v>65</v>
      </c>
      <c r="E118" s="1" t="s">
        <v>2669</v>
      </c>
      <c r="F118" s="1" t="str">
        <f>UnitControlCenter!$B$17</f>
        <v>terawatt-hours (TWh)</v>
      </c>
      <c r="G118" s="213" t="str">
        <f t="shared" ref="G118:I118" si="5">G112</f>
        <v>Output Curtailed Variable Renewable Electricity by Hour on Peak Summer Day[Hour]; Output Electricity Supplied to Grid by Demand Altering Technologies on Peak Summer Day[Hour]; Output Imported Electricity by Hour on Peak Summer Day[Hour]; Output Total Electricity Dispatched by Hour by Plant Type on Peak Summer Day[Hour,hydrogen combined cycle es]; Output Total Electricity Dispatched by Hour by Plant Type on Peak Summer Day[Hour,hydrogen combustion turbine es]; Output Total Electricity Dispatched by Hour by Plant Type on Peak Summer Day[Hour,geothermal es]; Output Total Electricity Dispatched by Hour by Plant Type on Peak Summer Day[Hour,biomass w CCS es]; Output Total Electricity Dispatched by Hour by Plant Type on Peak Summer Day[Hour,biomass es]; Output Total Electricity Dispatched by Hour by Plant Type on Peak Summer Day[Hour,solar thermal es]; Output Total Electricity Dispatched by Hour by Plant Type on Peak Summer Day[Hour,solar PV es]; Output Electricity Supplied by Distributed Solar on Peak Summer Day[Hour]; Output Total Electricity Dispatched by Hour by Plant Type on Peak Summer Day[Hour,onshore wind es];Output Total Electricity Dispatched by Hour by Plant Type on Peak Summer Day[Hour,offshore wind es]; Output Total Electricity Dispatched by Hour by Plant Type on Peak Summer Day[Hour,hydro es]; Output Total Electricity Dispatched by Hour by Plant Type on Peak Summer Day[Hour,small modular reactor es]; Output Total Electricity Dispatched by Hour by Plant Type on Peak Summer Day[Hour,nuclear es]; Output Electricity Supplied by Distributed Non Solar Capacity on Peak Summer Day[Hour]; Output Total Electricity Dispatched by Hour by Plant Type on Peak Summer Day[Hour,municipal solid waste es]; Output Total Electricity Dispatched by Hour by Plant Type on Peak Summer Day[Hour,petroleum es]; Output Total Electricity Dispatched by Hour by Plant Type on Peak Summer Day[Hour,heavy or residual fuel oil es]; Output Total Electricity Dispatched by Hour by Plant Type on Peak Summer Day[Hour,crude oil es]; Output Total Electricity Dispatched by Hour by Plant Type on Peak Summer Day[Hour,natural gas peaker es]; Output Total Electricity Dispatched by Hour by Plant Type on Peak Summer Day[Hour,natural gas combined cycle w CCS es]; Output Total Electricity Dispatched by Hour by Plant Type on Peak Summer Day[Hour,natural gas combined cycle es]; Output Total Electricity Dispatched by Hour by Plant Type on Peak Summer Day[Hour,natural gas steam turbine es]; Output Total Electricity Dispatched by Hour by Plant Type on Peak Summer Day[Hour,lignite w CCS es]; Output Total Electricity Dispatched by Hour by Plant Type on Peak Summer Day[Hour,lignite es]; Output Total Electricity Dispatched by Hour by Plant Type on Peak Summer Day[Hour,hard coal w CCS es]; Output Total Electricity Dispatched by Hour by Plant Type on Peak Summer Day[Hour,hard coal es]; Output Exported Electricity by Hour on Peak Summer Day[Hour]; Output Electricity Drawn from Grid by Demand Altering Technologies on Peak Summer Day[Hour]</v>
      </c>
      <c r="H118" s="213" t="str">
        <f t="shared" si="5"/>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8" s="213" t="str">
        <f t="shared" si="5"/>
        <v>abd8a4, af64ff, b49f00, ff9999, e5ffcc, 620e7a, 65fffb, 00b050, ff6400, ffff00, f1bb18, c2dffd, 087bf1, 004185, ccff33, 04ffaf, bfb088, ff00ff, 000000, ad6600, 740000, f593e0, 9b1cb0, c01b00, ff0000, 6e8000, 004d10, 009999, 969696, b49f00, af64ff</v>
      </c>
      <c r="J118" s="213"/>
    </row>
    <row r="119" spans="1:10" s="135" customFormat="1" ht="409.6" thickBot="1" x14ac:dyDescent="0.4">
      <c r="A119" s="134" t="s">
        <v>2411</v>
      </c>
      <c r="B119" s="134" t="s">
        <v>2673</v>
      </c>
      <c r="C119" s="141">
        <v>1</v>
      </c>
      <c r="D119" s="135" t="s">
        <v>65</v>
      </c>
      <c r="E119" s="135" t="s">
        <v>2669</v>
      </c>
      <c r="F119" s="135" t="str">
        <f>UnitControlCenter!$B$17</f>
        <v>terawatt-hours (TWh)</v>
      </c>
      <c r="G119" s="214" t="str">
        <f t="shared" ref="G119:I119" si="6">G113</f>
        <v>Output Curtailed Variable Renewable Electricity by Hour on Peak Winter Day[Hour]; Output Electricity Supplied to Grid by Demand Altering Technologies on Peak Winter Day[Hour]; Output Imported Electricity by Hour on Peak Winter Day[Hour]; Output Total Electricity Dispatched by Hour by Plant Type on Peak Winter Day[Hour,hydrogen combined cycle es]; Output Total Electricity Dispatched by Hour by Plant Type on Peak Winter Day[Hour,hydrogen combustion turbine es]; Output Total Electricity Dispatched by Hour by Plant Type on Peak Winter Day[Hour,geothermal es]; Output Total Electricity Dispatched by Hour by Plant Type on Peak Winter Day[Hour,biomass w CCS es]; Output Total Electricity Dispatched by Hour by Plant Type on Peak Winter Day[Hour,biomass es]; Output Total Electricity Dispatched by Hour by Plant Type on Peak Winter Day[Hour,solar thermal es]; Output Total Electricity Dispatched by Hour by Plant Type on Peak Winter Day[Hour,solar PV es]; Output Electricity Supplied by Distributed Solar on Peak Winter Day[Hour]; Output Total Electricity Dispatched by Hour by Plant Type on Peak Winter Day[Hour,onshore wind es];Output Total Electricity Dispatched by Hour by Plant Type on Peak Winter Day[Hour,offshore wind es]; Output Total Electricity Dispatched by Hour by Plant Type on Peak Winter Day[Hour,hydro es]; Output Total Electricity Dispatched by Hour by Plant Type on Peak Winter Day[Hour,small modular reactor es]; Output Total Electricity Dispatched by Hour by Plant Type on Peak Winter Day[Hour,nuclear es]; Output Electricity Supplied by Distributed Non Solar Capacity on Peak Winter Day[Hour]; Output Total Electricity Dispatched by Hour by Plant Type on Peak Winter Day[Hour,municipal solid waste es]; Output Total Electricity Dispatched by Hour by Plant Type on Peak Winter Day[Hour,petroleum es]; Output Total Electricity Dispatched by Hour by Plant Type on Peak Winter Day[Hour,heavy or residual fuel oil es]; Output Total Electricity Dispatched by Hour by Plant Type on Peak Winter Day[Hour,crude oil es]; Output Total Electricity Dispatched by Hour by Plant Type on Peak Winter Day[Hour,natural gas peaker es]; Output Total Electricity Dispatched by Hour by Plant Type on Peak Winter Day[Hour,natural gas combined cycle w CCS es]; Output Total Electricity Dispatched by Hour by Plant Type on Peak Winter Day[Hour,natural gas combined cycle es]; Output Total Electricity Dispatched by Hour by Plant Type on Peak Winter Day[Hour,natural gas steam turbine es]; Output Total Electricity Dispatched by Hour by Plant Type on Peak Winter Day[Hour,lignite w CCS es]; Output Total Electricity Dispatched by Hour by Plant Type on Peak Winter Day[Hour,lignite es]; Output Total Electricity Dispatched by Hour by Plant Type on Peak Winter Day[Hour,hard coal w CCS es]; Output Total Electricity Dispatched by Hour by Plant Type on Peak Winter Day[Hour,hard coal es]; Output Exported Electricity by Hour on Peak Winter Day[Hour]; Output Electricity Drawn from Grid by Demand Altering Technologies on Peak Winter Day[Hour]</v>
      </c>
      <c r="H119" s="214" t="str">
        <f t="shared" si="6"/>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9" s="214" t="str">
        <f t="shared" si="6"/>
        <v>abd8a4, af64ff, b49f00, ff9999, e5ffcc, 620e7a, 65fffb, 00b050, ff6400, ffff00, f1bb18, c2dffd, 087bf1, 004185, ccff33, 04ffaf, bfb088, ff00ff, 000000, ad6600, 740000, f593e0, 9b1cb0, c01b00, ff0000, 6e8000, 004d10, 009999, 969696, b49f00, af64ff</v>
      </c>
      <c r="J119" s="214"/>
    </row>
    <row r="120" spans="1:10" ht="72.5" x14ac:dyDescent="0.35">
      <c r="A120" s="2" t="s">
        <v>1641</v>
      </c>
      <c r="B120" s="2" t="s">
        <v>1642</v>
      </c>
      <c r="C120" s="44">
        <v>1</v>
      </c>
      <c r="D120" s="1" t="s">
        <v>65</v>
      </c>
      <c r="E120" s="1" t="s">
        <v>66</v>
      </c>
      <c r="F120" s="1" t="str">
        <f>UnitControlCenter!$B$26</f>
        <v>million vehicles / year</v>
      </c>
      <c r="G120" s="1" t="s">
        <v>1506</v>
      </c>
      <c r="H120" s="1" t="s">
        <v>1507</v>
      </c>
      <c r="I120" s="1" t="s">
        <v>1508</v>
      </c>
    </row>
    <row r="121" spans="1:10" ht="72.5" x14ac:dyDescent="0.35">
      <c r="A121" s="2" t="s">
        <v>1641</v>
      </c>
      <c r="B121" s="2" t="s">
        <v>1643</v>
      </c>
      <c r="C121" s="44">
        <v>1</v>
      </c>
      <c r="D121" s="1" t="s">
        <v>65</v>
      </c>
      <c r="E121" s="1" t="s">
        <v>66</v>
      </c>
      <c r="F121" s="1" t="str">
        <f>UnitControlCenter!$B$27</f>
        <v>thousand vehicles / year</v>
      </c>
      <c r="G121" s="1" t="s">
        <v>1509</v>
      </c>
      <c r="H121" s="1" t="s">
        <v>1510</v>
      </c>
      <c r="I121" s="1" t="s">
        <v>1511</v>
      </c>
    </row>
    <row r="122" spans="1:10" ht="72.5" x14ac:dyDescent="0.35">
      <c r="A122" s="2" t="s">
        <v>1641</v>
      </c>
      <c r="B122" s="2" t="s">
        <v>2017</v>
      </c>
      <c r="C122" s="44">
        <v>1</v>
      </c>
      <c r="D122" s="1" t="s">
        <v>65</v>
      </c>
      <c r="E122" s="1" t="s">
        <v>66</v>
      </c>
      <c r="F122" s="1" t="str">
        <f>UnitControlCenter!$B$27</f>
        <v>thousand vehicles / year</v>
      </c>
      <c r="G122" s="1" t="s">
        <v>1512</v>
      </c>
      <c r="H122" s="1" t="s">
        <v>1507</v>
      </c>
      <c r="I122" s="1" t="s">
        <v>1508</v>
      </c>
    </row>
    <row r="123" spans="1:10" ht="72.5" x14ac:dyDescent="0.35">
      <c r="A123" s="2" t="s">
        <v>1641</v>
      </c>
      <c r="B123" s="2" t="s">
        <v>2020</v>
      </c>
      <c r="C123" s="44">
        <v>1</v>
      </c>
      <c r="D123" s="1" t="s">
        <v>65</v>
      </c>
      <c r="E123" s="1" t="s">
        <v>66</v>
      </c>
      <c r="F123" s="1" t="str">
        <f>UnitControlCenter!$B$27</f>
        <v>thousand vehicles / year</v>
      </c>
      <c r="G123" s="1" t="s">
        <v>1513</v>
      </c>
      <c r="H123" s="1" t="s">
        <v>1510</v>
      </c>
      <c r="I123" s="1" t="s">
        <v>1511</v>
      </c>
    </row>
    <row r="124" spans="1:10" ht="29" x14ac:dyDescent="0.35">
      <c r="A124" s="2" t="s">
        <v>1641</v>
      </c>
      <c r="B124" s="2" t="s">
        <v>2243</v>
      </c>
      <c r="C124" s="44">
        <v>1</v>
      </c>
      <c r="D124" s="1" t="s">
        <v>65</v>
      </c>
      <c r="E124" s="1" t="s">
        <v>66</v>
      </c>
      <c r="F124" s="1" t="str">
        <f>UnitControlCenter!$B$27</f>
        <v>thousand vehicles / year</v>
      </c>
      <c r="G124" s="1" t="s">
        <v>1397</v>
      </c>
      <c r="H124" s="1" t="s">
        <v>1398</v>
      </c>
      <c r="I124" s="1" t="s">
        <v>1497</v>
      </c>
    </row>
    <row r="125" spans="1:10" ht="29" x14ac:dyDescent="0.35">
      <c r="A125" s="2" t="s">
        <v>1641</v>
      </c>
      <c r="B125" s="2" t="s">
        <v>2244</v>
      </c>
      <c r="C125" s="44">
        <v>0</v>
      </c>
      <c r="D125" s="1" t="s">
        <v>65</v>
      </c>
      <c r="E125" s="1" t="s">
        <v>66</v>
      </c>
      <c r="F125" s="1" t="str">
        <f>UnitControlCenter!$B$27</f>
        <v>thousand vehicles / year</v>
      </c>
      <c r="G125" s="1" t="s">
        <v>2245</v>
      </c>
      <c r="H125" s="1" t="s">
        <v>1398</v>
      </c>
      <c r="I125" s="1" t="s">
        <v>1497</v>
      </c>
    </row>
    <row r="126" spans="1:10" ht="72.5" x14ac:dyDescent="0.35">
      <c r="A126" s="2" t="s">
        <v>1641</v>
      </c>
      <c r="B126" s="2" t="s">
        <v>1644</v>
      </c>
      <c r="C126" s="44">
        <v>1</v>
      </c>
      <c r="D126" s="1" t="s">
        <v>65</v>
      </c>
      <c r="E126" s="1" t="s">
        <v>66</v>
      </c>
      <c r="F126" s="1" t="str">
        <f>UnitControlCenter!$B$28</f>
        <v>million vehicles</v>
      </c>
      <c r="G126" s="1" t="s">
        <v>1514</v>
      </c>
      <c r="H126" s="1" t="s">
        <v>1507</v>
      </c>
      <c r="I126" s="1" t="s">
        <v>1508</v>
      </c>
    </row>
    <row r="127" spans="1:10" ht="72.5" x14ac:dyDescent="0.35">
      <c r="A127" s="2" t="s">
        <v>1641</v>
      </c>
      <c r="B127" s="2" t="s">
        <v>1645</v>
      </c>
      <c r="C127" s="44">
        <v>1</v>
      </c>
      <c r="D127" s="1" t="s">
        <v>65</v>
      </c>
      <c r="E127" s="1" t="s">
        <v>66</v>
      </c>
      <c r="F127" s="1" t="str">
        <f>UnitControlCenter!$B$29</f>
        <v>thousand vehicles</v>
      </c>
      <c r="G127" s="1" t="s">
        <v>1725</v>
      </c>
      <c r="H127" s="1" t="s">
        <v>1510</v>
      </c>
      <c r="I127" s="1" t="s">
        <v>1511</v>
      </c>
    </row>
    <row r="128" spans="1:10" ht="58" x14ac:dyDescent="0.35">
      <c r="A128" s="2" t="s">
        <v>1641</v>
      </c>
      <c r="B128" s="2" t="s">
        <v>2018</v>
      </c>
      <c r="C128" s="44">
        <v>1</v>
      </c>
      <c r="D128" s="1" t="s">
        <v>65</v>
      </c>
      <c r="E128" s="1" t="s">
        <v>66</v>
      </c>
      <c r="F128" s="1" t="str">
        <f>UnitControlCenter!$B$28</f>
        <v>million vehicles</v>
      </c>
      <c r="G128" s="1" t="s">
        <v>1515</v>
      </c>
      <c r="H128" s="1" t="s">
        <v>1507</v>
      </c>
      <c r="I128" s="1" t="s">
        <v>1508</v>
      </c>
    </row>
    <row r="129" spans="1:10" ht="58" x14ac:dyDescent="0.35">
      <c r="A129" s="2" t="s">
        <v>1641</v>
      </c>
      <c r="B129" s="2" t="s">
        <v>2021</v>
      </c>
      <c r="C129" s="44">
        <v>1</v>
      </c>
      <c r="D129" s="1" t="s">
        <v>65</v>
      </c>
      <c r="E129" s="1" t="s">
        <v>66</v>
      </c>
      <c r="F129" s="1" t="str">
        <f>UnitControlCenter!$B$28</f>
        <v>million vehicles</v>
      </c>
      <c r="G129" s="1" t="s">
        <v>1516</v>
      </c>
      <c r="H129" s="1" t="s">
        <v>1510</v>
      </c>
      <c r="I129" s="1" t="s">
        <v>1511</v>
      </c>
    </row>
    <row r="130" spans="1:10" ht="29" x14ac:dyDescent="0.35">
      <c r="A130" s="2" t="s">
        <v>1641</v>
      </c>
      <c r="B130" s="2" t="s">
        <v>2246</v>
      </c>
      <c r="C130" s="44">
        <v>1</v>
      </c>
      <c r="D130" s="1" t="s">
        <v>65</v>
      </c>
      <c r="E130" s="1" t="s">
        <v>66</v>
      </c>
      <c r="F130" s="1" t="str">
        <f>UnitControlCenter!$B$28</f>
        <v>million vehicles</v>
      </c>
      <c r="G130" s="1" t="s">
        <v>1498</v>
      </c>
      <c r="H130" s="1" t="s">
        <v>1398</v>
      </c>
      <c r="I130" s="1" t="s">
        <v>1497</v>
      </c>
    </row>
    <row r="131" spans="1:10" s="135" customFormat="1" ht="29.5" thickBot="1" x14ac:dyDescent="0.4">
      <c r="A131" s="134" t="s">
        <v>1641</v>
      </c>
      <c r="B131" s="134" t="s">
        <v>2247</v>
      </c>
      <c r="C131" s="141">
        <v>0</v>
      </c>
      <c r="D131" s="135" t="s">
        <v>65</v>
      </c>
      <c r="E131" s="135" t="s">
        <v>66</v>
      </c>
      <c r="F131" s="135" t="str">
        <f>UnitControlCenter!$B$28</f>
        <v>million vehicles</v>
      </c>
      <c r="G131" s="135" t="s">
        <v>2248</v>
      </c>
      <c r="H131" s="135" t="s">
        <v>1398</v>
      </c>
      <c r="I131" s="135" t="s">
        <v>1497</v>
      </c>
    </row>
    <row r="132" spans="1:10" ht="130.5" x14ac:dyDescent="0.35">
      <c r="A132" s="2" t="s">
        <v>1752</v>
      </c>
      <c r="B132" s="2" t="s">
        <v>1244</v>
      </c>
      <c r="C132" s="44">
        <v>1</v>
      </c>
      <c r="D132" s="1" t="s">
        <v>65</v>
      </c>
      <c r="E132" s="1" t="s">
        <v>66</v>
      </c>
      <c r="F132" s="1" t="str">
        <f>UnitControlCenter!$B$3</f>
        <v>million metric tons / year</v>
      </c>
      <c r="G132" s="1" t="s">
        <v>2146</v>
      </c>
      <c r="H132" s="1" t="s">
        <v>2145</v>
      </c>
      <c r="I132" s="1" t="s">
        <v>1499</v>
      </c>
    </row>
    <row r="133" spans="1:10" ht="87" x14ac:dyDescent="0.35">
      <c r="A133" s="2" t="s">
        <v>1752</v>
      </c>
      <c r="B133" s="2" t="s">
        <v>1245</v>
      </c>
      <c r="C133" s="44">
        <v>1</v>
      </c>
      <c r="D133" s="1" t="s">
        <v>65</v>
      </c>
      <c r="E133" s="1" t="s">
        <v>66</v>
      </c>
      <c r="F133" s="1" t="str">
        <f>UnitControlCenter!$B$30</f>
        <v>TWh / year</v>
      </c>
      <c r="G133" s="1" t="s">
        <v>1663</v>
      </c>
      <c r="H133" s="1" t="s">
        <v>1517</v>
      </c>
      <c r="I133" s="1" t="s">
        <v>1518</v>
      </c>
    </row>
    <row r="134" spans="1:10" ht="116" x14ac:dyDescent="0.35">
      <c r="A134" s="2" t="s">
        <v>1752</v>
      </c>
      <c r="B134" s="2" t="s">
        <v>1295</v>
      </c>
      <c r="C134" s="44">
        <v>1</v>
      </c>
      <c r="D134" s="1" t="s">
        <v>65</v>
      </c>
      <c r="E134" s="1" t="s">
        <v>66</v>
      </c>
      <c r="F134" s="1" t="str">
        <f>UnitControlCenter!$B$30</f>
        <v>TWh / year</v>
      </c>
      <c r="G134" s="1" t="s">
        <v>2147</v>
      </c>
      <c r="H134" s="1" t="s">
        <v>2145</v>
      </c>
      <c r="I134" s="1" t="s">
        <v>1499</v>
      </c>
    </row>
    <row r="135" spans="1:10" ht="29" x14ac:dyDescent="0.35">
      <c r="A135" s="2" t="s">
        <v>1752</v>
      </c>
      <c r="B135" s="2" t="s">
        <v>2153</v>
      </c>
      <c r="C135" s="44">
        <v>1</v>
      </c>
      <c r="D135" s="1" t="s">
        <v>63</v>
      </c>
      <c r="E135" s="1" t="s">
        <v>64</v>
      </c>
      <c r="F135" s="1" t="str">
        <f>UnitControlCenter!$B$30</f>
        <v>TWh / year</v>
      </c>
      <c r="G135" s="1" t="s">
        <v>2154</v>
      </c>
    </row>
    <row r="136" spans="1:10" ht="43.5" x14ac:dyDescent="0.35">
      <c r="A136" s="2" t="s">
        <v>1752</v>
      </c>
      <c r="B136" s="2" t="s">
        <v>1753</v>
      </c>
      <c r="C136" s="44">
        <v>1</v>
      </c>
      <c r="D136" s="1" t="s">
        <v>65</v>
      </c>
      <c r="E136" s="1" t="s">
        <v>66</v>
      </c>
      <c r="F136" s="1" t="str">
        <f>UnitControlCenter!$B$24</f>
        <v>trillion passenger-miles / year</v>
      </c>
      <c r="G136" s="1" t="s">
        <v>1254</v>
      </c>
      <c r="H136" s="1" t="s">
        <v>1458</v>
      </c>
      <c r="I136" s="1" t="s">
        <v>1459</v>
      </c>
    </row>
    <row r="137" spans="1:10" ht="44" thickBot="1" x14ac:dyDescent="0.4">
      <c r="A137" s="134" t="s">
        <v>1752</v>
      </c>
      <c r="B137" s="134" t="s">
        <v>1754</v>
      </c>
      <c r="C137" s="141">
        <v>1</v>
      </c>
      <c r="D137" s="135" t="s">
        <v>65</v>
      </c>
      <c r="E137" s="135" t="s">
        <v>66</v>
      </c>
      <c r="F137" s="135" t="str">
        <f>UnitControlCenter!$B$25</f>
        <v>trillion freight ton-miles / year</v>
      </c>
      <c r="G137" s="135" t="s">
        <v>1495</v>
      </c>
      <c r="H137" s="135" t="s">
        <v>2022</v>
      </c>
      <c r="I137" s="135" t="s">
        <v>1496</v>
      </c>
      <c r="J137" s="135"/>
    </row>
    <row r="138" spans="1:10" ht="275.5" x14ac:dyDescent="0.35">
      <c r="A138" s="2" t="s">
        <v>1246</v>
      </c>
      <c r="B138" s="2" t="s">
        <v>1633</v>
      </c>
      <c r="C138" s="44">
        <v>1</v>
      </c>
      <c r="D138" s="1" t="s">
        <v>65</v>
      </c>
      <c r="E138" s="1" t="s">
        <v>66</v>
      </c>
      <c r="F138" s="1" t="str">
        <f>UnitControlCenter!$B$30</f>
        <v>TWh / year</v>
      </c>
      <c r="G138" s="1" t="s">
        <v>1961</v>
      </c>
      <c r="H138" s="1" t="s">
        <v>1959</v>
      </c>
      <c r="I138" s="156" t="s">
        <v>1960</v>
      </c>
      <c r="J138" s="156"/>
    </row>
    <row r="139" spans="1:10" ht="101.5" x14ac:dyDescent="0.35">
      <c r="A139" s="2" t="s">
        <v>1246</v>
      </c>
      <c r="B139" s="2" t="s">
        <v>1634</v>
      </c>
      <c r="C139" s="44">
        <v>1</v>
      </c>
      <c r="D139" s="1" t="s">
        <v>65</v>
      </c>
      <c r="E139" s="1" t="s">
        <v>66</v>
      </c>
      <c r="F139" s="1" t="str">
        <f>UnitControlCenter!$B$30</f>
        <v>TWh / year</v>
      </c>
      <c r="G139" s="1" t="s">
        <v>1635</v>
      </c>
      <c r="H139" s="1" t="s">
        <v>1629</v>
      </c>
      <c r="I139" s="1" t="s">
        <v>1630</v>
      </c>
    </row>
    <row r="140" spans="1:10" x14ac:dyDescent="0.35">
      <c r="A140" s="2" t="s">
        <v>1246</v>
      </c>
      <c r="B140" s="2" t="s">
        <v>2155</v>
      </c>
      <c r="C140" s="44">
        <v>1</v>
      </c>
      <c r="D140" s="1" t="s">
        <v>63</v>
      </c>
      <c r="E140" s="1" t="s">
        <v>64</v>
      </c>
      <c r="F140" s="1" t="str">
        <f>UnitControlCenter!$B$30</f>
        <v>TWh / year</v>
      </c>
      <c r="G140" s="1" t="s">
        <v>2156</v>
      </c>
    </row>
    <row r="141" spans="1:10" ht="217.5" x14ac:dyDescent="0.35">
      <c r="A141" s="2" t="s">
        <v>1246</v>
      </c>
      <c r="B141" s="2" t="s">
        <v>1631</v>
      </c>
      <c r="C141" s="44">
        <v>1</v>
      </c>
      <c r="D141" s="1" t="s">
        <v>65</v>
      </c>
      <c r="E141" s="1" t="s">
        <v>66</v>
      </c>
      <c r="F141" s="1" t="str">
        <f>UnitControlCenter!$B$30</f>
        <v>TWh / year</v>
      </c>
      <c r="G141" s="1" t="s">
        <v>1958</v>
      </c>
      <c r="H141" s="1" t="s">
        <v>1959</v>
      </c>
      <c r="I141" s="156" t="s">
        <v>1960</v>
      </c>
      <c r="J141" s="156"/>
    </row>
    <row r="142" spans="1:10" ht="72.5" x14ac:dyDescent="0.35">
      <c r="A142" s="2" t="s">
        <v>1246</v>
      </c>
      <c r="B142" s="2" t="s">
        <v>1632</v>
      </c>
      <c r="C142" s="44">
        <v>1</v>
      </c>
      <c r="D142" s="1" t="s">
        <v>65</v>
      </c>
      <c r="E142" s="1" t="s">
        <v>66</v>
      </c>
      <c r="F142" s="1" t="str">
        <f>UnitControlCenter!$B$30</f>
        <v>TWh / year</v>
      </c>
      <c r="G142" s="1" t="s">
        <v>1628</v>
      </c>
      <c r="H142" s="1" t="s">
        <v>1629</v>
      </c>
      <c r="I142" s="1" t="s">
        <v>1630</v>
      </c>
    </row>
    <row r="143" spans="1:10" x14ac:dyDescent="0.35">
      <c r="A143" s="2" t="s">
        <v>1246</v>
      </c>
      <c r="B143" s="2" t="s">
        <v>2157</v>
      </c>
      <c r="C143" s="44">
        <v>1</v>
      </c>
      <c r="D143" s="1" t="s">
        <v>63</v>
      </c>
      <c r="E143" s="1" t="s">
        <v>64</v>
      </c>
      <c r="F143" s="1" t="str">
        <f>UnitControlCenter!$B$30</f>
        <v>TWh / year</v>
      </c>
      <c r="G143" s="1" t="s">
        <v>2158</v>
      </c>
    </row>
    <row r="144" spans="1:10" ht="130.5" x14ac:dyDescent="0.35">
      <c r="A144" s="2" t="s">
        <v>1246</v>
      </c>
      <c r="B144" s="2" t="s">
        <v>2394</v>
      </c>
      <c r="C144" s="44">
        <v>1</v>
      </c>
      <c r="D144" s="1" t="s">
        <v>65</v>
      </c>
      <c r="E144" s="1" t="s">
        <v>66</v>
      </c>
      <c r="F144" s="1" t="str">
        <f>UnitControlCenter!$B$30</f>
        <v>TWh / year</v>
      </c>
      <c r="G144" s="1" t="s">
        <v>2547</v>
      </c>
      <c r="H144" s="1" t="s">
        <v>2398</v>
      </c>
      <c r="I144" s="1" t="s">
        <v>2399</v>
      </c>
    </row>
    <row r="145" spans="1:10" s="135" customFormat="1" ht="87.5" thickBot="1" x14ac:dyDescent="0.4">
      <c r="A145" s="134" t="s">
        <v>1246</v>
      </c>
      <c r="B145" s="134" t="s">
        <v>2395</v>
      </c>
      <c r="C145" s="141">
        <v>1</v>
      </c>
      <c r="D145" s="135" t="s">
        <v>65</v>
      </c>
      <c r="E145" s="135" t="s">
        <v>66</v>
      </c>
      <c r="F145" s="135" t="str">
        <f>UnitControlCenter!$B$16</f>
        <v>terawatt-hours (TWh) / year</v>
      </c>
      <c r="G145" s="135" t="s">
        <v>2548</v>
      </c>
      <c r="H145" s="135" t="s">
        <v>2396</v>
      </c>
      <c r="I145" s="135" t="s">
        <v>2397</v>
      </c>
    </row>
    <row r="146" spans="1:10" ht="261" x14ac:dyDescent="0.35">
      <c r="A146" s="2" t="s">
        <v>1710</v>
      </c>
      <c r="B146" s="2" t="s">
        <v>1291</v>
      </c>
      <c r="C146" s="44">
        <v>1</v>
      </c>
      <c r="D146" s="1" t="s">
        <v>65</v>
      </c>
      <c r="E146" s="1" t="s">
        <v>66</v>
      </c>
      <c r="F146" s="1" t="str">
        <f>UnitControlCenter!$B$3</f>
        <v>million metric tons / year</v>
      </c>
      <c r="G146" s="1" t="s">
        <v>1962</v>
      </c>
      <c r="H146" s="1" t="s">
        <v>1959</v>
      </c>
      <c r="I146" s="156" t="s">
        <v>1960</v>
      </c>
      <c r="J146" s="156"/>
    </row>
    <row r="147" spans="1:10" ht="43.5" x14ac:dyDescent="0.35">
      <c r="A147" s="2" t="s">
        <v>1710</v>
      </c>
      <c r="B147" s="2" t="s">
        <v>1292</v>
      </c>
      <c r="C147" s="44">
        <v>1</v>
      </c>
      <c r="D147" s="1" t="s">
        <v>65</v>
      </c>
      <c r="E147" s="1" t="s">
        <v>66</v>
      </c>
      <c r="F147" s="1" t="str">
        <f>UnitControlCenter!$B$3</f>
        <v>million metric tons / year</v>
      </c>
      <c r="G147" s="1" t="s">
        <v>1504</v>
      </c>
      <c r="H147" s="1" t="s">
        <v>1502</v>
      </c>
      <c r="I147" s="1" t="s">
        <v>1503</v>
      </c>
    </row>
    <row r="148" spans="1:10" ht="246.5" x14ac:dyDescent="0.35">
      <c r="A148" s="2" t="s">
        <v>1710</v>
      </c>
      <c r="B148" s="2" t="s">
        <v>1293</v>
      </c>
      <c r="C148" s="44">
        <v>1</v>
      </c>
      <c r="D148" s="1" t="s">
        <v>65</v>
      </c>
      <c r="E148" s="1" t="s">
        <v>66</v>
      </c>
      <c r="F148" s="1" t="str">
        <f>UnitControlCenter!$B$3</f>
        <v>million metric tons / year</v>
      </c>
      <c r="G148" s="1" t="s">
        <v>2014</v>
      </c>
      <c r="H148" s="1" t="s">
        <v>1959</v>
      </c>
      <c r="I148" s="156" t="s">
        <v>1960</v>
      </c>
      <c r="J148" s="156"/>
    </row>
    <row r="149" spans="1:10" ht="29" x14ac:dyDescent="0.35">
      <c r="A149" s="2" t="s">
        <v>1710</v>
      </c>
      <c r="B149" s="2" t="s">
        <v>1294</v>
      </c>
      <c r="C149" s="44">
        <v>1</v>
      </c>
      <c r="D149" s="1" t="s">
        <v>65</v>
      </c>
      <c r="E149" s="1" t="s">
        <v>66</v>
      </c>
      <c r="F149" s="1" t="str">
        <f>UnitControlCenter!$B$3</f>
        <v>million metric tons / year</v>
      </c>
      <c r="G149" s="1" t="s">
        <v>1505</v>
      </c>
      <c r="H149" s="1" t="s">
        <v>1502</v>
      </c>
      <c r="I149" s="1" t="s">
        <v>1503</v>
      </c>
    </row>
    <row r="150" spans="1:10" ht="304.5" x14ac:dyDescent="0.35">
      <c r="A150" s="2" t="s">
        <v>1710</v>
      </c>
      <c r="B150" s="2" t="s">
        <v>1708</v>
      </c>
      <c r="C150" s="44">
        <v>1</v>
      </c>
      <c r="D150" s="1" t="s">
        <v>65</v>
      </c>
      <c r="E150" s="1" t="s">
        <v>66</v>
      </c>
      <c r="F150" s="1" t="str">
        <f>UnitControlCenter!$B$3</f>
        <v>million metric tons / year</v>
      </c>
      <c r="G150" s="1" t="s">
        <v>1963</v>
      </c>
      <c r="H150" s="1" t="s">
        <v>1959</v>
      </c>
      <c r="I150" s="156" t="s">
        <v>1960</v>
      </c>
      <c r="J150" s="156"/>
    </row>
    <row r="151" spans="1:10" ht="43.5" x14ac:dyDescent="0.35">
      <c r="A151" s="2" t="s">
        <v>1710</v>
      </c>
      <c r="B151" s="2" t="s">
        <v>1709</v>
      </c>
      <c r="C151" s="44">
        <v>1</v>
      </c>
      <c r="D151" s="1" t="s">
        <v>65</v>
      </c>
      <c r="E151" s="1" t="s">
        <v>66</v>
      </c>
      <c r="F151" s="1" t="str">
        <f>UnitControlCenter!$B$3</f>
        <v>million metric tons / year</v>
      </c>
      <c r="G151" s="1" t="s">
        <v>1749</v>
      </c>
      <c r="H151" s="1" t="s">
        <v>1711</v>
      </c>
      <c r="I151" s="1" t="s">
        <v>1712</v>
      </c>
    </row>
    <row r="152" spans="1:10" ht="29" x14ac:dyDescent="0.35">
      <c r="A152" s="2" t="s">
        <v>1710</v>
      </c>
      <c r="B152" s="2" t="s">
        <v>2220</v>
      </c>
      <c r="C152" s="44">
        <v>1</v>
      </c>
      <c r="D152" s="1" t="s">
        <v>65</v>
      </c>
      <c r="E152" s="1" t="s">
        <v>66</v>
      </c>
      <c r="F152" s="1" t="str">
        <f>UnitControlCenter!$B$3</f>
        <v>million metric tons / year</v>
      </c>
      <c r="G152" s="1" t="s">
        <v>2299</v>
      </c>
      <c r="H152" s="1" t="s">
        <v>2214</v>
      </c>
      <c r="I152" s="1" t="s">
        <v>2217</v>
      </c>
    </row>
    <row r="153" spans="1:10" ht="232" x14ac:dyDescent="0.35">
      <c r="A153" s="2" t="s">
        <v>1710</v>
      </c>
      <c r="B153" s="2" t="s">
        <v>2212</v>
      </c>
      <c r="C153" s="44">
        <v>1</v>
      </c>
      <c r="D153" s="1" t="s">
        <v>65</v>
      </c>
      <c r="E153" s="1" t="s">
        <v>66</v>
      </c>
      <c r="F153" s="1" t="str">
        <f>UnitControlCenter!$B$3</f>
        <v>million metric tons / year</v>
      </c>
      <c r="G153" s="1" t="s">
        <v>2215</v>
      </c>
      <c r="H153" s="1" t="s">
        <v>1959</v>
      </c>
      <c r="I153" s="156" t="s">
        <v>1960</v>
      </c>
      <c r="J153" s="156"/>
    </row>
    <row r="154" spans="1:10" ht="305" thickBot="1" x14ac:dyDescent="0.4">
      <c r="A154" s="134" t="s">
        <v>1710</v>
      </c>
      <c r="B154" s="134" t="s">
        <v>2213</v>
      </c>
      <c r="C154" s="141">
        <v>1</v>
      </c>
      <c r="D154" s="134" t="s">
        <v>65</v>
      </c>
      <c r="E154" s="134" t="s">
        <v>66</v>
      </c>
      <c r="F154" s="134" t="str">
        <f>UnitControlCenter!$B$3</f>
        <v>million metric tons / year</v>
      </c>
      <c r="G154" s="134" t="s">
        <v>2216</v>
      </c>
      <c r="H154" s="134" t="s">
        <v>1959</v>
      </c>
      <c r="I154" s="134" t="s">
        <v>1960</v>
      </c>
      <c r="J154" s="134"/>
    </row>
    <row r="155" spans="1:10" ht="43.5" x14ac:dyDescent="0.35">
      <c r="A155" s="2" t="s">
        <v>2331</v>
      </c>
      <c r="B155" s="2" t="s">
        <v>2332</v>
      </c>
      <c r="C155" s="44">
        <v>1</v>
      </c>
      <c r="D155" s="1" t="s">
        <v>65</v>
      </c>
      <c r="E155" s="1" t="s">
        <v>66</v>
      </c>
      <c r="F155" s="1" t="str">
        <f>UnitControlCenter!$B$30</f>
        <v>TWh / year</v>
      </c>
      <c r="G155" s="1" t="s">
        <v>1257</v>
      </c>
      <c r="H155" s="1" t="s">
        <v>1258</v>
      </c>
      <c r="I155" s="1" t="s">
        <v>1488</v>
      </c>
    </row>
    <row r="156" spans="1:10" s="2" customFormat="1" ht="29" x14ac:dyDescent="0.35">
      <c r="A156" s="2" t="s">
        <v>2331</v>
      </c>
      <c r="B156" s="2" t="s">
        <v>2333</v>
      </c>
      <c r="C156" s="44">
        <v>1</v>
      </c>
      <c r="D156" s="2" t="s">
        <v>65</v>
      </c>
      <c r="E156" s="2" t="s">
        <v>66</v>
      </c>
      <c r="F156" s="2" t="str">
        <f>UnitControlCenter!$B$30</f>
        <v>TWh / year</v>
      </c>
      <c r="G156" s="2" t="s">
        <v>1275</v>
      </c>
      <c r="H156" s="2" t="s">
        <v>1259</v>
      </c>
      <c r="I156" s="2" t="s">
        <v>1260</v>
      </c>
    </row>
    <row r="157" spans="1:10" ht="72.5" x14ac:dyDescent="0.35">
      <c r="A157" s="2" t="s">
        <v>2331</v>
      </c>
      <c r="B157" s="2" t="s">
        <v>2334</v>
      </c>
      <c r="C157" s="44">
        <v>1</v>
      </c>
      <c r="D157" s="1" t="s">
        <v>65</v>
      </c>
      <c r="E157" s="1" t="s">
        <v>66</v>
      </c>
      <c r="F157" s="1" t="str">
        <f>UnitControlCenter!$B$30</f>
        <v>TWh / year</v>
      </c>
      <c r="G157" s="1" t="s">
        <v>1527</v>
      </c>
      <c r="H157" s="1" t="s">
        <v>1529</v>
      </c>
      <c r="I157" s="1" t="s">
        <v>1528</v>
      </c>
    </row>
    <row r="158" spans="1:10" s="2" customFormat="1" x14ac:dyDescent="0.35">
      <c r="A158" s="2" t="s">
        <v>2331</v>
      </c>
      <c r="B158" s="2" t="s">
        <v>2335</v>
      </c>
      <c r="C158" s="44">
        <v>1</v>
      </c>
      <c r="D158" s="2" t="s">
        <v>63</v>
      </c>
      <c r="E158" s="2" t="s">
        <v>64</v>
      </c>
      <c r="F158" s="2" t="str">
        <f>UnitControlCenter!$B$30</f>
        <v>TWh / year</v>
      </c>
      <c r="G158" s="2" t="s">
        <v>2159</v>
      </c>
    </row>
    <row r="159" spans="1:10" ht="174" x14ac:dyDescent="0.35">
      <c r="A159" s="2" t="s">
        <v>2331</v>
      </c>
      <c r="B159" s="2" t="s">
        <v>2336</v>
      </c>
      <c r="C159" s="44">
        <v>1</v>
      </c>
      <c r="D159" s="1" t="s">
        <v>65</v>
      </c>
      <c r="E159" s="1" t="s">
        <v>66</v>
      </c>
      <c r="F159" s="2" t="str">
        <f>UnitControlCenter!B3</f>
        <v>million metric tons / year</v>
      </c>
      <c r="G159" s="1" t="s">
        <v>2474</v>
      </c>
      <c r="H159" s="1" t="s">
        <v>2338</v>
      </c>
      <c r="I159" s="2" t="s">
        <v>2339</v>
      </c>
      <c r="J159" s="2"/>
    </row>
    <row r="160" spans="1:10" s="135" customFormat="1" ht="232.5" thickBot="1" x14ac:dyDescent="0.4">
      <c r="A160" s="2" t="s">
        <v>2331</v>
      </c>
      <c r="B160" s="134" t="s">
        <v>2337</v>
      </c>
      <c r="C160" s="141">
        <v>1</v>
      </c>
      <c r="D160" s="135" t="s">
        <v>65</v>
      </c>
      <c r="E160" s="135" t="s">
        <v>66</v>
      </c>
      <c r="F160" s="134" t="str">
        <f>UnitControlCenter!B3</f>
        <v>million metric tons / year</v>
      </c>
      <c r="G160" s="135" t="s">
        <v>2475</v>
      </c>
      <c r="H160" s="135" t="s">
        <v>2338</v>
      </c>
      <c r="I160" s="134" t="s">
        <v>2339</v>
      </c>
      <c r="J160" s="134"/>
    </row>
    <row r="161" spans="1:10" ht="87" x14ac:dyDescent="0.35">
      <c r="A161" s="2" t="s">
        <v>1313</v>
      </c>
      <c r="B161" s="2" t="s">
        <v>1314</v>
      </c>
      <c r="C161" s="44">
        <v>1</v>
      </c>
      <c r="D161" s="1" t="s">
        <v>65</v>
      </c>
      <c r="E161" s="1" t="s">
        <v>66</v>
      </c>
      <c r="F161" s="1" t="str">
        <f>UnitControlCenter!$B$30</f>
        <v>TWh / year</v>
      </c>
      <c r="G161" s="1" t="s">
        <v>2508</v>
      </c>
      <c r="H161" s="1" t="s">
        <v>2507</v>
      </c>
      <c r="I161" s="1" t="s">
        <v>2506</v>
      </c>
    </row>
    <row r="162" spans="1:10" ht="72.5" x14ac:dyDescent="0.35">
      <c r="A162" s="2" t="s">
        <v>1313</v>
      </c>
      <c r="B162" s="2" t="s">
        <v>1315</v>
      </c>
      <c r="C162" s="44">
        <v>1</v>
      </c>
      <c r="D162" s="1" t="s">
        <v>65</v>
      </c>
      <c r="E162" s="1" t="s">
        <v>66</v>
      </c>
      <c r="F162" s="1" t="str">
        <f>UnitControlCenter!$B$30</f>
        <v>TWh / year</v>
      </c>
      <c r="G162" s="1" t="s">
        <v>2509</v>
      </c>
      <c r="H162" s="1" t="s">
        <v>2151</v>
      </c>
      <c r="I162" s="1" t="s">
        <v>2152</v>
      </c>
    </row>
    <row r="163" spans="1:10" ht="72.5" x14ac:dyDescent="0.35">
      <c r="A163" s="2" t="s">
        <v>1313</v>
      </c>
      <c r="B163" s="2" t="s">
        <v>2504</v>
      </c>
      <c r="C163" s="44">
        <v>1</v>
      </c>
      <c r="D163" s="1" t="s">
        <v>65</v>
      </c>
      <c r="E163" s="1" t="s">
        <v>66</v>
      </c>
      <c r="F163" s="1" t="str">
        <f>UnitControlCenter!$B$30</f>
        <v>TWh / year</v>
      </c>
      <c r="G163" s="1" t="s">
        <v>2524</v>
      </c>
      <c r="H163" s="1" t="s">
        <v>2510</v>
      </c>
      <c r="I163" s="44" t="s">
        <v>2511</v>
      </c>
    </row>
    <row r="164" spans="1:10" ht="72.5" x14ac:dyDescent="0.35">
      <c r="A164" s="2" t="s">
        <v>1313</v>
      </c>
      <c r="B164" s="2" t="s">
        <v>2505</v>
      </c>
      <c r="C164" s="44">
        <v>1</v>
      </c>
      <c r="D164" s="1" t="s">
        <v>65</v>
      </c>
      <c r="E164" s="1" t="s">
        <v>66</v>
      </c>
      <c r="F164" s="1" t="str">
        <f>UnitControlCenter!$B$30</f>
        <v>TWh / year</v>
      </c>
      <c r="G164" s="1" t="s">
        <v>2525</v>
      </c>
      <c r="H164" s="1" t="s">
        <v>2151</v>
      </c>
      <c r="I164" s="1" t="s">
        <v>2152</v>
      </c>
    </row>
    <row r="165" spans="1:10" x14ac:dyDescent="0.35">
      <c r="A165" s="2" t="s">
        <v>1313</v>
      </c>
      <c r="B165" s="2" t="s">
        <v>1768</v>
      </c>
      <c r="C165" s="44">
        <v>0</v>
      </c>
      <c r="D165" s="1" t="s">
        <v>63</v>
      </c>
      <c r="E165" s="1" t="s">
        <v>64</v>
      </c>
      <c r="F165" s="1" t="str">
        <f>UnitControlCenter!$B$31</f>
        <v>thousand BTU / 2023 Euro</v>
      </c>
      <c r="G165" s="1" t="s">
        <v>1721</v>
      </c>
    </row>
    <row r="166" spans="1:10" x14ac:dyDescent="0.35">
      <c r="A166" s="2" t="s">
        <v>1313</v>
      </c>
      <c r="B166" s="2" t="s">
        <v>1316</v>
      </c>
      <c r="C166" s="44">
        <v>1</v>
      </c>
      <c r="D166" s="1" t="s">
        <v>63</v>
      </c>
      <c r="E166" s="1" t="s">
        <v>64</v>
      </c>
      <c r="F166" s="1" t="str">
        <f>UnitControlCenter!$B$16</f>
        <v>terawatt-hours (TWh) / year</v>
      </c>
      <c r="G166" s="1" t="s">
        <v>1216</v>
      </c>
    </row>
    <row r="167" spans="1:10" x14ac:dyDescent="0.35">
      <c r="A167" s="2" t="s">
        <v>1313</v>
      </c>
      <c r="B167" s="2" t="s">
        <v>1317</v>
      </c>
      <c r="C167" s="44">
        <v>1</v>
      </c>
      <c r="D167" s="1" t="s">
        <v>63</v>
      </c>
      <c r="E167" s="1" t="s">
        <v>64</v>
      </c>
      <c r="F167" s="1" t="str">
        <f>UnitControlCenter!$B$32</f>
        <v>millions of short tons / year</v>
      </c>
      <c r="G167" s="1" t="s">
        <v>1215</v>
      </c>
    </row>
    <row r="168" spans="1:10" x14ac:dyDescent="0.35">
      <c r="A168" s="2" t="s">
        <v>1313</v>
      </c>
      <c r="B168" s="2" t="s">
        <v>1318</v>
      </c>
      <c r="C168" s="44">
        <v>1</v>
      </c>
      <c r="D168" s="1" t="s">
        <v>63</v>
      </c>
      <c r="E168" s="1" t="s">
        <v>64</v>
      </c>
      <c r="F168" s="1" t="str">
        <f>UnitControlCenter!$B$32</f>
        <v>millions of short tons / year</v>
      </c>
      <c r="G168" s="1" t="s">
        <v>1214</v>
      </c>
    </row>
    <row r="169" spans="1:10" x14ac:dyDescent="0.35">
      <c r="A169" s="2" t="s">
        <v>1313</v>
      </c>
      <c r="B169" s="2" t="s">
        <v>1319</v>
      </c>
      <c r="C169" s="44">
        <v>1</v>
      </c>
      <c r="D169" s="1" t="s">
        <v>63</v>
      </c>
      <c r="E169" s="1" t="s">
        <v>64</v>
      </c>
      <c r="F169" s="1" t="str">
        <f>UnitControlCenter!$B$33</f>
        <v>trillion cubic feet / year</v>
      </c>
      <c r="G169" s="1" t="s">
        <v>1213</v>
      </c>
    </row>
    <row r="170" spans="1:10" x14ac:dyDescent="0.35">
      <c r="A170" s="2" t="s">
        <v>1313</v>
      </c>
      <c r="B170" s="2" t="s">
        <v>1320</v>
      </c>
      <c r="C170" s="44">
        <v>1</v>
      </c>
      <c r="D170" s="1" t="s">
        <v>63</v>
      </c>
      <c r="E170" s="1" t="s">
        <v>64</v>
      </c>
      <c r="F170" s="1" t="str">
        <f>UnitControlCenter!$B$34</f>
        <v>million barrels of oil / year</v>
      </c>
      <c r="G170" s="1" t="s">
        <v>1212</v>
      </c>
    </row>
    <row r="171" spans="1:10" x14ac:dyDescent="0.35">
      <c r="A171" s="2" t="s">
        <v>1313</v>
      </c>
      <c r="B171" s="2" t="s">
        <v>1321</v>
      </c>
      <c r="C171" s="44">
        <v>1</v>
      </c>
      <c r="D171" s="1" t="s">
        <v>63</v>
      </c>
      <c r="E171" s="1" t="s">
        <v>64</v>
      </c>
      <c r="F171" s="1" t="str">
        <f>UnitControlCenter!$B$34</f>
        <v>million barrels of oil / year</v>
      </c>
      <c r="G171" s="1" t="s">
        <v>1263</v>
      </c>
    </row>
    <row r="172" spans="1:10" x14ac:dyDescent="0.35">
      <c r="A172" s="2" t="s">
        <v>1313</v>
      </c>
      <c r="B172" s="2" t="s">
        <v>1322</v>
      </c>
      <c r="C172" s="44">
        <v>1</v>
      </c>
      <c r="D172" s="1" t="s">
        <v>63</v>
      </c>
      <c r="E172" s="1" t="s">
        <v>64</v>
      </c>
      <c r="F172" s="1" t="str">
        <f>UnitControlCenter!$B$32</f>
        <v>millions of short tons / year</v>
      </c>
      <c r="G172" s="1" t="s">
        <v>1264</v>
      </c>
    </row>
    <row r="173" spans="1:10" ht="29" x14ac:dyDescent="0.35">
      <c r="A173" s="2" t="s">
        <v>1313</v>
      </c>
      <c r="B173" s="2" t="s">
        <v>1530</v>
      </c>
      <c r="C173" s="44">
        <v>1</v>
      </c>
      <c r="D173" s="1" t="s">
        <v>63</v>
      </c>
      <c r="E173" s="1" t="s">
        <v>64</v>
      </c>
      <c r="F173" s="1" t="str">
        <f>UnitControlCenter!$B$35</f>
        <v>million gallons / year</v>
      </c>
      <c r="G173" s="1" t="s">
        <v>1534</v>
      </c>
    </row>
    <row r="174" spans="1:10" ht="29" x14ac:dyDescent="0.35">
      <c r="A174" s="2" t="s">
        <v>1313</v>
      </c>
      <c r="B174" s="2" t="s">
        <v>1531</v>
      </c>
      <c r="C174" s="44">
        <v>1</v>
      </c>
      <c r="D174" s="1" t="s">
        <v>63</v>
      </c>
      <c r="E174" s="1" t="s">
        <v>64</v>
      </c>
      <c r="F174" s="1" t="str">
        <f>UnitControlCenter!$B$32</f>
        <v>millions of short tons / year</v>
      </c>
      <c r="G174" s="1" t="s">
        <v>1535</v>
      </c>
    </row>
    <row r="175" spans="1:10" ht="15" thickBot="1" x14ac:dyDescent="0.4">
      <c r="A175" s="134" t="s">
        <v>1313</v>
      </c>
      <c r="B175" s="134" t="s">
        <v>1532</v>
      </c>
      <c r="C175" s="141">
        <v>1</v>
      </c>
      <c r="D175" s="135" t="s">
        <v>63</v>
      </c>
      <c r="E175" s="135" t="s">
        <v>64</v>
      </c>
      <c r="F175" s="135" t="str">
        <f>UnitControlCenter!$B$6</f>
        <v>thousand metric tons / year</v>
      </c>
      <c r="G175" s="135" t="s">
        <v>1536</v>
      </c>
      <c r="H175" s="135"/>
      <c r="I175" s="135"/>
      <c r="J175" s="135"/>
    </row>
    <row r="176" spans="1:10" ht="58" x14ac:dyDescent="0.35">
      <c r="A176" s="2" t="s">
        <v>2225</v>
      </c>
      <c r="B176" s="2" t="s">
        <v>2252</v>
      </c>
      <c r="C176" s="44">
        <v>1</v>
      </c>
      <c r="D176" s="1" t="s">
        <v>65</v>
      </c>
      <c r="E176" s="1" t="s">
        <v>66</v>
      </c>
      <c r="F176" s="1" t="str">
        <f>UnitControlCenter!$B$36</f>
        <v>TWh/year</v>
      </c>
      <c r="G176" s="1" t="s">
        <v>1541</v>
      </c>
      <c r="H176" s="1" t="s">
        <v>1542</v>
      </c>
      <c r="I176" s="1" t="s">
        <v>1543</v>
      </c>
    </row>
    <row r="177" spans="1:10" ht="58" x14ac:dyDescent="0.35">
      <c r="A177" s="2" t="s">
        <v>2225</v>
      </c>
      <c r="B177" s="2" t="s">
        <v>2253</v>
      </c>
      <c r="C177" s="44">
        <v>1</v>
      </c>
      <c r="D177" s="1" t="s">
        <v>65</v>
      </c>
      <c r="E177" s="1" t="s">
        <v>66</v>
      </c>
      <c r="F177" s="1" t="str">
        <f>UnitControlCenter!$B$36</f>
        <v>TWh/year</v>
      </c>
      <c r="G177" s="1" t="s">
        <v>1544</v>
      </c>
      <c r="H177" s="1" t="s">
        <v>1542</v>
      </c>
      <c r="I177" s="1" t="s">
        <v>1543</v>
      </c>
    </row>
    <row r="178" spans="1:10" ht="58" x14ac:dyDescent="0.35">
      <c r="A178" s="2" t="s">
        <v>2225</v>
      </c>
      <c r="B178" s="2" t="s">
        <v>2254</v>
      </c>
      <c r="C178" s="44">
        <v>1</v>
      </c>
      <c r="D178" s="1" t="s">
        <v>65</v>
      </c>
      <c r="E178" s="1" t="s">
        <v>66</v>
      </c>
      <c r="F178" s="1" t="str">
        <f>UnitControlCenter!$B$9</f>
        <v>billion 2023 Euro / year</v>
      </c>
      <c r="G178" s="1" t="s">
        <v>1545</v>
      </c>
      <c r="H178" s="1" t="s">
        <v>1542</v>
      </c>
      <c r="I178" s="1" t="s">
        <v>1543</v>
      </c>
    </row>
    <row r="179" spans="1:10" ht="72.5" x14ac:dyDescent="0.35">
      <c r="A179" s="2" t="s">
        <v>2225</v>
      </c>
      <c r="B179" s="2" t="s">
        <v>2255</v>
      </c>
      <c r="C179" s="44">
        <v>1</v>
      </c>
      <c r="D179" s="1" t="s">
        <v>65</v>
      </c>
      <c r="E179" s="1" t="s">
        <v>66</v>
      </c>
      <c r="F179" s="1" t="str">
        <f>UnitControlCenter!$B$9</f>
        <v>billion 2023 Euro / year</v>
      </c>
      <c r="G179" s="1" t="s">
        <v>1546</v>
      </c>
      <c r="H179" s="1" t="s">
        <v>1542</v>
      </c>
      <c r="I179" s="1" t="s">
        <v>1543</v>
      </c>
    </row>
    <row r="180" spans="1:10" ht="43.5" x14ac:dyDescent="0.35">
      <c r="A180" s="2" t="s">
        <v>2225</v>
      </c>
      <c r="B180" s="2" t="s">
        <v>2256</v>
      </c>
      <c r="C180" s="44">
        <v>1</v>
      </c>
      <c r="D180" s="1" t="s">
        <v>65</v>
      </c>
      <c r="E180" s="1" t="s">
        <v>66</v>
      </c>
      <c r="F180" s="1" t="str">
        <f>UnitControlCenter!B3</f>
        <v>million metric tons / year</v>
      </c>
      <c r="G180" s="1" t="s">
        <v>1791</v>
      </c>
      <c r="H180" s="1" t="s">
        <v>1789</v>
      </c>
      <c r="I180" s="1" t="s">
        <v>1790</v>
      </c>
    </row>
    <row r="181" spans="1:10" ht="58" x14ac:dyDescent="0.35">
      <c r="A181" s="2" t="s">
        <v>2225</v>
      </c>
      <c r="B181" s="2" t="s">
        <v>2257</v>
      </c>
      <c r="C181" s="44">
        <v>1</v>
      </c>
      <c r="D181" s="1" t="s">
        <v>65</v>
      </c>
      <c r="E181" s="1" t="s">
        <v>66</v>
      </c>
      <c r="F181" s="1" t="str">
        <f>UnitControlCenter!B3</f>
        <v>million metric tons / year</v>
      </c>
      <c r="G181" s="1" t="s">
        <v>1792</v>
      </c>
      <c r="H181" s="1" t="s">
        <v>1789</v>
      </c>
      <c r="I181" s="1" t="s">
        <v>1790</v>
      </c>
    </row>
    <row r="182" spans="1:10" ht="58" x14ac:dyDescent="0.35">
      <c r="A182" s="2" t="s">
        <v>2225</v>
      </c>
      <c r="B182" s="2" t="s">
        <v>2258</v>
      </c>
      <c r="C182" s="44">
        <v>1</v>
      </c>
      <c r="D182" s="1" t="s">
        <v>65</v>
      </c>
      <c r="E182" s="1" t="s">
        <v>66</v>
      </c>
      <c r="F182" s="1" t="str">
        <f>UnitControlCenter!$B$36</f>
        <v>TWh/year</v>
      </c>
      <c r="G182" s="1" t="s">
        <v>1623</v>
      </c>
      <c r="H182" s="1" t="s">
        <v>1618</v>
      </c>
      <c r="I182" s="1" t="s">
        <v>1619</v>
      </c>
    </row>
    <row r="183" spans="1:10" ht="72.5" x14ac:dyDescent="0.35">
      <c r="A183" s="2" t="s">
        <v>2225</v>
      </c>
      <c r="B183" s="2" t="s">
        <v>2259</v>
      </c>
      <c r="C183" s="44">
        <v>1</v>
      </c>
      <c r="D183" s="1" t="s">
        <v>65</v>
      </c>
      <c r="E183" s="1" t="s">
        <v>66</v>
      </c>
      <c r="F183" s="1" t="str">
        <f>UnitControlCenter!$B$36</f>
        <v>TWh/year</v>
      </c>
      <c r="G183" s="1" t="s">
        <v>1624</v>
      </c>
      <c r="H183" s="1" t="s">
        <v>1618</v>
      </c>
      <c r="I183" s="1" t="s">
        <v>1620</v>
      </c>
    </row>
    <row r="184" spans="1:10" ht="72.5" x14ac:dyDescent="0.35">
      <c r="A184" s="2" t="s">
        <v>2225</v>
      </c>
      <c r="B184" s="2" t="s">
        <v>2260</v>
      </c>
      <c r="C184" s="44">
        <v>1</v>
      </c>
      <c r="D184" s="1" t="s">
        <v>65</v>
      </c>
      <c r="E184" s="1" t="s">
        <v>66</v>
      </c>
      <c r="F184" s="1" t="str">
        <f>UnitControlCenter!$B$9</f>
        <v>billion 2023 Euro / year</v>
      </c>
      <c r="G184" s="1" t="s">
        <v>1625</v>
      </c>
      <c r="H184" s="1" t="s">
        <v>1618</v>
      </c>
      <c r="I184" s="1" t="s">
        <v>1621</v>
      </c>
    </row>
    <row r="185" spans="1:10" ht="87" x14ac:dyDescent="0.35">
      <c r="A185" s="2" t="s">
        <v>2225</v>
      </c>
      <c r="B185" s="2" t="s">
        <v>2261</v>
      </c>
      <c r="C185" s="44">
        <v>1</v>
      </c>
      <c r="D185" s="1" t="s">
        <v>65</v>
      </c>
      <c r="E185" s="1" t="s">
        <v>66</v>
      </c>
      <c r="F185" s="1" t="str">
        <f>UnitControlCenter!$B$9</f>
        <v>billion 2023 Euro / year</v>
      </c>
      <c r="G185" s="1" t="s">
        <v>1626</v>
      </c>
      <c r="H185" s="1" t="s">
        <v>1618</v>
      </c>
      <c r="I185" s="1" t="s">
        <v>1622</v>
      </c>
    </row>
    <row r="186" spans="1:10" ht="101.5" x14ac:dyDescent="0.35">
      <c r="A186" s="2" t="s">
        <v>2225</v>
      </c>
      <c r="B186" s="2" t="s">
        <v>2262</v>
      </c>
      <c r="C186" s="44">
        <v>1</v>
      </c>
      <c r="D186" s="1" t="s">
        <v>65</v>
      </c>
      <c r="E186" s="1" t="s">
        <v>66</v>
      </c>
      <c r="F186" s="1" t="str">
        <f>UnitControlCenter!$B$30</f>
        <v>TWh / year</v>
      </c>
      <c r="G186" s="1" t="s">
        <v>1651</v>
      </c>
      <c r="H186" s="1" t="s">
        <v>1653</v>
      </c>
      <c r="I186" s="1" t="s">
        <v>1654</v>
      </c>
    </row>
    <row r="187" spans="1:10" ht="116" x14ac:dyDescent="0.35">
      <c r="A187" s="2" t="s">
        <v>2225</v>
      </c>
      <c r="B187" s="2" t="s">
        <v>2263</v>
      </c>
      <c r="C187" s="44">
        <v>1</v>
      </c>
      <c r="D187" s="1" t="s">
        <v>65</v>
      </c>
      <c r="E187" s="1" t="s">
        <v>66</v>
      </c>
      <c r="F187" s="1" t="str">
        <f>UnitControlCenter!$B$30</f>
        <v>TWh / year</v>
      </c>
      <c r="G187" s="1" t="s">
        <v>1652</v>
      </c>
      <c r="H187" s="1" t="s">
        <v>1653</v>
      </c>
      <c r="I187" s="1" t="s">
        <v>1654</v>
      </c>
    </row>
    <row r="188" spans="1:10" ht="203" x14ac:dyDescent="0.35">
      <c r="A188" s="2" t="s">
        <v>2225</v>
      </c>
      <c r="B188" s="2" t="s">
        <v>2271</v>
      </c>
      <c r="C188" s="44">
        <v>1</v>
      </c>
      <c r="D188" s="1" t="s">
        <v>65</v>
      </c>
      <c r="E188" s="1" t="s">
        <v>66</v>
      </c>
      <c r="F188" s="1" t="str">
        <f>UnitControlCenter!$B$10</f>
        <v>billion 2023 Euro</v>
      </c>
      <c r="G188" s="1" t="s">
        <v>2228</v>
      </c>
      <c r="H188" s="1" t="s">
        <v>2227</v>
      </c>
      <c r="I188" s="156" t="s">
        <v>2226</v>
      </c>
      <c r="J188" s="156"/>
    </row>
    <row r="189" spans="1:10" ht="232" x14ac:dyDescent="0.35">
      <c r="A189" s="2" t="s">
        <v>2225</v>
      </c>
      <c r="B189" s="2" t="s">
        <v>2264</v>
      </c>
      <c r="C189" s="44">
        <v>1</v>
      </c>
      <c r="D189" s="1" t="s">
        <v>65</v>
      </c>
      <c r="E189" s="1" t="s">
        <v>66</v>
      </c>
      <c r="F189" s="1" t="str">
        <f>UnitControlCenter!$B$10</f>
        <v>billion 2023 Euro</v>
      </c>
      <c r="G189" s="1" t="s">
        <v>2236</v>
      </c>
      <c r="H189" s="1" t="s">
        <v>2227</v>
      </c>
      <c r="I189" s="156" t="s">
        <v>2229</v>
      </c>
      <c r="J189" s="156"/>
    </row>
    <row r="190" spans="1:10" ht="203" x14ac:dyDescent="0.35">
      <c r="A190" s="2" t="s">
        <v>2225</v>
      </c>
      <c r="B190" s="2" t="s">
        <v>2265</v>
      </c>
      <c r="C190" s="44">
        <v>1</v>
      </c>
      <c r="D190" s="1" t="s">
        <v>65</v>
      </c>
      <c r="E190" s="1" t="s">
        <v>66</v>
      </c>
      <c r="F190" s="1" t="str">
        <f>UnitControlCenter!$B$10</f>
        <v>billion 2023 Euro</v>
      </c>
      <c r="G190" s="1" t="s">
        <v>2237</v>
      </c>
      <c r="H190" s="1" t="s">
        <v>2227</v>
      </c>
      <c r="I190" s="156" t="s">
        <v>2230</v>
      </c>
      <c r="J190" s="156"/>
    </row>
    <row r="191" spans="1:10" ht="232" x14ac:dyDescent="0.35">
      <c r="A191" s="2" t="s">
        <v>2225</v>
      </c>
      <c r="B191" s="2" t="s">
        <v>2266</v>
      </c>
      <c r="C191" s="44">
        <v>1</v>
      </c>
      <c r="D191" s="1" t="s">
        <v>65</v>
      </c>
      <c r="E191" s="1" t="s">
        <v>66</v>
      </c>
      <c r="F191" s="1" t="str">
        <f>UnitControlCenter!$B$10</f>
        <v>billion 2023 Euro</v>
      </c>
      <c r="G191" s="1" t="s">
        <v>2238</v>
      </c>
      <c r="H191" s="1" t="s">
        <v>2227</v>
      </c>
      <c r="I191" s="156" t="s">
        <v>2231</v>
      </c>
      <c r="J191" s="156"/>
    </row>
    <row r="192" spans="1:10" ht="188.5" x14ac:dyDescent="0.35">
      <c r="A192" s="2" t="s">
        <v>2225</v>
      </c>
      <c r="B192" s="2" t="s">
        <v>2267</v>
      </c>
      <c r="C192" s="44">
        <v>1</v>
      </c>
      <c r="D192" s="1" t="s">
        <v>65</v>
      </c>
      <c r="E192" s="1" t="s">
        <v>66</v>
      </c>
      <c r="F192" s="1" t="str">
        <f>UnitControlCenter!$B$10</f>
        <v>billion 2023 Euro</v>
      </c>
      <c r="G192" s="1" t="s">
        <v>2241</v>
      </c>
      <c r="H192" s="1" t="s">
        <v>2227</v>
      </c>
      <c r="I192" s="156" t="s">
        <v>2232</v>
      </c>
      <c r="J192" s="156"/>
    </row>
    <row r="193" spans="1:10" ht="217.5" x14ac:dyDescent="0.35">
      <c r="A193" s="2" t="s">
        <v>2225</v>
      </c>
      <c r="B193" s="2" t="s">
        <v>2268</v>
      </c>
      <c r="C193" s="44">
        <v>1</v>
      </c>
      <c r="D193" s="1" t="s">
        <v>65</v>
      </c>
      <c r="E193" s="1" t="s">
        <v>66</v>
      </c>
      <c r="F193" s="1" t="str">
        <f>UnitControlCenter!$B$10</f>
        <v>billion 2023 Euro</v>
      </c>
      <c r="G193" s="1" t="s">
        <v>2242</v>
      </c>
      <c r="H193" s="1" t="s">
        <v>2227</v>
      </c>
      <c r="I193" s="156" t="s">
        <v>2233</v>
      </c>
      <c r="J193" s="156"/>
    </row>
    <row r="194" spans="1:10" ht="246.5" x14ac:dyDescent="0.35">
      <c r="A194" s="2" t="s">
        <v>2225</v>
      </c>
      <c r="B194" s="2" t="s">
        <v>2269</v>
      </c>
      <c r="C194" s="44">
        <v>1</v>
      </c>
      <c r="D194" s="1" t="s">
        <v>65</v>
      </c>
      <c r="E194" s="1" t="s">
        <v>66</v>
      </c>
      <c r="F194" s="1" t="str">
        <f>UnitControlCenter!$B$10</f>
        <v>billion 2023 Euro</v>
      </c>
      <c r="G194" s="1" t="s">
        <v>2239</v>
      </c>
      <c r="H194" s="1" t="s">
        <v>2227</v>
      </c>
      <c r="I194" s="156" t="s">
        <v>2234</v>
      </c>
      <c r="J194" s="156"/>
    </row>
    <row r="195" spans="1:10" ht="276" thickBot="1" x14ac:dyDescent="0.4">
      <c r="A195" s="134" t="s">
        <v>2225</v>
      </c>
      <c r="B195" s="134" t="s">
        <v>2270</v>
      </c>
      <c r="C195" s="141">
        <v>1</v>
      </c>
      <c r="D195" s="135" t="s">
        <v>65</v>
      </c>
      <c r="E195" s="135" t="s">
        <v>66</v>
      </c>
      <c r="F195" s="135" t="str">
        <f>UnitControlCenter!$B$10</f>
        <v>billion 2023 Euro</v>
      </c>
      <c r="G195" s="135" t="s">
        <v>2240</v>
      </c>
      <c r="H195" s="135" t="s">
        <v>2227</v>
      </c>
      <c r="I195" s="189" t="s">
        <v>2235</v>
      </c>
      <c r="J195" s="189"/>
    </row>
    <row r="196" spans="1:10" ht="72.5" x14ac:dyDescent="0.35">
      <c r="A196" s="2" t="s">
        <v>1247</v>
      </c>
      <c r="B196" s="2" t="s">
        <v>92</v>
      </c>
      <c r="C196" s="44">
        <v>1</v>
      </c>
      <c r="D196" s="1" t="s">
        <v>65</v>
      </c>
      <c r="E196" s="1" t="s">
        <v>1253</v>
      </c>
      <c r="F196" s="1" t="str">
        <f>UnitControlCenter!$B$22</f>
        <v>2023 Euro / megawatt-hour (MWh)</v>
      </c>
      <c r="G196" s="1" t="s">
        <v>2178</v>
      </c>
      <c r="H196" s="1" t="s">
        <v>2177</v>
      </c>
      <c r="I196" s="1" t="s">
        <v>2512</v>
      </c>
    </row>
    <row r="197" spans="1:10" ht="43.5" x14ac:dyDescent="0.35">
      <c r="A197" s="2" t="s">
        <v>1247</v>
      </c>
      <c r="B197" s="2" t="s">
        <v>445</v>
      </c>
      <c r="C197" s="44">
        <v>1</v>
      </c>
      <c r="D197" s="1" t="s">
        <v>65</v>
      </c>
      <c r="E197" s="1" t="s">
        <v>1253</v>
      </c>
      <c r="F197" s="1" t="str">
        <f>UnitControlCenter!$B$37</f>
        <v>2023 Euro / short ton</v>
      </c>
      <c r="G197" s="1" t="s">
        <v>1554</v>
      </c>
      <c r="H197" s="1" t="s">
        <v>1555</v>
      </c>
      <c r="I197" s="1" t="s">
        <v>1556</v>
      </c>
    </row>
    <row r="198" spans="1:10" x14ac:dyDescent="0.35">
      <c r="A198" s="2" t="s">
        <v>1247</v>
      </c>
      <c r="B198" s="2" t="s">
        <v>442</v>
      </c>
      <c r="C198" s="44">
        <v>1</v>
      </c>
      <c r="D198" s="1" t="s">
        <v>65</v>
      </c>
      <c r="E198" s="1" t="s">
        <v>1253</v>
      </c>
      <c r="F198" s="1" t="str">
        <f>UnitControlCenter!$B$37</f>
        <v>2023 Euro / short ton</v>
      </c>
      <c r="G198" s="1" t="s">
        <v>1266</v>
      </c>
      <c r="H198" s="1" t="s">
        <v>340</v>
      </c>
      <c r="I198" s="1" t="s">
        <v>1441</v>
      </c>
    </row>
    <row r="199" spans="1:10" ht="87" x14ac:dyDescent="0.35">
      <c r="A199" s="2" t="s">
        <v>1247</v>
      </c>
      <c r="B199" s="2" t="s">
        <v>86</v>
      </c>
      <c r="C199" s="44">
        <v>1</v>
      </c>
      <c r="D199" s="1" t="s">
        <v>65</v>
      </c>
      <c r="E199" s="1" t="s">
        <v>1253</v>
      </c>
      <c r="F199" s="1" t="str">
        <f>UnitControlCenter!$B$38</f>
        <v>2023 Euro / thousand cubic feet</v>
      </c>
      <c r="G199" s="1" t="s">
        <v>2180</v>
      </c>
      <c r="H199" s="1" t="s">
        <v>2179</v>
      </c>
      <c r="I199" s="1" t="s">
        <v>2513</v>
      </c>
    </row>
    <row r="200" spans="1:10" x14ac:dyDescent="0.35">
      <c r="A200" s="2" t="s">
        <v>1247</v>
      </c>
      <c r="B200" s="2" t="s">
        <v>94</v>
      </c>
      <c r="C200" s="44">
        <v>1</v>
      </c>
      <c r="D200" s="1" t="s">
        <v>65</v>
      </c>
      <c r="E200" s="1" t="s">
        <v>1253</v>
      </c>
      <c r="F200" s="1" t="str">
        <f>UnitControlCenter!$B$39</f>
        <v>2023 Euro / gallon</v>
      </c>
      <c r="G200" s="1" t="s">
        <v>1268</v>
      </c>
      <c r="H200" s="1" t="s">
        <v>335</v>
      </c>
      <c r="I200" s="44">
        <v>969696</v>
      </c>
      <c r="J200" s="44"/>
    </row>
    <row r="201" spans="1:10" ht="72.5" x14ac:dyDescent="0.35">
      <c r="A201" s="2" t="s">
        <v>1247</v>
      </c>
      <c r="B201" s="2" t="s">
        <v>95</v>
      </c>
      <c r="C201" s="44">
        <v>1</v>
      </c>
      <c r="D201" s="1" t="s">
        <v>65</v>
      </c>
      <c r="E201" s="1" t="s">
        <v>1253</v>
      </c>
      <c r="F201" s="1" t="str">
        <f>UnitControlCenter!$B$39</f>
        <v>2023 Euro / gallon</v>
      </c>
      <c r="G201" s="1" t="s">
        <v>1549</v>
      </c>
      <c r="H201" s="1" t="s">
        <v>1547</v>
      </c>
      <c r="I201" s="1" t="s">
        <v>1548</v>
      </c>
    </row>
    <row r="202" spans="1:10" ht="58" x14ac:dyDescent="0.35">
      <c r="A202" s="2" t="s">
        <v>1247</v>
      </c>
      <c r="B202" s="2" t="s">
        <v>91</v>
      </c>
      <c r="C202" s="44">
        <v>1</v>
      </c>
      <c r="D202" s="1" t="s">
        <v>65</v>
      </c>
      <c r="E202" s="1" t="s">
        <v>1253</v>
      </c>
      <c r="F202" s="1" t="str">
        <f>UnitControlCenter!$B$37</f>
        <v>2023 Euro / short ton</v>
      </c>
      <c r="G202" s="1" t="s">
        <v>1550</v>
      </c>
      <c r="H202" s="1" t="s">
        <v>1551</v>
      </c>
      <c r="I202" s="1" t="s">
        <v>1552</v>
      </c>
    </row>
    <row r="203" spans="1:10" ht="58" x14ac:dyDescent="0.35">
      <c r="A203" s="2" t="s">
        <v>1247</v>
      </c>
      <c r="B203" s="2" t="s">
        <v>1491</v>
      </c>
      <c r="C203" s="44">
        <v>1</v>
      </c>
      <c r="D203" s="1" t="s">
        <v>65</v>
      </c>
      <c r="E203" s="1" t="s">
        <v>1253</v>
      </c>
      <c r="F203" s="1" t="str">
        <f>UnitControlCenter!$B$40</f>
        <v>2023 Euro / barrel of oil</v>
      </c>
      <c r="G203" s="1" t="s">
        <v>1615</v>
      </c>
      <c r="H203" s="1" t="s">
        <v>1616</v>
      </c>
      <c r="I203" s="1" t="s">
        <v>1617</v>
      </c>
    </row>
    <row r="204" spans="1:10" ht="58" x14ac:dyDescent="0.35">
      <c r="A204" s="2" t="s">
        <v>1247</v>
      </c>
      <c r="B204" s="2" t="s">
        <v>1553</v>
      </c>
      <c r="C204" s="44">
        <v>1</v>
      </c>
      <c r="D204" s="1" t="s">
        <v>65</v>
      </c>
      <c r="E204" s="1" t="s">
        <v>1253</v>
      </c>
      <c r="F204" s="1" t="str">
        <f>UnitControlCenter!$B$39</f>
        <v>2023 Euro / gallon</v>
      </c>
      <c r="G204" s="1" t="s">
        <v>1557</v>
      </c>
      <c r="H204" s="1" t="s">
        <v>1265</v>
      </c>
      <c r="I204" s="1" t="s">
        <v>1487</v>
      </c>
    </row>
    <row r="205" spans="1:10" ht="29.5" thickBot="1" x14ac:dyDescent="0.4">
      <c r="A205" s="134" t="s">
        <v>1247</v>
      </c>
      <c r="B205" s="134" t="s">
        <v>1371</v>
      </c>
      <c r="C205" s="141">
        <v>1</v>
      </c>
      <c r="D205" s="135" t="s">
        <v>65</v>
      </c>
      <c r="E205" s="135" t="s">
        <v>1253</v>
      </c>
      <c r="F205" s="135" t="str">
        <f>UnitControlCenter!$B$41</f>
        <v>2023 Euro / kg</v>
      </c>
      <c r="G205" s="135" t="s">
        <v>1659</v>
      </c>
      <c r="H205" s="135" t="s">
        <v>1660</v>
      </c>
      <c r="I205" s="135" t="s">
        <v>1661</v>
      </c>
      <c r="J205" s="135"/>
    </row>
    <row r="206" spans="1:10" x14ac:dyDescent="0.35">
      <c r="A206" s="2" t="s">
        <v>1248</v>
      </c>
      <c r="B206" s="2" t="s">
        <v>2345</v>
      </c>
      <c r="C206" s="44">
        <v>1</v>
      </c>
      <c r="D206" s="1" t="s">
        <v>63</v>
      </c>
      <c r="E206" s="1" t="s">
        <v>64</v>
      </c>
      <c r="F206" s="1" t="str">
        <f>UnitControlCenter!$B$42</f>
        <v>2023 Euro / kilowatt-hour (kWh)</v>
      </c>
      <c r="G206" s="1" t="s">
        <v>1269</v>
      </c>
    </row>
    <row r="207" spans="1:10" ht="29" x14ac:dyDescent="0.35">
      <c r="A207" s="2" t="s">
        <v>1248</v>
      </c>
      <c r="B207" s="2" t="s">
        <v>1249</v>
      </c>
      <c r="C207" s="44">
        <v>1</v>
      </c>
      <c r="D207" s="1" t="s">
        <v>65</v>
      </c>
      <c r="E207" s="1" t="s">
        <v>64</v>
      </c>
      <c r="F207" s="1" t="str">
        <f>UnitControlCenter!$B$44</f>
        <v>cost of eqpt. to capture 1 metric ton CO2e/yr (2023 Euro)</v>
      </c>
      <c r="G207" s="1" t="s">
        <v>1273</v>
      </c>
      <c r="H207" s="1" t="s">
        <v>1274</v>
      </c>
      <c r="I207" s="1" t="s">
        <v>1448</v>
      </c>
    </row>
    <row r="208" spans="1:10" x14ac:dyDescent="0.35">
      <c r="A208" s="2" t="s">
        <v>1248</v>
      </c>
      <c r="B208" s="2" t="s">
        <v>1250</v>
      </c>
      <c r="C208" s="44">
        <v>1</v>
      </c>
      <c r="D208" s="1" t="s">
        <v>63</v>
      </c>
      <c r="E208" s="1" t="s">
        <v>64</v>
      </c>
      <c r="F208" s="1" t="str">
        <f>UnitControlCenter!$B$45</f>
        <v>million 2023 Euro / megawatt (MW)</v>
      </c>
      <c r="G208" s="1" t="s">
        <v>1270</v>
      </c>
    </row>
    <row r="209" spans="1:10" x14ac:dyDescent="0.35">
      <c r="A209" s="2" t="s">
        <v>1248</v>
      </c>
      <c r="B209" s="2" t="s">
        <v>1251</v>
      </c>
      <c r="C209" s="44">
        <v>1</v>
      </c>
      <c r="D209" s="1" t="s">
        <v>63</v>
      </c>
      <c r="E209" s="1" t="s">
        <v>64</v>
      </c>
      <c r="F209" s="1" t="str">
        <f>UnitControlCenter!$B$45</f>
        <v>million 2023 Euro / megawatt (MW)</v>
      </c>
      <c r="G209" s="1" t="s">
        <v>1271</v>
      </c>
    </row>
    <row r="210" spans="1:10" x14ac:dyDescent="0.35">
      <c r="A210" s="2" t="s">
        <v>1248</v>
      </c>
      <c r="B210" s="2" t="s">
        <v>1252</v>
      </c>
      <c r="C210" s="44">
        <v>1</v>
      </c>
      <c r="D210" s="1" t="s">
        <v>63</v>
      </c>
      <c r="E210" s="1" t="s">
        <v>64</v>
      </c>
      <c r="F210" s="1" t="str">
        <f>UnitControlCenter!$B$45</f>
        <v>million 2023 Euro / megawatt (MW)</v>
      </c>
      <c r="G210" s="1" t="s">
        <v>1272</v>
      </c>
    </row>
    <row r="211" spans="1:10" ht="29.5" thickBot="1" x14ac:dyDescent="0.4">
      <c r="A211" s="134" t="s">
        <v>1248</v>
      </c>
      <c r="B211" s="134" t="s">
        <v>1387</v>
      </c>
      <c r="C211" s="141">
        <v>1</v>
      </c>
      <c r="D211" s="135" t="s">
        <v>63</v>
      </c>
      <c r="E211" s="135" t="s">
        <v>64</v>
      </c>
      <c r="F211" s="135" t="str">
        <f>UnitControlCenter!$B$46</f>
        <v>cost of eqpt. to produce 1 kg H2/yr (2023 Euro)</v>
      </c>
      <c r="G211" s="135" t="s">
        <v>1388</v>
      </c>
      <c r="H211" s="135"/>
      <c r="I211" s="135"/>
      <c r="J211" s="135"/>
    </row>
  </sheetData>
  <phoneticPr fontId="97" type="noConversion"/>
  <conditionalFormatting sqref="C2:C211">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9 F33 F103 F173 F26 F127 F49 F86 F63 F66 F46 F51:F57" formula="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E310"/>
  <sheetViews>
    <sheetView topLeftCell="A288" workbookViewId="0">
      <selection activeCell="F287" sqref="F287"/>
    </sheetView>
  </sheetViews>
  <sheetFormatPr defaultColWidth="8.81640625" defaultRowHeight="14.5" x14ac:dyDescent="0.35"/>
  <cols>
    <col min="1" max="1" width="13.453125" customWidth="1"/>
    <col min="2" max="2" width="8.81640625" style="20"/>
    <col min="4" max="4" width="46" customWidth="1"/>
  </cols>
  <sheetData>
    <row r="1" spans="1:5" x14ac:dyDescent="0.35">
      <c r="A1" s="42" t="s">
        <v>1436</v>
      </c>
      <c r="B1" s="111"/>
      <c r="C1" s="100"/>
      <c r="D1" s="100"/>
    </row>
    <row r="2" spans="1:5" x14ac:dyDescent="0.35">
      <c r="A2" s="9" t="s">
        <v>1400</v>
      </c>
      <c r="B2" s="112" t="s">
        <v>1401</v>
      </c>
      <c r="C2" s="9" t="s">
        <v>1402</v>
      </c>
      <c r="D2" s="9" t="s">
        <v>1403</v>
      </c>
    </row>
    <row r="3" spans="1:5" x14ac:dyDescent="0.35">
      <c r="A3" s="220" t="s">
        <v>2446</v>
      </c>
      <c r="B3" s="224" t="s">
        <v>2448</v>
      </c>
      <c r="C3" s="221"/>
      <c r="D3" s="223" t="s">
        <v>2447</v>
      </c>
    </row>
    <row r="4" spans="1:5" x14ac:dyDescent="0.35">
      <c r="A4" t="s">
        <v>1450</v>
      </c>
      <c r="B4" s="20" t="s">
        <v>1444</v>
      </c>
      <c r="C4" s="130"/>
      <c r="D4" s="225" t="s">
        <v>2450</v>
      </c>
      <c r="E4" t="s">
        <v>2453</v>
      </c>
    </row>
    <row r="5" spans="1:5" x14ac:dyDescent="0.35">
      <c r="A5" t="s">
        <v>2457</v>
      </c>
      <c r="B5" s="113" t="s">
        <v>2458</v>
      </c>
      <c r="C5" s="226"/>
      <c r="D5" s="225" t="s">
        <v>2452</v>
      </c>
      <c r="E5" t="s">
        <v>2456</v>
      </c>
    </row>
    <row r="6" spans="1:5" x14ac:dyDescent="0.35">
      <c r="A6" t="s">
        <v>1954</v>
      </c>
      <c r="B6" s="113" t="s">
        <v>2459</v>
      </c>
      <c r="C6" s="153"/>
      <c r="D6" t="s">
        <v>2463</v>
      </c>
    </row>
    <row r="7" spans="1:5" x14ac:dyDescent="0.35">
      <c r="A7" t="s">
        <v>2464</v>
      </c>
      <c r="B7" s="113" t="s">
        <v>2465</v>
      </c>
      <c r="C7" s="228"/>
      <c r="D7" s="227" t="s">
        <v>2437</v>
      </c>
    </row>
    <row r="8" spans="1:5" x14ac:dyDescent="0.35">
      <c r="A8" t="s">
        <v>1410</v>
      </c>
      <c r="B8" s="20" t="s">
        <v>1421</v>
      </c>
      <c r="C8" s="118"/>
      <c r="D8" t="s">
        <v>435</v>
      </c>
    </row>
    <row r="9" spans="1:5" x14ac:dyDescent="0.35">
      <c r="A9" t="s">
        <v>2422</v>
      </c>
      <c r="B9" s="20" t="s">
        <v>2421</v>
      </c>
      <c r="C9" s="212"/>
      <c r="D9" t="s">
        <v>2361</v>
      </c>
    </row>
    <row r="10" spans="1:5" x14ac:dyDescent="0.35">
      <c r="A10" t="s">
        <v>1418</v>
      </c>
      <c r="B10" s="113" t="s">
        <v>1419</v>
      </c>
      <c r="C10" s="117"/>
      <c r="D10" t="s">
        <v>91</v>
      </c>
    </row>
    <row r="11" spans="1:5" x14ac:dyDescent="0.35">
      <c r="A11" t="s">
        <v>1446</v>
      </c>
      <c r="B11" s="20" t="s">
        <v>1440</v>
      </c>
      <c r="C11" s="127"/>
      <c r="D11" t="s">
        <v>90</v>
      </c>
    </row>
    <row r="12" spans="1:5" x14ac:dyDescent="0.35">
      <c r="A12" t="s">
        <v>1425</v>
      </c>
      <c r="B12" s="20" t="s">
        <v>1441</v>
      </c>
      <c r="C12" s="122"/>
      <c r="D12" t="s">
        <v>1437</v>
      </c>
    </row>
    <row r="13" spans="1:5" x14ac:dyDescent="0.35">
      <c r="A13" t="s">
        <v>1447</v>
      </c>
      <c r="B13" s="20" t="s">
        <v>1267</v>
      </c>
      <c r="C13" s="126"/>
      <c r="D13" t="s">
        <v>1438</v>
      </c>
    </row>
    <row r="14" spans="1:5" x14ac:dyDescent="0.35">
      <c r="A14" t="s">
        <v>1445</v>
      </c>
      <c r="B14" s="20" t="s">
        <v>1442</v>
      </c>
      <c r="C14" s="129"/>
      <c r="D14" t="s">
        <v>450</v>
      </c>
    </row>
    <row r="15" spans="1:5" x14ac:dyDescent="0.35">
      <c r="A15" t="s">
        <v>1426</v>
      </c>
      <c r="B15" s="20" t="s">
        <v>1422</v>
      </c>
      <c r="C15" s="121"/>
      <c r="D15" t="s">
        <v>453</v>
      </c>
    </row>
    <row r="16" spans="1:5" x14ac:dyDescent="0.35">
      <c r="A16" t="s">
        <v>1399</v>
      </c>
      <c r="B16" s="114" t="s">
        <v>1406</v>
      </c>
      <c r="C16" s="110"/>
      <c r="D16" t="s">
        <v>88</v>
      </c>
    </row>
    <row r="17" spans="1:5" x14ac:dyDescent="0.35">
      <c r="A17" t="s">
        <v>1955</v>
      </c>
      <c r="B17" t="s">
        <v>2460</v>
      </c>
      <c r="C17" s="154"/>
      <c r="D17" t="s">
        <v>2363</v>
      </c>
    </row>
    <row r="18" spans="1:5" x14ac:dyDescent="0.35">
      <c r="A18" t="s">
        <v>1427</v>
      </c>
      <c r="B18" s="20" t="s">
        <v>1423</v>
      </c>
      <c r="C18" s="123"/>
      <c r="D18" t="s">
        <v>2364</v>
      </c>
    </row>
    <row r="19" spans="1:5" x14ac:dyDescent="0.35">
      <c r="A19" t="s">
        <v>1409</v>
      </c>
      <c r="B19" s="113" t="s">
        <v>1414</v>
      </c>
      <c r="C19" s="119"/>
      <c r="D19" t="s">
        <v>1439</v>
      </c>
    </row>
    <row r="20" spans="1:5" x14ac:dyDescent="0.35">
      <c r="A20" t="s">
        <v>1449</v>
      </c>
      <c r="B20" s="20" t="s">
        <v>1443</v>
      </c>
      <c r="C20" s="128"/>
      <c r="D20" t="s">
        <v>1370</v>
      </c>
    </row>
    <row r="21" spans="1:5" x14ac:dyDescent="0.35">
      <c r="A21" t="s">
        <v>1412</v>
      </c>
      <c r="B21" s="113" t="s">
        <v>1413</v>
      </c>
      <c r="C21" s="109"/>
      <c r="D21" t="s">
        <v>1524</v>
      </c>
    </row>
    <row r="22" spans="1:5" x14ac:dyDescent="0.35">
      <c r="A22" t="s">
        <v>1492</v>
      </c>
      <c r="B22" s="113" t="s">
        <v>1494</v>
      </c>
      <c r="C22" s="131"/>
      <c r="D22" t="s">
        <v>1491</v>
      </c>
    </row>
    <row r="23" spans="1:5" x14ac:dyDescent="0.35">
      <c r="A23" t="s">
        <v>1493</v>
      </c>
      <c r="B23" s="113">
        <v>740000</v>
      </c>
      <c r="C23" s="132"/>
      <c r="D23" t="s">
        <v>1368</v>
      </c>
    </row>
    <row r="24" spans="1:5" x14ac:dyDescent="0.35">
      <c r="A24" t="s">
        <v>1428</v>
      </c>
      <c r="B24" s="20" t="s">
        <v>1424</v>
      </c>
      <c r="C24" s="124"/>
      <c r="D24" t="s">
        <v>310</v>
      </c>
    </row>
    <row r="25" spans="1:5" x14ac:dyDescent="0.35">
      <c r="A25" t="s">
        <v>2420</v>
      </c>
      <c r="B25" s="20" t="s">
        <v>2461</v>
      </c>
      <c r="C25" s="211"/>
      <c r="D25" t="s">
        <v>2360</v>
      </c>
    </row>
    <row r="26" spans="1:5" x14ac:dyDescent="0.35">
      <c r="A26" t="s">
        <v>1411</v>
      </c>
      <c r="B26" s="113" t="s">
        <v>1416</v>
      </c>
      <c r="C26" s="116"/>
      <c r="D26" t="s">
        <v>2288</v>
      </c>
    </row>
    <row r="27" spans="1:5" x14ac:dyDescent="0.35">
      <c r="A27" t="s">
        <v>2289</v>
      </c>
      <c r="B27" s="113" t="s">
        <v>2290</v>
      </c>
      <c r="C27" s="206"/>
      <c r="D27" t="s">
        <v>2287</v>
      </c>
    </row>
    <row r="28" spans="1:5" x14ac:dyDescent="0.35">
      <c r="A28" t="s">
        <v>1956</v>
      </c>
      <c r="B28" s="17" t="s">
        <v>2462</v>
      </c>
      <c r="C28" s="155"/>
      <c r="D28" t="s">
        <v>2362</v>
      </c>
    </row>
    <row r="29" spans="1:5" x14ac:dyDescent="0.35">
      <c r="A29" t="s">
        <v>1435</v>
      </c>
      <c r="B29" s="20" t="s">
        <v>1434</v>
      </c>
      <c r="C29" s="125"/>
      <c r="D29" t="s">
        <v>442</v>
      </c>
    </row>
    <row r="30" spans="1:5" x14ac:dyDescent="0.35">
      <c r="A30" t="s">
        <v>1957</v>
      </c>
      <c r="B30" s="152" t="s">
        <v>1950</v>
      </c>
      <c r="C30" s="151"/>
      <c r="D30" t="s">
        <v>2359</v>
      </c>
    </row>
    <row r="31" spans="1:5" x14ac:dyDescent="0.35">
      <c r="A31" t="s">
        <v>1405</v>
      </c>
      <c r="B31" s="113" t="s">
        <v>1415</v>
      </c>
      <c r="C31" s="115"/>
      <c r="D31" t="s">
        <v>445</v>
      </c>
    </row>
    <row r="32" spans="1:5" x14ac:dyDescent="0.35">
      <c r="A32" t="s">
        <v>2457</v>
      </c>
      <c r="B32" s="113" t="s">
        <v>2458</v>
      </c>
      <c r="C32" s="226"/>
      <c r="D32" t="s">
        <v>2451</v>
      </c>
      <c r="E32" t="s">
        <v>2455</v>
      </c>
    </row>
    <row r="33" spans="1:5" x14ac:dyDescent="0.35">
      <c r="A33" t="s">
        <v>1450</v>
      </c>
      <c r="B33" s="20" t="s">
        <v>1444</v>
      </c>
      <c r="C33" s="130"/>
      <c r="D33" s="225" t="s">
        <v>2449</v>
      </c>
      <c r="E33" t="s">
        <v>2454</v>
      </c>
    </row>
    <row r="35" spans="1:5" x14ac:dyDescent="0.35">
      <c r="A35" s="42" t="s">
        <v>1420</v>
      </c>
      <c r="B35" s="111"/>
      <c r="C35" s="100"/>
      <c r="D35" s="100"/>
    </row>
    <row r="36" spans="1:5" s="9" customFormat="1" x14ac:dyDescent="0.35">
      <c r="A36" s="9" t="s">
        <v>1400</v>
      </c>
      <c r="B36" s="112" t="s">
        <v>1401</v>
      </c>
      <c r="C36" s="9" t="s">
        <v>1402</v>
      </c>
      <c r="D36" s="9" t="s">
        <v>1484</v>
      </c>
    </row>
    <row r="37" spans="1:5" x14ac:dyDescent="0.35">
      <c r="A37" t="s">
        <v>1426</v>
      </c>
      <c r="B37" s="20" t="s">
        <v>1422</v>
      </c>
      <c r="C37" s="121"/>
      <c r="D37" t="s">
        <v>1486</v>
      </c>
    </row>
    <row r="38" spans="1:5" x14ac:dyDescent="0.35">
      <c r="A38" t="s">
        <v>1399</v>
      </c>
      <c r="B38" s="114" t="s">
        <v>1406</v>
      </c>
      <c r="C38" s="110"/>
      <c r="D38" t="s">
        <v>1485</v>
      </c>
    </row>
    <row r="39" spans="1:5" x14ac:dyDescent="0.35">
      <c r="A39" t="s">
        <v>1411</v>
      </c>
      <c r="B39" s="20" t="s">
        <v>1416</v>
      </c>
      <c r="C39" s="116"/>
      <c r="D39" t="s">
        <v>4</v>
      </c>
    </row>
    <row r="40" spans="1:5" x14ac:dyDescent="0.35">
      <c r="A40" t="s">
        <v>1425</v>
      </c>
      <c r="B40" s="20" t="s">
        <v>1441</v>
      </c>
      <c r="C40" s="122"/>
      <c r="D40" t="s">
        <v>92</v>
      </c>
    </row>
    <row r="41" spans="1:5" x14ac:dyDescent="0.35">
      <c r="A41" t="s">
        <v>1405</v>
      </c>
      <c r="B41" s="20">
        <v>969696</v>
      </c>
      <c r="C41" s="115"/>
      <c r="D41" t="s">
        <v>9</v>
      </c>
    </row>
    <row r="42" spans="1:5" x14ac:dyDescent="0.35">
      <c r="A42" t="s">
        <v>1418</v>
      </c>
      <c r="B42" s="20" t="s">
        <v>1419</v>
      </c>
      <c r="C42" s="117"/>
      <c r="D42" t="s">
        <v>1327</v>
      </c>
    </row>
    <row r="43" spans="1:5" x14ac:dyDescent="0.35">
      <c r="A43" t="s">
        <v>1427</v>
      </c>
      <c r="B43" s="20" t="s">
        <v>1423</v>
      </c>
      <c r="C43" s="123"/>
      <c r="D43" t="s">
        <v>131</v>
      </c>
    </row>
    <row r="44" spans="1:5" x14ac:dyDescent="0.35">
      <c r="A44" t="s">
        <v>1428</v>
      </c>
      <c r="B44" s="20" t="s">
        <v>1424</v>
      </c>
      <c r="C44" s="124"/>
      <c r="D44" t="s">
        <v>1336</v>
      </c>
    </row>
    <row r="45" spans="1:5" x14ac:dyDescent="0.35">
      <c r="A45" t="s">
        <v>1410</v>
      </c>
      <c r="B45" s="20" t="s">
        <v>1421</v>
      </c>
      <c r="C45" s="120"/>
      <c r="D45" t="s">
        <v>1386</v>
      </c>
    </row>
    <row r="46" spans="1:5" x14ac:dyDescent="0.35">
      <c r="A46" t="s">
        <v>1492</v>
      </c>
      <c r="B46" s="113" t="s">
        <v>1494</v>
      </c>
      <c r="C46" s="131"/>
      <c r="D46" t="s">
        <v>1693</v>
      </c>
    </row>
    <row r="48" spans="1:5" x14ac:dyDescent="0.35">
      <c r="A48" s="42" t="s">
        <v>1429</v>
      </c>
      <c r="B48" s="111"/>
      <c r="C48" s="100"/>
      <c r="D48" s="100"/>
    </row>
    <row r="49" spans="1:4" x14ac:dyDescent="0.35">
      <c r="A49" s="9" t="s">
        <v>1400</v>
      </c>
      <c r="B49" s="112" t="s">
        <v>1401</v>
      </c>
      <c r="C49" s="9" t="s">
        <v>1402</v>
      </c>
      <c r="D49" s="9" t="s">
        <v>1403</v>
      </c>
    </row>
    <row r="50" spans="1:4" x14ac:dyDescent="0.35">
      <c r="A50" t="s">
        <v>1411</v>
      </c>
      <c r="B50" s="113" t="s">
        <v>1416</v>
      </c>
      <c r="C50" s="116"/>
      <c r="D50" t="s">
        <v>1430</v>
      </c>
    </row>
    <row r="51" spans="1:4" x14ac:dyDescent="0.35">
      <c r="A51" t="s">
        <v>1405</v>
      </c>
      <c r="B51" s="20">
        <v>969696</v>
      </c>
      <c r="C51" s="115"/>
      <c r="D51" t="s">
        <v>1431</v>
      </c>
    </row>
    <row r="52" spans="1:4" x14ac:dyDescent="0.35">
      <c r="A52" t="s">
        <v>1418</v>
      </c>
      <c r="B52" s="20" t="s">
        <v>1419</v>
      </c>
      <c r="C52" s="117"/>
      <c r="D52" t="s">
        <v>1432</v>
      </c>
    </row>
    <row r="53" spans="1:4" x14ac:dyDescent="0.35">
      <c r="A53" t="s">
        <v>1492</v>
      </c>
      <c r="B53" s="113" t="s">
        <v>1494</v>
      </c>
      <c r="C53" s="131"/>
      <c r="D53" t="s">
        <v>1694</v>
      </c>
    </row>
    <row r="55" spans="1:4" x14ac:dyDescent="0.35">
      <c r="A55" s="42" t="s">
        <v>1433</v>
      </c>
      <c r="B55" s="111"/>
      <c r="C55" s="100"/>
      <c r="D55" s="100"/>
    </row>
    <row r="56" spans="1:4" x14ac:dyDescent="0.35">
      <c r="A56" s="9" t="s">
        <v>1400</v>
      </c>
      <c r="B56" s="112" t="s">
        <v>1401</v>
      </c>
      <c r="C56" s="9" t="s">
        <v>1402</v>
      </c>
      <c r="D56" s="9" t="s">
        <v>1403</v>
      </c>
    </row>
    <row r="57" spans="1:4" x14ac:dyDescent="0.35">
      <c r="A57" t="s">
        <v>1418</v>
      </c>
      <c r="B57" s="20" t="s">
        <v>1419</v>
      </c>
      <c r="C57" s="117"/>
      <c r="D57" t="s">
        <v>1141</v>
      </c>
    </row>
    <row r="58" spans="1:4" x14ac:dyDescent="0.35">
      <c r="A58" t="s">
        <v>1412</v>
      </c>
      <c r="B58" s="113" t="s">
        <v>1413</v>
      </c>
      <c r="C58" s="109"/>
      <c r="D58" t="s">
        <v>559</v>
      </c>
    </row>
    <row r="59" spans="1:4" x14ac:dyDescent="0.35">
      <c r="A59" t="s">
        <v>1411</v>
      </c>
      <c r="B59" s="113" t="s">
        <v>1416</v>
      </c>
      <c r="C59" s="116"/>
      <c r="D59" t="s">
        <v>1140</v>
      </c>
    </row>
    <row r="60" spans="1:4" x14ac:dyDescent="0.35">
      <c r="A60" t="s">
        <v>1405</v>
      </c>
      <c r="B60" s="113" t="s">
        <v>1415</v>
      </c>
      <c r="C60" s="115"/>
      <c r="D60" t="s">
        <v>1132</v>
      </c>
    </row>
    <row r="61" spans="1:4" x14ac:dyDescent="0.35">
      <c r="B61" s="113"/>
    </row>
    <row r="62" spans="1:4" x14ac:dyDescent="0.35">
      <c r="A62" s="42" t="s">
        <v>1570</v>
      </c>
      <c r="B62" s="111"/>
      <c r="C62" s="100"/>
      <c r="D62" s="100"/>
    </row>
    <row r="63" spans="1:4" x14ac:dyDescent="0.35">
      <c r="A63" s="9" t="s">
        <v>1400</v>
      </c>
      <c r="B63" s="112" t="s">
        <v>1401</v>
      </c>
      <c r="C63" s="9" t="s">
        <v>1402</v>
      </c>
      <c r="D63" s="9" t="s">
        <v>1403</v>
      </c>
    </row>
    <row r="64" spans="1:4" x14ac:dyDescent="0.35">
      <c r="A64" t="s">
        <v>1411</v>
      </c>
      <c r="B64" s="113" t="s">
        <v>1416</v>
      </c>
      <c r="C64" s="116"/>
      <c r="D64" t="s">
        <v>1462</v>
      </c>
    </row>
    <row r="65" spans="1:4" x14ac:dyDescent="0.35">
      <c r="A65" t="s">
        <v>1426</v>
      </c>
      <c r="B65" s="20" t="s">
        <v>1422</v>
      </c>
      <c r="C65" s="121"/>
      <c r="D65" t="s">
        <v>1463</v>
      </c>
    </row>
    <row r="66" spans="1:4" x14ac:dyDescent="0.35">
      <c r="A66" t="s">
        <v>1425</v>
      </c>
      <c r="B66" s="20" t="s">
        <v>1441</v>
      </c>
      <c r="C66" s="122"/>
      <c r="D66" t="s">
        <v>1464</v>
      </c>
    </row>
    <row r="67" spans="1:4" x14ac:dyDescent="0.35">
      <c r="A67" t="s">
        <v>1418</v>
      </c>
      <c r="B67" s="113" t="s">
        <v>1419</v>
      </c>
      <c r="C67" s="117"/>
      <c r="D67" t="s">
        <v>1465</v>
      </c>
    </row>
    <row r="68" spans="1:4" x14ac:dyDescent="0.35">
      <c r="A68" t="s">
        <v>1412</v>
      </c>
      <c r="B68" s="113" t="s">
        <v>1413</v>
      </c>
      <c r="C68" s="109"/>
      <c r="D68" t="s">
        <v>1466</v>
      </c>
    </row>
    <row r="70" spans="1:4" x14ac:dyDescent="0.35">
      <c r="A70" s="42" t="s">
        <v>1839</v>
      </c>
      <c r="B70" s="111"/>
      <c r="C70" s="100"/>
      <c r="D70" s="100"/>
    </row>
    <row r="71" spans="1:4" x14ac:dyDescent="0.35">
      <c r="A71" s="9" t="s">
        <v>1400</v>
      </c>
      <c r="B71" s="112" t="s">
        <v>1401</v>
      </c>
      <c r="C71" s="9" t="s">
        <v>1402</v>
      </c>
      <c r="D71" s="9" t="s">
        <v>1403</v>
      </c>
    </row>
    <row r="72" spans="1:4" x14ac:dyDescent="0.35">
      <c r="A72" t="s">
        <v>1426</v>
      </c>
      <c r="B72" s="20" t="s">
        <v>1422</v>
      </c>
      <c r="C72" s="121"/>
      <c r="D72" t="s">
        <v>1829</v>
      </c>
    </row>
    <row r="73" spans="1:4" x14ac:dyDescent="0.35">
      <c r="A73" t="s">
        <v>1411</v>
      </c>
      <c r="B73" s="113" t="s">
        <v>1416</v>
      </c>
      <c r="C73" s="116"/>
      <c r="D73" t="s">
        <v>1828</v>
      </c>
    </row>
    <row r="74" spans="1:4" x14ac:dyDescent="0.35">
      <c r="A74" t="s">
        <v>1410</v>
      </c>
      <c r="B74" s="20" t="s">
        <v>1421</v>
      </c>
      <c r="C74" s="120"/>
      <c r="D74" t="s">
        <v>1825</v>
      </c>
    </row>
    <row r="75" spans="1:4" x14ac:dyDescent="0.35">
      <c r="A75" t="s">
        <v>1450</v>
      </c>
      <c r="B75" s="20" t="s">
        <v>1444</v>
      </c>
      <c r="C75" s="130"/>
      <c r="D75" t="s">
        <v>1826</v>
      </c>
    </row>
    <row r="76" spans="1:4" x14ac:dyDescent="0.35">
      <c r="A76" t="s">
        <v>1428</v>
      </c>
      <c r="B76" s="20" t="s">
        <v>1424</v>
      </c>
      <c r="C76" s="124"/>
      <c r="D76" t="s">
        <v>1827</v>
      </c>
    </row>
    <row r="78" spans="1:4" x14ac:dyDescent="0.35">
      <c r="A78" s="42" t="s">
        <v>1914</v>
      </c>
      <c r="B78" s="111"/>
      <c r="C78" s="100"/>
      <c r="D78" s="100"/>
    </row>
    <row r="79" spans="1:4" x14ac:dyDescent="0.35">
      <c r="A79" s="9" t="s">
        <v>1400</v>
      </c>
      <c r="B79" s="112" t="s">
        <v>1401</v>
      </c>
      <c r="C79" s="9" t="s">
        <v>1402</v>
      </c>
      <c r="D79" s="9" t="s">
        <v>1403</v>
      </c>
    </row>
    <row r="80" spans="1:4" x14ac:dyDescent="0.35">
      <c r="A80" t="s">
        <v>1492</v>
      </c>
      <c r="B80" s="113" t="s">
        <v>1494</v>
      </c>
      <c r="C80" s="131"/>
      <c r="D80" t="s">
        <v>1846</v>
      </c>
    </row>
    <row r="81" spans="1:4" x14ac:dyDescent="0.35">
      <c r="A81" t="s">
        <v>1426</v>
      </c>
      <c r="B81" s="20" t="s">
        <v>1422</v>
      </c>
      <c r="C81" s="121"/>
      <c r="D81" t="s">
        <v>1847</v>
      </c>
    </row>
    <row r="82" spans="1:4" x14ac:dyDescent="0.35">
      <c r="A82" t="s">
        <v>1428</v>
      </c>
      <c r="B82" s="20" t="s">
        <v>1424</v>
      </c>
      <c r="C82" s="124"/>
      <c r="D82" t="s">
        <v>457</v>
      </c>
    </row>
    <row r="83" spans="1:4" x14ac:dyDescent="0.35">
      <c r="A83" t="s">
        <v>1427</v>
      </c>
      <c r="B83" s="20" t="s">
        <v>1423</v>
      </c>
      <c r="C83" s="123"/>
      <c r="D83" t="s">
        <v>1848</v>
      </c>
    </row>
    <row r="84" spans="1:4" x14ac:dyDescent="0.35">
      <c r="A84" t="s">
        <v>1425</v>
      </c>
      <c r="B84" s="20" t="s">
        <v>1441</v>
      </c>
      <c r="C84" s="122"/>
      <c r="D84" t="s">
        <v>1849</v>
      </c>
    </row>
    <row r="85" spans="1:4" x14ac:dyDescent="0.35">
      <c r="A85" t="s">
        <v>1405</v>
      </c>
      <c r="B85" s="113" t="s">
        <v>1415</v>
      </c>
      <c r="C85" s="115"/>
      <c r="D85" t="s">
        <v>263</v>
      </c>
    </row>
    <row r="86" spans="1:4" x14ac:dyDescent="0.35">
      <c r="A86" t="s">
        <v>1411</v>
      </c>
      <c r="B86" s="113" t="s">
        <v>1416</v>
      </c>
      <c r="C86" s="116"/>
      <c r="D86" t="s">
        <v>1850</v>
      </c>
    </row>
    <row r="87" spans="1:4" x14ac:dyDescent="0.35">
      <c r="A87" t="s">
        <v>1418</v>
      </c>
      <c r="B87" s="113" t="s">
        <v>1419</v>
      </c>
      <c r="C87" s="117"/>
      <c r="D87" t="s">
        <v>1851</v>
      </c>
    </row>
    <row r="88" spans="1:4" x14ac:dyDescent="0.35">
      <c r="A88" t="s">
        <v>1410</v>
      </c>
      <c r="B88" s="20" t="s">
        <v>1421</v>
      </c>
      <c r="C88" s="120"/>
      <c r="D88" t="s">
        <v>1852</v>
      </c>
    </row>
    <row r="89" spans="1:4" x14ac:dyDescent="0.35">
      <c r="A89" t="s">
        <v>1412</v>
      </c>
      <c r="B89" s="113" t="s">
        <v>1413</v>
      </c>
      <c r="C89" s="109"/>
      <c r="D89" t="s">
        <v>1466</v>
      </c>
    </row>
    <row r="90" spans="1:4" x14ac:dyDescent="0.35">
      <c r="B90" s="113"/>
    </row>
    <row r="91" spans="1:4" x14ac:dyDescent="0.35">
      <c r="A91" s="42" t="s">
        <v>1811</v>
      </c>
      <c r="B91" s="111"/>
      <c r="C91" s="100"/>
      <c r="D91" s="100"/>
    </row>
    <row r="92" spans="1:4" x14ac:dyDescent="0.35">
      <c r="A92" s="9" t="s">
        <v>1400</v>
      </c>
      <c r="B92" s="112" t="s">
        <v>1401</v>
      </c>
      <c r="C92" s="9" t="s">
        <v>1402</v>
      </c>
      <c r="D92" s="9" t="s">
        <v>1403</v>
      </c>
    </row>
    <row r="93" spans="1:4" x14ac:dyDescent="0.35">
      <c r="A93" t="s">
        <v>1411</v>
      </c>
      <c r="B93" s="113" t="s">
        <v>1416</v>
      </c>
      <c r="C93" s="116"/>
      <c r="D93" t="s">
        <v>1759</v>
      </c>
    </row>
    <row r="94" spans="1:4" x14ac:dyDescent="0.35">
      <c r="A94" t="s">
        <v>1426</v>
      </c>
      <c r="B94" s="20" t="s">
        <v>1422</v>
      </c>
      <c r="C94" s="121"/>
      <c r="D94" t="s">
        <v>1760</v>
      </c>
    </row>
    <row r="95" spans="1:4" x14ac:dyDescent="0.35">
      <c r="A95" t="s">
        <v>1425</v>
      </c>
      <c r="B95" s="20" t="s">
        <v>1441</v>
      </c>
      <c r="C95" s="122"/>
      <c r="D95" t="s">
        <v>1761</v>
      </c>
    </row>
    <row r="96" spans="1:4" x14ac:dyDescent="0.35">
      <c r="A96" t="s">
        <v>1412</v>
      </c>
      <c r="B96" s="113" t="s">
        <v>1413</v>
      </c>
      <c r="C96" s="109"/>
      <c r="D96" t="s">
        <v>1466</v>
      </c>
    </row>
    <row r="98" spans="1:4" x14ac:dyDescent="0.35">
      <c r="A98" s="42" t="s">
        <v>2143</v>
      </c>
      <c r="B98" s="111"/>
      <c r="C98" s="100"/>
      <c r="D98" s="100"/>
    </row>
    <row r="99" spans="1:4" x14ac:dyDescent="0.35">
      <c r="A99" s="9" t="s">
        <v>1400</v>
      </c>
      <c r="B99" s="112" t="s">
        <v>1401</v>
      </c>
      <c r="C99" s="9" t="s">
        <v>1402</v>
      </c>
      <c r="D99" s="9" t="s">
        <v>1403</v>
      </c>
    </row>
    <row r="100" spans="1:4" x14ac:dyDescent="0.35">
      <c r="A100" t="s">
        <v>1446</v>
      </c>
      <c r="B100" s="20" t="s">
        <v>1440</v>
      </c>
      <c r="C100" s="127"/>
      <c r="D100" t="s">
        <v>2028</v>
      </c>
    </row>
    <row r="101" spans="1:4" x14ac:dyDescent="0.35">
      <c r="A101" t="s">
        <v>1418</v>
      </c>
      <c r="B101" s="113" t="s">
        <v>1419</v>
      </c>
      <c r="C101" s="117"/>
      <c r="D101" t="s">
        <v>2029</v>
      </c>
    </row>
    <row r="103" spans="1:4" x14ac:dyDescent="0.35">
      <c r="A103" s="42" t="s">
        <v>2030</v>
      </c>
      <c r="B103" s="111"/>
      <c r="C103" s="100"/>
      <c r="D103" s="100"/>
    </row>
    <row r="104" spans="1:4" x14ac:dyDescent="0.35">
      <c r="A104" s="9" t="s">
        <v>1400</v>
      </c>
      <c r="B104" s="112" t="s">
        <v>1401</v>
      </c>
      <c r="C104" s="9" t="s">
        <v>1402</v>
      </c>
      <c r="D104" s="9" t="s">
        <v>1403</v>
      </c>
    </row>
    <row r="105" spans="1:4" x14ac:dyDescent="0.35">
      <c r="A105" t="s">
        <v>1411</v>
      </c>
      <c r="B105" s="113" t="s">
        <v>1416</v>
      </c>
      <c r="C105" s="116"/>
      <c r="D105" t="s">
        <v>2031</v>
      </c>
    </row>
    <row r="106" spans="1:4" x14ac:dyDescent="0.35">
      <c r="A106" t="s">
        <v>1425</v>
      </c>
      <c r="B106" s="20" t="s">
        <v>1441</v>
      </c>
      <c r="C106" s="122"/>
      <c r="D106" t="s">
        <v>2032</v>
      </c>
    </row>
    <row r="107" spans="1:4" x14ac:dyDescent="0.35">
      <c r="A107" t="s">
        <v>1418</v>
      </c>
      <c r="B107" s="113" t="s">
        <v>1419</v>
      </c>
      <c r="C107" s="117"/>
      <c r="D107" t="s">
        <v>2033</v>
      </c>
    </row>
    <row r="108" spans="1:4" x14ac:dyDescent="0.35">
      <c r="A108" t="s">
        <v>1426</v>
      </c>
      <c r="B108" s="20" t="s">
        <v>1422</v>
      </c>
      <c r="C108" s="121"/>
      <c r="D108" t="s">
        <v>2034</v>
      </c>
    </row>
    <row r="110" spans="1:4" x14ac:dyDescent="0.35">
      <c r="A110" s="42" t="s">
        <v>2035</v>
      </c>
      <c r="B110" s="111"/>
      <c r="C110" s="100"/>
      <c r="D110" s="100"/>
    </row>
    <row r="111" spans="1:4" x14ac:dyDescent="0.35">
      <c r="A111" s="9" t="s">
        <v>1400</v>
      </c>
      <c r="B111" s="112" t="s">
        <v>1401</v>
      </c>
      <c r="C111" s="9" t="s">
        <v>1402</v>
      </c>
      <c r="D111" s="9" t="s">
        <v>1403</v>
      </c>
    </row>
    <row r="112" spans="1:4" x14ac:dyDescent="0.35">
      <c r="A112" t="s">
        <v>1450</v>
      </c>
      <c r="B112" s="20" t="s">
        <v>1444</v>
      </c>
      <c r="C112" s="130"/>
      <c r="D112" t="s">
        <v>2036</v>
      </c>
    </row>
    <row r="113" spans="1:4" x14ac:dyDescent="0.35">
      <c r="A113" t="s">
        <v>1427</v>
      </c>
      <c r="B113" s="20" t="s">
        <v>1423</v>
      </c>
      <c r="C113" s="123"/>
      <c r="D113" t="s">
        <v>2037</v>
      </c>
    </row>
    <row r="115" spans="1:4" x14ac:dyDescent="0.35">
      <c r="A115" s="42" t="s">
        <v>2038</v>
      </c>
      <c r="B115" s="111"/>
      <c r="C115" s="100"/>
      <c r="D115" s="100"/>
    </row>
    <row r="116" spans="1:4" x14ac:dyDescent="0.35">
      <c r="A116" s="9" t="s">
        <v>1400</v>
      </c>
      <c r="B116" s="112" t="s">
        <v>1401</v>
      </c>
      <c r="C116" s="9" t="s">
        <v>1402</v>
      </c>
      <c r="D116" s="9" t="s">
        <v>1403</v>
      </c>
    </row>
    <row r="117" spans="1:4" x14ac:dyDescent="0.35">
      <c r="A117" t="s">
        <v>1446</v>
      </c>
      <c r="B117" s="20" t="s">
        <v>1440</v>
      </c>
      <c r="C117" s="127"/>
      <c r="D117" t="s">
        <v>2039</v>
      </c>
    </row>
    <row r="118" spans="1:4" x14ac:dyDescent="0.35">
      <c r="A118" t="s">
        <v>1426</v>
      </c>
      <c r="B118" s="20" t="s">
        <v>1422</v>
      </c>
      <c r="C118" s="121"/>
      <c r="D118" t="s">
        <v>2040</v>
      </c>
    </row>
    <row r="119" spans="1:4" x14ac:dyDescent="0.35">
      <c r="A119" t="s">
        <v>1428</v>
      </c>
      <c r="B119" s="20" t="s">
        <v>1424</v>
      </c>
      <c r="C119" s="124"/>
      <c r="D119" t="s">
        <v>2041</v>
      </c>
    </row>
    <row r="120" spans="1:4" x14ac:dyDescent="0.35">
      <c r="A120" t="s">
        <v>1418</v>
      </c>
      <c r="B120" s="113" t="s">
        <v>1419</v>
      </c>
      <c r="C120" s="117"/>
      <c r="D120" t="s">
        <v>2042</v>
      </c>
    </row>
    <row r="121" spans="1:4" x14ac:dyDescent="0.35">
      <c r="A121" t="s">
        <v>1425</v>
      </c>
      <c r="B121" s="20" t="s">
        <v>1441</v>
      </c>
      <c r="C121" s="122"/>
      <c r="D121" t="s">
        <v>2043</v>
      </c>
    </row>
    <row r="122" spans="1:4" x14ac:dyDescent="0.35">
      <c r="A122" t="s">
        <v>1405</v>
      </c>
      <c r="B122" s="113" t="s">
        <v>1415</v>
      </c>
      <c r="C122" s="115"/>
      <c r="D122" t="s">
        <v>2044</v>
      </c>
    </row>
    <row r="123" spans="1:4" x14ac:dyDescent="0.35">
      <c r="A123" t="s">
        <v>1411</v>
      </c>
      <c r="B123" s="113" t="s">
        <v>1416</v>
      </c>
      <c r="C123" s="116"/>
      <c r="D123" t="s">
        <v>2045</v>
      </c>
    </row>
    <row r="125" spans="1:4" x14ac:dyDescent="0.35">
      <c r="A125" s="42" t="s">
        <v>1773</v>
      </c>
      <c r="B125" s="111"/>
      <c r="C125" s="100"/>
      <c r="D125" s="100"/>
    </row>
    <row r="126" spans="1:4" x14ac:dyDescent="0.35">
      <c r="A126" s="9" t="s">
        <v>1400</v>
      </c>
      <c r="B126" s="112" t="s">
        <v>1401</v>
      </c>
      <c r="C126" s="9" t="s">
        <v>1402</v>
      </c>
      <c r="D126" s="9" t="s">
        <v>1403</v>
      </c>
    </row>
    <row r="127" spans="1:4" x14ac:dyDescent="0.35">
      <c r="A127" t="s">
        <v>1426</v>
      </c>
      <c r="B127" s="20" t="s">
        <v>1422</v>
      </c>
      <c r="C127" s="121"/>
      <c r="D127" t="s">
        <v>1774</v>
      </c>
    </row>
    <row r="128" spans="1:4" x14ac:dyDescent="0.35">
      <c r="A128" t="s">
        <v>1418</v>
      </c>
      <c r="B128" s="113" t="s">
        <v>1419</v>
      </c>
      <c r="C128" s="117"/>
      <c r="D128" t="s">
        <v>1775</v>
      </c>
    </row>
    <row r="129" spans="1:4" x14ac:dyDescent="0.35">
      <c r="A129" t="s">
        <v>1412</v>
      </c>
      <c r="B129" s="113" t="s">
        <v>1413</v>
      </c>
      <c r="C129" s="109"/>
      <c r="D129" t="s">
        <v>1466</v>
      </c>
    </row>
    <row r="130" spans="1:4" x14ac:dyDescent="0.35">
      <c r="B130" s="113"/>
    </row>
    <row r="131" spans="1:4" x14ac:dyDescent="0.35">
      <c r="A131" s="42" t="s">
        <v>1812</v>
      </c>
      <c r="B131" s="111"/>
      <c r="C131" s="100"/>
      <c r="D131" s="100"/>
    </row>
    <row r="132" spans="1:4" x14ac:dyDescent="0.35">
      <c r="A132" s="9" t="s">
        <v>1400</v>
      </c>
      <c r="B132" s="112" t="s">
        <v>1401</v>
      </c>
      <c r="C132" s="9" t="s">
        <v>1402</v>
      </c>
      <c r="D132" s="9" t="s">
        <v>1403</v>
      </c>
    </row>
    <row r="133" spans="1:4" x14ac:dyDescent="0.35">
      <c r="A133" t="s">
        <v>1411</v>
      </c>
      <c r="B133" s="113" t="s">
        <v>1416</v>
      </c>
      <c r="C133" s="116"/>
      <c r="D133" t="s">
        <v>1813</v>
      </c>
    </row>
    <row r="134" spans="1:4" x14ac:dyDescent="0.35">
      <c r="A134" t="s">
        <v>1450</v>
      </c>
      <c r="B134" s="20" t="s">
        <v>1444</v>
      </c>
      <c r="C134" s="130"/>
      <c r="D134" t="s">
        <v>1814</v>
      </c>
    </row>
    <row r="135" spans="1:4" x14ac:dyDescent="0.35">
      <c r="A135" t="s">
        <v>1428</v>
      </c>
      <c r="B135" s="20" t="s">
        <v>1424</v>
      </c>
      <c r="C135" s="124"/>
      <c r="D135" t="s">
        <v>1815</v>
      </c>
    </row>
    <row r="136" spans="1:4" x14ac:dyDescent="0.35">
      <c r="A136" t="s">
        <v>1412</v>
      </c>
      <c r="B136" s="113" t="s">
        <v>1413</v>
      </c>
      <c r="C136" s="109"/>
      <c r="D136" t="s">
        <v>1466</v>
      </c>
    </row>
    <row r="138" spans="1:4" x14ac:dyDescent="0.35">
      <c r="A138" s="42" t="s">
        <v>1468</v>
      </c>
      <c r="B138" s="111"/>
      <c r="C138" s="100"/>
      <c r="D138" s="100"/>
    </row>
    <row r="139" spans="1:4" x14ac:dyDescent="0.35">
      <c r="A139" s="9" t="s">
        <v>1400</v>
      </c>
      <c r="B139" s="112" t="s">
        <v>1401</v>
      </c>
      <c r="C139" s="9" t="s">
        <v>1402</v>
      </c>
      <c r="D139" s="9" t="s">
        <v>1403</v>
      </c>
    </row>
    <row r="140" spans="1:4" x14ac:dyDescent="0.35">
      <c r="A140" t="s">
        <v>1412</v>
      </c>
      <c r="B140" s="113" t="s">
        <v>1413</v>
      </c>
      <c r="C140" s="109"/>
      <c r="D140" t="s">
        <v>1469</v>
      </c>
    </row>
    <row r="141" spans="1:4" x14ac:dyDescent="0.35">
      <c r="A141" t="s">
        <v>1426</v>
      </c>
      <c r="B141" s="20" t="s">
        <v>1422</v>
      </c>
      <c r="C141" s="121"/>
      <c r="D141" t="s">
        <v>1470</v>
      </c>
    </row>
    <row r="142" spans="1:4" x14ac:dyDescent="0.35">
      <c r="A142" t="s">
        <v>1428</v>
      </c>
      <c r="B142" s="20" t="s">
        <v>1424</v>
      </c>
      <c r="C142" s="124"/>
      <c r="D142" t="s">
        <v>1562</v>
      </c>
    </row>
    <row r="143" spans="1:4" x14ac:dyDescent="0.35">
      <c r="A143" t="s">
        <v>1427</v>
      </c>
      <c r="B143" s="20" t="s">
        <v>1423</v>
      </c>
      <c r="C143" s="123"/>
      <c r="D143" t="s">
        <v>1471</v>
      </c>
    </row>
    <row r="144" spans="1:4" x14ac:dyDescent="0.35">
      <c r="A144" t="s">
        <v>1425</v>
      </c>
      <c r="B144" s="20" t="s">
        <v>1441</v>
      </c>
      <c r="C144" s="122"/>
      <c r="D144" t="s">
        <v>1472</v>
      </c>
    </row>
    <row r="145" spans="1:4" x14ac:dyDescent="0.35">
      <c r="A145" t="s">
        <v>1405</v>
      </c>
      <c r="B145" s="113" t="s">
        <v>1415</v>
      </c>
      <c r="C145" s="115"/>
      <c r="D145" t="s">
        <v>1473</v>
      </c>
    </row>
    <row r="146" spans="1:4" x14ac:dyDescent="0.35">
      <c r="A146" t="s">
        <v>1411</v>
      </c>
      <c r="B146" s="113" t="s">
        <v>1416</v>
      </c>
      <c r="C146" s="116"/>
      <c r="D146" t="s">
        <v>1474</v>
      </c>
    </row>
    <row r="147" spans="1:4" x14ac:dyDescent="0.35">
      <c r="A147" t="s">
        <v>1418</v>
      </c>
      <c r="B147" s="113" t="s">
        <v>1419</v>
      </c>
      <c r="C147" s="117"/>
      <c r="D147" t="s">
        <v>1475</v>
      </c>
    </row>
    <row r="148" spans="1:4" x14ac:dyDescent="0.35">
      <c r="A148" t="s">
        <v>1410</v>
      </c>
      <c r="B148" s="20" t="s">
        <v>1421</v>
      </c>
      <c r="C148" s="120"/>
      <c r="D148" t="s">
        <v>1476</v>
      </c>
    </row>
    <row r="150" spans="1:4" x14ac:dyDescent="0.35">
      <c r="A150" s="42" t="s">
        <v>1467</v>
      </c>
      <c r="B150" s="111"/>
      <c r="C150" s="100"/>
      <c r="D150" s="100"/>
    </row>
    <row r="151" spans="1:4" x14ac:dyDescent="0.35">
      <c r="A151" s="9" t="s">
        <v>1400</v>
      </c>
      <c r="B151" s="112" t="s">
        <v>1401</v>
      </c>
      <c r="C151" s="9" t="s">
        <v>1402</v>
      </c>
      <c r="D151" s="9" t="s">
        <v>1403</v>
      </c>
    </row>
    <row r="152" spans="1:4" x14ac:dyDescent="0.35">
      <c r="A152" t="s">
        <v>1418</v>
      </c>
      <c r="B152" s="113" t="s">
        <v>1419</v>
      </c>
      <c r="C152" s="117"/>
      <c r="D152" t="s">
        <v>1580</v>
      </c>
    </row>
    <row r="153" spans="1:4" x14ac:dyDescent="0.35">
      <c r="A153" t="s">
        <v>1425</v>
      </c>
      <c r="B153" s="20" t="s">
        <v>1441</v>
      </c>
      <c r="C153" s="122"/>
      <c r="D153" t="s">
        <v>1581</v>
      </c>
    </row>
    <row r="154" spans="1:4" x14ac:dyDescent="0.35">
      <c r="A154" t="s">
        <v>1411</v>
      </c>
      <c r="B154" s="113" t="s">
        <v>1416</v>
      </c>
      <c r="C154" s="116"/>
      <c r="D154" t="s">
        <v>1571</v>
      </c>
    </row>
    <row r="155" spans="1:4" x14ac:dyDescent="0.35">
      <c r="A155" t="s">
        <v>1426</v>
      </c>
      <c r="B155" s="20" t="s">
        <v>1422</v>
      </c>
      <c r="C155" s="121"/>
      <c r="D155" t="s">
        <v>1572</v>
      </c>
    </row>
    <row r="156" spans="1:4" x14ac:dyDescent="0.35">
      <c r="A156" t="s">
        <v>1412</v>
      </c>
      <c r="B156" s="113" t="s">
        <v>1413</v>
      </c>
      <c r="C156" s="109"/>
      <c r="D156" t="s">
        <v>1466</v>
      </c>
    </row>
    <row r="158" spans="1:4" x14ac:dyDescent="0.35">
      <c r="A158" s="42" t="s">
        <v>1404</v>
      </c>
      <c r="B158" s="111"/>
      <c r="C158" s="100"/>
      <c r="D158" s="100"/>
    </row>
    <row r="159" spans="1:4" x14ac:dyDescent="0.35">
      <c r="A159" s="9" t="s">
        <v>1400</v>
      </c>
      <c r="B159" s="112" t="s">
        <v>1401</v>
      </c>
      <c r="C159" s="9" t="s">
        <v>1402</v>
      </c>
      <c r="D159" s="9" t="s">
        <v>1403</v>
      </c>
    </row>
    <row r="160" spans="1:4" x14ac:dyDescent="0.35">
      <c r="A160" t="s">
        <v>1425</v>
      </c>
      <c r="B160" s="20" t="s">
        <v>1441</v>
      </c>
      <c r="C160" s="122"/>
      <c r="D160" t="s">
        <v>1144</v>
      </c>
    </row>
    <row r="161" spans="1:4" x14ac:dyDescent="0.35">
      <c r="A161" t="s">
        <v>1405</v>
      </c>
      <c r="B161" s="113" t="s">
        <v>1415</v>
      </c>
      <c r="C161" s="115"/>
      <c r="D161" t="s">
        <v>1146</v>
      </c>
    </row>
    <row r="162" spans="1:4" x14ac:dyDescent="0.35">
      <c r="A162" t="s">
        <v>1411</v>
      </c>
      <c r="B162" s="113" t="s">
        <v>1416</v>
      </c>
      <c r="C162" s="116"/>
      <c r="D162" t="s">
        <v>1145</v>
      </c>
    </row>
    <row r="163" spans="1:4" x14ac:dyDescent="0.35">
      <c r="A163" t="s">
        <v>1410</v>
      </c>
      <c r="B163" s="20" t="s">
        <v>1421</v>
      </c>
      <c r="C163" s="118"/>
      <c r="D163" t="s">
        <v>1407</v>
      </c>
    </row>
    <row r="164" spans="1:4" x14ac:dyDescent="0.35">
      <c r="A164" t="s">
        <v>1426</v>
      </c>
      <c r="B164" s="20" t="s">
        <v>1422</v>
      </c>
      <c r="C164" s="121"/>
      <c r="D164" t="s">
        <v>1408</v>
      </c>
    </row>
    <row r="165" spans="1:4" x14ac:dyDescent="0.35">
      <c r="A165" t="s">
        <v>1412</v>
      </c>
      <c r="B165" s="113" t="s">
        <v>1413</v>
      </c>
      <c r="C165" s="109"/>
      <c r="D165" t="s">
        <v>1147</v>
      </c>
    </row>
    <row r="166" spans="1:4" x14ac:dyDescent="0.35">
      <c r="A166" t="s">
        <v>1418</v>
      </c>
      <c r="B166" s="113" t="s">
        <v>1419</v>
      </c>
      <c r="C166" s="117"/>
      <c r="D166" t="s">
        <v>1417</v>
      </c>
    </row>
    <row r="168" spans="1:4" x14ac:dyDescent="0.35">
      <c r="A168" s="42" t="s">
        <v>1451</v>
      </c>
      <c r="B168" s="111"/>
      <c r="C168" s="100"/>
      <c r="D168" s="100"/>
    </row>
    <row r="169" spans="1:4" x14ac:dyDescent="0.35">
      <c r="A169" s="9" t="s">
        <v>1400</v>
      </c>
      <c r="B169" s="112" t="s">
        <v>1401</v>
      </c>
      <c r="C169" s="9" t="s">
        <v>1402</v>
      </c>
      <c r="D169" s="9" t="s">
        <v>1403</v>
      </c>
    </row>
    <row r="170" spans="1:4" x14ac:dyDescent="0.35">
      <c r="A170" t="s">
        <v>1411</v>
      </c>
      <c r="B170" s="113" t="s">
        <v>1416</v>
      </c>
      <c r="C170" s="116"/>
      <c r="D170" t="s">
        <v>143</v>
      </c>
    </row>
    <row r="171" spans="1:4" x14ac:dyDescent="0.35">
      <c r="A171" t="s">
        <v>1399</v>
      </c>
      <c r="B171" s="114" t="s">
        <v>1406</v>
      </c>
      <c r="C171" s="110"/>
      <c r="D171" t="s">
        <v>1453</v>
      </c>
    </row>
    <row r="172" spans="1:4" x14ac:dyDescent="0.35">
      <c r="A172" t="s">
        <v>1450</v>
      </c>
      <c r="B172" s="20" t="s">
        <v>1444</v>
      </c>
      <c r="C172" s="130"/>
      <c r="D172" t="s">
        <v>1460</v>
      </c>
    </row>
    <row r="173" spans="1:4" x14ac:dyDescent="0.35">
      <c r="A173" t="s">
        <v>1418</v>
      </c>
      <c r="B173" s="113" t="s">
        <v>1419</v>
      </c>
      <c r="C173" s="117"/>
      <c r="D173" t="s">
        <v>1454</v>
      </c>
    </row>
    <row r="174" spans="1:4" x14ac:dyDescent="0.35">
      <c r="A174" t="s">
        <v>1427</v>
      </c>
      <c r="B174" s="20" t="s">
        <v>1423</v>
      </c>
      <c r="C174" s="123"/>
      <c r="D174" t="s">
        <v>1455</v>
      </c>
    </row>
    <row r="175" spans="1:4" x14ac:dyDescent="0.35">
      <c r="A175" t="s">
        <v>1426</v>
      </c>
      <c r="B175" s="20" t="s">
        <v>1422</v>
      </c>
      <c r="C175" s="121"/>
      <c r="D175" t="s">
        <v>1456</v>
      </c>
    </row>
    <row r="176" spans="1:4" x14ac:dyDescent="0.35">
      <c r="A176" t="s">
        <v>1445</v>
      </c>
      <c r="B176" s="20" t="s">
        <v>1442</v>
      </c>
      <c r="C176" s="129"/>
      <c r="D176" t="s">
        <v>1457</v>
      </c>
    </row>
    <row r="177" spans="1:4" x14ac:dyDescent="0.35">
      <c r="A177" t="s">
        <v>1412</v>
      </c>
      <c r="B177" s="113" t="s">
        <v>1413</v>
      </c>
      <c r="C177" s="109"/>
      <c r="D177" t="s">
        <v>1461</v>
      </c>
    </row>
    <row r="178" spans="1:4" x14ac:dyDescent="0.35">
      <c r="A178" t="s">
        <v>1425</v>
      </c>
      <c r="B178" s="20" t="s">
        <v>1441</v>
      </c>
      <c r="C178" s="122"/>
      <c r="D178" t="s">
        <v>1243</v>
      </c>
    </row>
    <row r="179" spans="1:4" x14ac:dyDescent="0.35">
      <c r="A179" t="s">
        <v>1428</v>
      </c>
      <c r="B179" s="20" t="s">
        <v>1424</v>
      </c>
      <c r="C179" s="124"/>
      <c r="D179" t="s">
        <v>2019</v>
      </c>
    </row>
    <row r="180" spans="1:4" x14ac:dyDescent="0.35">
      <c r="A180" t="s">
        <v>1405</v>
      </c>
      <c r="B180" s="113" t="s">
        <v>1415</v>
      </c>
      <c r="C180" s="115"/>
      <c r="D180" t="s">
        <v>1452</v>
      </c>
    </row>
    <row r="182" spans="1:4" x14ac:dyDescent="0.35">
      <c r="A182" s="42" t="s">
        <v>1477</v>
      </c>
      <c r="B182" s="111"/>
      <c r="C182" s="100"/>
      <c r="D182" s="100"/>
    </row>
    <row r="183" spans="1:4" x14ac:dyDescent="0.35">
      <c r="A183" s="9" t="s">
        <v>1400</v>
      </c>
      <c r="B183" s="112" t="s">
        <v>1401</v>
      </c>
      <c r="C183" s="9" t="s">
        <v>1402</v>
      </c>
      <c r="D183" s="9" t="s">
        <v>1403</v>
      </c>
    </row>
    <row r="184" spans="1:4" x14ac:dyDescent="0.35">
      <c r="A184" t="s">
        <v>1405</v>
      </c>
      <c r="B184" s="113" t="s">
        <v>1415</v>
      </c>
      <c r="C184" s="115"/>
      <c r="D184" t="s">
        <v>1658</v>
      </c>
    </row>
    <row r="185" spans="1:4" x14ac:dyDescent="0.35">
      <c r="A185" t="s">
        <v>1411</v>
      </c>
      <c r="B185" s="113" t="s">
        <v>1416</v>
      </c>
      <c r="C185" s="116"/>
      <c r="D185" t="s">
        <v>1930</v>
      </c>
    </row>
    <row r="186" spans="1:4" x14ac:dyDescent="0.35">
      <c r="A186" t="s">
        <v>1410</v>
      </c>
      <c r="B186" s="20" t="s">
        <v>1421</v>
      </c>
      <c r="C186" s="118"/>
      <c r="D186" t="s">
        <v>1931</v>
      </c>
    </row>
    <row r="187" spans="1:4" x14ac:dyDescent="0.35">
      <c r="A187" t="s">
        <v>1446</v>
      </c>
      <c r="B187" s="20" t="s">
        <v>1440</v>
      </c>
      <c r="C187" s="127"/>
      <c r="D187" t="s">
        <v>1932</v>
      </c>
    </row>
    <row r="188" spans="1:4" x14ac:dyDescent="0.35">
      <c r="A188" t="s">
        <v>1447</v>
      </c>
      <c r="B188" s="20" t="s">
        <v>1267</v>
      </c>
      <c r="C188" s="126"/>
      <c r="D188" t="s">
        <v>1933</v>
      </c>
    </row>
    <row r="189" spans="1:4" x14ac:dyDescent="0.35">
      <c r="A189" t="s">
        <v>1418</v>
      </c>
      <c r="B189" s="113" t="s">
        <v>1419</v>
      </c>
      <c r="C189" s="117"/>
      <c r="D189" t="s">
        <v>1934</v>
      </c>
    </row>
    <row r="190" spans="1:4" x14ac:dyDescent="0.35">
      <c r="A190" t="s">
        <v>1427</v>
      </c>
      <c r="B190" s="20" t="s">
        <v>1423</v>
      </c>
      <c r="C190" s="123"/>
      <c r="D190" t="s">
        <v>1935</v>
      </c>
    </row>
    <row r="191" spans="1:4" x14ac:dyDescent="0.35">
      <c r="A191" t="s">
        <v>1412</v>
      </c>
      <c r="B191" s="113" t="s">
        <v>1413</v>
      </c>
      <c r="C191" s="109"/>
      <c r="D191" t="s">
        <v>1936</v>
      </c>
    </row>
    <row r="192" spans="1:4" x14ac:dyDescent="0.35">
      <c r="A192" t="s">
        <v>1425</v>
      </c>
      <c r="B192" s="20" t="s">
        <v>1441</v>
      </c>
      <c r="C192" s="122"/>
      <c r="D192" t="s">
        <v>1478</v>
      </c>
    </row>
    <row r="193" spans="1:4" x14ac:dyDescent="0.35">
      <c r="A193" t="s">
        <v>1449</v>
      </c>
      <c r="B193" s="20" t="s">
        <v>1443</v>
      </c>
      <c r="C193" s="128"/>
      <c r="D193" t="s">
        <v>1937</v>
      </c>
    </row>
    <row r="194" spans="1:4" x14ac:dyDescent="0.35">
      <c r="A194" t="s">
        <v>1492</v>
      </c>
      <c r="B194" s="113" t="s">
        <v>1494</v>
      </c>
      <c r="C194" s="131"/>
      <c r="D194" t="s">
        <v>1938</v>
      </c>
    </row>
    <row r="195" spans="1:4" x14ac:dyDescent="0.35">
      <c r="A195" t="s">
        <v>1445</v>
      </c>
      <c r="B195" s="20" t="s">
        <v>1442</v>
      </c>
      <c r="C195" s="129"/>
      <c r="D195" t="s">
        <v>1939</v>
      </c>
    </row>
    <row r="196" spans="1:4" x14ac:dyDescent="0.35">
      <c r="A196" t="s">
        <v>1399</v>
      </c>
      <c r="B196" s="114" t="s">
        <v>1406</v>
      </c>
      <c r="C196" s="110"/>
      <c r="D196" t="s">
        <v>1479</v>
      </c>
    </row>
    <row r="197" spans="1:4" x14ac:dyDescent="0.35">
      <c r="A197" t="s">
        <v>1426</v>
      </c>
      <c r="B197" s="20" t="s">
        <v>1422</v>
      </c>
      <c r="C197" s="121"/>
      <c r="D197" t="s">
        <v>1940</v>
      </c>
    </row>
    <row r="198" spans="1:4" x14ac:dyDescent="0.35">
      <c r="A198" t="s">
        <v>1493</v>
      </c>
      <c r="B198" s="113">
        <v>740000</v>
      </c>
      <c r="C198" s="132"/>
      <c r="D198" t="s">
        <v>1941</v>
      </c>
    </row>
    <row r="199" spans="1:4" x14ac:dyDescent="0.35">
      <c r="A199" t="s">
        <v>1428</v>
      </c>
      <c r="B199" s="20" t="s">
        <v>1424</v>
      </c>
      <c r="C199" s="124"/>
      <c r="D199" t="s">
        <v>1942</v>
      </c>
    </row>
    <row r="200" spans="1:4" x14ac:dyDescent="0.35">
      <c r="A200" t="s">
        <v>1435</v>
      </c>
      <c r="B200" s="20" t="s">
        <v>1434</v>
      </c>
      <c r="C200" s="125"/>
      <c r="D200" t="s">
        <v>1943</v>
      </c>
    </row>
    <row r="201" spans="1:4" x14ac:dyDescent="0.35">
      <c r="A201" t="s">
        <v>1450</v>
      </c>
      <c r="B201" s="20" t="s">
        <v>1444</v>
      </c>
      <c r="C201" s="130"/>
      <c r="D201" t="s">
        <v>1944</v>
      </c>
    </row>
    <row r="202" spans="1:4" x14ac:dyDescent="0.35">
      <c r="A202" t="s">
        <v>1409</v>
      </c>
      <c r="B202" s="113" t="s">
        <v>1414</v>
      </c>
      <c r="C202" s="119"/>
      <c r="D202" t="s">
        <v>1945</v>
      </c>
    </row>
    <row r="203" spans="1:4" x14ac:dyDescent="0.35">
      <c r="A203" t="s">
        <v>1957</v>
      </c>
      <c r="B203" s="152" t="s">
        <v>1950</v>
      </c>
      <c r="C203" s="151"/>
      <c r="D203" t="s">
        <v>1946</v>
      </c>
    </row>
    <row r="204" spans="1:4" x14ac:dyDescent="0.35">
      <c r="A204" t="s">
        <v>1954</v>
      </c>
      <c r="B204" s="113" t="s">
        <v>1951</v>
      </c>
      <c r="C204" s="153"/>
      <c r="D204" t="s">
        <v>1947</v>
      </c>
    </row>
    <row r="205" spans="1:4" x14ac:dyDescent="0.35">
      <c r="A205" t="s">
        <v>1955</v>
      </c>
      <c r="B205" t="s">
        <v>1952</v>
      </c>
      <c r="C205" s="154"/>
      <c r="D205" t="s">
        <v>1948</v>
      </c>
    </row>
    <row r="206" spans="1:4" x14ac:dyDescent="0.35">
      <c r="A206" t="s">
        <v>1956</v>
      </c>
      <c r="B206" s="17" t="s">
        <v>1953</v>
      </c>
      <c r="C206" s="155"/>
      <c r="D206" t="s">
        <v>1949</v>
      </c>
    </row>
    <row r="208" spans="1:4" x14ac:dyDescent="0.35">
      <c r="A208" s="42" t="s">
        <v>1480</v>
      </c>
      <c r="B208" s="111"/>
      <c r="C208" s="100"/>
      <c r="D208" s="100"/>
    </row>
    <row r="209" spans="1:4" x14ac:dyDescent="0.35">
      <c r="A209" s="9" t="s">
        <v>1400</v>
      </c>
      <c r="B209" s="112" t="s">
        <v>1401</v>
      </c>
      <c r="C209" s="9" t="s">
        <v>1402</v>
      </c>
      <c r="D209" s="9" t="s">
        <v>1403</v>
      </c>
    </row>
    <row r="210" spans="1:4" x14ac:dyDescent="0.35">
      <c r="A210" t="s">
        <v>1412</v>
      </c>
      <c r="B210" s="113" t="s">
        <v>1413</v>
      </c>
      <c r="C210" s="109"/>
      <c r="D210" t="s">
        <v>125</v>
      </c>
    </row>
    <row r="211" spans="1:4" x14ac:dyDescent="0.35">
      <c r="A211" t="s">
        <v>1418</v>
      </c>
      <c r="B211" s="113" t="s">
        <v>1419</v>
      </c>
      <c r="C211" s="117"/>
      <c r="D211" t="s">
        <v>124</v>
      </c>
    </row>
    <row r="212" spans="1:4" x14ac:dyDescent="0.35">
      <c r="A212" t="s">
        <v>1425</v>
      </c>
      <c r="B212" s="20" t="s">
        <v>1441</v>
      </c>
      <c r="C212" s="122"/>
      <c r="D212" t="s">
        <v>123</v>
      </c>
    </row>
    <row r="213" spans="1:4" x14ac:dyDescent="0.35">
      <c r="A213" t="s">
        <v>1426</v>
      </c>
      <c r="B213" s="20" t="s">
        <v>1422</v>
      </c>
      <c r="C213" s="121"/>
      <c r="D213" t="s">
        <v>121</v>
      </c>
    </row>
    <row r="214" spans="1:4" x14ac:dyDescent="0.35">
      <c r="A214" t="s">
        <v>1411</v>
      </c>
      <c r="B214" s="113" t="s">
        <v>1416</v>
      </c>
      <c r="C214" s="116"/>
      <c r="D214" t="s">
        <v>120</v>
      </c>
    </row>
    <row r="216" spans="1:4" x14ac:dyDescent="0.35">
      <c r="A216" s="42" t="s">
        <v>1481</v>
      </c>
      <c r="B216" s="111"/>
      <c r="C216" s="100"/>
      <c r="D216" s="100"/>
    </row>
    <row r="217" spans="1:4" x14ac:dyDescent="0.35">
      <c r="A217" s="9" t="s">
        <v>1400</v>
      </c>
      <c r="B217" s="112" t="s">
        <v>1401</v>
      </c>
      <c r="C217" s="9" t="s">
        <v>1402</v>
      </c>
      <c r="D217" s="9" t="s">
        <v>1403</v>
      </c>
    </row>
    <row r="218" spans="1:4" x14ac:dyDescent="0.35">
      <c r="A218" t="s">
        <v>1399</v>
      </c>
      <c r="B218" s="114" t="s">
        <v>1406</v>
      </c>
      <c r="C218" s="110"/>
      <c r="D218" t="s">
        <v>164</v>
      </c>
    </row>
    <row r="219" spans="1:4" x14ac:dyDescent="0.35">
      <c r="A219" t="s">
        <v>1418</v>
      </c>
      <c r="B219" s="113" t="s">
        <v>1419</v>
      </c>
      <c r="C219" s="117"/>
      <c r="D219" t="s">
        <v>279</v>
      </c>
    </row>
    <row r="220" spans="1:4" x14ac:dyDescent="0.35">
      <c r="A220" t="s">
        <v>1405</v>
      </c>
      <c r="B220" s="113" t="s">
        <v>1415</v>
      </c>
      <c r="C220" s="115"/>
      <c r="D220" t="s">
        <v>280</v>
      </c>
    </row>
    <row r="222" spans="1:4" x14ac:dyDescent="0.35">
      <c r="A222" s="42" t="s">
        <v>1520</v>
      </c>
      <c r="B222" s="111"/>
      <c r="C222" s="100"/>
      <c r="D222" s="100"/>
    </row>
    <row r="223" spans="1:4" x14ac:dyDescent="0.35">
      <c r="A223" s="9" t="s">
        <v>1400</v>
      </c>
      <c r="B223" s="112" t="s">
        <v>1401</v>
      </c>
      <c r="C223" s="9" t="s">
        <v>1402</v>
      </c>
      <c r="D223" s="9" t="s">
        <v>1403</v>
      </c>
    </row>
    <row r="224" spans="1:4" x14ac:dyDescent="0.35">
      <c r="A224" t="s">
        <v>1410</v>
      </c>
      <c r="B224" s="20" t="s">
        <v>1421</v>
      </c>
      <c r="C224" s="118"/>
      <c r="D224" t="s">
        <v>1371</v>
      </c>
    </row>
    <row r="225" spans="1:4" x14ac:dyDescent="0.35">
      <c r="A225" t="s">
        <v>1425</v>
      </c>
      <c r="B225" s="20" t="s">
        <v>1441</v>
      </c>
      <c r="C225" s="122"/>
      <c r="D225" t="s">
        <v>92</v>
      </c>
    </row>
    <row r="226" spans="1:4" x14ac:dyDescent="0.35">
      <c r="A226" t="s">
        <v>1411</v>
      </c>
      <c r="B226" s="113" t="s">
        <v>1416</v>
      </c>
      <c r="C226" s="116"/>
      <c r="D226" t="s">
        <v>86</v>
      </c>
    </row>
    <row r="227" spans="1:4" x14ac:dyDescent="0.35">
      <c r="A227" t="s">
        <v>1445</v>
      </c>
      <c r="B227" s="20" t="s">
        <v>1442</v>
      </c>
      <c r="C227" s="129"/>
      <c r="D227" t="s">
        <v>1521</v>
      </c>
    </row>
    <row r="228" spans="1:4" x14ac:dyDescent="0.35">
      <c r="A228" t="s">
        <v>1426</v>
      </c>
      <c r="B228" s="20" t="s">
        <v>1422</v>
      </c>
      <c r="C228" s="121"/>
      <c r="D228" t="s">
        <v>1522</v>
      </c>
    </row>
    <row r="229" spans="1:4" x14ac:dyDescent="0.35">
      <c r="A229" t="s">
        <v>1418</v>
      </c>
      <c r="B229" s="113" t="s">
        <v>1419</v>
      </c>
      <c r="C229" s="117"/>
      <c r="D229" t="s">
        <v>97</v>
      </c>
    </row>
    <row r="230" spans="1:4" x14ac:dyDescent="0.35">
      <c r="A230" t="s">
        <v>1427</v>
      </c>
      <c r="B230" s="20" t="s">
        <v>1423</v>
      </c>
      <c r="C230" s="123"/>
      <c r="D230" t="s">
        <v>96</v>
      </c>
    </row>
    <row r="231" spans="1:4" x14ac:dyDescent="0.35">
      <c r="A231" t="s">
        <v>1412</v>
      </c>
      <c r="B231" s="113" t="s">
        <v>1413</v>
      </c>
      <c r="C231" s="109"/>
      <c r="D231" t="s">
        <v>95</v>
      </c>
    </row>
    <row r="232" spans="1:4" x14ac:dyDescent="0.35">
      <c r="A232" t="s">
        <v>1405</v>
      </c>
      <c r="B232" s="113" t="s">
        <v>1415</v>
      </c>
      <c r="C232" s="115"/>
      <c r="D232" t="s">
        <v>94</v>
      </c>
    </row>
    <row r="234" spans="1:4" x14ac:dyDescent="0.35">
      <c r="A234" s="42" t="s">
        <v>1525</v>
      </c>
      <c r="B234" s="111"/>
      <c r="C234" s="100"/>
      <c r="D234" s="100"/>
    </row>
    <row r="235" spans="1:4" x14ac:dyDescent="0.35">
      <c r="A235" s="9" t="s">
        <v>1400</v>
      </c>
      <c r="B235" s="112" t="s">
        <v>1401</v>
      </c>
      <c r="C235" s="9" t="s">
        <v>1402</v>
      </c>
      <c r="D235" s="9" t="s">
        <v>1403</v>
      </c>
    </row>
    <row r="236" spans="1:4" x14ac:dyDescent="0.35">
      <c r="A236" t="s">
        <v>1410</v>
      </c>
      <c r="B236" s="20" t="s">
        <v>1421</v>
      </c>
      <c r="C236" s="118"/>
      <c r="D236" t="s">
        <v>1371</v>
      </c>
    </row>
    <row r="237" spans="1:4" x14ac:dyDescent="0.35">
      <c r="A237" t="s">
        <v>1428</v>
      </c>
      <c r="B237" s="20" t="s">
        <v>1424</v>
      </c>
      <c r="C237" s="124"/>
      <c r="D237" t="s">
        <v>1483</v>
      </c>
    </row>
    <row r="238" spans="1:4" x14ac:dyDescent="0.35">
      <c r="A238" t="s">
        <v>1418</v>
      </c>
      <c r="B238" s="113" t="s">
        <v>1419</v>
      </c>
      <c r="C238" s="117"/>
      <c r="D238" t="s">
        <v>91</v>
      </c>
    </row>
    <row r="239" spans="1:4" x14ac:dyDescent="0.35">
      <c r="A239" t="s">
        <v>1425</v>
      </c>
      <c r="B239" s="20" t="s">
        <v>1441</v>
      </c>
      <c r="C239" s="122"/>
      <c r="D239" t="s">
        <v>92</v>
      </c>
    </row>
    <row r="240" spans="1:4" x14ac:dyDescent="0.35">
      <c r="A240" t="s">
        <v>1411</v>
      </c>
      <c r="B240" s="113" t="s">
        <v>1416</v>
      </c>
      <c r="C240" s="116"/>
      <c r="D240" t="s">
        <v>86</v>
      </c>
    </row>
    <row r="241" spans="1:4" x14ac:dyDescent="0.35">
      <c r="A241" t="s">
        <v>1426</v>
      </c>
      <c r="B241" s="20" t="s">
        <v>1422</v>
      </c>
      <c r="C241" s="121"/>
      <c r="D241" t="s">
        <v>1523</v>
      </c>
    </row>
    <row r="242" spans="1:4" x14ac:dyDescent="0.35">
      <c r="A242" t="s">
        <v>1405</v>
      </c>
      <c r="B242" s="113" t="s">
        <v>1415</v>
      </c>
      <c r="C242" s="115"/>
      <c r="D242" t="s">
        <v>445</v>
      </c>
    </row>
    <row r="243" spans="1:4" x14ac:dyDescent="0.35">
      <c r="A243" t="s">
        <v>1492</v>
      </c>
      <c r="B243" s="113" t="s">
        <v>1494</v>
      </c>
      <c r="C243" s="131"/>
      <c r="D243" t="s">
        <v>1491</v>
      </c>
    </row>
    <row r="244" spans="1:4" x14ac:dyDescent="0.35">
      <c r="A244" t="s">
        <v>1493</v>
      </c>
      <c r="B244" s="113">
        <v>740000</v>
      </c>
      <c r="C244" s="132"/>
      <c r="D244" t="s">
        <v>1368</v>
      </c>
    </row>
    <row r="245" spans="1:4" x14ac:dyDescent="0.35">
      <c r="A245" t="s">
        <v>1412</v>
      </c>
      <c r="B245" s="113" t="s">
        <v>1413</v>
      </c>
      <c r="C245" s="109"/>
      <c r="D245" t="s">
        <v>1524</v>
      </c>
    </row>
    <row r="247" spans="1:4" x14ac:dyDescent="0.35">
      <c r="A247" s="42" t="s">
        <v>2378</v>
      </c>
      <c r="B247" s="111"/>
      <c r="C247" s="100"/>
      <c r="D247" s="100"/>
    </row>
    <row r="248" spans="1:4" x14ac:dyDescent="0.35">
      <c r="A248" s="9" t="s">
        <v>1400</v>
      </c>
      <c r="B248" s="112" t="s">
        <v>1401</v>
      </c>
      <c r="C248" s="9" t="s">
        <v>1402</v>
      </c>
      <c r="D248" s="9" t="s">
        <v>1403</v>
      </c>
    </row>
    <row r="249" spans="1:4" x14ac:dyDescent="0.35">
      <c r="A249" t="s">
        <v>1447</v>
      </c>
      <c r="B249" s="20" t="s">
        <v>1267</v>
      </c>
      <c r="C249" s="126"/>
      <c r="D249" t="s">
        <v>2386</v>
      </c>
    </row>
    <row r="250" spans="1:4" x14ac:dyDescent="0.35">
      <c r="A250" t="s">
        <v>1425</v>
      </c>
      <c r="B250" s="20" t="s">
        <v>1441</v>
      </c>
      <c r="C250" s="122"/>
      <c r="D250" t="s">
        <v>2387</v>
      </c>
    </row>
    <row r="251" spans="1:4" x14ac:dyDescent="0.35">
      <c r="A251" t="s">
        <v>1446</v>
      </c>
      <c r="B251" s="20" t="s">
        <v>1440</v>
      </c>
      <c r="C251" s="127"/>
      <c r="D251" t="s">
        <v>2388</v>
      </c>
    </row>
    <row r="252" spans="1:4" x14ac:dyDescent="0.35">
      <c r="A252" t="s">
        <v>1411</v>
      </c>
      <c r="B252" s="113" t="s">
        <v>1416</v>
      </c>
      <c r="C252" s="116"/>
      <c r="D252" t="s">
        <v>2389</v>
      </c>
    </row>
    <row r="253" spans="1:4" x14ac:dyDescent="0.35">
      <c r="A253" t="s">
        <v>1426</v>
      </c>
      <c r="B253" s="20" t="s">
        <v>1422</v>
      </c>
      <c r="C253" s="121"/>
      <c r="D253" t="s">
        <v>2390</v>
      </c>
    </row>
    <row r="254" spans="1:4" x14ac:dyDescent="0.35">
      <c r="A254" t="s">
        <v>1405</v>
      </c>
      <c r="B254" s="113" t="s">
        <v>1415</v>
      </c>
      <c r="C254" s="115"/>
      <c r="D254" t="s">
        <v>2391</v>
      </c>
    </row>
    <row r="255" spans="1:4" x14ac:dyDescent="0.35">
      <c r="A255" t="s">
        <v>1427</v>
      </c>
      <c r="B255" s="20" t="s">
        <v>1423</v>
      </c>
      <c r="C255" s="123"/>
      <c r="D255" t="s">
        <v>2392</v>
      </c>
    </row>
    <row r="256" spans="1:4" x14ac:dyDescent="0.35">
      <c r="A256" t="s">
        <v>1450</v>
      </c>
      <c r="B256" s="20" t="s">
        <v>1444</v>
      </c>
      <c r="C256" s="130"/>
      <c r="D256" t="s">
        <v>2393</v>
      </c>
    </row>
    <row r="258" spans="1:4" x14ac:dyDescent="0.35">
      <c r="A258" s="42" t="s">
        <v>1526</v>
      </c>
      <c r="B258" s="111"/>
      <c r="C258" s="100"/>
      <c r="D258" s="100"/>
    </row>
    <row r="259" spans="1:4" x14ac:dyDescent="0.35">
      <c r="A259" s="9" t="s">
        <v>1400</v>
      </c>
      <c r="B259" s="112" t="s">
        <v>1401</v>
      </c>
      <c r="C259" s="9" t="s">
        <v>1402</v>
      </c>
      <c r="D259" s="9" t="s">
        <v>1403</v>
      </c>
    </row>
    <row r="260" spans="1:4" x14ac:dyDescent="0.35">
      <c r="A260" t="s">
        <v>1410</v>
      </c>
      <c r="B260" s="20" t="s">
        <v>1421</v>
      </c>
      <c r="C260" s="118"/>
      <c r="D260" t="s">
        <v>1371</v>
      </c>
    </row>
    <row r="261" spans="1:4" x14ac:dyDescent="0.35">
      <c r="A261" t="s">
        <v>1405</v>
      </c>
      <c r="B261" s="113" t="s">
        <v>1415</v>
      </c>
      <c r="C261" s="115"/>
      <c r="D261" t="s">
        <v>445</v>
      </c>
    </row>
    <row r="262" spans="1:4" x14ac:dyDescent="0.35">
      <c r="A262" t="s">
        <v>1428</v>
      </c>
      <c r="B262" s="20" t="s">
        <v>1424</v>
      </c>
      <c r="C262" s="124"/>
      <c r="D262" t="s">
        <v>1483</v>
      </c>
    </row>
    <row r="263" spans="1:4" x14ac:dyDescent="0.35">
      <c r="A263" t="s">
        <v>1418</v>
      </c>
      <c r="B263" s="113" t="s">
        <v>1419</v>
      </c>
      <c r="C263" s="117"/>
      <c r="D263" t="s">
        <v>91</v>
      </c>
    </row>
    <row r="264" spans="1:4" x14ac:dyDescent="0.35">
      <c r="A264" t="s">
        <v>1445</v>
      </c>
      <c r="B264" s="20" t="s">
        <v>1442</v>
      </c>
      <c r="C264" s="129"/>
      <c r="D264" t="s">
        <v>1519</v>
      </c>
    </row>
    <row r="265" spans="1:4" x14ac:dyDescent="0.35">
      <c r="A265" t="s">
        <v>1492</v>
      </c>
      <c r="B265" s="113" t="s">
        <v>1494</v>
      </c>
      <c r="C265" s="131"/>
      <c r="D265" t="s">
        <v>1491</v>
      </c>
    </row>
    <row r="266" spans="1:4" x14ac:dyDescent="0.35">
      <c r="A266" t="s">
        <v>1412</v>
      </c>
      <c r="B266" s="113" t="s">
        <v>1413</v>
      </c>
      <c r="C266" s="109"/>
      <c r="D266" t="s">
        <v>1524</v>
      </c>
    </row>
    <row r="267" spans="1:4" x14ac:dyDescent="0.35">
      <c r="A267" t="s">
        <v>1426</v>
      </c>
      <c r="B267" s="20" t="s">
        <v>1422</v>
      </c>
      <c r="C267" s="121"/>
      <c r="D267" t="s">
        <v>1523</v>
      </c>
    </row>
    <row r="268" spans="1:4" x14ac:dyDescent="0.35">
      <c r="A268" t="s">
        <v>1411</v>
      </c>
      <c r="B268" s="113" t="s">
        <v>1416</v>
      </c>
      <c r="C268" s="116"/>
      <c r="D268" t="s">
        <v>86</v>
      </c>
    </row>
    <row r="269" spans="1:4" x14ac:dyDescent="0.35">
      <c r="A269" t="s">
        <v>1425</v>
      </c>
      <c r="B269" s="20" t="s">
        <v>1441</v>
      </c>
      <c r="C269" s="122"/>
      <c r="D269" t="s">
        <v>92</v>
      </c>
    </row>
    <row r="271" spans="1:4" x14ac:dyDescent="0.35">
      <c r="A271" s="42" t="s">
        <v>1500</v>
      </c>
      <c r="B271" s="111"/>
      <c r="C271" s="100"/>
      <c r="D271" s="100"/>
    </row>
    <row r="272" spans="1:4" x14ac:dyDescent="0.35">
      <c r="A272" s="9" t="s">
        <v>1400</v>
      </c>
      <c r="B272" s="112" t="s">
        <v>1401</v>
      </c>
      <c r="C272" s="9" t="s">
        <v>1402</v>
      </c>
      <c r="D272" s="9" t="s">
        <v>1403</v>
      </c>
    </row>
    <row r="273" spans="1:4" x14ac:dyDescent="0.35">
      <c r="A273" t="s">
        <v>1410</v>
      </c>
      <c r="B273" s="20" t="s">
        <v>1421</v>
      </c>
      <c r="C273" s="118"/>
      <c r="D273" t="s">
        <v>435</v>
      </c>
    </row>
    <row r="274" spans="1:4" x14ac:dyDescent="0.35">
      <c r="A274" t="s">
        <v>1449</v>
      </c>
      <c r="B274" s="20" t="s">
        <v>1443</v>
      </c>
      <c r="C274" s="128"/>
      <c r="D274" t="s">
        <v>1370</v>
      </c>
    </row>
    <row r="275" spans="1:4" x14ac:dyDescent="0.35">
      <c r="A275" t="s">
        <v>1418</v>
      </c>
      <c r="B275" s="113" t="s">
        <v>1419</v>
      </c>
      <c r="C275" s="117"/>
      <c r="D275" t="s">
        <v>91</v>
      </c>
    </row>
    <row r="276" spans="1:4" x14ac:dyDescent="0.35">
      <c r="A276" t="s">
        <v>1425</v>
      </c>
      <c r="B276" s="20" t="s">
        <v>1441</v>
      </c>
      <c r="C276" s="122"/>
      <c r="D276" t="s">
        <v>1489</v>
      </c>
    </row>
    <row r="277" spans="1:4" x14ac:dyDescent="0.35">
      <c r="A277" t="s">
        <v>1445</v>
      </c>
      <c r="B277" s="20" t="s">
        <v>1442</v>
      </c>
      <c r="C277" s="129"/>
      <c r="D277" t="s">
        <v>1490</v>
      </c>
    </row>
    <row r="278" spans="1:4" x14ac:dyDescent="0.35">
      <c r="A278" t="s">
        <v>1399</v>
      </c>
      <c r="B278" s="114" t="s">
        <v>1406</v>
      </c>
      <c r="C278" s="110"/>
      <c r="D278" t="s">
        <v>88</v>
      </c>
    </row>
    <row r="279" spans="1:4" x14ac:dyDescent="0.35">
      <c r="A279" t="s">
        <v>1427</v>
      </c>
      <c r="B279" s="20" t="s">
        <v>1423</v>
      </c>
      <c r="C279" s="123"/>
      <c r="D279" t="s">
        <v>87</v>
      </c>
    </row>
    <row r="280" spans="1:4" x14ac:dyDescent="0.35">
      <c r="A280" t="s">
        <v>1411</v>
      </c>
      <c r="B280" s="113" t="s">
        <v>1416</v>
      </c>
      <c r="C280" s="116"/>
      <c r="D280" t="s">
        <v>86</v>
      </c>
    </row>
    <row r="281" spans="1:4" x14ac:dyDescent="0.35">
      <c r="A281" t="s">
        <v>1435</v>
      </c>
      <c r="B281" s="20" t="s">
        <v>1434</v>
      </c>
      <c r="C281" s="125"/>
      <c r="D281" t="s">
        <v>442</v>
      </c>
    </row>
    <row r="282" spans="1:4" x14ac:dyDescent="0.35">
      <c r="A282" t="s">
        <v>1405</v>
      </c>
      <c r="B282" s="113" t="s">
        <v>1415</v>
      </c>
      <c r="C282" s="115"/>
      <c r="D282" t="s">
        <v>445</v>
      </c>
    </row>
    <row r="283" spans="1:4" x14ac:dyDescent="0.35">
      <c r="A283" t="s">
        <v>1493</v>
      </c>
      <c r="B283" s="113">
        <v>740000</v>
      </c>
      <c r="C283" s="132"/>
      <c r="D283" t="s">
        <v>1368</v>
      </c>
    </row>
    <row r="284" spans="1:4" x14ac:dyDescent="0.35">
      <c r="B284" s="113"/>
    </row>
    <row r="285" spans="1:4" x14ac:dyDescent="0.35">
      <c r="A285" s="42" t="s">
        <v>1500</v>
      </c>
      <c r="B285" s="111"/>
      <c r="C285" s="100"/>
      <c r="D285" s="100"/>
    </row>
    <row r="286" spans="1:4" x14ac:dyDescent="0.35">
      <c r="A286" s="9" t="s">
        <v>1400</v>
      </c>
      <c r="B286" s="112" t="s">
        <v>1401</v>
      </c>
      <c r="C286" s="9" t="s">
        <v>1402</v>
      </c>
      <c r="D286" s="9" t="s">
        <v>1403</v>
      </c>
    </row>
    <row r="287" spans="1:4" x14ac:dyDescent="0.35">
      <c r="A287" t="s">
        <v>1410</v>
      </c>
      <c r="B287" s="20" t="s">
        <v>1421</v>
      </c>
      <c r="C287" s="118"/>
      <c r="D287" s="230" t="s">
        <v>1371</v>
      </c>
    </row>
    <row r="288" spans="1:4" x14ac:dyDescent="0.35">
      <c r="A288" t="s">
        <v>1450</v>
      </c>
      <c r="B288" s="20" t="s">
        <v>1444</v>
      </c>
      <c r="C288" s="130"/>
      <c r="D288" t="s">
        <v>1482</v>
      </c>
    </row>
    <row r="289" spans="1:4" x14ac:dyDescent="0.35">
      <c r="A289" t="s">
        <v>1418</v>
      </c>
      <c r="B289" s="113" t="s">
        <v>1419</v>
      </c>
      <c r="C289" s="117"/>
      <c r="D289" t="s">
        <v>91</v>
      </c>
    </row>
    <row r="290" spans="1:4" x14ac:dyDescent="0.35">
      <c r="A290" t="s">
        <v>1412</v>
      </c>
      <c r="B290" s="113" t="s">
        <v>1413</v>
      </c>
      <c r="C290" s="109"/>
      <c r="D290" t="s">
        <v>1537</v>
      </c>
    </row>
    <row r="291" spans="1:4" x14ac:dyDescent="0.35">
      <c r="A291" t="s">
        <v>1411</v>
      </c>
      <c r="B291" s="113" t="s">
        <v>1416</v>
      </c>
      <c r="C291" s="116"/>
      <c r="D291" t="s">
        <v>86</v>
      </c>
    </row>
    <row r="292" spans="1:4" x14ac:dyDescent="0.35">
      <c r="A292" t="s">
        <v>1435</v>
      </c>
      <c r="B292" s="20" t="s">
        <v>1434</v>
      </c>
      <c r="C292" s="125"/>
      <c r="D292" t="s">
        <v>442</v>
      </c>
    </row>
    <row r="293" spans="1:4" x14ac:dyDescent="0.35">
      <c r="A293" t="s">
        <v>1405</v>
      </c>
      <c r="B293" s="113" t="s">
        <v>1415</v>
      </c>
      <c r="C293" s="115"/>
      <c r="D293" t="s">
        <v>445</v>
      </c>
    </row>
    <row r="294" spans="1:4" x14ac:dyDescent="0.35">
      <c r="A294" t="s">
        <v>1493</v>
      </c>
      <c r="B294" s="113">
        <v>740000</v>
      </c>
      <c r="C294" s="132"/>
      <c r="D294" t="s">
        <v>1368</v>
      </c>
    </row>
    <row r="295" spans="1:4" x14ac:dyDescent="0.35">
      <c r="A295" t="s">
        <v>1428</v>
      </c>
      <c r="B295" s="20" t="s">
        <v>1424</v>
      </c>
      <c r="C295" s="124"/>
      <c r="D295" t="s">
        <v>1483</v>
      </c>
    </row>
    <row r="296" spans="1:4" x14ac:dyDescent="0.35">
      <c r="A296" t="s">
        <v>1425</v>
      </c>
      <c r="B296" s="20" t="s">
        <v>1441</v>
      </c>
      <c r="C296" s="122"/>
      <c r="D296" t="s">
        <v>92</v>
      </c>
    </row>
    <row r="297" spans="1:4" x14ac:dyDescent="0.35">
      <c r="B297"/>
    </row>
    <row r="298" spans="1:4" x14ac:dyDescent="0.35">
      <c r="A298" s="42" t="s">
        <v>1650</v>
      </c>
      <c r="B298" s="111"/>
      <c r="C298" s="100"/>
      <c r="D298" s="100"/>
    </row>
    <row r="299" spans="1:4" x14ac:dyDescent="0.35">
      <c r="A299" s="9" t="s">
        <v>1400</v>
      </c>
      <c r="B299" s="112" t="s">
        <v>1401</v>
      </c>
      <c r="C299" s="9" t="s">
        <v>1402</v>
      </c>
      <c r="D299" s="9" t="s">
        <v>1403</v>
      </c>
    </row>
    <row r="300" spans="1:4" x14ac:dyDescent="0.35">
      <c r="A300" t="s">
        <v>1410</v>
      </c>
      <c r="B300" s="20" t="s">
        <v>1421</v>
      </c>
      <c r="C300" s="118"/>
      <c r="D300" t="s">
        <v>1371</v>
      </c>
    </row>
    <row r="301" spans="1:4" x14ac:dyDescent="0.35">
      <c r="A301" t="s">
        <v>1425</v>
      </c>
      <c r="B301" s="20" t="s">
        <v>1441</v>
      </c>
      <c r="C301" s="122"/>
      <c r="D301" t="s">
        <v>92</v>
      </c>
    </row>
    <row r="302" spans="1:4" x14ac:dyDescent="0.35">
      <c r="A302" t="s">
        <v>1428</v>
      </c>
      <c r="B302" s="20" t="s">
        <v>1424</v>
      </c>
      <c r="C302" s="124"/>
      <c r="D302" t="s">
        <v>1483</v>
      </c>
    </row>
    <row r="303" spans="1:4" x14ac:dyDescent="0.35">
      <c r="A303" t="s">
        <v>1449</v>
      </c>
      <c r="B303" s="20" t="s">
        <v>1443</v>
      </c>
      <c r="C303" s="128"/>
      <c r="D303" t="s">
        <v>1370</v>
      </c>
    </row>
    <row r="304" spans="1:4" x14ac:dyDescent="0.35">
      <c r="A304" t="s">
        <v>1450</v>
      </c>
      <c r="B304" s="20" t="s">
        <v>1444</v>
      </c>
      <c r="C304" s="130"/>
      <c r="D304" t="s">
        <v>1482</v>
      </c>
    </row>
    <row r="305" spans="1:4" x14ac:dyDescent="0.35">
      <c r="A305" t="s">
        <v>1418</v>
      </c>
      <c r="B305" s="113" t="s">
        <v>1419</v>
      </c>
      <c r="C305" s="117"/>
      <c r="D305" t="s">
        <v>91</v>
      </c>
    </row>
    <row r="306" spans="1:4" x14ac:dyDescent="0.35">
      <c r="A306" t="s">
        <v>1427</v>
      </c>
      <c r="B306" s="20" t="s">
        <v>1423</v>
      </c>
      <c r="C306" s="123"/>
      <c r="D306" t="s">
        <v>1539</v>
      </c>
    </row>
    <row r="307" spans="1:4" x14ac:dyDescent="0.35">
      <c r="A307" t="s">
        <v>1405</v>
      </c>
      <c r="B307" s="113" t="s">
        <v>1415</v>
      </c>
      <c r="C307" s="115"/>
      <c r="D307" t="s">
        <v>1538</v>
      </c>
    </row>
    <row r="308" spans="1:4" x14ac:dyDescent="0.35">
      <c r="A308" t="s">
        <v>1411</v>
      </c>
      <c r="B308" s="113" t="s">
        <v>1416</v>
      </c>
      <c r="C308" s="116"/>
      <c r="D308" t="s">
        <v>86</v>
      </c>
    </row>
    <row r="309" spans="1:4" x14ac:dyDescent="0.35">
      <c r="A309" t="s">
        <v>1412</v>
      </c>
      <c r="B309" s="113" t="s">
        <v>1413</v>
      </c>
      <c r="C309" s="109"/>
      <c r="D309" t="s">
        <v>1537</v>
      </c>
    </row>
    <row r="310" spans="1:4" x14ac:dyDescent="0.35">
      <c r="A310" t="s">
        <v>1493</v>
      </c>
      <c r="B310" s="113">
        <v>740000</v>
      </c>
      <c r="C310" s="132"/>
      <c r="D310" t="s">
        <v>1368</v>
      </c>
    </row>
  </sheetData>
  <pageMargins left="0.7" right="0.7" top="0.75" bottom="0.75" header="0.3" footer="0.3"/>
  <pageSetup orientation="portrait" r:id="rId1"/>
  <ignoredErrors>
    <ignoredError sqref="B161:B162 B165 B68 B140:B145 B33:B42 B60 B171:B181 B271:B273 B58 B208:B221 B275:B279 B47:B50 B96 B184 B191:B194 B196:B203 B19 B280:B282 B22:B23"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3"/>
  <sheetViews>
    <sheetView workbookViewId="0">
      <selection activeCell="B4" sqref="B4"/>
    </sheetView>
  </sheetViews>
  <sheetFormatPr defaultColWidth="8.81640625" defaultRowHeight="14.5" x14ac:dyDescent="0.35"/>
  <cols>
    <col min="1" max="1" width="31.453125" customWidth="1"/>
    <col min="2" max="2" width="28.1796875" customWidth="1"/>
    <col min="3" max="3" width="85.453125" customWidth="1"/>
  </cols>
  <sheetData>
    <row r="1" spans="1:3" x14ac:dyDescent="0.35">
      <c r="A1" s="42" t="s">
        <v>71</v>
      </c>
      <c r="B1" s="42" t="s">
        <v>72</v>
      </c>
    </row>
    <row r="2" spans="1:3" ht="145" x14ac:dyDescent="0.35">
      <c r="A2" t="s">
        <v>136</v>
      </c>
      <c r="B2" t="s">
        <v>2284</v>
      </c>
      <c r="C2" s="102" t="s">
        <v>2285</v>
      </c>
    </row>
    <row r="3" spans="1:3" x14ac:dyDescent="0.35">
      <c r="A3" t="s">
        <v>2632</v>
      </c>
      <c r="B3" t="s">
        <v>2633</v>
      </c>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C59FA2-11F8-C74A-849E-819BB4647D23}">
  <dimension ref="A1:AG3"/>
  <sheetViews>
    <sheetView workbookViewId="0">
      <selection activeCell="E10" sqref="E10"/>
    </sheetView>
  </sheetViews>
  <sheetFormatPr defaultColWidth="11.453125" defaultRowHeight="14.5" x14ac:dyDescent="0.35"/>
  <cols>
    <col min="1" max="1" width="11.26953125" customWidth="1"/>
    <col min="2" max="2" width="25.1796875" customWidth="1"/>
    <col min="3" max="3" width="10.26953125" style="219" customWidth="1"/>
    <col min="4" max="33" width="10.26953125" customWidth="1"/>
  </cols>
  <sheetData>
    <row r="1" spans="1:33" x14ac:dyDescent="0.35">
      <c r="A1" s="215" t="s">
        <v>2423</v>
      </c>
      <c r="B1" s="216" t="s">
        <v>2445</v>
      </c>
      <c r="C1" s="218" t="s">
        <v>1402</v>
      </c>
      <c r="D1" s="216">
        <v>2021</v>
      </c>
      <c r="E1" s="216">
        <v>2022</v>
      </c>
      <c r="F1" s="216">
        <v>2023</v>
      </c>
      <c r="G1" s="216">
        <v>2024</v>
      </c>
      <c r="H1" s="216">
        <v>2025</v>
      </c>
      <c r="I1" s="216">
        <v>2026</v>
      </c>
      <c r="J1" s="216">
        <v>2027</v>
      </c>
      <c r="K1" s="216">
        <v>2028</v>
      </c>
      <c r="L1" s="216">
        <v>2029</v>
      </c>
      <c r="M1" s="216">
        <v>2030</v>
      </c>
      <c r="N1" s="216">
        <v>2031</v>
      </c>
      <c r="O1" s="216">
        <v>2032</v>
      </c>
      <c r="P1" s="216">
        <v>2033</v>
      </c>
      <c r="Q1" s="216">
        <v>2034</v>
      </c>
      <c r="R1" s="216">
        <v>2035</v>
      </c>
      <c r="S1" s="216">
        <v>2036</v>
      </c>
      <c r="T1" s="216">
        <v>2037</v>
      </c>
      <c r="U1" s="216">
        <v>2038</v>
      </c>
      <c r="V1" s="216">
        <v>2039</v>
      </c>
      <c r="W1" s="216">
        <v>2040</v>
      </c>
      <c r="X1" s="216">
        <v>2041</v>
      </c>
      <c r="Y1" s="216">
        <v>2042</v>
      </c>
      <c r="Z1" s="216">
        <v>2043</v>
      </c>
      <c r="AA1" s="216">
        <v>2044</v>
      </c>
      <c r="AB1" s="216">
        <v>2045</v>
      </c>
      <c r="AC1" s="216">
        <v>2046</v>
      </c>
      <c r="AD1" s="216">
        <v>2047</v>
      </c>
      <c r="AE1" s="216">
        <v>2048</v>
      </c>
      <c r="AF1" s="216">
        <v>2049</v>
      </c>
      <c r="AG1" s="216">
        <v>2050</v>
      </c>
    </row>
    <row r="2" spans="1:33" x14ac:dyDescent="0.35">
      <c r="C2" s="1"/>
    </row>
    <row r="3" spans="1:33" x14ac:dyDescent="0.35">
      <c r="C3"/>
    </row>
  </sheetData>
  <pageMargins left="0.7" right="0.7" top="0.75" bottom="0.75" header="0.3" footer="0.3"/>
  <pageSetup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303E08-2F3C-1341-B53C-CE9EED41C909}">
  <dimension ref="A1:F5"/>
  <sheetViews>
    <sheetView tabSelected="1" workbookViewId="0">
      <selection activeCell="D4" sqref="D4"/>
    </sheetView>
  </sheetViews>
  <sheetFormatPr defaultColWidth="11.453125" defaultRowHeight="14.5" x14ac:dyDescent="0.35"/>
  <cols>
    <col min="1" max="1" width="15.7265625" customWidth="1"/>
    <col min="2" max="2" width="39" customWidth="1"/>
    <col min="3" max="3" width="13.26953125" customWidth="1"/>
    <col min="4" max="4" width="17.1796875" customWidth="1"/>
    <col min="5" max="5" width="16.26953125" customWidth="1"/>
    <col min="6" max="6" width="39.1796875" customWidth="1"/>
  </cols>
  <sheetData>
    <row r="1" spans="1:6" x14ac:dyDescent="0.35">
      <c r="A1" s="215" t="s">
        <v>2423</v>
      </c>
      <c r="B1" s="216" t="s">
        <v>2424</v>
      </c>
      <c r="C1" s="216" t="s">
        <v>2425</v>
      </c>
      <c r="D1" s="216" t="s">
        <v>2426</v>
      </c>
      <c r="E1" s="216" t="s">
        <v>2427</v>
      </c>
      <c r="F1" s="217" t="s">
        <v>2428</v>
      </c>
    </row>
    <row r="2" spans="1:6" ht="29" x14ac:dyDescent="0.35">
      <c r="A2" s="1" t="s">
        <v>2688</v>
      </c>
      <c r="B2" s="1" t="s">
        <v>2666</v>
      </c>
      <c r="C2" s="1">
        <v>2030</v>
      </c>
      <c r="D2" s="5">
        <v>2138</v>
      </c>
      <c r="E2" s="5">
        <v>2188</v>
      </c>
      <c r="F2" t="s">
        <v>2693</v>
      </c>
    </row>
    <row r="3" spans="1:6" ht="29" x14ac:dyDescent="0.35">
      <c r="A3" s="1" t="s">
        <v>2688</v>
      </c>
      <c r="B3" s="1" t="s">
        <v>2665</v>
      </c>
      <c r="C3" s="1">
        <v>2040</v>
      </c>
      <c r="D3" s="5">
        <v>456</v>
      </c>
      <c r="E3" s="5">
        <v>506</v>
      </c>
      <c r="F3" t="s">
        <v>2694</v>
      </c>
    </row>
    <row r="4" spans="1:6" ht="29" x14ac:dyDescent="0.35">
      <c r="A4" s="1" t="s">
        <v>2687</v>
      </c>
      <c r="B4" s="1" t="s">
        <v>2666</v>
      </c>
      <c r="C4" s="1">
        <v>2030</v>
      </c>
      <c r="D4" s="5">
        <v>2236</v>
      </c>
      <c r="E4" s="5">
        <v>2286</v>
      </c>
      <c r="F4" t="s">
        <v>2691</v>
      </c>
    </row>
    <row r="5" spans="1:6" ht="29" x14ac:dyDescent="0.35">
      <c r="A5" s="1" t="s">
        <v>2687</v>
      </c>
      <c r="B5" s="1" t="s">
        <v>2665</v>
      </c>
      <c r="C5" s="1">
        <v>2040</v>
      </c>
      <c r="D5" s="5">
        <v>477</v>
      </c>
      <c r="E5" s="5">
        <v>527</v>
      </c>
      <c r="F5" t="s">
        <v>2692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I926"/>
  <sheetViews>
    <sheetView zoomScale="90" zoomScaleNormal="90" workbookViewId="0">
      <selection activeCell="P21" sqref="P21"/>
    </sheetView>
  </sheetViews>
  <sheetFormatPr defaultColWidth="8.81640625" defaultRowHeight="14.5" x14ac:dyDescent="0.35"/>
  <cols>
    <col min="2" max="2" width="11.7265625" bestFit="1" customWidth="1"/>
    <col min="9" max="9" width="9.453125" bestFit="1" customWidth="1"/>
    <col min="10" max="10" width="17" bestFit="1" customWidth="1"/>
    <col min="13" max="14" width="12.1796875" bestFit="1" customWidth="1"/>
    <col min="15" max="15" width="12.453125" bestFit="1" customWidth="1"/>
    <col min="16" max="16" width="9.81640625" bestFit="1" customWidth="1"/>
  </cols>
  <sheetData>
    <row r="1" spans="1:21" s="1" customFormat="1" ht="18" x14ac:dyDescent="0.35">
      <c r="A1" s="262" t="s">
        <v>2558</v>
      </c>
      <c r="B1" s="262"/>
      <c r="C1" s="262"/>
      <c r="D1" s="262"/>
      <c r="E1" s="262"/>
      <c r="F1" s="233"/>
      <c r="G1" s="233"/>
      <c r="H1" s="233"/>
      <c r="I1" s="233"/>
      <c r="J1" s="159" t="s">
        <v>2559</v>
      </c>
      <c r="O1" s="231" t="s">
        <v>2553</v>
      </c>
    </row>
    <row r="2" spans="1:21" ht="15.5" x14ac:dyDescent="0.35">
      <c r="A2" s="165" t="s">
        <v>502</v>
      </c>
      <c r="B2" s="234"/>
      <c r="C2" s="234"/>
      <c r="D2" s="234"/>
      <c r="E2" s="234"/>
      <c r="F2" s="233"/>
      <c r="G2" s="233"/>
      <c r="H2" s="233"/>
      <c r="I2" s="233"/>
      <c r="J2" s="159" t="s">
        <v>2560</v>
      </c>
      <c r="O2" t="s">
        <v>2554</v>
      </c>
      <c r="P2" t="s">
        <v>2555</v>
      </c>
      <c r="U2">
        <v>0.55000000000000004</v>
      </c>
    </row>
    <row r="3" spans="1:21" x14ac:dyDescent="0.35">
      <c r="A3" s="233"/>
      <c r="B3" s="233"/>
      <c r="C3" s="233"/>
      <c r="D3" s="233"/>
      <c r="E3" s="233"/>
      <c r="F3" s="233"/>
      <c r="G3" s="233"/>
      <c r="H3" s="233"/>
      <c r="I3" s="233"/>
      <c r="J3" s="159" t="s">
        <v>2561</v>
      </c>
      <c r="O3">
        <v>1990</v>
      </c>
      <c r="P3" s="232">
        <v>4867</v>
      </c>
      <c r="Q3" t="s">
        <v>2556</v>
      </c>
      <c r="U3">
        <v>0.9</v>
      </c>
    </row>
    <row r="4" spans="1:21" x14ac:dyDescent="0.35">
      <c r="A4" s="233"/>
      <c r="B4" s="233"/>
      <c r="C4" s="233"/>
      <c r="D4" s="233"/>
      <c r="E4" s="233"/>
      <c r="F4" s="233"/>
      <c r="G4" s="233"/>
      <c r="H4" s="233"/>
      <c r="I4" s="233"/>
      <c r="J4" s="235"/>
      <c r="O4">
        <v>2030</v>
      </c>
      <c r="P4" s="39">
        <f>P3-(P3*U2)</f>
        <v>2190.1499999999996</v>
      </c>
      <c r="Q4" t="s">
        <v>2556</v>
      </c>
    </row>
    <row r="5" spans="1:21" ht="46" x14ac:dyDescent="0.35">
      <c r="A5" s="236" t="s">
        <v>530</v>
      </c>
      <c r="B5" s="237" t="s">
        <v>540</v>
      </c>
      <c r="C5" s="237" t="s">
        <v>477</v>
      </c>
      <c r="D5" s="237" t="s">
        <v>478</v>
      </c>
      <c r="E5" s="237" t="s">
        <v>2562</v>
      </c>
      <c r="F5" s="237" t="s">
        <v>2563</v>
      </c>
      <c r="G5" s="237" t="s">
        <v>496</v>
      </c>
      <c r="H5" s="238" t="s">
        <v>2564</v>
      </c>
      <c r="I5" s="237" t="s">
        <v>528</v>
      </c>
      <c r="J5" s="237" t="s">
        <v>2565</v>
      </c>
      <c r="O5">
        <v>2040</v>
      </c>
      <c r="P5" s="39">
        <f>P3-(P3*U3)</f>
        <v>486.69999999999982</v>
      </c>
    </row>
    <row r="6" spans="1:21" ht="15" thickBot="1" x14ac:dyDescent="0.4">
      <c r="A6" s="239" t="s">
        <v>531</v>
      </c>
      <c r="B6" s="263" t="s">
        <v>2566</v>
      </c>
      <c r="C6" s="264"/>
      <c r="D6" s="264"/>
      <c r="E6" s="264"/>
      <c r="F6" s="264"/>
      <c r="G6" s="264"/>
      <c r="H6" s="264"/>
      <c r="I6" s="264"/>
      <c r="J6" s="265"/>
    </row>
    <row r="7" spans="1:21" ht="15" thickTop="1" x14ac:dyDescent="0.35">
      <c r="A7" s="240" t="s">
        <v>2567</v>
      </c>
      <c r="B7" s="241">
        <v>3639185.2743756897</v>
      </c>
      <c r="C7" s="241">
        <v>662597.46050020249</v>
      </c>
      <c r="D7" s="241">
        <v>300246.9618986714</v>
      </c>
      <c r="E7" s="241">
        <v>12884.202183054054</v>
      </c>
      <c r="F7" s="241">
        <v>21857.218883476209</v>
      </c>
      <c r="G7" s="241">
        <v>10005.596305284706</v>
      </c>
      <c r="H7" s="241">
        <v>4959.6414528000005</v>
      </c>
      <c r="I7" s="241">
        <v>21.866873226443001</v>
      </c>
      <c r="J7" s="241">
        <v>4651758.2224724051</v>
      </c>
      <c r="O7" t="s">
        <v>2683</v>
      </c>
      <c r="P7" t="s">
        <v>2684</v>
      </c>
    </row>
    <row r="8" spans="1:21" x14ac:dyDescent="0.35">
      <c r="A8" s="242" t="s">
        <v>2568</v>
      </c>
      <c r="B8" s="241">
        <v>3545561.5060172728</v>
      </c>
      <c r="C8" s="241">
        <v>178273.64433876344</v>
      </c>
      <c r="D8" s="241">
        <v>23250.999122396675</v>
      </c>
      <c r="E8" s="202" t="s">
        <v>188</v>
      </c>
      <c r="F8" s="202" t="s">
        <v>188</v>
      </c>
      <c r="G8" s="202" t="s">
        <v>188</v>
      </c>
      <c r="H8" s="202" t="s">
        <v>188</v>
      </c>
      <c r="I8" s="202" t="s">
        <v>188</v>
      </c>
      <c r="J8" s="241">
        <v>3747086.1494784327</v>
      </c>
    </row>
    <row r="9" spans="1:21" x14ac:dyDescent="0.35">
      <c r="A9" s="243" t="s">
        <v>2569</v>
      </c>
      <c r="B9" s="241">
        <v>3522371.0041412669</v>
      </c>
      <c r="C9" s="241">
        <v>32800.76956115097</v>
      </c>
      <c r="D9" s="241">
        <v>23205.050250932105</v>
      </c>
      <c r="E9" s="202" t="s">
        <v>188</v>
      </c>
      <c r="F9" s="202" t="s">
        <v>188</v>
      </c>
      <c r="G9" s="202" t="s">
        <v>188</v>
      </c>
      <c r="H9" s="202" t="s">
        <v>188</v>
      </c>
      <c r="I9" s="202" t="s">
        <v>188</v>
      </c>
      <c r="J9" s="241">
        <v>3578376.8239533501</v>
      </c>
    </row>
    <row r="10" spans="1:21" x14ac:dyDescent="0.35">
      <c r="A10" s="244" t="s">
        <v>2570</v>
      </c>
      <c r="B10" s="241">
        <v>1434674.4049809792</v>
      </c>
      <c r="C10" s="241">
        <v>1032.9878891034887</v>
      </c>
      <c r="D10" s="241">
        <v>6343.0637600165155</v>
      </c>
      <c r="E10" s="202" t="s">
        <v>188</v>
      </c>
      <c r="F10" s="202" t="s">
        <v>188</v>
      </c>
      <c r="G10" s="202" t="s">
        <v>188</v>
      </c>
      <c r="H10" s="202" t="s">
        <v>188</v>
      </c>
      <c r="I10" s="202" t="s">
        <v>188</v>
      </c>
      <c r="J10" s="241">
        <v>1442050.4566300991</v>
      </c>
    </row>
    <row r="11" spans="1:21" x14ac:dyDescent="0.35">
      <c r="A11" s="244" t="s">
        <v>2571</v>
      </c>
      <c r="B11" s="241">
        <v>723447.50919661974</v>
      </c>
      <c r="C11" s="241">
        <v>1328.2798354350875</v>
      </c>
      <c r="D11" s="241">
        <v>4349.0353074676968</v>
      </c>
      <c r="E11" s="202" t="s">
        <v>188</v>
      </c>
      <c r="F11" s="202" t="s">
        <v>188</v>
      </c>
      <c r="G11" s="202" t="s">
        <v>188</v>
      </c>
      <c r="H11" s="202" t="s">
        <v>188</v>
      </c>
      <c r="I11" s="202" t="s">
        <v>188</v>
      </c>
      <c r="J11" s="241">
        <v>729124.82433952251</v>
      </c>
    </row>
    <row r="12" spans="1:21" x14ac:dyDescent="0.35">
      <c r="A12" s="244" t="s">
        <v>2572</v>
      </c>
      <c r="B12" s="241">
        <v>660421.22676500084</v>
      </c>
      <c r="C12" s="241">
        <v>6311.8057144918239</v>
      </c>
      <c r="D12" s="241">
        <v>5742.5361256444476</v>
      </c>
      <c r="E12" s="202" t="s">
        <v>188</v>
      </c>
      <c r="F12" s="202" t="s">
        <v>188</v>
      </c>
      <c r="G12" s="202" t="s">
        <v>188</v>
      </c>
      <c r="H12" s="202" t="s">
        <v>188</v>
      </c>
      <c r="I12" s="202" t="s">
        <v>188</v>
      </c>
      <c r="J12" s="241">
        <v>672475.56860513706</v>
      </c>
    </row>
    <row r="13" spans="1:21" x14ac:dyDescent="0.35">
      <c r="A13" s="244" t="s">
        <v>2573</v>
      </c>
      <c r="B13" s="241">
        <v>682282.71236746886</v>
      </c>
      <c r="C13" s="241">
        <v>23793.913752168715</v>
      </c>
      <c r="D13" s="241">
        <v>6596.215712006514</v>
      </c>
      <c r="E13" s="202" t="s">
        <v>188</v>
      </c>
      <c r="F13" s="202" t="s">
        <v>188</v>
      </c>
      <c r="G13" s="202" t="s">
        <v>188</v>
      </c>
      <c r="H13" s="202" t="s">
        <v>188</v>
      </c>
      <c r="I13" s="202" t="s">
        <v>188</v>
      </c>
      <c r="J13" s="241">
        <v>712672.84183164407</v>
      </c>
    </row>
    <row r="14" spans="1:21" x14ac:dyDescent="0.35">
      <c r="A14" s="244" t="s">
        <v>2574</v>
      </c>
      <c r="B14" s="241">
        <v>21545.150831198331</v>
      </c>
      <c r="C14" s="241">
        <v>333.78236995185432</v>
      </c>
      <c r="D14" s="241">
        <v>174.1993457969333</v>
      </c>
      <c r="E14" s="202" t="s">
        <v>188</v>
      </c>
      <c r="F14" s="202" t="s">
        <v>188</v>
      </c>
      <c r="G14" s="202" t="s">
        <v>188</v>
      </c>
      <c r="H14" s="202" t="s">
        <v>188</v>
      </c>
      <c r="I14" s="202" t="s">
        <v>188</v>
      </c>
      <c r="J14" s="241">
        <v>22053.132546947119</v>
      </c>
    </row>
    <row r="15" spans="1:21" x14ac:dyDescent="0.35">
      <c r="A15" s="243" t="s">
        <v>483</v>
      </c>
      <c r="B15" s="241">
        <v>23190.501876005776</v>
      </c>
      <c r="C15" s="241">
        <v>145472.87477761248</v>
      </c>
      <c r="D15" s="241">
        <v>45.948871464569947</v>
      </c>
      <c r="E15" s="202" t="s">
        <v>188</v>
      </c>
      <c r="F15" s="202" t="s">
        <v>188</v>
      </c>
      <c r="G15" s="202" t="s">
        <v>188</v>
      </c>
      <c r="H15" s="202" t="s">
        <v>188</v>
      </c>
      <c r="I15" s="202" t="s">
        <v>188</v>
      </c>
      <c r="J15" s="241">
        <v>168709.32552508282</v>
      </c>
    </row>
    <row r="16" spans="1:21" x14ac:dyDescent="0.35">
      <c r="A16" s="244" t="s">
        <v>2575</v>
      </c>
      <c r="B16" s="241">
        <v>6804.9073886121478</v>
      </c>
      <c r="C16" s="241">
        <v>85377.849929884178</v>
      </c>
      <c r="D16" s="241">
        <v>3.0596345725999998E-3</v>
      </c>
      <c r="E16" s="202" t="s">
        <v>188</v>
      </c>
      <c r="F16" s="202" t="s">
        <v>188</v>
      </c>
      <c r="G16" s="202" t="s">
        <v>188</v>
      </c>
      <c r="H16" s="202" t="s">
        <v>188</v>
      </c>
      <c r="I16" s="202" t="s">
        <v>188</v>
      </c>
      <c r="J16" s="241">
        <v>92182.760378130901</v>
      </c>
    </row>
    <row r="17" spans="1:12" x14ac:dyDescent="0.35">
      <c r="A17" s="244" t="s">
        <v>2576</v>
      </c>
      <c r="B17" s="241">
        <v>16385.594487393628</v>
      </c>
      <c r="C17" s="241">
        <v>60095.024847728295</v>
      </c>
      <c r="D17" s="241">
        <v>45.945811829997353</v>
      </c>
      <c r="E17" s="202" t="s">
        <v>188</v>
      </c>
      <c r="F17" s="202" t="s">
        <v>188</v>
      </c>
      <c r="G17" s="202" t="s">
        <v>188</v>
      </c>
      <c r="H17" s="202" t="s">
        <v>188</v>
      </c>
      <c r="I17" s="202" t="s">
        <v>188</v>
      </c>
      <c r="J17" s="241">
        <v>76526.565146951922</v>
      </c>
    </row>
    <row r="18" spans="1:12" x14ac:dyDescent="0.35">
      <c r="A18" s="245" t="s">
        <v>2577</v>
      </c>
      <c r="B18" s="241" t="s">
        <v>492</v>
      </c>
      <c r="C18" s="202" t="s">
        <v>188</v>
      </c>
      <c r="D18" s="202" t="s">
        <v>188</v>
      </c>
      <c r="E18" s="202" t="s">
        <v>188</v>
      </c>
      <c r="F18" s="202" t="s">
        <v>188</v>
      </c>
      <c r="G18" s="202" t="s">
        <v>188</v>
      </c>
      <c r="H18" s="202" t="s">
        <v>188</v>
      </c>
      <c r="I18" s="202" t="s">
        <v>188</v>
      </c>
      <c r="J18" s="241" t="s">
        <v>492</v>
      </c>
    </row>
    <row r="19" spans="1:12" x14ac:dyDescent="0.35">
      <c r="A19" s="242" t="s">
        <v>2578</v>
      </c>
      <c r="B19" s="241">
        <v>310026.49554104439</v>
      </c>
      <c r="C19" s="241">
        <v>1789.6098599898007</v>
      </c>
      <c r="D19" s="241">
        <v>83131.757545357832</v>
      </c>
      <c r="E19" s="241">
        <v>12884.202183054054</v>
      </c>
      <c r="F19" s="241">
        <v>21857.218883476209</v>
      </c>
      <c r="G19" s="241">
        <v>10005.596305284706</v>
      </c>
      <c r="H19" s="241">
        <v>4959.6414528000005</v>
      </c>
      <c r="I19" s="241">
        <v>21.866873226443001</v>
      </c>
      <c r="J19" s="241">
        <v>444676.38864423346</v>
      </c>
    </row>
    <row r="20" spans="1:12" x14ac:dyDescent="0.35">
      <c r="A20" s="245" t="s">
        <v>2579</v>
      </c>
      <c r="B20" s="241">
        <v>134060.96263845492</v>
      </c>
      <c r="C20" s="202" t="s">
        <v>188</v>
      </c>
      <c r="D20" s="202" t="s">
        <v>188</v>
      </c>
      <c r="E20" s="202" t="s">
        <v>188</v>
      </c>
      <c r="F20" s="202" t="s">
        <v>188</v>
      </c>
      <c r="G20" s="202" t="s">
        <v>188</v>
      </c>
      <c r="H20" s="202" t="s">
        <v>188</v>
      </c>
      <c r="I20" s="202" t="s">
        <v>188</v>
      </c>
      <c r="J20" s="241">
        <v>134060.96263845492</v>
      </c>
      <c r="K20" t="s">
        <v>2557</v>
      </c>
      <c r="L20" t="s">
        <v>2620</v>
      </c>
    </row>
    <row r="21" spans="1:12" x14ac:dyDescent="0.35">
      <c r="A21" s="245" t="s">
        <v>2580</v>
      </c>
      <c r="B21" s="241">
        <v>51281.034113690999</v>
      </c>
      <c r="C21" s="241">
        <v>1280.460552968452</v>
      </c>
      <c r="D21" s="241">
        <v>78581.48269004513</v>
      </c>
      <c r="E21" s="241">
        <v>12809.4526634704</v>
      </c>
      <c r="F21" s="241">
        <v>3955.4192101203689</v>
      </c>
      <c r="G21" s="241">
        <v>1902.2075</v>
      </c>
      <c r="H21" s="241">
        <v>4669.7150000000001</v>
      </c>
      <c r="I21" s="241" t="s">
        <v>2581</v>
      </c>
      <c r="J21" s="241">
        <v>154479.77173029535</v>
      </c>
    </row>
    <row r="22" spans="1:12" x14ac:dyDescent="0.35">
      <c r="A22" s="245" t="s">
        <v>501</v>
      </c>
      <c r="B22" s="241">
        <v>114918.21190241915</v>
      </c>
      <c r="C22" s="241">
        <v>434.66620495995591</v>
      </c>
      <c r="D22" s="241">
        <v>23.6047425</v>
      </c>
      <c r="E22" s="241" t="s">
        <v>2026</v>
      </c>
      <c r="F22" s="241">
        <v>17302.728840881602</v>
      </c>
      <c r="G22" s="241">
        <v>1231.5086287500001</v>
      </c>
      <c r="H22" s="241" t="s">
        <v>492</v>
      </c>
      <c r="I22" s="241" t="s">
        <v>492</v>
      </c>
      <c r="J22" s="241">
        <v>133910.7203195107</v>
      </c>
    </row>
    <row r="23" spans="1:12" ht="103.5" x14ac:dyDescent="0.35">
      <c r="A23" s="246" t="s">
        <v>2582</v>
      </c>
      <c r="B23" s="241">
        <v>9494.7433780298506</v>
      </c>
      <c r="C23" s="241">
        <v>2.4374127628082398</v>
      </c>
      <c r="D23" s="241">
        <v>3.3946075393097002</v>
      </c>
      <c r="E23" s="202" t="s">
        <v>188</v>
      </c>
      <c r="F23" s="202" t="s">
        <v>188</v>
      </c>
      <c r="G23" s="202" t="s">
        <v>188</v>
      </c>
      <c r="H23" s="202" t="s">
        <v>188</v>
      </c>
      <c r="I23" s="202" t="s">
        <v>188</v>
      </c>
      <c r="J23" s="241">
        <v>9500.5753983319701</v>
      </c>
    </row>
    <row r="24" spans="1:12" ht="57.5" x14ac:dyDescent="0.35">
      <c r="A24" s="246" t="s">
        <v>2583</v>
      </c>
      <c r="B24" s="202" t="s">
        <v>188</v>
      </c>
      <c r="C24" s="202" t="s">
        <v>188</v>
      </c>
      <c r="D24" s="202" t="s">
        <v>188</v>
      </c>
      <c r="E24" s="241">
        <v>68.61330815878199</v>
      </c>
      <c r="F24" s="241">
        <v>392.93717456330688</v>
      </c>
      <c r="G24" s="241">
        <v>245.04127271485436</v>
      </c>
      <c r="H24" s="241" t="s">
        <v>484</v>
      </c>
      <c r="I24" s="241">
        <v>21.866873226493549</v>
      </c>
      <c r="J24" s="241">
        <v>728.4586286634368</v>
      </c>
    </row>
    <row r="25" spans="1:12" ht="69" x14ac:dyDescent="0.35">
      <c r="A25" s="246" t="s">
        <v>2584</v>
      </c>
      <c r="B25" s="202" t="s">
        <v>188</v>
      </c>
      <c r="C25" s="202" t="s">
        <v>188</v>
      </c>
      <c r="D25" s="202" t="s">
        <v>188</v>
      </c>
      <c r="E25" s="241">
        <v>6.1275051272882699</v>
      </c>
      <c r="F25" s="241" t="s">
        <v>2026</v>
      </c>
      <c r="G25" s="241" t="s">
        <v>486</v>
      </c>
      <c r="H25" s="241" t="s">
        <v>492</v>
      </c>
      <c r="I25" s="241" t="s">
        <v>486</v>
      </c>
      <c r="J25" s="241">
        <v>6.1275051272882699</v>
      </c>
    </row>
    <row r="26" spans="1:12" ht="69" x14ac:dyDescent="0.35">
      <c r="A26" s="246" t="s">
        <v>2585</v>
      </c>
      <c r="B26" s="241">
        <v>158.59696408198425</v>
      </c>
      <c r="C26" s="241">
        <v>65.230881384606278</v>
      </c>
      <c r="D26" s="241">
        <v>4466.5802691736653</v>
      </c>
      <c r="E26" s="241" t="s">
        <v>492</v>
      </c>
      <c r="F26" s="241">
        <v>205.942024</v>
      </c>
      <c r="G26" s="241">
        <v>6619.1309038198997</v>
      </c>
      <c r="H26" s="241" t="s">
        <v>481</v>
      </c>
      <c r="I26" s="241" t="s">
        <v>481</v>
      </c>
      <c r="J26" s="241">
        <v>11515.481042460156</v>
      </c>
    </row>
    <row r="27" spans="1:12" x14ac:dyDescent="0.35">
      <c r="A27" s="245" t="s">
        <v>2586</v>
      </c>
      <c r="B27" s="241">
        <v>112.94654436750069</v>
      </c>
      <c r="C27" s="241">
        <v>6.8148079139783997</v>
      </c>
      <c r="D27" s="241">
        <v>56.695236099726699</v>
      </c>
      <c r="E27" s="241">
        <v>8.7062975836499999E-3</v>
      </c>
      <c r="F27" s="241">
        <v>0.19163391093155999</v>
      </c>
      <c r="G27" s="241">
        <v>7.7080000000000002</v>
      </c>
      <c r="H27" s="241">
        <v>289.92645280000005</v>
      </c>
      <c r="I27" s="241" t="s">
        <v>481</v>
      </c>
      <c r="J27" s="241">
        <v>474.29138138972104</v>
      </c>
    </row>
    <row r="28" spans="1:12" x14ac:dyDescent="0.35">
      <c r="A28" s="247" t="s">
        <v>2587</v>
      </c>
      <c r="B28" s="241">
        <v>14182.714018198438</v>
      </c>
      <c r="C28" s="241">
        <v>296107.65492711449</v>
      </c>
      <c r="D28" s="241">
        <v>174316.44602542996</v>
      </c>
      <c r="E28" s="202" t="s">
        <v>188</v>
      </c>
      <c r="F28" s="202" t="s">
        <v>188</v>
      </c>
      <c r="G28" s="202" t="s">
        <v>188</v>
      </c>
      <c r="H28" s="202" t="s">
        <v>188</v>
      </c>
      <c r="I28" s="202" t="s">
        <v>188</v>
      </c>
      <c r="J28" s="241">
        <v>484606.81497074291</v>
      </c>
    </row>
    <row r="29" spans="1:12" x14ac:dyDescent="0.35">
      <c r="A29" s="243" t="s">
        <v>2588</v>
      </c>
      <c r="B29" s="202" t="s">
        <v>188</v>
      </c>
      <c r="C29" s="241">
        <v>237020.07631632252</v>
      </c>
      <c r="D29" s="202" t="s">
        <v>188</v>
      </c>
      <c r="E29" s="202" t="s">
        <v>188</v>
      </c>
      <c r="F29" s="202" t="s">
        <v>188</v>
      </c>
      <c r="G29" s="202" t="s">
        <v>188</v>
      </c>
      <c r="H29" s="202" t="s">
        <v>188</v>
      </c>
      <c r="I29" s="202" t="s">
        <v>188</v>
      </c>
      <c r="J29" s="241">
        <v>237020.07631632252</v>
      </c>
    </row>
    <row r="30" spans="1:12" x14ac:dyDescent="0.35">
      <c r="A30" s="243" t="s">
        <v>532</v>
      </c>
      <c r="B30" s="202" t="s">
        <v>188</v>
      </c>
      <c r="C30" s="241">
        <v>54426.36890427638</v>
      </c>
      <c r="D30" s="241">
        <v>25555.086049746853</v>
      </c>
      <c r="E30" s="202" t="s">
        <v>188</v>
      </c>
      <c r="F30" s="202" t="s">
        <v>188</v>
      </c>
      <c r="G30" s="202" t="s">
        <v>188</v>
      </c>
      <c r="H30" s="202" t="s">
        <v>188</v>
      </c>
      <c r="I30" s="202" t="s">
        <v>188</v>
      </c>
      <c r="J30" s="241">
        <v>79981.454954023226</v>
      </c>
    </row>
    <row r="31" spans="1:12" x14ac:dyDescent="0.35">
      <c r="A31" s="243" t="s">
        <v>533</v>
      </c>
      <c r="B31" s="202" t="s">
        <v>188</v>
      </c>
      <c r="C31" s="241">
        <v>3155.4161935289412</v>
      </c>
      <c r="D31" s="202" t="s">
        <v>188</v>
      </c>
      <c r="E31" s="202" t="s">
        <v>188</v>
      </c>
      <c r="F31" s="202" t="s">
        <v>188</v>
      </c>
      <c r="G31" s="202" t="s">
        <v>188</v>
      </c>
      <c r="H31" s="202" t="s">
        <v>188</v>
      </c>
      <c r="I31" s="202" t="s">
        <v>188</v>
      </c>
      <c r="J31" s="241">
        <v>3155.4161935289412</v>
      </c>
    </row>
    <row r="32" spans="1:12" x14ac:dyDescent="0.35">
      <c r="A32" s="243" t="s">
        <v>2589</v>
      </c>
      <c r="B32" s="202" t="s">
        <v>188</v>
      </c>
      <c r="C32" s="241" t="s">
        <v>2590</v>
      </c>
      <c r="D32" s="241">
        <v>148363.52218969539</v>
      </c>
      <c r="E32" s="202" t="s">
        <v>188</v>
      </c>
      <c r="F32" s="202" t="s">
        <v>188</v>
      </c>
      <c r="G32" s="202" t="s">
        <v>188</v>
      </c>
      <c r="H32" s="202" t="s">
        <v>188</v>
      </c>
      <c r="I32" s="202" t="s">
        <v>188</v>
      </c>
      <c r="J32" s="241">
        <v>148363.52218969539</v>
      </c>
    </row>
    <row r="33" spans="1:10" x14ac:dyDescent="0.35">
      <c r="A33" s="243" t="s">
        <v>534</v>
      </c>
      <c r="B33" s="202" t="s">
        <v>188</v>
      </c>
      <c r="C33" s="241" t="s">
        <v>486</v>
      </c>
      <c r="D33" s="241" t="s">
        <v>486</v>
      </c>
      <c r="E33" s="202" t="s">
        <v>188</v>
      </c>
      <c r="F33" s="202" t="s">
        <v>188</v>
      </c>
      <c r="G33" s="202" t="s">
        <v>188</v>
      </c>
      <c r="H33" s="202" t="s">
        <v>188</v>
      </c>
      <c r="I33" s="202" t="s">
        <v>188</v>
      </c>
      <c r="J33" s="241" t="s">
        <v>486</v>
      </c>
    </row>
    <row r="34" spans="1:10" x14ac:dyDescent="0.35">
      <c r="A34" s="243" t="s">
        <v>535</v>
      </c>
      <c r="B34" s="202" t="s">
        <v>188</v>
      </c>
      <c r="C34" s="241">
        <v>1505.484497407572</v>
      </c>
      <c r="D34" s="241">
        <v>397.72707623945723</v>
      </c>
      <c r="E34" s="202" t="s">
        <v>188</v>
      </c>
      <c r="F34" s="202" t="s">
        <v>188</v>
      </c>
      <c r="G34" s="202" t="s">
        <v>188</v>
      </c>
      <c r="H34" s="202" t="s">
        <v>188</v>
      </c>
      <c r="I34" s="202" t="s">
        <v>188</v>
      </c>
      <c r="J34" s="241">
        <v>1903.2115736470294</v>
      </c>
    </row>
    <row r="35" spans="1:10" x14ac:dyDescent="0.35">
      <c r="A35" s="243" t="s">
        <v>2591</v>
      </c>
      <c r="B35" s="241">
        <v>9435.2108880463602</v>
      </c>
      <c r="C35" s="202" t="s">
        <v>188</v>
      </c>
      <c r="D35" s="202" t="s">
        <v>188</v>
      </c>
      <c r="E35" s="202" t="s">
        <v>188</v>
      </c>
      <c r="F35" s="202" t="s">
        <v>188</v>
      </c>
      <c r="G35" s="202" t="s">
        <v>188</v>
      </c>
      <c r="H35" s="202" t="s">
        <v>188</v>
      </c>
      <c r="I35" s="202" t="s">
        <v>188</v>
      </c>
      <c r="J35" s="241">
        <v>9435.2108880463602</v>
      </c>
    </row>
    <row r="36" spans="1:10" x14ac:dyDescent="0.35">
      <c r="A36" s="243" t="s">
        <v>2592</v>
      </c>
      <c r="B36" s="241">
        <v>3635.2013377314724</v>
      </c>
      <c r="C36" s="202" t="s">
        <v>188</v>
      </c>
      <c r="D36" s="202" t="s">
        <v>188</v>
      </c>
      <c r="E36" s="202" t="s">
        <v>188</v>
      </c>
      <c r="F36" s="202" t="s">
        <v>188</v>
      </c>
      <c r="G36" s="202" t="s">
        <v>188</v>
      </c>
      <c r="H36" s="202" t="s">
        <v>188</v>
      </c>
      <c r="I36" s="202" t="s">
        <v>188</v>
      </c>
      <c r="J36" s="241">
        <v>3635.2013377314724</v>
      </c>
    </row>
    <row r="37" spans="1:10" x14ac:dyDescent="0.35">
      <c r="A37" s="243" t="s">
        <v>536</v>
      </c>
      <c r="B37" s="241">
        <v>1112.3017924206047</v>
      </c>
      <c r="C37" s="202" t="s">
        <v>188</v>
      </c>
      <c r="D37" s="202" t="s">
        <v>188</v>
      </c>
      <c r="E37" s="202" t="s">
        <v>188</v>
      </c>
      <c r="F37" s="202" t="s">
        <v>188</v>
      </c>
      <c r="G37" s="202" t="s">
        <v>188</v>
      </c>
      <c r="H37" s="202" t="s">
        <v>188</v>
      </c>
      <c r="I37" s="202" t="s">
        <v>188</v>
      </c>
      <c r="J37" s="241">
        <v>1112.3017924206047</v>
      </c>
    </row>
    <row r="38" spans="1:10" x14ac:dyDescent="0.35">
      <c r="A38" s="243" t="s">
        <v>2593</v>
      </c>
      <c r="B38" s="241" t="s">
        <v>2581</v>
      </c>
      <c r="C38" s="241">
        <v>0.30901557909796001</v>
      </c>
      <c r="D38" s="241">
        <v>0.1107097482644</v>
      </c>
      <c r="E38" s="202" t="s">
        <v>188</v>
      </c>
      <c r="F38" s="202" t="s">
        <v>188</v>
      </c>
      <c r="G38" s="202" t="s">
        <v>188</v>
      </c>
      <c r="H38" s="202" t="s">
        <v>188</v>
      </c>
      <c r="I38" s="202" t="s">
        <v>188</v>
      </c>
      <c r="J38" s="241">
        <v>0.41972532736236001</v>
      </c>
    </row>
    <row r="39" spans="1:10" x14ac:dyDescent="0.35">
      <c r="A39" s="242" t="s">
        <v>2594</v>
      </c>
      <c r="B39" s="241">
        <v>-234402.93924472947</v>
      </c>
      <c r="C39" s="241">
        <v>14185.831663788455</v>
      </c>
      <c r="D39" s="241">
        <v>11421.882188323294</v>
      </c>
      <c r="E39" s="202" t="s">
        <v>188</v>
      </c>
      <c r="F39" s="202" t="s">
        <v>188</v>
      </c>
      <c r="G39" s="202" t="s">
        <v>188</v>
      </c>
      <c r="H39" s="202" t="s">
        <v>188</v>
      </c>
      <c r="I39" s="202" t="s">
        <v>188</v>
      </c>
      <c r="J39" s="241">
        <v>-208795.22539261772</v>
      </c>
    </row>
    <row r="40" spans="1:10" x14ac:dyDescent="0.35">
      <c r="A40" s="243" t="s">
        <v>537</v>
      </c>
      <c r="B40" s="241">
        <v>-347234.74412038963</v>
      </c>
      <c r="C40" s="241">
        <v>4315.254500127171</v>
      </c>
      <c r="D40" s="241">
        <v>4843.201947898975</v>
      </c>
      <c r="E40" s="202" t="s">
        <v>188</v>
      </c>
      <c r="F40" s="202" t="s">
        <v>188</v>
      </c>
      <c r="G40" s="202" t="s">
        <v>188</v>
      </c>
      <c r="H40" s="202" t="s">
        <v>188</v>
      </c>
      <c r="I40" s="202" t="s">
        <v>188</v>
      </c>
      <c r="J40" s="241">
        <v>-338076.28767236345</v>
      </c>
    </row>
    <row r="41" spans="1:10" x14ac:dyDescent="0.35">
      <c r="A41" s="243" t="s">
        <v>538</v>
      </c>
      <c r="B41" s="241">
        <v>63563.724342139234</v>
      </c>
      <c r="C41" s="241">
        <v>1085.1847433605647</v>
      </c>
      <c r="D41" s="241">
        <v>2068.7642889878357</v>
      </c>
      <c r="E41" s="202" t="s">
        <v>188</v>
      </c>
      <c r="F41" s="202" t="s">
        <v>188</v>
      </c>
      <c r="G41" s="202" t="s">
        <v>188</v>
      </c>
      <c r="H41" s="202" t="s">
        <v>188</v>
      </c>
      <c r="I41" s="202" t="s">
        <v>188</v>
      </c>
      <c r="J41" s="241">
        <v>66717.67337448764</v>
      </c>
    </row>
    <row r="42" spans="1:10" x14ac:dyDescent="0.35">
      <c r="A42" s="243" t="s">
        <v>539</v>
      </c>
      <c r="B42" s="241">
        <v>43012.416193940648</v>
      </c>
      <c r="C42" s="241">
        <v>3156.7931555269447</v>
      </c>
      <c r="D42" s="241">
        <v>837.67355981885328</v>
      </c>
      <c r="E42" s="202" t="s">
        <v>188</v>
      </c>
      <c r="F42" s="202" t="s">
        <v>188</v>
      </c>
      <c r="G42" s="202" t="s">
        <v>188</v>
      </c>
      <c r="H42" s="202" t="s">
        <v>188</v>
      </c>
      <c r="I42" s="202" t="s">
        <v>188</v>
      </c>
      <c r="J42" s="241">
        <v>47006.882909286447</v>
      </c>
    </row>
    <row r="43" spans="1:10" x14ac:dyDescent="0.35">
      <c r="A43" s="243" t="s">
        <v>2595</v>
      </c>
      <c r="B43" s="241">
        <v>10464.051065934178</v>
      </c>
      <c r="C43" s="241">
        <v>5562.8905516169743</v>
      </c>
      <c r="D43" s="241">
        <v>204.45157920426195</v>
      </c>
      <c r="E43" s="202" t="s">
        <v>188</v>
      </c>
      <c r="F43" s="202" t="s">
        <v>188</v>
      </c>
      <c r="G43" s="202" t="s">
        <v>188</v>
      </c>
      <c r="H43" s="202" t="s">
        <v>188</v>
      </c>
      <c r="I43" s="202" t="s">
        <v>188</v>
      </c>
      <c r="J43" s="241">
        <v>16231.393196755414</v>
      </c>
    </row>
    <row r="44" spans="1:10" x14ac:dyDescent="0.35">
      <c r="A44" s="243" t="s">
        <v>2596</v>
      </c>
      <c r="B44" s="241">
        <v>23247.944189785718</v>
      </c>
      <c r="C44" s="241">
        <v>65.218986436799995</v>
      </c>
      <c r="D44" s="241">
        <v>2474.9704942465141</v>
      </c>
      <c r="E44" s="202" t="s">
        <v>188</v>
      </c>
      <c r="F44" s="202" t="s">
        <v>188</v>
      </c>
      <c r="G44" s="202" t="s">
        <v>188</v>
      </c>
      <c r="H44" s="202" t="s">
        <v>188</v>
      </c>
      <c r="I44" s="202" t="s">
        <v>188</v>
      </c>
      <c r="J44" s="241">
        <v>25788.133670469029</v>
      </c>
    </row>
    <row r="45" spans="1:10" x14ac:dyDescent="0.35">
      <c r="A45" s="243" t="s">
        <v>2597</v>
      </c>
      <c r="B45" s="241">
        <v>1209.5534675530002</v>
      </c>
      <c r="C45" s="241">
        <v>0.48972672</v>
      </c>
      <c r="D45" s="241">
        <v>30.296229874070651</v>
      </c>
      <c r="E45" s="202" t="s">
        <v>188</v>
      </c>
      <c r="F45" s="202" t="s">
        <v>188</v>
      </c>
      <c r="G45" s="202" t="s">
        <v>188</v>
      </c>
      <c r="H45" s="202" t="s">
        <v>188</v>
      </c>
      <c r="I45" s="202" t="s">
        <v>188</v>
      </c>
      <c r="J45" s="241">
        <v>1240.3394241470708</v>
      </c>
    </row>
    <row r="46" spans="1:10" x14ac:dyDescent="0.35">
      <c r="A46" s="243" t="s">
        <v>2598</v>
      </c>
      <c r="B46" s="241">
        <v>-28665.884383692635</v>
      </c>
      <c r="C46" s="202" t="s">
        <v>188</v>
      </c>
      <c r="D46" s="202" t="s">
        <v>188</v>
      </c>
      <c r="E46" s="202" t="s">
        <v>188</v>
      </c>
      <c r="F46" s="202" t="s">
        <v>188</v>
      </c>
      <c r="G46" s="202" t="s">
        <v>188</v>
      </c>
      <c r="H46" s="202" t="s">
        <v>188</v>
      </c>
      <c r="I46" s="202" t="s">
        <v>188</v>
      </c>
      <c r="J46" s="241">
        <v>-28665.884383692635</v>
      </c>
    </row>
    <row r="47" spans="1:10" x14ac:dyDescent="0.35">
      <c r="A47" s="243" t="s">
        <v>2599</v>
      </c>
      <c r="B47" s="241" t="s">
        <v>2600</v>
      </c>
      <c r="C47" s="241" t="s">
        <v>2600</v>
      </c>
      <c r="D47" s="241">
        <v>93.41025492</v>
      </c>
      <c r="E47" s="202" t="s">
        <v>188</v>
      </c>
      <c r="F47" s="202" t="s">
        <v>188</v>
      </c>
      <c r="G47" s="202" t="s">
        <v>188</v>
      </c>
      <c r="H47" s="202" t="s">
        <v>188</v>
      </c>
      <c r="I47" s="202" t="s">
        <v>188</v>
      </c>
      <c r="J47" s="241">
        <v>93.41025492</v>
      </c>
    </row>
    <row r="48" spans="1:10" x14ac:dyDescent="0.35">
      <c r="A48" s="242" t="s">
        <v>2601</v>
      </c>
      <c r="B48" s="241">
        <v>3817.4980439037777</v>
      </c>
      <c r="C48" s="241">
        <v>172240.71971054628</v>
      </c>
      <c r="D48" s="241">
        <v>8125.8770171636315</v>
      </c>
      <c r="E48" s="202" t="s">
        <v>188</v>
      </c>
      <c r="F48" s="202" t="s">
        <v>188</v>
      </c>
      <c r="G48" s="202" t="s">
        <v>188</v>
      </c>
      <c r="H48" s="202" t="s">
        <v>188</v>
      </c>
      <c r="I48" s="202" t="s">
        <v>188</v>
      </c>
      <c r="J48" s="241">
        <v>184184.09477161369</v>
      </c>
    </row>
    <row r="49" spans="1:10" x14ac:dyDescent="0.35">
      <c r="A49" s="243" t="s">
        <v>2602</v>
      </c>
      <c r="B49" s="241" t="s">
        <v>484</v>
      </c>
      <c r="C49" s="241">
        <v>137074.22272206927</v>
      </c>
      <c r="D49" s="202" t="s">
        <v>188</v>
      </c>
      <c r="E49" s="202" t="s">
        <v>188</v>
      </c>
      <c r="F49" s="202" t="s">
        <v>188</v>
      </c>
      <c r="G49" s="202" t="s">
        <v>188</v>
      </c>
      <c r="H49" s="202" t="s">
        <v>188</v>
      </c>
      <c r="I49" s="202" t="s">
        <v>188</v>
      </c>
      <c r="J49" s="241">
        <v>137074.22272206927</v>
      </c>
    </row>
    <row r="50" spans="1:10" x14ac:dyDescent="0.35">
      <c r="A50" s="243" t="s">
        <v>542</v>
      </c>
      <c r="B50" s="202" t="s">
        <v>188</v>
      </c>
      <c r="C50" s="241">
        <v>524.2868101236254</v>
      </c>
      <c r="D50" s="241">
        <v>311.42967554814533</v>
      </c>
      <c r="E50" s="202" t="s">
        <v>188</v>
      </c>
      <c r="F50" s="202" t="s">
        <v>188</v>
      </c>
      <c r="G50" s="202" t="s">
        <v>188</v>
      </c>
      <c r="H50" s="202" t="s">
        <v>188</v>
      </c>
      <c r="I50" s="202" t="s">
        <v>188</v>
      </c>
      <c r="J50" s="241">
        <v>835.71648567177067</v>
      </c>
    </row>
    <row r="51" spans="1:10" ht="80.5" x14ac:dyDescent="0.35">
      <c r="A51" s="248" t="s">
        <v>543</v>
      </c>
      <c r="B51" s="241">
        <v>3795.7144489466568</v>
      </c>
      <c r="C51" s="241">
        <v>417.55766911708417</v>
      </c>
      <c r="D51" s="241">
        <v>433.7414747454124</v>
      </c>
      <c r="E51" s="202" t="s">
        <v>188</v>
      </c>
      <c r="F51" s="202" t="s">
        <v>188</v>
      </c>
      <c r="G51" s="202" t="s">
        <v>188</v>
      </c>
      <c r="H51" s="202" t="s">
        <v>188</v>
      </c>
      <c r="I51" s="202" t="s">
        <v>188</v>
      </c>
      <c r="J51" s="241">
        <v>4647.0135928091531</v>
      </c>
    </row>
    <row r="52" spans="1:10" x14ac:dyDescent="0.35">
      <c r="A52" s="243" t="s">
        <v>2603</v>
      </c>
      <c r="B52" s="202" t="s">
        <v>188</v>
      </c>
      <c r="C52" s="241">
        <v>34172.451459887459</v>
      </c>
      <c r="D52" s="241">
        <v>7380.7058668700738</v>
      </c>
      <c r="E52" s="202" t="s">
        <v>188</v>
      </c>
      <c r="F52" s="202" t="s">
        <v>188</v>
      </c>
      <c r="G52" s="202" t="s">
        <v>188</v>
      </c>
      <c r="H52" s="202" t="s">
        <v>188</v>
      </c>
      <c r="I52" s="202" t="s">
        <v>188</v>
      </c>
      <c r="J52" s="241">
        <v>41553.157326757537</v>
      </c>
    </row>
    <row r="53" spans="1:10" x14ac:dyDescent="0.35">
      <c r="A53" s="243" t="s">
        <v>2604</v>
      </c>
      <c r="B53" s="241">
        <v>21.783594957120901</v>
      </c>
      <c r="C53" s="241">
        <v>52.201049348827681</v>
      </c>
      <c r="D53" s="241" t="s">
        <v>2605</v>
      </c>
      <c r="E53" s="202" t="s">
        <v>188</v>
      </c>
      <c r="F53" s="202" t="s">
        <v>188</v>
      </c>
      <c r="G53" s="202" t="s">
        <v>188</v>
      </c>
      <c r="H53" s="202" t="s">
        <v>188</v>
      </c>
      <c r="I53" s="202" t="s">
        <v>188</v>
      </c>
      <c r="J53" s="241">
        <v>73.984644305948578</v>
      </c>
    </row>
    <row r="54" spans="1:10" x14ac:dyDescent="0.35">
      <c r="A54" s="242" t="s">
        <v>2606</v>
      </c>
      <c r="B54" s="241" t="s">
        <v>2581</v>
      </c>
      <c r="C54" s="241" t="s">
        <v>2581</v>
      </c>
      <c r="D54" s="241" t="s">
        <v>2581</v>
      </c>
      <c r="E54" s="241" t="s">
        <v>2581</v>
      </c>
      <c r="F54" s="241" t="s">
        <v>2581</v>
      </c>
      <c r="G54" s="241" t="s">
        <v>2581</v>
      </c>
      <c r="H54" s="241" t="s">
        <v>2581</v>
      </c>
      <c r="I54" s="241" t="s">
        <v>2581</v>
      </c>
      <c r="J54" s="241" t="s">
        <v>492</v>
      </c>
    </row>
    <row r="55" spans="1:10" x14ac:dyDescent="0.35">
      <c r="A55" s="233"/>
      <c r="B55" s="249"/>
      <c r="C55" s="249"/>
      <c r="D55" s="249"/>
      <c r="E55" s="249"/>
      <c r="F55" s="249"/>
      <c r="G55" s="249"/>
      <c r="H55" s="249"/>
      <c r="I55" s="249"/>
      <c r="J55" s="249"/>
    </row>
    <row r="56" spans="1:10" x14ac:dyDescent="0.35">
      <c r="A56" s="247" t="s">
        <v>2607</v>
      </c>
      <c r="B56" s="202" t="s">
        <v>188</v>
      </c>
      <c r="C56" s="202" t="s">
        <v>188</v>
      </c>
      <c r="D56" s="202" t="s">
        <v>188</v>
      </c>
      <c r="E56" s="202" t="s">
        <v>188</v>
      </c>
      <c r="F56" s="202" t="s">
        <v>188</v>
      </c>
      <c r="G56" s="202" t="s">
        <v>188</v>
      </c>
      <c r="H56" s="202" t="s">
        <v>188</v>
      </c>
      <c r="I56" s="202" t="s">
        <v>188</v>
      </c>
      <c r="J56" s="202" t="s">
        <v>188</v>
      </c>
    </row>
    <row r="57" spans="1:10" x14ac:dyDescent="0.35">
      <c r="A57" s="247" t="s">
        <v>488</v>
      </c>
      <c r="B57" s="241">
        <v>154637.90573660497</v>
      </c>
      <c r="C57" s="241">
        <v>214.99038955069369</v>
      </c>
      <c r="D57" s="241">
        <v>1359.7997723204612</v>
      </c>
      <c r="E57" s="202" t="s">
        <v>188</v>
      </c>
      <c r="F57" s="202" t="s">
        <v>188</v>
      </c>
      <c r="G57" s="202" t="s">
        <v>188</v>
      </c>
      <c r="H57" s="202" t="s">
        <v>188</v>
      </c>
      <c r="I57" s="202" t="s">
        <v>188</v>
      </c>
      <c r="J57" s="241">
        <v>156212.69589847611</v>
      </c>
    </row>
    <row r="58" spans="1:10" x14ac:dyDescent="0.35">
      <c r="A58" s="250" t="s">
        <v>489</v>
      </c>
      <c r="B58" s="241">
        <v>53659.803807497687</v>
      </c>
      <c r="C58" s="241">
        <v>20.864686181400039</v>
      </c>
      <c r="D58" s="241">
        <v>417.05284533589094</v>
      </c>
      <c r="E58" s="202" t="s">
        <v>188</v>
      </c>
      <c r="F58" s="202" t="s">
        <v>188</v>
      </c>
      <c r="G58" s="202" t="s">
        <v>188</v>
      </c>
      <c r="H58" s="202" t="s">
        <v>188</v>
      </c>
      <c r="I58" s="202" t="s">
        <v>188</v>
      </c>
      <c r="J58" s="241">
        <v>54097.721339014977</v>
      </c>
    </row>
    <row r="59" spans="1:10" x14ac:dyDescent="0.35">
      <c r="A59" s="250" t="s">
        <v>490</v>
      </c>
      <c r="B59" s="241">
        <v>100978.10192910727</v>
      </c>
      <c r="C59" s="241">
        <v>194.12570336929363</v>
      </c>
      <c r="D59" s="241">
        <v>942.74692698457022</v>
      </c>
      <c r="E59" s="202" t="s">
        <v>188</v>
      </c>
      <c r="F59" s="202" t="s">
        <v>188</v>
      </c>
      <c r="G59" s="202" t="s">
        <v>188</v>
      </c>
      <c r="H59" s="202" t="s">
        <v>188</v>
      </c>
      <c r="I59" s="202" t="s">
        <v>188</v>
      </c>
      <c r="J59" s="241">
        <v>102114.97455946113</v>
      </c>
    </row>
    <row r="60" spans="1:10" x14ac:dyDescent="0.35">
      <c r="A60" s="251" t="s">
        <v>491</v>
      </c>
      <c r="B60" s="241">
        <v>0.66779999999999995</v>
      </c>
      <c r="C60" s="241" t="s">
        <v>2608</v>
      </c>
      <c r="D60" s="241" t="s">
        <v>2608</v>
      </c>
      <c r="E60" s="202" t="s">
        <v>188</v>
      </c>
      <c r="F60" s="202" t="s">
        <v>188</v>
      </c>
      <c r="G60" s="202" t="s">
        <v>188</v>
      </c>
      <c r="H60" s="202" t="s">
        <v>188</v>
      </c>
      <c r="I60" s="202" t="s">
        <v>188</v>
      </c>
      <c r="J60" s="241">
        <v>0.66779999999999995</v>
      </c>
    </row>
    <row r="61" spans="1:10" x14ac:dyDescent="0.35">
      <c r="A61" s="247" t="s">
        <v>2609</v>
      </c>
      <c r="B61" s="241">
        <v>210441.2363234965</v>
      </c>
      <c r="C61" s="202" t="s">
        <v>188</v>
      </c>
      <c r="D61" s="202" t="s">
        <v>188</v>
      </c>
      <c r="E61" s="202" t="s">
        <v>188</v>
      </c>
      <c r="F61" s="202" t="s">
        <v>188</v>
      </c>
      <c r="G61" s="202" t="s">
        <v>188</v>
      </c>
      <c r="H61" s="202" t="s">
        <v>188</v>
      </c>
      <c r="I61" s="202" t="s">
        <v>188</v>
      </c>
      <c r="J61" s="241">
        <v>210441.2363234965</v>
      </c>
    </row>
    <row r="62" spans="1:10" x14ac:dyDescent="0.35">
      <c r="A62" s="251" t="s">
        <v>2610</v>
      </c>
      <c r="B62" s="241" t="s">
        <v>541</v>
      </c>
      <c r="C62" s="202" t="s">
        <v>188</v>
      </c>
      <c r="D62" s="202" t="s">
        <v>188</v>
      </c>
      <c r="E62" s="202" t="s">
        <v>188</v>
      </c>
      <c r="F62" s="202" t="s">
        <v>188</v>
      </c>
      <c r="G62" s="202" t="s">
        <v>188</v>
      </c>
      <c r="H62" s="202" t="s">
        <v>188</v>
      </c>
      <c r="I62" s="202" t="s">
        <v>188</v>
      </c>
      <c r="J62" s="241" t="s">
        <v>541</v>
      </c>
    </row>
    <row r="63" spans="1:10" x14ac:dyDescent="0.35">
      <c r="A63" s="252" t="s">
        <v>544</v>
      </c>
      <c r="B63" s="241">
        <v>135556.87031865169</v>
      </c>
      <c r="C63" s="202" t="s">
        <v>188</v>
      </c>
      <c r="D63" s="202" t="s">
        <v>188</v>
      </c>
      <c r="E63" s="202" t="s">
        <v>188</v>
      </c>
      <c r="F63" s="202" t="s">
        <v>188</v>
      </c>
      <c r="G63" s="202" t="s">
        <v>188</v>
      </c>
      <c r="H63" s="202" t="s">
        <v>188</v>
      </c>
      <c r="I63" s="202" t="s">
        <v>188</v>
      </c>
      <c r="J63" s="241">
        <v>135556.87031865169</v>
      </c>
    </row>
    <row r="64" spans="1:10" x14ac:dyDescent="0.35">
      <c r="A64" s="253" t="s">
        <v>2611</v>
      </c>
      <c r="B64" s="202" t="s">
        <v>188</v>
      </c>
      <c r="C64" s="202" t="s">
        <v>188</v>
      </c>
      <c r="D64" s="241">
        <v>10461.147973493769</v>
      </c>
      <c r="E64" s="202" t="s">
        <v>188</v>
      </c>
      <c r="F64" s="202" t="s">
        <v>188</v>
      </c>
      <c r="G64" s="202" t="s">
        <v>188</v>
      </c>
      <c r="H64" s="202" t="s">
        <v>188</v>
      </c>
      <c r="I64" s="202" t="s">
        <v>188</v>
      </c>
      <c r="J64" s="202" t="s">
        <v>188</v>
      </c>
    </row>
    <row r="65" spans="1:10" x14ac:dyDescent="0.35">
      <c r="A65" s="251" t="s">
        <v>2612</v>
      </c>
      <c r="B65" s="241">
        <v>6444.1498857276692</v>
      </c>
      <c r="C65" s="202" t="s">
        <v>188</v>
      </c>
      <c r="D65" s="202" t="s">
        <v>188</v>
      </c>
      <c r="E65" s="202" t="s">
        <v>188</v>
      </c>
      <c r="F65" s="202" t="s">
        <v>188</v>
      </c>
      <c r="G65" s="202" t="s">
        <v>188</v>
      </c>
      <c r="H65" s="202" t="s">
        <v>188</v>
      </c>
      <c r="I65" s="202" t="s">
        <v>188</v>
      </c>
      <c r="J65" s="202" t="s">
        <v>188</v>
      </c>
    </row>
    <row r="66" spans="1:10" x14ac:dyDescent="0.35">
      <c r="A66" s="266" t="s">
        <v>2613</v>
      </c>
      <c r="B66" s="267" t="s">
        <v>188</v>
      </c>
      <c r="C66" s="267" t="s">
        <v>188</v>
      </c>
      <c r="D66" s="267" t="s">
        <v>188</v>
      </c>
      <c r="E66" s="267" t="s">
        <v>188</v>
      </c>
      <c r="F66" s="267" t="s">
        <v>188</v>
      </c>
      <c r="G66" s="267" t="s">
        <v>188</v>
      </c>
      <c r="H66" s="267" t="s">
        <v>188</v>
      </c>
      <c r="I66" s="267" t="s">
        <v>188</v>
      </c>
      <c r="J66" s="241">
        <v>4860553.4478650223</v>
      </c>
    </row>
    <row r="67" spans="1:10" x14ac:dyDescent="0.35">
      <c r="A67" s="266" t="s">
        <v>2614</v>
      </c>
      <c r="B67" s="267" t="s">
        <v>188</v>
      </c>
      <c r="C67" s="267" t="s">
        <v>188</v>
      </c>
      <c r="D67" s="267" t="s">
        <v>188</v>
      </c>
      <c r="E67" s="267" t="s">
        <v>188</v>
      </c>
      <c r="F67" s="267" t="s">
        <v>188</v>
      </c>
      <c r="G67" s="267" t="s">
        <v>188</v>
      </c>
      <c r="H67" s="267" t="s">
        <v>188</v>
      </c>
      <c r="I67" s="267" t="s">
        <v>188</v>
      </c>
      <c r="J67" s="241">
        <v>4651758.2224724051</v>
      </c>
    </row>
    <row r="68" spans="1:10" x14ac:dyDescent="0.35">
      <c r="A68" s="268" t="s">
        <v>2615</v>
      </c>
      <c r="B68" s="267" t="s">
        <v>188</v>
      </c>
      <c r="C68" s="267" t="s">
        <v>188</v>
      </c>
      <c r="D68" s="267" t="s">
        <v>188</v>
      </c>
      <c r="E68" s="267" t="s">
        <v>188</v>
      </c>
      <c r="F68" s="267" t="s">
        <v>188</v>
      </c>
      <c r="G68" s="267" t="s">
        <v>188</v>
      </c>
      <c r="H68" s="267" t="s">
        <v>188</v>
      </c>
      <c r="I68" s="267" t="s">
        <v>188</v>
      </c>
      <c r="J68" s="241">
        <v>4866997.5977507504</v>
      </c>
    </row>
    <row r="69" spans="1:10" x14ac:dyDescent="0.35">
      <c r="A69" s="266" t="s">
        <v>2616</v>
      </c>
      <c r="B69" s="267" t="s">
        <v>188</v>
      </c>
      <c r="C69" s="267" t="s">
        <v>188</v>
      </c>
      <c r="D69" s="267" t="s">
        <v>188</v>
      </c>
      <c r="E69" s="267" t="s">
        <v>188</v>
      </c>
      <c r="F69" s="267" t="s">
        <v>188</v>
      </c>
      <c r="G69" s="267" t="s">
        <v>188</v>
      </c>
      <c r="H69" s="267" t="s">
        <v>188</v>
      </c>
      <c r="I69" s="267" t="s">
        <v>188</v>
      </c>
      <c r="J69" s="241">
        <v>4658202.3723581331</v>
      </c>
    </row>
    <row r="70" spans="1:10" x14ac:dyDescent="0.35">
      <c r="A70" s="254"/>
      <c r="B70" s="254"/>
      <c r="C70" s="254"/>
      <c r="D70" s="254"/>
      <c r="E70" s="254"/>
      <c r="F70" s="254"/>
      <c r="G70" s="254"/>
      <c r="H70" s="254"/>
      <c r="I70" s="254"/>
      <c r="J70" s="255"/>
    </row>
    <row r="71" spans="1:10" x14ac:dyDescent="0.35">
      <c r="A71" s="279" t="s">
        <v>2617</v>
      </c>
      <c r="B71" s="279"/>
      <c r="C71" s="279"/>
      <c r="D71" s="279"/>
      <c r="E71" s="279"/>
      <c r="F71" s="279"/>
      <c r="G71" s="279"/>
      <c r="H71" s="279"/>
      <c r="I71" s="279"/>
      <c r="J71" s="279"/>
    </row>
    <row r="72" spans="1:10" x14ac:dyDescent="0.35">
      <c r="A72" s="256" t="s">
        <v>2618</v>
      </c>
      <c r="B72" s="257"/>
      <c r="C72" s="257"/>
      <c r="D72" s="257"/>
      <c r="E72" s="257"/>
      <c r="F72" s="257"/>
      <c r="G72" s="257"/>
      <c r="H72" s="257"/>
      <c r="I72" s="257"/>
      <c r="J72" s="257"/>
    </row>
    <row r="73" spans="1:10" x14ac:dyDescent="0.35">
      <c r="A73" s="279" t="s">
        <v>2619</v>
      </c>
      <c r="B73" s="279"/>
      <c r="C73" s="279"/>
      <c r="D73" s="279"/>
      <c r="E73" s="279"/>
      <c r="F73" s="279"/>
      <c r="G73" s="279"/>
      <c r="H73" s="279"/>
      <c r="I73" s="279"/>
      <c r="J73" s="279"/>
    </row>
    <row r="74" spans="1:10" x14ac:dyDescent="0.35">
      <c r="A74" s="258"/>
      <c r="B74" s="258"/>
      <c r="C74" s="258"/>
      <c r="D74" s="258"/>
      <c r="E74" s="258"/>
      <c r="F74" s="258"/>
      <c r="G74" s="258"/>
      <c r="H74" s="258"/>
      <c r="I74" s="258"/>
      <c r="J74" s="258"/>
    </row>
    <row r="75" spans="1:10" x14ac:dyDescent="0.35">
      <c r="A75" s="258"/>
      <c r="B75" s="258"/>
      <c r="C75" s="258"/>
      <c r="D75" s="258"/>
      <c r="E75" s="258"/>
      <c r="F75" s="258"/>
      <c r="G75" s="258"/>
      <c r="H75" s="258"/>
      <c r="I75" s="258"/>
      <c r="J75" s="258"/>
    </row>
    <row r="76" spans="1:10" x14ac:dyDescent="0.35">
      <c r="H76" s="201">
        <v>255.32625983564566</v>
      </c>
      <c r="I76" s="201" t="s">
        <v>492</v>
      </c>
    </row>
    <row r="77" spans="1:10" x14ac:dyDescent="0.35">
      <c r="H77" s="201">
        <v>142.439052925277</v>
      </c>
      <c r="I77" s="201" t="s">
        <v>481</v>
      </c>
    </row>
    <row r="78" spans="1:10" x14ac:dyDescent="0.35">
      <c r="H78" s="201">
        <v>96.166957423620104</v>
      </c>
      <c r="I78" s="201" t="s">
        <v>481</v>
      </c>
    </row>
    <row r="79" spans="1:10" x14ac:dyDescent="0.35">
      <c r="H79" s="201">
        <v>7.9916151159959297</v>
      </c>
      <c r="I79" s="201" t="s">
        <v>481</v>
      </c>
    </row>
    <row r="80" spans="1:10" x14ac:dyDescent="0.35">
      <c r="H80" s="201">
        <v>1.29867598133739</v>
      </c>
      <c r="I80" s="201" t="s">
        <v>492</v>
      </c>
    </row>
    <row r="81" spans="8:9" x14ac:dyDescent="0.35">
      <c r="H81" s="201" t="s">
        <v>486</v>
      </c>
      <c r="I81" s="201" t="s">
        <v>486</v>
      </c>
    </row>
    <row r="82" spans="8:9" x14ac:dyDescent="0.35">
      <c r="H82" s="201">
        <v>7.4299583894152299</v>
      </c>
      <c r="I82" s="201" t="s">
        <v>481</v>
      </c>
    </row>
    <row r="83" spans="8:9" x14ac:dyDescent="0.35">
      <c r="H83" s="201">
        <v>101.32241952488565</v>
      </c>
      <c r="I83" s="201" t="s">
        <v>492</v>
      </c>
    </row>
    <row r="84" spans="8:9" x14ac:dyDescent="0.35">
      <c r="H84" s="201">
        <v>0.47604595175188003</v>
      </c>
      <c r="I84" s="201" t="s">
        <v>481</v>
      </c>
    </row>
    <row r="85" spans="8:9" x14ac:dyDescent="0.35">
      <c r="H85" s="201">
        <v>94.208507923613965</v>
      </c>
      <c r="I85" s="201" t="s">
        <v>481</v>
      </c>
    </row>
    <row r="86" spans="8:9" x14ac:dyDescent="0.35">
      <c r="H86" s="201">
        <v>6.6257806878528998</v>
      </c>
      <c r="I86" s="201" t="s">
        <v>481</v>
      </c>
    </row>
    <row r="87" spans="8:9" x14ac:dyDescent="0.35">
      <c r="H87" s="201" t="s">
        <v>2026</v>
      </c>
      <c r="I87" s="201" t="s">
        <v>492</v>
      </c>
    </row>
    <row r="88" spans="8:9" x14ac:dyDescent="0.35">
      <c r="H88" s="201" t="s">
        <v>486</v>
      </c>
      <c r="I88" s="201" t="s">
        <v>486</v>
      </c>
    </row>
    <row r="89" spans="8:9" x14ac:dyDescent="0.35">
      <c r="H89" s="201">
        <v>1.2084961666909999E-2</v>
      </c>
      <c r="I89" s="201" t="s">
        <v>481</v>
      </c>
    </row>
    <row r="90" spans="8:9" x14ac:dyDescent="0.35">
      <c r="H90" s="201">
        <v>100.86538569159121</v>
      </c>
      <c r="I90" s="201" t="s">
        <v>492</v>
      </c>
    </row>
    <row r="91" spans="8:9" x14ac:dyDescent="0.35">
      <c r="H91" s="201">
        <v>0.32598925261525002</v>
      </c>
      <c r="I91" s="201" t="s">
        <v>481</v>
      </c>
    </row>
    <row r="92" spans="8:9" x14ac:dyDescent="0.35">
      <c r="H92" s="201">
        <v>94.085999667283815</v>
      </c>
      <c r="I92" s="201" t="s">
        <v>481</v>
      </c>
    </row>
    <row r="93" spans="8:9" x14ac:dyDescent="0.35">
      <c r="H93" s="201">
        <v>6.4413118100252298</v>
      </c>
      <c r="I93" s="201" t="s">
        <v>481</v>
      </c>
    </row>
    <row r="94" spans="8:9" x14ac:dyDescent="0.35">
      <c r="H94" s="201" t="s">
        <v>487</v>
      </c>
      <c r="I94" s="201" t="s">
        <v>481</v>
      </c>
    </row>
    <row r="95" spans="8:9" x14ac:dyDescent="0.35">
      <c r="H95" s="201" t="s">
        <v>486</v>
      </c>
      <c r="I95" s="201" t="s">
        <v>486</v>
      </c>
    </row>
    <row r="96" spans="8:9" x14ac:dyDescent="0.35">
      <c r="H96" s="201">
        <v>1.2084961666909999E-2</v>
      </c>
      <c r="I96" s="201" t="s">
        <v>481</v>
      </c>
    </row>
    <row r="97" spans="8:9" x14ac:dyDescent="0.35">
      <c r="H97" s="201">
        <v>100.86538569159121</v>
      </c>
      <c r="I97" s="201" t="s">
        <v>492</v>
      </c>
    </row>
    <row r="98" spans="8:9" x14ac:dyDescent="0.35">
      <c r="H98" s="203">
        <v>0.32598925261525002</v>
      </c>
      <c r="I98" s="203" t="s">
        <v>481</v>
      </c>
    </row>
    <row r="99" spans="8:9" x14ac:dyDescent="0.35">
      <c r="H99" s="203">
        <v>94.085999667283815</v>
      </c>
      <c r="I99" s="203" t="s">
        <v>481</v>
      </c>
    </row>
    <row r="100" spans="8:9" x14ac:dyDescent="0.35">
      <c r="H100" s="203">
        <v>6.4413118100252298</v>
      </c>
      <c r="I100" s="203" t="s">
        <v>481</v>
      </c>
    </row>
    <row r="101" spans="8:9" x14ac:dyDescent="0.35">
      <c r="H101" s="203" t="s">
        <v>481</v>
      </c>
      <c r="I101" s="203" t="s">
        <v>481</v>
      </c>
    </row>
    <row r="102" spans="8:9" x14ac:dyDescent="0.35">
      <c r="H102" s="203" t="s">
        <v>486</v>
      </c>
      <c r="I102" s="203" t="s">
        <v>486</v>
      </c>
    </row>
    <row r="103" spans="8:9" x14ac:dyDescent="0.35">
      <c r="H103" s="203">
        <v>1.2084961666909999E-2</v>
      </c>
      <c r="I103" s="203" t="s">
        <v>481</v>
      </c>
    </row>
    <row r="104" spans="8:9" x14ac:dyDescent="0.35">
      <c r="H104" s="201" t="s">
        <v>493</v>
      </c>
      <c r="I104" s="201" t="s">
        <v>492</v>
      </c>
    </row>
    <row r="105" spans="8:9" x14ac:dyDescent="0.35">
      <c r="H105" s="203" t="s">
        <v>482</v>
      </c>
      <c r="I105" s="203" t="s">
        <v>481</v>
      </c>
    </row>
    <row r="106" spans="8:9" x14ac:dyDescent="0.35">
      <c r="H106" s="203" t="s">
        <v>482</v>
      </c>
      <c r="I106" s="203" t="s">
        <v>481</v>
      </c>
    </row>
    <row r="107" spans="8:9" x14ac:dyDescent="0.35">
      <c r="H107" s="203" t="s">
        <v>482</v>
      </c>
      <c r="I107" s="203" t="s">
        <v>481</v>
      </c>
    </row>
    <row r="108" spans="8:9" x14ac:dyDescent="0.35">
      <c r="H108" s="203" t="s">
        <v>482</v>
      </c>
      <c r="I108" s="203" t="s">
        <v>481</v>
      </c>
    </row>
    <row r="109" spans="8:9" x14ac:dyDescent="0.35">
      <c r="H109" s="203" t="s">
        <v>486</v>
      </c>
      <c r="I109" s="203" t="s">
        <v>486</v>
      </c>
    </row>
    <row r="110" spans="8:9" x14ac:dyDescent="0.35">
      <c r="H110" s="203" t="s">
        <v>482</v>
      </c>
      <c r="I110" s="203" t="s">
        <v>481</v>
      </c>
    </row>
    <row r="111" spans="8:9" x14ac:dyDescent="0.35">
      <c r="H111" s="201" t="s">
        <v>493</v>
      </c>
      <c r="I111" s="201" t="s">
        <v>492</v>
      </c>
    </row>
    <row r="112" spans="8:9" x14ac:dyDescent="0.35">
      <c r="H112" s="203" t="s">
        <v>482</v>
      </c>
      <c r="I112" s="203" t="s">
        <v>481</v>
      </c>
    </row>
    <row r="113" spans="8:9" x14ac:dyDescent="0.35">
      <c r="H113" s="203" t="s">
        <v>482</v>
      </c>
      <c r="I113" s="203" t="s">
        <v>481</v>
      </c>
    </row>
    <row r="114" spans="8:9" x14ac:dyDescent="0.35">
      <c r="H114" s="203" t="s">
        <v>482</v>
      </c>
      <c r="I114" s="203" t="s">
        <v>481</v>
      </c>
    </row>
    <row r="115" spans="8:9" x14ac:dyDescent="0.35">
      <c r="H115" s="203" t="s">
        <v>482</v>
      </c>
      <c r="I115" s="203" t="s">
        <v>481</v>
      </c>
    </row>
    <row r="116" spans="8:9" x14ac:dyDescent="0.35">
      <c r="H116" s="203" t="s">
        <v>486</v>
      </c>
      <c r="I116" s="203" t="s">
        <v>486</v>
      </c>
    </row>
    <row r="117" spans="8:9" x14ac:dyDescent="0.35">
      <c r="H117" s="203" t="s">
        <v>482</v>
      </c>
      <c r="I117" s="203" t="s">
        <v>481</v>
      </c>
    </row>
    <row r="118" spans="8:9" x14ac:dyDescent="0.35">
      <c r="H118" s="201">
        <v>0.26593010197444999</v>
      </c>
      <c r="I118" s="201" t="s">
        <v>492</v>
      </c>
    </row>
    <row r="119" spans="8:9" x14ac:dyDescent="0.35">
      <c r="H119" s="203">
        <v>0.13512698890908001</v>
      </c>
      <c r="I119" s="203" t="s">
        <v>481</v>
      </c>
    </row>
    <row r="120" spans="8:9" x14ac:dyDescent="0.35">
      <c r="H120" s="203">
        <v>5.6603625469000001E-4</v>
      </c>
      <c r="I120" s="203" t="s">
        <v>481</v>
      </c>
    </row>
    <row r="121" spans="8:9" x14ac:dyDescent="0.35">
      <c r="H121" s="203">
        <v>0.13023707681068</v>
      </c>
      <c r="I121" s="203" t="s">
        <v>481</v>
      </c>
    </row>
    <row r="122" spans="8:9" x14ac:dyDescent="0.35">
      <c r="H122" s="203" t="s">
        <v>486</v>
      </c>
      <c r="I122" s="203" t="s">
        <v>486</v>
      </c>
    </row>
    <row r="123" spans="8:9" x14ac:dyDescent="0.35">
      <c r="H123" s="203" t="s">
        <v>486</v>
      </c>
      <c r="I123" s="203" t="s">
        <v>486</v>
      </c>
    </row>
    <row r="124" spans="8:9" x14ac:dyDescent="0.35">
      <c r="H124" s="203" t="s">
        <v>482</v>
      </c>
      <c r="I124" s="203" t="s">
        <v>481</v>
      </c>
    </row>
    <row r="125" spans="8:9" x14ac:dyDescent="0.35">
      <c r="H125" s="201">
        <v>0.19110373131999001</v>
      </c>
      <c r="I125" s="201" t="s">
        <v>492</v>
      </c>
    </row>
    <row r="126" spans="8:9" x14ac:dyDescent="0.35">
      <c r="H126" s="201">
        <v>1.492971022755E-2</v>
      </c>
      <c r="I126" s="201" t="s">
        <v>481</v>
      </c>
    </row>
    <row r="127" spans="8:9" x14ac:dyDescent="0.35">
      <c r="H127" s="201">
        <v>0.12194222007545</v>
      </c>
      <c r="I127" s="201" t="s">
        <v>481</v>
      </c>
    </row>
    <row r="128" spans="8:9" x14ac:dyDescent="0.35">
      <c r="H128" s="201">
        <v>5.4231801016990003E-2</v>
      </c>
      <c r="I128" s="201" t="s">
        <v>481</v>
      </c>
    </row>
    <row r="129" spans="8:9" x14ac:dyDescent="0.35">
      <c r="H129" s="201" t="s">
        <v>486</v>
      </c>
      <c r="I129" s="201" t="s">
        <v>486</v>
      </c>
    </row>
    <row r="130" spans="8:9" x14ac:dyDescent="0.35">
      <c r="H130" s="201" t="s">
        <v>486</v>
      </c>
      <c r="I130" s="201" t="s">
        <v>486</v>
      </c>
    </row>
    <row r="131" spans="8:9" x14ac:dyDescent="0.35">
      <c r="H131" s="201" t="s">
        <v>482</v>
      </c>
      <c r="I131" s="201" t="s">
        <v>481</v>
      </c>
    </row>
    <row r="132" spans="8:9" x14ac:dyDescent="0.35">
      <c r="H132" s="201">
        <v>0.19110373131999001</v>
      </c>
      <c r="I132" s="201" t="s">
        <v>492</v>
      </c>
    </row>
    <row r="133" spans="8:9" x14ac:dyDescent="0.35">
      <c r="H133" s="203">
        <v>1.492971022755E-2</v>
      </c>
      <c r="I133" s="203" t="s">
        <v>481</v>
      </c>
    </row>
    <row r="134" spans="8:9" x14ac:dyDescent="0.35">
      <c r="H134" s="203">
        <v>0.12194222007545</v>
      </c>
      <c r="I134" s="203" t="s">
        <v>481</v>
      </c>
    </row>
    <row r="135" spans="8:9" x14ac:dyDescent="0.35">
      <c r="H135" s="203">
        <v>5.4231801016990003E-2</v>
      </c>
      <c r="I135" s="203" t="s">
        <v>481</v>
      </c>
    </row>
    <row r="136" spans="8:9" x14ac:dyDescent="0.35">
      <c r="H136" s="203" t="s">
        <v>486</v>
      </c>
      <c r="I136" s="203" t="s">
        <v>486</v>
      </c>
    </row>
    <row r="137" spans="8:9" x14ac:dyDescent="0.35">
      <c r="H137" s="203" t="s">
        <v>486</v>
      </c>
      <c r="I137" s="203" t="s">
        <v>486</v>
      </c>
    </row>
    <row r="138" spans="8:9" x14ac:dyDescent="0.35">
      <c r="H138" s="203" t="s">
        <v>482</v>
      </c>
      <c r="I138" s="203" t="s">
        <v>481</v>
      </c>
    </row>
    <row r="139" spans="8:9" x14ac:dyDescent="0.35">
      <c r="H139" s="201" t="s">
        <v>493</v>
      </c>
      <c r="I139" s="201" t="s">
        <v>492</v>
      </c>
    </row>
    <row r="140" spans="8:9" x14ac:dyDescent="0.35">
      <c r="H140" s="203" t="s">
        <v>482</v>
      </c>
      <c r="I140" s="203" t="s">
        <v>481</v>
      </c>
    </row>
    <row r="141" spans="8:9" x14ac:dyDescent="0.35">
      <c r="H141" s="203" t="s">
        <v>482</v>
      </c>
      <c r="I141" s="203" t="s">
        <v>481</v>
      </c>
    </row>
    <row r="142" spans="8:9" x14ac:dyDescent="0.35">
      <c r="H142" s="203" t="s">
        <v>482</v>
      </c>
      <c r="I142" s="203" t="s">
        <v>481</v>
      </c>
    </row>
    <row r="143" spans="8:9" x14ac:dyDescent="0.35">
      <c r="H143" s="203" t="s">
        <v>486</v>
      </c>
      <c r="I143" s="203" t="s">
        <v>486</v>
      </c>
    </row>
    <row r="144" spans="8:9" x14ac:dyDescent="0.35">
      <c r="H144" s="203" t="s">
        <v>486</v>
      </c>
      <c r="I144" s="203" t="s">
        <v>486</v>
      </c>
    </row>
    <row r="145" spans="8:9" x14ac:dyDescent="0.35">
      <c r="H145" s="203" t="s">
        <v>482</v>
      </c>
      <c r="I145" s="203" t="s">
        <v>481</v>
      </c>
    </row>
    <row r="146" spans="8:9" x14ac:dyDescent="0.35">
      <c r="H146" s="201" t="s">
        <v>493</v>
      </c>
      <c r="I146" s="201" t="s">
        <v>492</v>
      </c>
    </row>
    <row r="147" spans="8:9" x14ac:dyDescent="0.35">
      <c r="H147" s="203" t="s">
        <v>482</v>
      </c>
      <c r="I147" s="203" t="s">
        <v>481</v>
      </c>
    </row>
    <row r="148" spans="8:9" x14ac:dyDescent="0.35">
      <c r="H148" s="203" t="s">
        <v>482</v>
      </c>
      <c r="I148" s="203" t="s">
        <v>481</v>
      </c>
    </row>
    <row r="149" spans="8:9" x14ac:dyDescent="0.35">
      <c r="H149" s="203" t="s">
        <v>482</v>
      </c>
      <c r="I149" s="203" t="s">
        <v>481</v>
      </c>
    </row>
    <row r="150" spans="8:9" x14ac:dyDescent="0.35">
      <c r="H150" s="203" t="s">
        <v>486</v>
      </c>
      <c r="I150" s="203" t="s">
        <v>486</v>
      </c>
    </row>
    <row r="151" spans="8:9" x14ac:dyDescent="0.35">
      <c r="H151" s="203" t="s">
        <v>486</v>
      </c>
      <c r="I151" s="203" t="s">
        <v>486</v>
      </c>
    </row>
    <row r="152" spans="8:9" x14ac:dyDescent="0.35">
      <c r="H152" s="203" t="s">
        <v>482</v>
      </c>
      <c r="I152" s="203" t="s">
        <v>481</v>
      </c>
    </row>
    <row r="153" spans="8:9" x14ac:dyDescent="0.35">
      <c r="H153" s="201">
        <v>9.3662220369597406</v>
      </c>
      <c r="I153" s="201" t="s">
        <v>492</v>
      </c>
    </row>
    <row r="154" spans="8:9" x14ac:dyDescent="0.35">
      <c r="H154" s="201">
        <v>1.5916935431408601</v>
      </c>
      <c r="I154" s="201" t="s">
        <v>481</v>
      </c>
    </row>
    <row r="155" spans="8:9" x14ac:dyDescent="0.35">
      <c r="H155" s="201">
        <v>1.7491740548280601</v>
      </c>
      <c r="I155" s="201" t="s">
        <v>481</v>
      </c>
    </row>
    <row r="156" spans="8:9" x14ac:dyDescent="0.35">
      <c r="H156" s="201">
        <v>0.51139579866536999</v>
      </c>
      <c r="I156" s="201" t="s">
        <v>481</v>
      </c>
    </row>
    <row r="157" spans="8:9" x14ac:dyDescent="0.35">
      <c r="H157" s="201" t="s">
        <v>486</v>
      </c>
      <c r="I157" s="201" t="s">
        <v>486</v>
      </c>
    </row>
    <row r="158" spans="8:9" x14ac:dyDescent="0.35">
      <c r="H158" s="201" t="s">
        <v>486</v>
      </c>
      <c r="I158" s="201" t="s">
        <v>486</v>
      </c>
    </row>
    <row r="159" spans="8:9" x14ac:dyDescent="0.35">
      <c r="H159" s="201">
        <v>5.5139586403254501</v>
      </c>
      <c r="I159" s="201" t="s">
        <v>481</v>
      </c>
    </row>
    <row r="160" spans="8:9" x14ac:dyDescent="0.35">
      <c r="H160" s="201">
        <v>5.0815371746130003E-2</v>
      </c>
      <c r="I160" s="201" t="s">
        <v>492</v>
      </c>
    </row>
    <row r="161" spans="8:9" x14ac:dyDescent="0.35">
      <c r="H161" s="203">
        <v>3.044855045418E-2</v>
      </c>
      <c r="I161" s="203" t="s">
        <v>481</v>
      </c>
    </row>
    <row r="162" spans="8:9" x14ac:dyDescent="0.35">
      <c r="H162" s="203">
        <v>1.246204885E-5</v>
      </c>
      <c r="I162" s="203" t="s">
        <v>481</v>
      </c>
    </row>
    <row r="163" spans="8:9" x14ac:dyDescent="0.35">
      <c r="H163" s="203">
        <v>2.0354359243100001E-2</v>
      </c>
      <c r="I163" s="203" t="s">
        <v>481</v>
      </c>
    </row>
    <row r="164" spans="8:9" x14ac:dyDescent="0.35">
      <c r="H164" s="203" t="s">
        <v>486</v>
      </c>
      <c r="I164" s="203" t="s">
        <v>486</v>
      </c>
    </row>
    <row r="165" spans="8:9" x14ac:dyDescent="0.35">
      <c r="H165" s="203" t="s">
        <v>486</v>
      </c>
      <c r="I165" s="203" t="s">
        <v>486</v>
      </c>
    </row>
    <row r="166" spans="8:9" x14ac:dyDescent="0.35">
      <c r="H166" s="203" t="s">
        <v>482</v>
      </c>
      <c r="I166" s="203" t="s">
        <v>481</v>
      </c>
    </row>
    <row r="167" spans="8:9" x14ac:dyDescent="0.35">
      <c r="H167" s="201">
        <v>3.8004328346280002E-2</v>
      </c>
      <c r="I167" s="201" t="s">
        <v>492</v>
      </c>
    </row>
    <row r="168" spans="8:9" x14ac:dyDescent="0.35">
      <c r="H168" s="203">
        <v>2.2947139686E-3</v>
      </c>
      <c r="I168" s="203" t="s">
        <v>481</v>
      </c>
    </row>
    <row r="169" spans="8:9" x14ac:dyDescent="0.35">
      <c r="H169" s="203">
        <v>3.1363292715859997E-2</v>
      </c>
      <c r="I169" s="203" t="s">
        <v>481</v>
      </c>
    </row>
    <row r="170" spans="8:9" x14ac:dyDescent="0.35">
      <c r="H170" s="203">
        <v>4.3463216618200001E-3</v>
      </c>
      <c r="I170" s="203" t="s">
        <v>481</v>
      </c>
    </row>
    <row r="171" spans="8:9" x14ac:dyDescent="0.35">
      <c r="H171" s="203" t="s">
        <v>486</v>
      </c>
      <c r="I171" s="203" t="s">
        <v>486</v>
      </c>
    </row>
    <row r="172" spans="8:9" x14ac:dyDescent="0.35">
      <c r="H172" s="203" t="s">
        <v>486</v>
      </c>
      <c r="I172" s="203" t="s">
        <v>486</v>
      </c>
    </row>
    <row r="173" spans="8:9" x14ac:dyDescent="0.35">
      <c r="H173" s="203" t="s">
        <v>482</v>
      </c>
      <c r="I173" s="203" t="s">
        <v>481</v>
      </c>
    </row>
    <row r="174" spans="8:9" x14ac:dyDescent="0.35">
      <c r="H174" s="201">
        <v>0.29458061428601001</v>
      </c>
      <c r="I174" s="201" t="s">
        <v>492</v>
      </c>
    </row>
    <row r="175" spans="8:9" x14ac:dyDescent="0.35">
      <c r="H175" s="203">
        <v>6.8225164663569995E-2</v>
      </c>
      <c r="I175" s="203" t="s">
        <v>481</v>
      </c>
    </row>
    <row r="176" spans="8:9" x14ac:dyDescent="0.35">
      <c r="H176" s="203">
        <v>0.14542418057653</v>
      </c>
      <c r="I176" s="203" t="s">
        <v>481</v>
      </c>
    </row>
    <row r="177" spans="8:9" x14ac:dyDescent="0.35">
      <c r="H177" s="203">
        <v>8.0931269045909998E-2</v>
      </c>
      <c r="I177" s="203" t="s">
        <v>481</v>
      </c>
    </row>
    <row r="178" spans="8:9" x14ac:dyDescent="0.35">
      <c r="H178" s="203" t="s">
        <v>486</v>
      </c>
      <c r="I178" s="203" t="s">
        <v>486</v>
      </c>
    </row>
    <row r="179" spans="8:9" x14ac:dyDescent="0.35">
      <c r="H179" s="203" t="s">
        <v>486</v>
      </c>
      <c r="I179" s="203" t="s">
        <v>486</v>
      </c>
    </row>
    <row r="180" spans="8:9" x14ac:dyDescent="0.35">
      <c r="H180" s="203" t="s">
        <v>482</v>
      </c>
      <c r="I180" s="203" t="s">
        <v>481</v>
      </c>
    </row>
    <row r="181" spans="8:9" x14ac:dyDescent="0.35">
      <c r="H181" s="201">
        <v>0.52839203850651995</v>
      </c>
      <c r="I181" s="201" t="s">
        <v>492</v>
      </c>
    </row>
    <row r="182" spans="8:9" x14ac:dyDescent="0.35">
      <c r="H182" s="203">
        <v>0.10429372048834</v>
      </c>
      <c r="I182" s="203" t="s">
        <v>481</v>
      </c>
    </row>
    <row r="183" spans="8:9" x14ac:dyDescent="0.35">
      <c r="H183" s="203">
        <v>0.39948624707650998</v>
      </c>
      <c r="I183" s="203" t="s">
        <v>481</v>
      </c>
    </row>
    <row r="184" spans="8:9" x14ac:dyDescent="0.35">
      <c r="H184" s="203">
        <v>2.4612070941669999E-2</v>
      </c>
      <c r="I184" s="203" t="s">
        <v>481</v>
      </c>
    </row>
    <row r="185" spans="8:9" x14ac:dyDescent="0.35">
      <c r="H185" s="203" t="s">
        <v>486</v>
      </c>
      <c r="I185" s="203" t="s">
        <v>486</v>
      </c>
    </row>
    <row r="186" spans="8:9" x14ac:dyDescent="0.35">
      <c r="H186" s="203" t="s">
        <v>486</v>
      </c>
      <c r="I186" s="203" t="s">
        <v>486</v>
      </c>
    </row>
    <row r="187" spans="8:9" x14ac:dyDescent="0.35">
      <c r="H187" s="203" t="s">
        <v>482</v>
      </c>
      <c r="I187" s="203" t="s">
        <v>481</v>
      </c>
    </row>
    <row r="188" spans="8:9" x14ac:dyDescent="0.35">
      <c r="H188" s="201">
        <v>0.52415757023381004</v>
      </c>
      <c r="I188" s="201" t="s">
        <v>492</v>
      </c>
    </row>
    <row r="189" spans="8:9" x14ac:dyDescent="0.35">
      <c r="H189" s="203">
        <v>2.7305325850659999E-2</v>
      </c>
      <c r="I189" s="203" t="s">
        <v>481</v>
      </c>
    </row>
    <row r="190" spans="8:9" x14ac:dyDescent="0.35">
      <c r="H190" s="203">
        <v>0.47414310296640999</v>
      </c>
      <c r="I190" s="203" t="s">
        <v>481</v>
      </c>
    </row>
    <row r="191" spans="8:9" x14ac:dyDescent="0.35">
      <c r="H191" s="203">
        <v>2.2709141416739999E-2</v>
      </c>
      <c r="I191" s="203" t="s">
        <v>481</v>
      </c>
    </row>
    <row r="192" spans="8:9" x14ac:dyDescent="0.35">
      <c r="H192" s="203" t="s">
        <v>486</v>
      </c>
      <c r="I192" s="203" t="s">
        <v>486</v>
      </c>
    </row>
    <row r="193" spans="8:9" x14ac:dyDescent="0.35">
      <c r="H193" s="203" t="s">
        <v>486</v>
      </c>
      <c r="I193" s="203" t="s">
        <v>486</v>
      </c>
    </row>
    <row r="194" spans="8:9" x14ac:dyDescent="0.35">
      <c r="H194" s="203" t="s">
        <v>482</v>
      </c>
      <c r="I194" s="203" t="s">
        <v>481</v>
      </c>
    </row>
    <row r="195" spans="8:9" x14ac:dyDescent="0.35">
      <c r="H195" s="201">
        <v>0.36471649490099001</v>
      </c>
      <c r="I195" s="201" t="s">
        <v>492</v>
      </c>
    </row>
    <row r="196" spans="8:9" x14ac:dyDescent="0.35">
      <c r="H196" s="203">
        <v>1.354885778941E-2</v>
      </c>
      <c r="I196" s="203" t="s">
        <v>481</v>
      </c>
    </row>
    <row r="197" spans="8:9" x14ac:dyDescent="0.35">
      <c r="H197" s="203">
        <v>0.32927772976723002</v>
      </c>
      <c r="I197" s="203" t="s">
        <v>481</v>
      </c>
    </row>
    <row r="198" spans="8:9" x14ac:dyDescent="0.35">
      <c r="H198" s="203">
        <v>2.188990734435E-2</v>
      </c>
      <c r="I198" s="203" t="s">
        <v>481</v>
      </c>
    </row>
    <row r="199" spans="8:9" x14ac:dyDescent="0.35">
      <c r="H199" s="203" t="s">
        <v>486</v>
      </c>
      <c r="I199" s="203" t="s">
        <v>486</v>
      </c>
    </row>
    <row r="200" spans="8:9" x14ac:dyDescent="0.35">
      <c r="H200" s="203" t="s">
        <v>486</v>
      </c>
      <c r="I200" s="203" t="s">
        <v>486</v>
      </c>
    </row>
    <row r="201" spans="8:9" x14ac:dyDescent="0.35">
      <c r="H201" s="203" t="s">
        <v>482</v>
      </c>
      <c r="I201" s="203" t="s">
        <v>481</v>
      </c>
    </row>
    <row r="202" spans="8:9" x14ac:dyDescent="0.35">
      <c r="H202" s="201">
        <v>7.5655556189400004</v>
      </c>
      <c r="I202" s="201" t="s">
        <v>492</v>
      </c>
    </row>
    <row r="203" spans="8:9" x14ac:dyDescent="0.35">
      <c r="H203" s="201">
        <v>7.5655556189400004</v>
      </c>
      <c r="I203" s="201" t="s">
        <v>492</v>
      </c>
    </row>
    <row r="204" spans="8:9" x14ac:dyDescent="0.35">
      <c r="H204" s="201">
        <v>7.5655556189400004</v>
      </c>
      <c r="I204" s="201" t="s">
        <v>492</v>
      </c>
    </row>
    <row r="205" spans="8:9" x14ac:dyDescent="0.35">
      <c r="H205" s="203">
        <v>1.3455772099261001</v>
      </c>
      <c r="I205" s="203" t="s">
        <v>481</v>
      </c>
    </row>
    <row r="206" spans="8:9" x14ac:dyDescent="0.35">
      <c r="H206" s="203">
        <v>0.36946703967666999</v>
      </c>
      <c r="I206" s="203" t="s">
        <v>481</v>
      </c>
    </row>
    <row r="207" spans="8:9" x14ac:dyDescent="0.35">
      <c r="H207" s="203">
        <v>0.33655272901178002</v>
      </c>
      <c r="I207" s="203" t="s">
        <v>481</v>
      </c>
    </row>
    <row r="208" spans="8:9" x14ac:dyDescent="0.35">
      <c r="H208" s="203" t="s">
        <v>486</v>
      </c>
      <c r="I208" s="203" t="s">
        <v>486</v>
      </c>
    </row>
    <row r="209" spans="8:9" x14ac:dyDescent="0.35">
      <c r="H209" s="203" t="s">
        <v>486</v>
      </c>
      <c r="I209" s="203" t="s">
        <v>486</v>
      </c>
    </row>
    <row r="210" spans="8:9" x14ac:dyDescent="0.35">
      <c r="H210" s="203">
        <v>5.5139586403254501</v>
      </c>
      <c r="I210" s="203" t="s">
        <v>481</v>
      </c>
    </row>
    <row r="211" spans="8:9" x14ac:dyDescent="0.35">
      <c r="H211" s="201">
        <v>137.97722792661688</v>
      </c>
    </row>
    <row r="212" spans="8:9" x14ac:dyDescent="0.35">
      <c r="H212" s="201">
        <v>137.88198784540089</v>
      </c>
    </row>
    <row r="213" spans="8:9" x14ac:dyDescent="0.35">
      <c r="H213" s="201" t="s">
        <v>486</v>
      </c>
    </row>
    <row r="214" spans="8:9" x14ac:dyDescent="0.35">
      <c r="H214" s="201">
        <v>9.0406837503779994E-2</v>
      </c>
    </row>
    <row r="215" spans="8:9" x14ac:dyDescent="0.35">
      <c r="H215" s="201" t="s">
        <v>2026</v>
      </c>
    </row>
    <row r="216" spans="8:9" x14ac:dyDescent="0.35">
      <c r="H216" s="201">
        <v>4.8332437122200001E-3</v>
      </c>
    </row>
    <row r="217" spans="8:9" x14ac:dyDescent="0.35">
      <c r="H217" s="201">
        <v>5.2617344805668296</v>
      </c>
    </row>
    <row r="218" spans="8:9" x14ac:dyDescent="0.35">
      <c r="H218" s="203">
        <v>3.1472546790399999E-2</v>
      </c>
    </row>
    <row r="219" spans="8:9" x14ac:dyDescent="0.35">
      <c r="H219" s="203">
        <v>5.23026193377643</v>
      </c>
    </row>
    <row r="220" spans="8:9" x14ac:dyDescent="0.35">
      <c r="H220" s="203" t="s">
        <v>486</v>
      </c>
    </row>
    <row r="221" spans="8:9" x14ac:dyDescent="0.35">
      <c r="H221" s="201">
        <v>108.02744179292077</v>
      </c>
    </row>
    <row r="222" spans="8:9" x14ac:dyDescent="0.35">
      <c r="H222" s="201">
        <v>106.93493044498868</v>
      </c>
    </row>
    <row r="223" spans="8:9" x14ac:dyDescent="0.35">
      <c r="H223" s="201">
        <v>1.0613063957880999</v>
      </c>
    </row>
    <row r="224" spans="8:9" x14ac:dyDescent="0.35">
      <c r="H224" s="201">
        <v>2.025230326359E-2</v>
      </c>
    </row>
    <row r="225" spans="8:8" x14ac:dyDescent="0.35">
      <c r="H225" s="201">
        <v>1.4965547714000001E-4</v>
      </c>
    </row>
    <row r="226" spans="8:8" x14ac:dyDescent="0.35">
      <c r="H226" s="201">
        <v>5.9697496910400003E-3</v>
      </c>
    </row>
    <row r="227" spans="8:8" x14ac:dyDescent="0.35">
      <c r="H227" s="201">
        <v>4.8332437122200001E-3</v>
      </c>
    </row>
    <row r="228" spans="8:8" x14ac:dyDescent="0.35">
      <c r="H228" s="201" t="s">
        <v>2026</v>
      </c>
    </row>
    <row r="229" spans="8:8" x14ac:dyDescent="0.35">
      <c r="H229" s="201">
        <v>58.026007452344672</v>
      </c>
    </row>
    <row r="230" spans="8:8" x14ac:dyDescent="0.35">
      <c r="H230" s="203">
        <v>58.017401651921162</v>
      </c>
    </row>
    <row r="231" spans="8:8" x14ac:dyDescent="0.35">
      <c r="H231" s="203">
        <v>6.7283435566800002E-3</v>
      </c>
    </row>
    <row r="232" spans="8:8" x14ac:dyDescent="0.35">
      <c r="H232" s="203">
        <v>5.684708612E-5</v>
      </c>
    </row>
    <row r="233" spans="8:8" x14ac:dyDescent="0.35">
      <c r="H233" s="201" t="s">
        <v>486</v>
      </c>
    </row>
    <row r="234" spans="8:8" x14ac:dyDescent="0.35">
      <c r="H234" s="203" t="s">
        <v>486</v>
      </c>
    </row>
    <row r="235" spans="8:8" x14ac:dyDescent="0.35">
      <c r="H235" s="203">
        <v>9.5156203720000001E-4</v>
      </c>
    </row>
    <row r="236" spans="8:8" x14ac:dyDescent="0.35">
      <c r="H236" s="203">
        <v>8.6904774350999995E-4</v>
      </c>
    </row>
    <row r="237" spans="8:8" x14ac:dyDescent="0.35">
      <c r="H237" s="201" t="s">
        <v>482</v>
      </c>
    </row>
    <row r="238" spans="8:8" x14ac:dyDescent="0.35">
      <c r="H238" s="203" t="s">
        <v>482</v>
      </c>
    </row>
    <row r="239" spans="8:8" x14ac:dyDescent="0.35">
      <c r="H239" s="201">
        <v>45.787711245390042</v>
      </c>
    </row>
    <row r="240" spans="8:8" x14ac:dyDescent="0.35">
      <c r="H240" s="203">
        <v>45.716390383313303</v>
      </c>
    </row>
    <row r="241" spans="8:8" x14ac:dyDescent="0.35">
      <c r="H241" s="203">
        <v>5.9815803642629999E-2</v>
      </c>
    </row>
    <row r="242" spans="8:8" x14ac:dyDescent="0.35">
      <c r="H242" s="203">
        <v>4.6744958160599998E-3</v>
      </c>
    </row>
    <row r="243" spans="8:8" x14ac:dyDescent="0.35">
      <c r="H243" s="201">
        <v>1.256183293E-5</v>
      </c>
    </row>
    <row r="244" spans="8:8" x14ac:dyDescent="0.35">
      <c r="H244" s="203">
        <v>1.256183293E-5</v>
      </c>
    </row>
    <row r="245" spans="8:8" x14ac:dyDescent="0.35">
      <c r="H245" s="203">
        <v>4.0667369401000001E-3</v>
      </c>
    </row>
    <row r="246" spans="8:8" x14ac:dyDescent="0.35">
      <c r="H246" s="203">
        <v>2.75126384502E-3</v>
      </c>
    </row>
    <row r="247" spans="8:8" x14ac:dyDescent="0.35">
      <c r="H247" s="201" t="s">
        <v>486</v>
      </c>
    </row>
    <row r="248" spans="8:8" x14ac:dyDescent="0.35">
      <c r="H248" s="201">
        <v>4.1395436288617402</v>
      </c>
    </row>
    <row r="249" spans="8:8" x14ac:dyDescent="0.35">
      <c r="H249" s="203">
        <v>3.1269589434299001</v>
      </c>
    </row>
    <row r="250" spans="8:8" x14ac:dyDescent="0.35">
      <c r="H250" s="203">
        <v>0.99476224858879003</v>
      </c>
    </row>
    <row r="251" spans="8:8" x14ac:dyDescent="0.35">
      <c r="H251" s="203">
        <v>1.5520960361409999E-2</v>
      </c>
    </row>
    <row r="252" spans="8:8" x14ac:dyDescent="0.35">
      <c r="H252" s="201">
        <v>1.3709364421000001E-4</v>
      </c>
    </row>
    <row r="253" spans="8:8" x14ac:dyDescent="0.35">
      <c r="H253" s="203">
        <v>1.3709364421000001E-4</v>
      </c>
    </row>
    <row r="254" spans="8:8" x14ac:dyDescent="0.35">
      <c r="H254" s="203">
        <v>9.5145071374E-4</v>
      </c>
    </row>
    <row r="255" spans="8:8" x14ac:dyDescent="0.35">
      <c r="H255" s="203">
        <v>1.21293212369E-3</v>
      </c>
    </row>
    <row r="256" spans="8:8" x14ac:dyDescent="0.35">
      <c r="H256" s="201" t="s">
        <v>486</v>
      </c>
    </row>
    <row r="257" spans="8:8" x14ac:dyDescent="0.35">
      <c r="H257" s="201">
        <v>7.4179466324320001E-2</v>
      </c>
    </row>
    <row r="258" spans="8:8" x14ac:dyDescent="0.35">
      <c r="H258" s="203">
        <v>7.4179466324320001E-2</v>
      </c>
    </row>
    <row r="259" spans="8:8" x14ac:dyDescent="0.35">
      <c r="H259" s="203" t="s">
        <v>486</v>
      </c>
    </row>
    <row r="260" spans="8:8" x14ac:dyDescent="0.35">
      <c r="H260" s="203" t="s">
        <v>486</v>
      </c>
    </row>
    <row r="261" spans="8:8" x14ac:dyDescent="0.35">
      <c r="H261" s="201" t="s">
        <v>486</v>
      </c>
    </row>
    <row r="262" spans="8:8" x14ac:dyDescent="0.35">
      <c r="H262" s="203" t="s">
        <v>486</v>
      </c>
    </row>
    <row r="263" spans="8:8" x14ac:dyDescent="0.35">
      <c r="H263" s="203" t="s">
        <v>485</v>
      </c>
    </row>
    <row r="264" spans="8:8" x14ac:dyDescent="0.35">
      <c r="H264" s="201" t="s">
        <v>486</v>
      </c>
    </row>
    <row r="265" spans="8:8" x14ac:dyDescent="0.35">
      <c r="H265" s="201" t="s">
        <v>487</v>
      </c>
    </row>
    <row r="266" spans="8:8" x14ac:dyDescent="0.35">
      <c r="H266" s="201" t="s">
        <v>487</v>
      </c>
    </row>
    <row r="267" spans="8:8" x14ac:dyDescent="0.35">
      <c r="H267" s="203" t="s">
        <v>482</v>
      </c>
    </row>
    <row r="268" spans="8:8" x14ac:dyDescent="0.35">
      <c r="H268" s="203" t="s">
        <v>482</v>
      </c>
    </row>
    <row r="269" spans="8:8" x14ac:dyDescent="0.35">
      <c r="H269" s="203" t="s">
        <v>482</v>
      </c>
    </row>
    <row r="270" spans="8:8" x14ac:dyDescent="0.35">
      <c r="H270" s="201" t="s">
        <v>482</v>
      </c>
    </row>
    <row r="271" spans="8:8" x14ac:dyDescent="0.35">
      <c r="H271" s="203" t="s">
        <v>482</v>
      </c>
    </row>
    <row r="272" spans="8:8" x14ac:dyDescent="0.35">
      <c r="H272" s="203" t="s">
        <v>482</v>
      </c>
    </row>
    <row r="273" spans="8:9" x14ac:dyDescent="0.35">
      <c r="H273" s="201" t="s">
        <v>481</v>
      </c>
    </row>
    <row r="274" spans="8:9" x14ac:dyDescent="0.35">
      <c r="H274" s="201">
        <v>1.1264562951999999</v>
      </c>
    </row>
    <row r="275" spans="8:9" x14ac:dyDescent="0.35">
      <c r="H275" s="203">
        <v>1.1264562951999999</v>
      </c>
    </row>
    <row r="276" spans="8:9" x14ac:dyDescent="0.35">
      <c r="H276" s="203" t="s">
        <v>486</v>
      </c>
    </row>
    <row r="277" spans="8:9" x14ac:dyDescent="0.35">
      <c r="H277" s="203" t="s">
        <v>482</v>
      </c>
    </row>
    <row r="278" spans="8:9" x14ac:dyDescent="0.35">
      <c r="H278" s="203" t="s">
        <v>485</v>
      </c>
    </row>
    <row r="279" spans="8:9" x14ac:dyDescent="0.35">
      <c r="H279" s="201" t="s">
        <v>481</v>
      </c>
    </row>
    <row r="280" spans="8:9" x14ac:dyDescent="0.35">
      <c r="H280" s="201">
        <v>0.73291389331867995</v>
      </c>
    </row>
    <row r="281" spans="8:9" x14ac:dyDescent="0.35">
      <c r="H281" s="203">
        <v>0.56271293163185998</v>
      </c>
    </row>
    <row r="282" spans="8:9" x14ac:dyDescent="0.35">
      <c r="H282" s="203">
        <v>0.17020096168682</v>
      </c>
    </row>
    <row r="283" spans="8:9" x14ac:dyDescent="0.35">
      <c r="H283" s="203" t="s">
        <v>482</v>
      </c>
    </row>
    <row r="284" spans="8:9" x14ac:dyDescent="0.35">
      <c r="H284" s="201" t="s">
        <v>481</v>
      </c>
    </row>
    <row r="285" spans="8:9" x14ac:dyDescent="0.35">
      <c r="H285" s="203" t="s">
        <v>482</v>
      </c>
      <c r="I285" s="57" t="s">
        <v>481</v>
      </c>
    </row>
    <row r="286" spans="8:9" x14ac:dyDescent="0.35">
      <c r="H286" s="203" t="s">
        <v>485</v>
      </c>
      <c r="I286" s="57" t="s">
        <v>481</v>
      </c>
    </row>
    <row r="287" spans="8:9" x14ac:dyDescent="0.35">
      <c r="H287" s="201" t="s">
        <v>481</v>
      </c>
      <c r="I287" s="57" t="s">
        <v>481</v>
      </c>
    </row>
    <row r="288" spans="8:9" x14ac:dyDescent="0.35">
      <c r="H288" s="201">
        <v>22.8286814646106</v>
      </c>
      <c r="I288" s="57" t="s">
        <v>481</v>
      </c>
    </row>
    <row r="289" spans="8:9" x14ac:dyDescent="0.35">
      <c r="H289" s="201">
        <v>22.744244376797859</v>
      </c>
      <c r="I289" s="57" t="s">
        <v>481</v>
      </c>
    </row>
    <row r="290" spans="8:9" x14ac:dyDescent="0.35">
      <c r="H290" s="201" t="s">
        <v>486</v>
      </c>
      <c r="I290" s="57" t="s">
        <v>481</v>
      </c>
    </row>
    <row r="291" spans="8:9" x14ac:dyDescent="0.35">
      <c r="H291" s="201">
        <v>8.4437087812739994E-2</v>
      </c>
      <c r="I291" s="57" t="s">
        <v>481</v>
      </c>
    </row>
    <row r="292" spans="8:9" x14ac:dyDescent="0.35">
      <c r="H292" s="201" t="s">
        <v>486</v>
      </c>
      <c r="I292" s="57" t="s">
        <v>481</v>
      </c>
    </row>
    <row r="293" spans="8:9" x14ac:dyDescent="0.35">
      <c r="H293" s="201" t="s">
        <v>494</v>
      </c>
      <c r="I293" s="57" t="s">
        <v>481</v>
      </c>
    </row>
    <row r="294" spans="8:9" x14ac:dyDescent="0.35">
      <c r="H294" s="201" t="s">
        <v>494</v>
      </c>
      <c r="I294" s="57" t="s">
        <v>481</v>
      </c>
    </row>
    <row r="295" spans="8:9" x14ac:dyDescent="0.35">
      <c r="H295" s="203" t="s">
        <v>485</v>
      </c>
      <c r="I295" s="57" t="s">
        <v>481</v>
      </c>
    </row>
    <row r="296" spans="8:9" x14ac:dyDescent="0.35">
      <c r="H296" s="203" t="s">
        <v>486</v>
      </c>
      <c r="I296" s="57" t="s">
        <v>481</v>
      </c>
    </row>
    <row r="297" spans="8:9" x14ac:dyDescent="0.35">
      <c r="H297" s="203" t="s">
        <v>485</v>
      </c>
      <c r="I297" s="57" t="s">
        <v>481</v>
      </c>
    </row>
    <row r="298" spans="8:9" x14ac:dyDescent="0.35">
      <c r="H298" s="203" t="s">
        <v>486</v>
      </c>
      <c r="I298" s="57" t="s">
        <v>481</v>
      </c>
    </row>
    <row r="299" spans="8:9" x14ac:dyDescent="0.35">
      <c r="H299" s="203" t="s">
        <v>486</v>
      </c>
      <c r="I299" s="57" t="s">
        <v>481</v>
      </c>
    </row>
    <row r="300" spans="8:9" x14ac:dyDescent="0.35">
      <c r="H300" s="201">
        <v>22.8286814646106</v>
      </c>
      <c r="I300" s="57" t="s">
        <v>481</v>
      </c>
    </row>
    <row r="301" spans="8:9" x14ac:dyDescent="0.35">
      <c r="H301" s="201">
        <v>22.8286814646106</v>
      </c>
      <c r="I301" s="57" t="s">
        <v>481</v>
      </c>
    </row>
    <row r="302" spans="8:9" x14ac:dyDescent="0.35">
      <c r="H302" s="203">
        <v>22.744244376797859</v>
      </c>
      <c r="I302" s="57" t="s">
        <v>481</v>
      </c>
    </row>
    <row r="303" spans="8:9" x14ac:dyDescent="0.35">
      <c r="H303" s="203" t="s">
        <v>486</v>
      </c>
      <c r="I303" s="57" t="s">
        <v>481</v>
      </c>
    </row>
    <row r="304" spans="8:9" x14ac:dyDescent="0.35">
      <c r="H304" s="203">
        <v>8.4437087812739994E-2</v>
      </c>
      <c r="I304" s="57" t="s">
        <v>481</v>
      </c>
    </row>
    <row r="305" spans="8:9" x14ac:dyDescent="0.35">
      <c r="H305" s="203" t="s">
        <v>486</v>
      </c>
      <c r="I305" s="57" t="s">
        <v>481</v>
      </c>
    </row>
    <row r="306" spans="8:9" x14ac:dyDescent="0.35">
      <c r="H306" s="203" t="s">
        <v>485</v>
      </c>
      <c r="I306" s="57" t="s">
        <v>481</v>
      </c>
    </row>
    <row r="307" spans="8:9" x14ac:dyDescent="0.35">
      <c r="H307" s="201">
        <v>4.1002059296026401</v>
      </c>
      <c r="I307" s="201" t="s">
        <v>492</v>
      </c>
    </row>
    <row r="308" spans="8:9" x14ac:dyDescent="0.35">
      <c r="H308" s="201">
        <v>1.2792799144267299</v>
      </c>
      <c r="I308" s="201" t="s">
        <v>481</v>
      </c>
    </row>
    <row r="309" spans="8:9" x14ac:dyDescent="0.35">
      <c r="H309" s="201">
        <v>0.16012232372452001</v>
      </c>
      <c r="I309" s="201" t="s">
        <v>481</v>
      </c>
    </row>
    <row r="310" spans="8:9" x14ac:dyDescent="0.35">
      <c r="H310" s="201">
        <v>0.76172214774073999</v>
      </c>
      <c r="I310" s="201" t="s">
        <v>481</v>
      </c>
    </row>
    <row r="311" spans="8:9" x14ac:dyDescent="0.35">
      <c r="H311" s="201" t="s">
        <v>486</v>
      </c>
      <c r="I311" s="201" t="s">
        <v>486</v>
      </c>
    </row>
    <row r="312" spans="8:9" x14ac:dyDescent="0.35">
      <c r="H312" s="201" t="s">
        <v>486</v>
      </c>
      <c r="I312" s="201" t="s">
        <v>486</v>
      </c>
    </row>
    <row r="313" spans="8:9" x14ac:dyDescent="0.35">
      <c r="H313" s="201">
        <v>1.8990815437106501</v>
      </c>
      <c r="I313" s="201" t="s">
        <v>481</v>
      </c>
    </row>
    <row r="314" spans="8:9" x14ac:dyDescent="0.35">
      <c r="H314" s="201">
        <v>1.1609958550767701</v>
      </c>
      <c r="I314" s="201" t="s">
        <v>492</v>
      </c>
    </row>
    <row r="315" spans="8:9" x14ac:dyDescent="0.35">
      <c r="H315" s="201">
        <v>0.45748987200317998</v>
      </c>
      <c r="I315" s="201" t="s">
        <v>481</v>
      </c>
    </row>
    <row r="316" spans="8:9" x14ac:dyDescent="0.35">
      <c r="H316" s="201">
        <v>0.14583359177381</v>
      </c>
      <c r="I316" s="201" t="s">
        <v>481</v>
      </c>
    </row>
    <row r="317" spans="8:9" x14ac:dyDescent="0.35">
      <c r="H317" s="201">
        <v>0.29181730744488998</v>
      </c>
      <c r="I317" s="201" t="s">
        <v>481</v>
      </c>
    </row>
    <row r="318" spans="8:9" x14ac:dyDescent="0.35">
      <c r="H318" s="201" t="s">
        <v>486</v>
      </c>
      <c r="I318" s="201" t="s">
        <v>486</v>
      </c>
    </row>
    <row r="319" spans="8:9" x14ac:dyDescent="0.35">
      <c r="H319" s="201" t="s">
        <v>486</v>
      </c>
      <c r="I319" s="201" t="s">
        <v>486</v>
      </c>
    </row>
    <row r="320" spans="8:9" x14ac:dyDescent="0.35">
      <c r="H320" s="201">
        <v>0.26585508385488998</v>
      </c>
      <c r="I320" s="201" t="s">
        <v>481</v>
      </c>
    </row>
    <row r="321" spans="8:9" x14ac:dyDescent="0.35">
      <c r="H321" s="201">
        <v>1.1609958550767701</v>
      </c>
      <c r="I321" s="201" t="s">
        <v>492</v>
      </c>
    </row>
    <row r="322" spans="8:9" x14ac:dyDescent="0.35">
      <c r="H322" s="203">
        <v>0.45748987200317998</v>
      </c>
      <c r="I322" s="203" t="s">
        <v>481</v>
      </c>
    </row>
    <row r="323" spans="8:9" x14ac:dyDescent="0.35">
      <c r="H323" s="203">
        <v>0.14583359177381</v>
      </c>
      <c r="I323" s="203" t="s">
        <v>481</v>
      </c>
    </row>
    <row r="324" spans="8:9" x14ac:dyDescent="0.35">
      <c r="H324" s="203">
        <v>0.29181730744488998</v>
      </c>
      <c r="I324" s="203" t="s">
        <v>481</v>
      </c>
    </row>
    <row r="325" spans="8:9" x14ac:dyDescent="0.35">
      <c r="H325" s="203" t="s">
        <v>486</v>
      </c>
      <c r="I325" s="203" t="s">
        <v>486</v>
      </c>
    </row>
    <row r="326" spans="8:9" x14ac:dyDescent="0.35">
      <c r="H326" s="203" t="s">
        <v>486</v>
      </c>
      <c r="I326" s="203" t="s">
        <v>486</v>
      </c>
    </row>
    <row r="327" spans="8:9" x14ac:dyDescent="0.35">
      <c r="H327" s="203">
        <v>0.26585508385488998</v>
      </c>
      <c r="I327" s="203" t="s">
        <v>481</v>
      </c>
    </row>
    <row r="328" spans="8:9" x14ac:dyDescent="0.35">
      <c r="H328" s="201">
        <v>2.9373316220328798</v>
      </c>
      <c r="I328" s="201" t="s">
        <v>492</v>
      </c>
    </row>
    <row r="329" spans="8:9" x14ac:dyDescent="0.35">
      <c r="H329" s="201">
        <v>0.82174234639587995</v>
      </c>
      <c r="I329" s="201" t="s">
        <v>481</v>
      </c>
    </row>
    <row r="330" spans="8:9" x14ac:dyDescent="0.35">
      <c r="H330" s="201">
        <v>1.2681639466510001E-2</v>
      </c>
      <c r="I330" s="201" t="s">
        <v>481</v>
      </c>
    </row>
    <row r="331" spans="8:9" x14ac:dyDescent="0.35">
      <c r="H331" s="201">
        <v>0.46968117631473</v>
      </c>
      <c r="I331" s="201" t="s">
        <v>481</v>
      </c>
    </row>
    <row r="332" spans="8:9" x14ac:dyDescent="0.35">
      <c r="H332" s="201" t="s">
        <v>486</v>
      </c>
      <c r="I332" s="201" t="s">
        <v>486</v>
      </c>
    </row>
    <row r="333" spans="8:9" x14ac:dyDescent="0.35">
      <c r="H333" s="201" t="s">
        <v>486</v>
      </c>
      <c r="I333" s="201" t="s">
        <v>486</v>
      </c>
    </row>
    <row r="334" spans="8:9" x14ac:dyDescent="0.35">
      <c r="H334" s="201">
        <v>1.63322645985576</v>
      </c>
      <c r="I334" s="201" t="s">
        <v>481</v>
      </c>
    </row>
    <row r="335" spans="8:9" x14ac:dyDescent="0.35">
      <c r="H335" s="201">
        <v>2.9373316220328798</v>
      </c>
      <c r="I335" s="201" t="s">
        <v>492</v>
      </c>
    </row>
    <row r="336" spans="8:9" x14ac:dyDescent="0.35">
      <c r="H336" s="201">
        <v>2.9373316220328798</v>
      </c>
      <c r="I336" s="201" t="s">
        <v>492</v>
      </c>
    </row>
    <row r="337" spans="8:9" x14ac:dyDescent="0.35">
      <c r="H337" s="203">
        <v>0.82174234639587995</v>
      </c>
      <c r="I337" s="203" t="s">
        <v>481</v>
      </c>
    </row>
    <row r="338" spans="8:9" x14ac:dyDescent="0.35">
      <c r="H338" s="203">
        <v>1.2681639466510001E-2</v>
      </c>
      <c r="I338" s="203" t="s">
        <v>481</v>
      </c>
    </row>
    <row r="339" spans="8:9" x14ac:dyDescent="0.35">
      <c r="H339" s="203">
        <v>0.46968117631473</v>
      </c>
      <c r="I339" s="203" t="s">
        <v>481</v>
      </c>
    </row>
    <row r="340" spans="8:9" x14ac:dyDescent="0.35">
      <c r="H340" s="203" t="s">
        <v>486</v>
      </c>
      <c r="I340" s="203" t="s">
        <v>486</v>
      </c>
    </row>
    <row r="341" spans="8:9" x14ac:dyDescent="0.35">
      <c r="H341" s="203" t="s">
        <v>486</v>
      </c>
      <c r="I341" s="203" t="s">
        <v>486</v>
      </c>
    </row>
    <row r="342" spans="8:9" x14ac:dyDescent="0.35">
      <c r="H342" s="203">
        <v>1.63322645985576</v>
      </c>
      <c r="I342" s="203" t="s">
        <v>481</v>
      </c>
    </row>
    <row r="343" spans="8:9" x14ac:dyDescent="0.35">
      <c r="H343" s="201">
        <v>1.87845249299E-3</v>
      </c>
      <c r="I343" s="201" t="s">
        <v>492</v>
      </c>
    </row>
    <row r="344" spans="8:9" x14ac:dyDescent="0.35">
      <c r="H344" s="201">
        <v>4.7696027669999998E-5</v>
      </c>
      <c r="I344" s="201" t="s">
        <v>481</v>
      </c>
    </row>
    <row r="345" spans="8:9" x14ac:dyDescent="0.35">
      <c r="H345" s="201">
        <v>1.6070924842E-3</v>
      </c>
      <c r="I345" s="201" t="s">
        <v>481</v>
      </c>
    </row>
    <row r="346" spans="8:9" x14ac:dyDescent="0.35">
      <c r="H346" s="201">
        <v>2.2366398112E-4</v>
      </c>
      <c r="I346" s="201" t="s">
        <v>481</v>
      </c>
    </row>
    <row r="347" spans="8:9" x14ac:dyDescent="0.35">
      <c r="H347" s="201" t="s">
        <v>486</v>
      </c>
      <c r="I347" s="201" t="s">
        <v>486</v>
      </c>
    </row>
    <row r="348" spans="8:9" x14ac:dyDescent="0.35">
      <c r="H348" s="201" t="s">
        <v>486</v>
      </c>
      <c r="I348" s="201" t="s">
        <v>486</v>
      </c>
    </row>
    <row r="349" spans="8:9" x14ac:dyDescent="0.35">
      <c r="H349" s="201" t="s">
        <v>481</v>
      </c>
      <c r="I349" s="201" t="s">
        <v>481</v>
      </c>
    </row>
    <row r="350" spans="8:9" x14ac:dyDescent="0.35">
      <c r="H350" s="201">
        <v>1.87845249299E-3</v>
      </c>
      <c r="I350" s="201" t="s">
        <v>492</v>
      </c>
    </row>
    <row r="351" spans="8:9" x14ac:dyDescent="0.35">
      <c r="H351" s="203">
        <v>4.7696027669999998E-5</v>
      </c>
      <c r="I351" s="203" t="s">
        <v>481</v>
      </c>
    </row>
    <row r="352" spans="8:9" x14ac:dyDescent="0.35">
      <c r="H352" s="203">
        <v>1.6070924842E-3</v>
      </c>
      <c r="I352" s="203" t="s">
        <v>481</v>
      </c>
    </row>
    <row r="353" spans="8:9" x14ac:dyDescent="0.35">
      <c r="H353" s="203">
        <v>2.2366398112E-4</v>
      </c>
      <c r="I353" s="203" t="s">
        <v>481</v>
      </c>
    </row>
    <row r="354" spans="8:9" x14ac:dyDescent="0.35">
      <c r="H354" s="203" t="s">
        <v>486</v>
      </c>
      <c r="I354" s="203" t="s">
        <v>486</v>
      </c>
    </row>
    <row r="355" spans="8:9" x14ac:dyDescent="0.35">
      <c r="H355" s="203" t="s">
        <v>486</v>
      </c>
      <c r="I355" s="203" t="s">
        <v>486</v>
      </c>
    </row>
    <row r="356" spans="8:9" x14ac:dyDescent="0.35">
      <c r="H356" s="203" t="s">
        <v>481</v>
      </c>
      <c r="I356" s="203" t="s">
        <v>481</v>
      </c>
    </row>
    <row r="357" spans="8:9" x14ac:dyDescent="0.35">
      <c r="H357" s="201" t="s">
        <v>2026</v>
      </c>
      <c r="I357" s="202" t="s">
        <v>188</v>
      </c>
    </row>
    <row r="358" spans="8:9" x14ac:dyDescent="0.35">
      <c r="H358" s="203" t="s">
        <v>482</v>
      </c>
      <c r="I358" s="202" t="s">
        <v>188</v>
      </c>
    </row>
    <row r="359" spans="8:9" x14ac:dyDescent="0.35">
      <c r="H359" s="203" t="s">
        <v>482</v>
      </c>
      <c r="I359" s="202" t="s">
        <v>188</v>
      </c>
    </row>
    <row r="360" spans="8:9" x14ac:dyDescent="0.35">
      <c r="H360" s="203" t="s">
        <v>482</v>
      </c>
      <c r="I360" s="202" t="s">
        <v>188</v>
      </c>
    </row>
    <row r="361" spans="8:9" x14ac:dyDescent="0.35">
      <c r="H361" s="201" t="s">
        <v>486</v>
      </c>
      <c r="I361" s="202" t="s">
        <v>188</v>
      </c>
    </row>
    <row r="362" spans="8:9" x14ac:dyDescent="0.35">
      <c r="H362" s="203" t="s">
        <v>482</v>
      </c>
      <c r="I362" s="202" t="s">
        <v>188</v>
      </c>
    </row>
    <row r="363" spans="8:9" x14ac:dyDescent="0.35">
      <c r="H363" s="203" t="s">
        <v>481</v>
      </c>
      <c r="I363" s="202" t="s">
        <v>188</v>
      </c>
    </row>
    <row r="364" spans="8:9" x14ac:dyDescent="0.35">
      <c r="H364" s="201" t="s">
        <v>486</v>
      </c>
      <c r="I364" s="202" t="s">
        <v>188</v>
      </c>
    </row>
    <row r="365" spans="8:9" x14ac:dyDescent="0.35">
      <c r="H365" s="201" t="s">
        <v>2026</v>
      </c>
      <c r="I365" s="202" t="s">
        <v>188</v>
      </c>
    </row>
    <row r="366" spans="8:9" x14ac:dyDescent="0.35">
      <c r="H366" s="203" t="s">
        <v>482</v>
      </c>
      <c r="I366" s="202" t="s">
        <v>188</v>
      </c>
    </row>
    <row r="367" spans="8:9" x14ac:dyDescent="0.35">
      <c r="H367" s="203" t="s">
        <v>482</v>
      </c>
      <c r="I367" s="202" t="s">
        <v>188</v>
      </c>
    </row>
    <row r="368" spans="8:9" x14ac:dyDescent="0.35">
      <c r="H368" s="203" t="s">
        <v>482</v>
      </c>
      <c r="I368" s="202" t="s">
        <v>188</v>
      </c>
    </row>
    <row r="369" spans="8:9" x14ac:dyDescent="0.35">
      <c r="H369" s="201" t="s">
        <v>482</v>
      </c>
      <c r="I369" s="202" t="s">
        <v>188</v>
      </c>
    </row>
    <row r="370" spans="8:9" x14ac:dyDescent="0.35">
      <c r="H370" s="203" t="s">
        <v>482</v>
      </c>
      <c r="I370" s="202" t="s">
        <v>188</v>
      </c>
    </row>
    <row r="371" spans="8:9" x14ac:dyDescent="0.35">
      <c r="H371" s="203" t="s">
        <v>481</v>
      </c>
      <c r="I371" s="202" t="s">
        <v>188</v>
      </c>
    </row>
    <row r="372" spans="8:9" x14ac:dyDescent="0.35">
      <c r="H372" s="201" t="s">
        <v>486</v>
      </c>
      <c r="I372" s="202" t="s">
        <v>188</v>
      </c>
    </row>
    <row r="373" spans="8:9" x14ac:dyDescent="0.35">
      <c r="H373" s="201">
        <v>2.5601844175807398</v>
      </c>
      <c r="I373" s="201" t="s">
        <v>492</v>
      </c>
    </row>
    <row r="374" spans="8:9" x14ac:dyDescent="0.35">
      <c r="H374" s="201">
        <v>1.7785747835824199</v>
      </c>
      <c r="I374" s="201" t="s">
        <v>492</v>
      </c>
    </row>
    <row r="375" spans="8:9" x14ac:dyDescent="0.35">
      <c r="H375" s="201">
        <v>1.29867598133739</v>
      </c>
      <c r="I375" s="201" t="s">
        <v>492</v>
      </c>
    </row>
    <row r="376" spans="8:9" x14ac:dyDescent="0.35">
      <c r="H376" s="203" t="s">
        <v>481</v>
      </c>
      <c r="I376" s="203" t="s">
        <v>481</v>
      </c>
    </row>
    <row r="377" spans="8:9" x14ac:dyDescent="0.35">
      <c r="H377" s="203" t="s">
        <v>481</v>
      </c>
      <c r="I377" s="203" t="s">
        <v>481</v>
      </c>
    </row>
    <row r="378" spans="8:9" x14ac:dyDescent="0.35">
      <c r="H378" s="203" t="s">
        <v>481</v>
      </c>
      <c r="I378" s="203" t="s">
        <v>481</v>
      </c>
    </row>
    <row r="379" spans="8:9" x14ac:dyDescent="0.35">
      <c r="H379" s="203">
        <v>1.29867598133739</v>
      </c>
      <c r="I379" s="203" t="s">
        <v>481</v>
      </c>
    </row>
    <row r="380" spans="8:9" x14ac:dyDescent="0.35">
      <c r="H380" s="203" t="s">
        <v>486</v>
      </c>
      <c r="I380" s="203" t="s">
        <v>486</v>
      </c>
    </row>
    <row r="381" spans="8:9" x14ac:dyDescent="0.35">
      <c r="H381" s="203" t="s">
        <v>481</v>
      </c>
      <c r="I381" s="203" t="s">
        <v>481</v>
      </c>
    </row>
    <row r="382" spans="8:9" x14ac:dyDescent="0.35">
      <c r="H382" s="201">
        <v>0.47989880224503001</v>
      </c>
      <c r="I382" s="201" t="s">
        <v>492</v>
      </c>
    </row>
    <row r="383" spans="8:9" x14ac:dyDescent="0.35">
      <c r="H383" s="203">
        <v>0.42843603655833001</v>
      </c>
      <c r="I383" s="203" t="s">
        <v>481</v>
      </c>
    </row>
    <row r="384" spans="8:9" x14ac:dyDescent="0.35">
      <c r="H384" s="203">
        <v>4.9153121453560003E-2</v>
      </c>
      <c r="I384" s="203" t="s">
        <v>481</v>
      </c>
    </row>
    <row r="385" spans="8:9" x14ac:dyDescent="0.35">
      <c r="H385" s="203">
        <v>2.3096442331399999E-3</v>
      </c>
      <c r="I385" s="203" t="s">
        <v>481</v>
      </c>
    </row>
    <row r="386" spans="8:9" x14ac:dyDescent="0.35">
      <c r="H386" s="203" t="s">
        <v>486</v>
      </c>
      <c r="I386" s="203" t="s">
        <v>486</v>
      </c>
    </row>
    <row r="387" spans="8:9" x14ac:dyDescent="0.35">
      <c r="H387" s="203" t="s">
        <v>486</v>
      </c>
      <c r="I387" s="203" t="s">
        <v>486</v>
      </c>
    </row>
    <row r="388" spans="8:9" x14ac:dyDescent="0.35">
      <c r="H388" s="203" t="s">
        <v>485</v>
      </c>
      <c r="I388" s="203" t="s">
        <v>481</v>
      </c>
    </row>
    <row r="389" spans="8:9" x14ac:dyDescent="0.35">
      <c r="H389" s="201" t="s">
        <v>492</v>
      </c>
      <c r="I389" s="201" t="s">
        <v>492</v>
      </c>
    </row>
    <row r="390" spans="8:9" x14ac:dyDescent="0.35">
      <c r="H390" s="203" t="s">
        <v>481</v>
      </c>
      <c r="I390" s="203" t="s">
        <v>481</v>
      </c>
    </row>
    <row r="391" spans="8:9" x14ac:dyDescent="0.35">
      <c r="H391" s="203" t="s">
        <v>481</v>
      </c>
      <c r="I391" s="203" t="s">
        <v>481</v>
      </c>
    </row>
    <row r="392" spans="8:9" x14ac:dyDescent="0.35">
      <c r="H392" s="203" t="s">
        <v>481</v>
      </c>
      <c r="I392" s="203" t="s">
        <v>481</v>
      </c>
    </row>
    <row r="393" spans="8:9" x14ac:dyDescent="0.35">
      <c r="H393" s="203" t="s">
        <v>486</v>
      </c>
      <c r="I393" s="203" t="s">
        <v>486</v>
      </c>
    </row>
    <row r="394" spans="8:9" x14ac:dyDescent="0.35">
      <c r="H394" s="203" t="s">
        <v>486</v>
      </c>
      <c r="I394" s="203" t="s">
        <v>486</v>
      </c>
    </row>
    <row r="395" spans="8:9" x14ac:dyDescent="0.35">
      <c r="H395" s="203" t="s">
        <v>481</v>
      </c>
      <c r="I395" s="203" t="s">
        <v>481</v>
      </c>
    </row>
    <row r="396" spans="8:9" x14ac:dyDescent="0.35">
      <c r="H396" s="201">
        <v>0.78160963399831995</v>
      </c>
      <c r="I396" s="202" t="s">
        <v>188</v>
      </c>
    </row>
    <row r="397" spans="8:9" x14ac:dyDescent="0.35">
      <c r="H397" s="201">
        <v>0.78160963399831995</v>
      </c>
      <c r="I397" s="202" t="s">
        <v>188</v>
      </c>
    </row>
    <row r="398" spans="8:9" x14ac:dyDescent="0.35">
      <c r="H398" s="203">
        <v>0.78160963399831995</v>
      </c>
      <c r="I398" s="202" t="s">
        <v>188</v>
      </c>
    </row>
    <row r="399" spans="8:9" x14ac:dyDescent="0.35">
      <c r="H399" s="203" t="s">
        <v>486</v>
      </c>
      <c r="I399" s="202" t="s">
        <v>188</v>
      </c>
    </row>
    <row r="400" spans="8:9" x14ac:dyDescent="0.35">
      <c r="H400" s="203" t="s">
        <v>486</v>
      </c>
      <c r="I400" s="202" t="s">
        <v>188</v>
      </c>
    </row>
    <row r="401" spans="8:12" x14ac:dyDescent="0.35">
      <c r="H401" s="203" t="s">
        <v>486</v>
      </c>
      <c r="I401" s="202" t="s">
        <v>188</v>
      </c>
    </row>
    <row r="402" spans="8:12" x14ac:dyDescent="0.35">
      <c r="H402" s="203" t="s">
        <v>486</v>
      </c>
      <c r="I402" s="202" t="s">
        <v>188</v>
      </c>
    </row>
    <row r="403" spans="8:12" x14ac:dyDescent="0.35">
      <c r="H403" s="204"/>
      <c r="I403" s="204"/>
    </row>
    <row r="404" spans="8:12" x14ac:dyDescent="0.35">
      <c r="H404" s="202" t="s">
        <v>188</v>
      </c>
      <c r="I404" s="202" t="s">
        <v>188</v>
      </c>
    </row>
    <row r="405" spans="8:12" x14ac:dyDescent="0.35">
      <c r="H405" s="203" t="s">
        <v>481</v>
      </c>
      <c r="I405" s="203" t="s">
        <v>481</v>
      </c>
    </row>
    <row r="406" spans="8:12" x14ac:dyDescent="0.35">
      <c r="H406" s="203" t="s">
        <v>481</v>
      </c>
      <c r="I406" s="203" t="s">
        <v>481</v>
      </c>
    </row>
    <row r="408" spans="8:12" x14ac:dyDescent="0.35">
      <c r="H408" s="58">
        <f t="shared" ref="H408:I408" si="0">SUM(H216,H402)</f>
        <v>4.8332437122200001E-3</v>
      </c>
      <c r="I408" s="58">
        <f t="shared" si="0"/>
        <v>0</v>
      </c>
    </row>
    <row r="410" spans="8:12" x14ac:dyDescent="0.35">
      <c r="H410" s="158"/>
      <c r="I410" s="158"/>
      <c r="J410" s="158"/>
      <c r="K410" s="158"/>
      <c r="L410" s="56" t="s">
        <v>475</v>
      </c>
    </row>
    <row r="411" spans="8:12" x14ac:dyDescent="0.35">
      <c r="H411" s="158"/>
      <c r="I411" s="158"/>
      <c r="J411" s="158"/>
      <c r="K411" s="158"/>
      <c r="L411" s="56" t="s">
        <v>2273</v>
      </c>
    </row>
    <row r="412" spans="8:12" x14ac:dyDescent="0.35">
      <c r="H412" s="158"/>
      <c r="I412" s="158"/>
      <c r="J412" s="158"/>
      <c r="K412" s="159"/>
      <c r="L412" s="56" t="s">
        <v>476</v>
      </c>
    </row>
    <row r="413" spans="8:12" x14ac:dyDescent="0.35">
      <c r="H413" s="158"/>
      <c r="I413" s="158"/>
      <c r="J413" s="158"/>
      <c r="K413" s="158"/>
      <c r="L413" s="160"/>
    </row>
    <row r="414" spans="8:12" x14ac:dyDescent="0.35">
      <c r="H414" s="59" t="s">
        <v>497</v>
      </c>
      <c r="I414" s="161" t="s">
        <v>498</v>
      </c>
      <c r="J414" s="162" t="s">
        <v>479</v>
      </c>
      <c r="K414" s="162" t="s">
        <v>480</v>
      </c>
      <c r="L414" s="163" t="s">
        <v>499</v>
      </c>
    </row>
    <row r="415" spans="8:12" ht="15" thickBot="1" x14ac:dyDescent="0.4">
      <c r="H415" s="271"/>
      <c r="I415" s="271"/>
      <c r="J415" s="271"/>
      <c r="K415" s="271"/>
      <c r="L415" s="272"/>
    </row>
    <row r="416" spans="8:12" ht="15" thickTop="1" x14ac:dyDescent="0.35">
      <c r="H416" s="205">
        <v>2.8530150025699998E-2</v>
      </c>
      <c r="I416" s="205">
        <v>572.16514495327442</v>
      </c>
      <c r="J416" s="205">
        <v>1557.1939910195872</v>
      </c>
      <c r="K416" s="205">
        <v>5849.2197121443369</v>
      </c>
      <c r="L416" s="205">
        <v>830.75987228203655</v>
      </c>
    </row>
    <row r="417" spans="8:12" x14ac:dyDescent="0.35">
      <c r="H417" s="202" t="s">
        <v>188</v>
      </c>
      <c r="I417" s="205" t="s">
        <v>481</v>
      </c>
      <c r="J417" s="205" t="s">
        <v>481</v>
      </c>
      <c r="K417" s="205" t="s">
        <v>481</v>
      </c>
      <c r="L417" s="205">
        <v>134.03649648504052</v>
      </c>
    </row>
    <row r="418" spans="8:12" x14ac:dyDescent="0.35">
      <c r="H418" s="202" t="s">
        <v>188</v>
      </c>
      <c r="I418" s="202" t="s">
        <v>188</v>
      </c>
      <c r="J418" s="202" t="s">
        <v>188</v>
      </c>
      <c r="K418" s="202" t="s">
        <v>188</v>
      </c>
      <c r="L418" s="203">
        <v>134.03649648504052</v>
      </c>
    </row>
    <row r="419" spans="8:12" x14ac:dyDescent="0.35">
      <c r="H419" s="202" t="s">
        <v>188</v>
      </c>
      <c r="I419" s="202" t="s">
        <v>188</v>
      </c>
      <c r="J419" s="202" t="s">
        <v>188</v>
      </c>
      <c r="K419" s="202" t="s">
        <v>188</v>
      </c>
      <c r="L419" s="202" t="s">
        <v>188</v>
      </c>
    </row>
    <row r="420" spans="8:12" x14ac:dyDescent="0.35">
      <c r="H420" s="202" t="s">
        <v>188</v>
      </c>
      <c r="I420" s="202" t="s">
        <v>188</v>
      </c>
      <c r="J420" s="202" t="s">
        <v>188</v>
      </c>
      <c r="K420" s="202" t="s">
        <v>188</v>
      </c>
      <c r="L420" s="202" t="s">
        <v>188</v>
      </c>
    </row>
    <row r="421" spans="8:12" x14ac:dyDescent="0.35">
      <c r="H421" s="202" t="s">
        <v>188</v>
      </c>
      <c r="I421" s="205" t="s">
        <v>481</v>
      </c>
      <c r="J421" s="205" t="s">
        <v>481</v>
      </c>
      <c r="K421" s="205" t="s">
        <v>481</v>
      </c>
      <c r="L421" s="205" t="s">
        <v>481</v>
      </c>
    </row>
    <row r="422" spans="8:12" x14ac:dyDescent="0.35">
      <c r="H422" s="205" t="s">
        <v>481</v>
      </c>
      <c r="I422" s="205">
        <v>55.249069497127223</v>
      </c>
      <c r="J422" s="205">
        <v>188.72091220254887</v>
      </c>
      <c r="K422" s="205">
        <v>213.37603828081271</v>
      </c>
      <c r="L422" s="205">
        <v>228.15769905799976</v>
      </c>
    </row>
    <row r="423" spans="8:12" x14ac:dyDescent="0.35">
      <c r="H423" s="202" t="s">
        <v>188</v>
      </c>
      <c r="I423" s="203" t="s">
        <v>482</v>
      </c>
      <c r="J423" s="203" t="s">
        <v>482</v>
      </c>
      <c r="K423" s="203" t="s">
        <v>482</v>
      </c>
      <c r="L423" s="203" t="s">
        <v>482</v>
      </c>
    </row>
    <row r="424" spans="8:12" x14ac:dyDescent="0.35">
      <c r="H424" s="202" t="s">
        <v>188</v>
      </c>
      <c r="I424" s="203" t="s">
        <v>482</v>
      </c>
      <c r="J424" s="202" t="s">
        <v>188</v>
      </c>
      <c r="K424" s="202" t="s">
        <v>188</v>
      </c>
      <c r="L424" s="202" t="s">
        <v>188</v>
      </c>
    </row>
    <row r="425" spans="8:12" x14ac:dyDescent="0.35">
      <c r="H425" s="202" t="s">
        <v>188</v>
      </c>
      <c r="I425" s="203" t="s">
        <v>482</v>
      </c>
      <c r="J425" s="203" t="s">
        <v>482</v>
      </c>
      <c r="K425" s="203" t="s">
        <v>482</v>
      </c>
      <c r="L425" s="202" t="s">
        <v>188</v>
      </c>
    </row>
    <row r="426" spans="8:12" x14ac:dyDescent="0.35">
      <c r="H426" s="202" t="s">
        <v>188</v>
      </c>
      <c r="I426" s="202" t="s">
        <v>188</v>
      </c>
      <c r="J426" s="202" t="s">
        <v>188</v>
      </c>
      <c r="K426" s="203" t="s">
        <v>482</v>
      </c>
      <c r="L426" s="203" t="s">
        <v>482</v>
      </c>
    </row>
    <row r="427" spans="8:12" x14ac:dyDescent="0.35">
      <c r="H427" s="202" t="s">
        <v>188</v>
      </c>
      <c r="I427" s="203" t="s">
        <v>482</v>
      </c>
      <c r="J427" s="203" t="s">
        <v>482</v>
      </c>
      <c r="K427" s="203" t="s">
        <v>482</v>
      </c>
      <c r="L427" s="203" t="s">
        <v>482</v>
      </c>
    </row>
    <row r="428" spans="8:12" x14ac:dyDescent="0.35">
      <c r="H428" s="202" t="s">
        <v>188</v>
      </c>
      <c r="I428" s="202" t="s">
        <v>188</v>
      </c>
      <c r="J428" s="202" t="s">
        <v>188</v>
      </c>
      <c r="K428" s="202" t="s">
        <v>188</v>
      </c>
      <c r="L428" s="202" t="s">
        <v>188</v>
      </c>
    </row>
    <row r="429" spans="8:12" x14ac:dyDescent="0.35">
      <c r="H429" s="202" t="s">
        <v>188</v>
      </c>
      <c r="I429" s="202" t="s">
        <v>188</v>
      </c>
      <c r="J429" s="202" t="s">
        <v>188</v>
      </c>
      <c r="K429" s="202" t="s">
        <v>188</v>
      </c>
      <c r="L429" s="202" t="s">
        <v>188</v>
      </c>
    </row>
    <row r="430" spans="8:12" x14ac:dyDescent="0.35">
      <c r="H430" s="202" t="s">
        <v>188</v>
      </c>
      <c r="I430" s="203" t="s">
        <v>482</v>
      </c>
      <c r="J430" s="203" t="s">
        <v>482</v>
      </c>
      <c r="K430" s="203" t="s">
        <v>482</v>
      </c>
      <c r="L430" s="203" t="s">
        <v>482</v>
      </c>
    </row>
    <row r="431" spans="8:12" x14ac:dyDescent="0.35">
      <c r="H431" s="205" t="s">
        <v>481</v>
      </c>
      <c r="I431" s="202" t="s">
        <v>188</v>
      </c>
      <c r="J431" s="202" t="s">
        <v>188</v>
      </c>
      <c r="K431" s="202" t="s">
        <v>188</v>
      </c>
      <c r="L431" s="202" t="s">
        <v>188</v>
      </c>
    </row>
    <row r="432" spans="8:12" x14ac:dyDescent="0.35">
      <c r="H432" s="205" t="s">
        <v>481</v>
      </c>
      <c r="I432" s="205">
        <v>55.249069497127223</v>
      </c>
      <c r="J432" s="205">
        <v>188.72091220254887</v>
      </c>
      <c r="K432" s="205">
        <v>213.37603828081271</v>
      </c>
      <c r="L432" s="205">
        <v>228.15769905799976</v>
      </c>
    </row>
    <row r="433" spans="8:12" x14ac:dyDescent="0.35">
      <c r="H433" s="205" t="s">
        <v>481</v>
      </c>
      <c r="I433" s="205">
        <v>60.032090854165958</v>
      </c>
      <c r="J433" s="205">
        <v>752.39490757758881</v>
      </c>
      <c r="K433" s="205">
        <v>44.874287061635293</v>
      </c>
      <c r="L433" s="205">
        <v>158.39225986800554</v>
      </c>
    </row>
    <row r="434" spans="8:12" x14ac:dyDescent="0.35">
      <c r="H434" s="202" t="s">
        <v>188</v>
      </c>
      <c r="I434" s="203" t="s">
        <v>482</v>
      </c>
      <c r="J434" s="203" t="s">
        <v>482</v>
      </c>
      <c r="K434" s="203" t="s">
        <v>482</v>
      </c>
      <c r="L434" s="203" t="s">
        <v>482</v>
      </c>
    </row>
    <row r="435" spans="8:12" x14ac:dyDescent="0.35">
      <c r="H435" s="202" t="s">
        <v>188</v>
      </c>
      <c r="I435" s="203" t="s">
        <v>482</v>
      </c>
      <c r="J435" s="203" t="s">
        <v>482</v>
      </c>
      <c r="K435" s="203" t="s">
        <v>482</v>
      </c>
      <c r="L435" s="203" t="s">
        <v>482</v>
      </c>
    </row>
    <row r="436" spans="8:12" x14ac:dyDescent="0.35">
      <c r="H436" s="202" t="s">
        <v>188</v>
      </c>
      <c r="I436" s="203" t="s">
        <v>482</v>
      </c>
      <c r="J436" s="203" t="s">
        <v>482</v>
      </c>
      <c r="K436" s="203" t="s">
        <v>482</v>
      </c>
      <c r="L436" s="203" t="s">
        <v>482</v>
      </c>
    </row>
    <row r="437" spans="8:12" x14ac:dyDescent="0.35">
      <c r="H437" s="202" t="s">
        <v>188</v>
      </c>
      <c r="I437" s="203" t="s">
        <v>482</v>
      </c>
      <c r="J437" s="203" t="s">
        <v>482</v>
      </c>
      <c r="K437" s="203" t="s">
        <v>482</v>
      </c>
      <c r="L437" s="203" t="s">
        <v>482</v>
      </c>
    </row>
    <row r="438" spans="8:12" x14ac:dyDescent="0.35">
      <c r="H438" s="202" t="s">
        <v>188</v>
      </c>
      <c r="I438" s="203" t="s">
        <v>482</v>
      </c>
      <c r="J438" s="203" t="s">
        <v>482</v>
      </c>
      <c r="K438" s="203" t="s">
        <v>482</v>
      </c>
      <c r="L438" s="203" t="s">
        <v>482</v>
      </c>
    </row>
    <row r="439" spans="8:12" x14ac:dyDescent="0.35">
      <c r="H439" s="202" t="s">
        <v>188</v>
      </c>
      <c r="I439" s="203" t="s">
        <v>482</v>
      </c>
      <c r="J439" s="203" t="s">
        <v>482</v>
      </c>
      <c r="K439" s="203" t="s">
        <v>482</v>
      </c>
      <c r="L439" s="203" t="s">
        <v>482</v>
      </c>
    </row>
    <row r="440" spans="8:12" x14ac:dyDescent="0.35">
      <c r="H440" s="205" t="s">
        <v>481</v>
      </c>
      <c r="I440" s="205">
        <v>60.032090854165958</v>
      </c>
      <c r="J440" s="205">
        <v>752.39490757758881</v>
      </c>
      <c r="K440" s="205">
        <v>44.874287061635293</v>
      </c>
      <c r="L440" s="205">
        <v>158.39225986800554</v>
      </c>
    </row>
    <row r="441" spans="8:12" x14ac:dyDescent="0.35">
      <c r="H441" s="202" t="s">
        <v>188</v>
      </c>
      <c r="I441" s="205" t="s">
        <v>481</v>
      </c>
      <c r="J441" s="205" t="s">
        <v>481</v>
      </c>
      <c r="K441" s="205" t="s">
        <v>481</v>
      </c>
      <c r="L441" s="205" t="s">
        <v>481</v>
      </c>
    </row>
    <row r="442" spans="8:12" x14ac:dyDescent="0.35">
      <c r="H442" s="202" t="s">
        <v>188</v>
      </c>
      <c r="I442" s="203" t="s">
        <v>481</v>
      </c>
      <c r="J442" s="203" t="s">
        <v>481</v>
      </c>
      <c r="K442" s="203" t="s">
        <v>481</v>
      </c>
      <c r="L442" s="203" t="s">
        <v>481</v>
      </c>
    </row>
    <row r="443" spans="8:12" x14ac:dyDescent="0.35">
      <c r="H443" s="202" t="s">
        <v>188</v>
      </c>
      <c r="I443" s="203" t="s">
        <v>481</v>
      </c>
      <c r="J443" s="203" t="s">
        <v>481</v>
      </c>
      <c r="K443" s="203" t="s">
        <v>481</v>
      </c>
      <c r="L443" s="203" t="s">
        <v>481</v>
      </c>
    </row>
    <row r="444" spans="8:12" x14ac:dyDescent="0.35">
      <c r="H444" s="202" t="s">
        <v>188</v>
      </c>
      <c r="I444" s="205" t="s">
        <v>481</v>
      </c>
      <c r="J444" s="205" t="s">
        <v>481</v>
      </c>
      <c r="K444" s="205" t="s">
        <v>481</v>
      </c>
      <c r="L444" s="205" t="s">
        <v>481</v>
      </c>
    </row>
    <row r="445" spans="8:12" x14ac:dyDescent="0.35">
      <c r="H445" s="205">
        <v>2.8530150025699998E-2</v>
      </c>
      <c r="I445" s="202" t="s">
        <v>188</v>
      </c>
      <c r="J445" s="202" t="s">
        <v>188</v>
      </c>
      <c r="K445" s="202" t="s">
        <v>188</v>
      </c>
      <c r="L445" s="202" t="s">
        <v>188</v>
      </c>
    </row>
    <row r="446" spans="8:12" x14ac:dyDescent="0.35">
      <c r="H446" s="205">
        <v>2.8530150025699998E-2</v>
      </c>
      <c r="I446" s="202" t="s">
        <v>188</v>
      </c>
      <c r="J446" s="202" t="s">
        <v>188</v>
      </c>
      <c r="K446" s="202" t="s">
        <v>188</v>
      </c>
      <c r="L446" s="202" t="s">
        <v>188</v>
      </c>
    </row>
    <row r="447" spans="8:12" x14ac:dyDescent="0.35">
      <c r="H447" s="205" t="s">
        <v>485</v>
      </c>
      <c r="I447" s="202" t="s">
        <v>188</v>
      </c>
      <c r="J447" s="202" t="s">
        <v>188</v>
      </c>
      <c r="K447" s="202" t="s">
        <v>188</v>
      </c>
      <c r="L447" s="202" t="s">
        <v>188</v>
      </c>
    </row>
    <row r="448" spans="8:12" x14ac:dyDescent="0.35">
      <c r="H448" s="205" t="s">
        <v>486</v>
      </c>
      <c r="I448" s="202" t="s">
        <v>188</v>
      </c>
      <c r="J448" s="202" t="s">
        <v>188</v>
      </c>
      <c r="K448" s="202" t="s">
        <v>188</v>
      </c>
      <c r="L448" s="202" t="s">
        <v>188</v>
      </c>
    </row>
    <row r="449" spans="8:12" x14ac:dyDescent="0.35">
      <c r="H449" s="205" t="s">
        <v>486</v>
      </c>
      <c r="I449" s="202" t="s">
        <v>188</v>
      </c>
      <c r="J449" s="202" t="s">
        <v>188</v>
      </c>
      <c r="K449" s="202" t="s">
        <v>188</v>
      </c>
      <c r="L449" s="202" t="s">
        <v>188</v>
      </c>
    </row>
    <row r="450" spans="8:12" x14ac:dyDescent="0.35">
      <c r="H450" s="205" t="s">
        <v>486</v>
      </c>
      <c r="I450" s="202" t="s">
        <v>188</v>
      </c>
      <c r="J450" s="202" t="s">
        <v>188</v>
      </c>
      <c r="K450" s="202" t="s">
        <v>188</v>
      </c>
      <c r="L450" s="202" t="s">
        <v>188</v>
      </c>
    </row>
    <row r="451" spans="8:12" x14ac:dyDescent="0.35">
      <c r="H451" s="205" t="s">
        <v>481</v>
      </c>
      <c r="I451" s="202" t="s">
        <v>188</v>
      </c>
      <c r="J451" s="202" t="s">
        <v>188</v>
      </c>
      <c r="K451" s="202" t="s">
        <v>188</v>
      </c>
      <c r="L451" s="202" t="s">
        <v>188</v>
      </c>
    </row>
    <row r="452" spans="8:12" x14ac:dyDescent="0.35">
      <c r="H452" s="205" t="s">
        <v>481</v>
      </c>
      <c r="I452" s="202" t="s">
        <v>188</v>
      </c>
      <c r="J452" s="202" t="s">
        <v>188</v>
      </c>
      <c r="K452" s="202" t="s">
        <v>188</v>
      </c>
      <c r="L452" s="202" t="s">
        <v>188</v>
      </c>
    </row>
    <row r="453" spans="8:12" x14ac:dyDescent="0.35">
      <c r="H453" s="205" t="s">
        <v>481</v>
      </c>
      <c r="I453" s="202" t="s">
        <v>188</v>
      </c>
      <c r="J453" s="202" t="s">
        <v>188</v>
      </c>
      <c r="K453" s="202" t="s">
        <v>188</v>
      </c>
      <c r="L453" s="202" t="s">
        <v>188</v>
      </c>
    </row>
    <row r="454" spans="8:12" x14ac:dyDescent="0.35">
      <c r="H454" s="205" t="s">
        <v>481</v>
      </c>
      <c r="I454" s="202" t="s">
        <v>188</v>
      </c>
      <c r="J454" s="202" t="s">
        <v>188</v>
      </c>
      <c r="K454" s="202" t="s">
        <v>188</v>
      </c>
      <c r="L454" s="202" t="s">
        <v>188</v>
      </c>
    </row>
    <row r="455" spans="8:12" x14ac:dyDescent="0.35">
      <c r="H455" s="205" t="s">
        <v>481</v>
      </c>
      <c r="I455" s="202" t="s">
        <v>188</v>
      </c>
      <c r="J455" s="202" t="s">
        <v>188</v>
      </c>
      <c r="K455" s="202" t="s">
        <v>188</v>
      </c>
      <c r="L455" s="202" t="s">
        <v>188</v>
      </c>
    </row>
    <row r="456" spans="8:12" x14ac:dyDescent="0.35">
      <c r="H456" s="205" t="s">
        <v>481</v>
      </c>
      <c r="I456" s="202" t="s">
        <v>188</v>
      </c>
      <c r="J456" s="202" t="s">
        <v>188</v>
      </c>
      <c r="K456" s="202" t="s">
        <v>188</v>
      </c>
      <c r="L456" s="202" t="s">
        <v>188</v>
      </c>
    </row>
    <row r="457" spans="8:12" x14ac:dyDescent="0.35">
      <c r="H457" s="205" t="s">
        <v>481</v>
      </c>
      <c r="I457" s="202" t="s">
        <v>188</v>
      </c>
      <c r="J457" s="202" t="s">
        <v>188</v>
      </c>
      <c r="K457" s="202" t="s">
        <v>188</v>
      </c>
      <c r="L457" s="202" t="s">
        <v>188</v>
      </c>
    </row>
    <row r="458" spans="8:12" x14ac:dyDescent="0.35">
      <c r="H458" s="205" t="s">
        <v>481</v>
      </c>
      <c r="I458" s="205">
        <v>3.0595650574289701</v>
      </c>
      <c r="J458" s="205">
        <v>2.2218459027463999</v>
      </c>
      <c r="K458" s="205">
        <v>3851.2231308671667</v>
      </c>
      <c r="L458" s="205">
        <v>0.17191986356898001</v>
      </c>
    </row>
    <row r="459" spans="8:12" x14ac:dyDescent="0.35">
      <c r="H459" s="205" t="s">
        <v>481</v>
      </c>
      <c r="I459" s="202" t="s">
        <v>188</v>
      </c>
      <c r="J459" s="202" t="s">
        <v>188</v>
      </c>
      <c r="K459" s="202" t="s">
        <v>188</v>
      </c>
      <c r="L459" s="202" t="s">
        <v>188</v>
      </c>
    </row>
    <row r="460" spans="8:12" x14ac:dyDescent="0.35">
      <c r="H460" s="202" t="s">
        <v>188</v>
      </c>
      <c r="I460" s="202" t="s">
        <v>188</v>
      </c>
      <c r="J460" s="202" t="s">
        <v>188</v>
      </c>
      <c r="K460" s="202" t="s">
        <v>188</v>
      </c>
      <c r="L460" s="202" t="s">
        <v>188</v>
      </c>
    </row>
    <row r="461" spans="8:12" x14ac:dyDescent="0.35">
      <c r="H461" s="202" t="s">
        <v>188</v>
      </c>
      <c r="I461" s="202" t="s">
        <v>188</v>
      </c>
      <c r="J461" s="202" t="s">
        <v>188</v>
      </c>
      <c r="K461" s="202" t="s">
        <v>188</v>
      </c>
      <c r="L461" s="202" t="s">
        <v>188</v>
      </c>
    </row>
    <row r="462" spans="8:12" x14ac:dyDescent="0.35">
      <c r="H462" s="205" t="s">
        <v>481</v>
      </c>
      <c r="I462" s="205">
        <v>3.0595650574289701</v>
      </c>
      <c r="J462" s="205">
        <v>2.2218459027463999</v>
      </c>
      <c r="K462" s="205">
        <v>3851.2231308671667</v>
      </c>
      <c r="L462" s="205">
        <v>0.17191986356898001</v>
      </c>
    </row>
    <row r="463" spans="8:12" x14ac:dyDescent="0.35">
      <c r="H463" s="205" t="s">
        <v>487</v>
      </c>
      <c r="I463" s="205">
        <v>453.82441954455231</v>
      </c>
      <c r="J463" s="205">
        <v>613.85632533670321</v>
      </c>
      <c r="K463" s="205">
        <v>1739.7462559347221</v>
      </c>
      <c r="L463" s="205">
        <v>310.00149700742173</v>
      </c>
    </row>
    <row r="465" spans="8:35" x14ac:dyDescent="0.35">
      <c r="H465" s="58">
        <f t="shared" ref="H465:L465" si="1">H416</f>
        <v>2.8530150025699998E-2</v>
      </c>
      <c r="I465" s="58">
        <f t="shared" si="1"/>
        <v>572.16514495327442</v>
      </c>
      <c r="J465" s="58">
        <f t="shared" si="1"/>
        <v>1557.1939910195872</v>
      </c>
      <c r="K465" s="58">
        <f t="shared" si="1"/>
        <v>5849.2197121443369</v>
      </c>
      <c r="L465" s="58">
        <f t="shared" si="1"/>
        <v>830.75987228203655</v>
      </c>
    </row>
    <row r="467" spans="8:35" ht="15" x14ac:dyDescent="0.35">
      <c r="H467" s="277"/>
      <c r="I467" s="277"/>
      <c r="J467" s="277"/>
      <c r="K467" s="277"/>
      <c r="L467" s="277"/>
      <c r="M467" s="277"/>
      <c r="N467" s="277"/>
      <c r="O467" s="277"/>
      <c r="P467" s="277"/>
      <c r="Q467" s="160"/>
      <c r="R467" s="160"/>
      <c r="S467" s="160"/>
      <c r="T467" s="160"/>
      <c r="U467" s="160"/>
      <c r="V467" s="160"/>
      <c r="W467" s="160"/>
      <c r="X467" s="160"/>
      <c r="Y467" s="160"/>
      <c r="Z467" s="160"/>
      <c r="AA467" s="160"/>
      <c r="AB467" s="160"/>
      <c r="AC467" s="160"/>
      <c r="AD467" s="160"/>
      <c r="AE467" s="164"/>
      <c r="AF467" s="160"/>
      <c r="AG467" s="160"/>
      <c r="AH467" s="56" t="s">
        <v>475</v>
      </c>
      <c r="AI467" s="159"/>
    </row>
    <row r="468" spans="8:35" ht="15.5" x14ac:dyDescent="0.35">
      <c r="H468" s="60"/>
      <c r="I468" s="60"/>
      <c r="J468" s="60"/>
      <c r="K468" s="60"/>
      <c r="L468" s="60"/>
      <c r="M468" s="60"/>
      <c r="N468" s="60"/>
      <c r="O468" s="60"/>
      <c r="P468" s="60"/>
      <c r="Q468" s="160"/>
      <c r="R468" s="160"/>
      <c r="S468" s="160"/>
      <c r="T468" s="160"/>
      <c r="U468" s="160"/>
      <c r="V468" s="160"/>
      <c r="W468" s="160"/>
      <c r="X468" s="160"/>
      <c r="Y468" s="160"/>
      <c r="Z468" s="160"/>
      <c r="AA468" s="160"/>
      <c r="AB468" s="160"/>
      <c r="AC468" s="160"/>
      <c r="AD468" s="160"/>
      <c r="AE468" s="164"/>
      <c r="AF468" s="159"/>
      <c r="AG468" s="159"/>
      <c r="AH468" s="56" t="s">
        <v>2273</v>
      </c>
      <c r="AI468" s="159"/>
    </row>
    <row r="469" spans="8:35" x14ac:dyDescent="0.35">
      <c r="H469" s="160"/>
      <c r="I469" s="160"/>
      <c r="J469" s="160"/>
      <c r="K469" s="160"/>
      <c r="L469" s="160"/>
      <c r="M469" s="160"/>
      <c r="N469" s="160"/>
      <c r="O469" s="160"/>
      <c r="P469" s="160"/>
      <c r="Q469" s="160"/>
      <c r="R469" s="160"/>
      <c r="S469" s="160"/>
      <c r="T469" s="160"/>
      <c r="U469" s="160"/>
      <c r="V469" s="160"/>
      <c r="W469" s="160"/>
      <c r="X469" s="160"/>
      <c r="Y469" s="160"/>
      <c r="Z469" s="160"/>
      <c r="AA469" s="160"/>
      <c r="AB469" s="160"/>
      <c r="AC469" s="160"/>
      <c r="AD469" s="160"/>
      <c r="AE469" s="164"/>
      <c r="AF469" s="159"/>
      <c r="AG469" s="159"/>
      <c r="AH469" s="56" t="s">
        <v>476</v>
      </c>
      <c r="AI469" s="159"/>
    </row>
    <row r="470" spans="8:35" x14ac:dyDescent="0.35">
      <c r="H470" s="160"/>
      <c r="I470" s="160"/>
      <c r="J470" s="160"/>
      <c r="K470" s="160"/>
      <c r="L470" s="160"/>
      <c r="M470" s="160"/>
      <c r="N470" s="160"/>
      <c r="O470" s="160"/>
      <c r="P470" s="160"/>
      <c r="Q470" s="160"/>
      <c r="R470" s="160"/>
      <c r="S470" s="160"/>
      <c r="T470" s="160"/>
      <c r="U470" s="160"/>
      <c r="V470" s="160"/>
      <c r="W470" s="160"/>
      <c r="X470" s="160"/>
      <c r="Y470" s="160"/>
      <c r="Z470" s="160"/>
      <c r="AA470" s="160"/>
      <c r="AB470" s="160"/>
      <c r="AC470" s="160"/>
      <c r="AD470" s="160"/>
      <c r="AE470" s="160"/>
      <c r="AF470" s="160"/>
      <c r="AG470" s="160"/>
      <c r="AH470" s="160"/>
      <c r="AI470" s="160"/>
    </row>
    <row r="471" spans="8:35" ht="64.5" customHeight="1" x14ac:dyDescent="0.35">
      <c r="H471" s="166" t="s">
        <v>503</v>
      </c>
      <c r="I471" s="166" t="s">
        <v>504</v>
      </c>
      <c r="J471" s="166" t="s">
        <v>505</v>
      </c>
      <c r="K471" s="166" t="s">
        <v>506</v>
      </c>
      <c r="L471" s="166" t="s">
        <v>507</v>
      </c>
      <c r="M471" s="166" t="s">
        <v>508</v>
      </c>
      <c r="N471" s="166" t="s">
        <v>509</v>
      </c>
      <c r="O471" s="166" t="s">
        <v>510</v>
      </c>
      <c r="P471" s="166" t="s">
        <v>511</v>
      </c>
      <c r="Q471" s="166" t="s">
        <v>512</v>
      </c>
      <c r="R471" s="167" t="s">
        <v>513</v>
      </c>
      <c r="S471" s="167" t="s">
        <v>514</v>
      </c>
      <c r="T471" s="168" t="s">
        <v>515</v>
      </c>
      <c r="U471" s="166" t="s">
        <v>516</v>
      </c>
      <c r="V471" s="169" t="s">
        <v>517</v>
      </c>
      <c r="W471" s="169" t="s">
        <v>518</v>
      </c>
      <c r="X471" s="169" t="s">
        <v>519</v>
      </c>
      <c r="Y471" s="169" t="s">
        <v>520</v>
      </c>
      <c r="Z471" s="169" t="s">
        <v>521</v>
      </c>
      <c r="AA471" s="169" t="s">
        <v>522</v>
      </c>
      <c r="AB471" s="169" t="s">
        <v>523</v>
      </c>
      <c r="AC471" s="170" t="s">
        <v>524</v>
      </c>
      <c r="AD471" s="170" t="s">
        <v>525</v>
      </c>
      <c r="AE471" s="168" t="s">
        <v>526</v>
      </c>
      <c r="AF471" s="166" t="s">
        <v>527</v>
      </c>
      <c r="AG471" s="168" t="s">
        <v>495</v>
      </c>
      <c r="AH471" s="167" t="s">
        <v>496</v>
      </c>
      <c r="AI471" s="61" t="s">
        <v>528</v>
      </c>
    </row>
    <row r="472" spans="8:35" ht="37" thickBot="1" x14ac:dyDescent="0.4">
      <c r="H472" s="275"/>
      <c r="I472" s="275"/>
      <c r="J472" s="275"/>
      <c r="K472" s="275"/>
      <c r="L472" s="275"/>
      <c r="M472" s="275"/>
      <c r="N472" s="275"/>
      <c r="O472" s="275"/>
      <c r="P472" s="275"/>
      <c r="Q472" s="276"/>
      <c r="R472" s="185"/>
      <c r="S472" s="185"/>
      <c r="T472" s="273" t="s">
        <v>529</v>
      </c>
      <c r="U472" s="274"/>
      <c r="V472" s="278" t="s">
        <v>2027</v>
      </c>
      <c r="W472" s="275"/>
      <c r="X472" s="275"/>
      <c r="Y472" s="275"/>
      <c r="Z472" s="275"/>
      <c r="AA472" s="275"/>
      <c r="AB472" s="276"/>
      <c r="AC472" s="185"/>
      <c r="AD472" s="185"/>
      <c r="AE472" s="273" t="s">
        <v>529</v>
      </c>
      <c r="AF472" s="274"/>
      <c r="AG472" s="171" t="s">
        <v>500</v>
      </c>
      <c r="AH472" s="186" t="s">
        <v>2027</v>
      </c>
      <c r="AI472" s="172" t="s">
        <v>2027</v>
      </c>
    </row>
    <row r="473" spans="8:35" ht="15" thickTop="1" x14ac:dyDescent="0.35">
      <c r="H473" s="205" t="s">
        <v>484</v>
      </c>
      <c r="I473" s="205">
        <v>2093.1475999999998</v>
      </c>
      <c r="J473" s="205" t="s">
        <v>484</v>
      </c>
      <c r="K473" s="205" t="s">
        <v>541</v>
      </c>
      <c r="L473" s="205" t="s">
        <v>484</v>
      </c>
      <c r="M473" s="205" t="s">
        <v>484</v>
      </c>
      <c r="N473" s="205" t="s">
        <v>484</v>
      </c>
      <c r="O473" s="205" t="s">
        <v>484</v>
      </c>
      <c r="P473" s="205">
        <v>117.73</v>
      </c>
      <c r="Q473" s="205" t="s">
        <v>484</v>
      </c>
      <c r="R473" s="205" t="s">
        <v>541</v>
      </c>
      <c r="S473" s="205" t="s">
        <v>541</v>
      </c>
      <c r="T473" s="205">
        <v>1.6984600970478201</v>
      </c>
      <c r="U473" s="202" t="s">
        <v>188</v>
      </c>
      <c r="V473" s="205">
        <v>540.06916717032652</v>
      </c>
      <c r="W473" s="205">
        <v>206.85707686944318</v>
      </c>
      <c r="X473" s="205">
        <v>9.0276703162196608</v>
      </c>
      <c r="Y473" s="205" t="s">
        <v>484</v>
      </c>
      <c r="Z473" s="205">
        <v>11.47912170919709</v>
      </c>
      <c r="AA473" s="205" t="s">
        <v>484</v>
      </c>
      <c r="AB473" s="205" t="s">
        <v>541</v>
      </c>
      <c r="AC473" s="205" t="s">
        <v>484</v>
      </c>
      <c r="AD473" s="205" t="s">
        <v>484</v>
      </c>
      <c r="AE473" s="205">
        <v>3.5894286775586801</v>
      </c>
      <c r="AF473" s="202" t="s">
        <v>188</v>
      </c>
      <c r="AG473" s="205">
        <v>7230.4559117999988</v>
      </c>
      <c r="AH473" s="205">
        <v>517.71056610324001</v>
      </c>
      <c r="AI473" s="205">
        <v>28.530150025699999</v>
      </c>
    </row>
    <row r="474" spans="8:35" x14ac:dyDescent="0.35">
      <c r="H474" s="205" t="s">
        <v>481</v>
      </c>
      <c r="I474" s="205" t="s">
        <v>481</v>
      </c>
      <c r="J474" s="205" t="s">
        <v>481</v>
      </c>
      <c r="K474" s="205" t="s">
        <v>481</v>
      </c>
      <c r="L474" s="205" t="s">
        <v>481</v>
      </c>
      <c r="M474" s="205" t="s">
        <v>481</v>
      </c>
      <c r="N474" s="205" t="s">
        <v>481</v>
      </c>
      <c r="O474" s="205" t="s">
        <v>481</v>
      </c>
      <c r="P474" s="205" t="s">
        <v>481</v>
      </c>
      <c r="Q474" s="205" t="s">
        <v>481</v>
      </c>
      <c r="R474" s="205" t="s">
        <v>481</v>
      </c>
      <c r="S474" s="205" t="s">
        <v>481</v>
      </c>
      <c r="T474" s="205" t="s">
        <v>481</v>
      </c>
      <c r="U474" s="202" t="s">
        <v>188</v>
      </c>
      <c r="V474" s="205" t="s">
        <v>481</v>
      </c>
      <c r="W474" s="205" t="s">
        <v>481</v>
      </c>
      <c r="X474" s="205" t="s">
        <v>481</v>
      </c>
      <c r="Y474" s="205" t="s">
        <v>481</v>
      </c>
      <c r="Z474" s="205" t="s">
        <v>481</v>
      </c>
      <c r="AA474" s="205" t="s">
        <v>481</v>
      </c>
      <c r="AB474" s="205" t="s">
        <v>481</v>
      </c>
      <c r="AC474" s="205" t="s">
        <v>481</v>
      </c>
      <c r="AD474" s="205" t="s">
        <v>481</v>
      </c>
      <c r="AE474" s="205" t="s">
        <v>481</v>
      </c>
      <c r="AF474" s="202" t="s">
        <v>188</v>
      </c>
      <c r="AG474" s="205" t="s">
        <v>481</v>
      </c>
      <c r="AH474" s="205" t="s">
        <v>481</v>
      </c>
      <c r="AI474" s="205" t="s">
        <v>481</v>
      </c>
    </row>
    <row r="475" spans="8:35" x14ac:dyDescent="0.35">
      <c r="H475" s="205" t="s">
        <v>481</v>
      </c>
      <c r="I475" s="205" t="s">
        <v>481</v>
      </c>
      <c r="J475" s="205" t="s">
        <v>481</v>
      </c>
      <c r="K475" s="205" t="s">
        <v>481</v>
      </c>
      <c r="L475" s="205" t="s">
        <v>481</v>
      </c>
      <c r="M475" s="205" t="s">
        <v>481</v>
      </c>
      <c r="N475" s="205" t="s">
        <v>481</v>
      </c>
      <c r="O475" s="205" t="s">
        <v>481</v>
      </c>
      <c r="P475" s="205" t="s">
        <v>481</v>
      </c>
      <c r="Q475" s="205" t="s">
        <v>481</v>
      </c>
      <c r="R475" s="205" t="s">
        <v>481</v>
      </c>
      <c r="S475" s="205" t="s">
        <v>481</v>
      </c>
      <c r="T475" s="205" t="s">
        <v>481</v>
      </c>
      <c r="U475" s="202" t="s">
        <v>188</v>
      </c>
      <c r="V475" s="205" t="s">
        <v>481</v>
      </c>
      <c r="W475" s="205" t="s">
        <v>481</v>
      </c>
      <c r="X475" s="205" t="s">
        <v>481</v>
      </c>
      <c r="Y475" s="205" t="s">
        <v>481</v>
      </c>
      <c r="Z475" s="205" t="s">
        <v>481</v>
      </c>
      <c r="AA475" s="205" t="s">
        <v>481</v>
      </c>
      <c r="AB475" s="205" t="s">
        <v>481</v>
      </c>
      <c r="AC475" s="205" t="s">
        <v>481</v>
      </c>
      <c r="AD475" s="205" t="s">
        <v>481</v>
      </c>
      <c r="AE475" s="205" t="s">
        <v>481</v>
      </c>
      <c r="AF475" s="202" t="s">
        <v>188</v>
      </c>
      <c r="AG475" s="205" t="s">
        <v>481</v>
      </c>
      <c r="AH475" s="205" t="s">
        <v>481</v>
      </c>
      <c r="AI475" s="205" t="s">
        <v>481</v>
      </c>
    </row>
    <row r="476" spans="8:35" x14ac:dyDescent="0.35">
      <c r="H476" s="205" t="s">
        <v>481</v>
      </c>
      <c r="I476" s="205" t="s">
        <v>481</v>
      </c>
      <c r="J476" s="205" t="s">
        <v>481</v>
      </c>
      <c r="K476" s="205" t="s">
        <v>481</v>
      </c>
      <c r="L476" s="205" t="s">
        <v>481</v>
      </c>
      <c r="M476" s="205" t="s">
        <v>481</v>
      </c>
      <c r="N476" s="205" t="s">
        <v>481</v>
      </c>
      <c r="O476" s="205" t="s">
        <v>481</v>
      </c>
      <c r="P476" s="205" t="s">
        <v>481</v>
      </c>
      <c r="Q476" s="205" t="s">
        <v>481</v>
      </c>
      <c r="R476" s="205" t="s">
        <v>481</v>
      </c>
      <c r="S476" s="205" t="s">
        <v>481</v>
      </c>
      <c r="T476" s="205" t="s">
        <v>481</v>
      </c>
      <c r="U476" s="202" t="s">
        <v>188</v>
      </c>
      <c r="V476" s="205" t="s">
        <v>481</v>
      </c>
      <c r="W476" s="205" t="s">
        <v>481</v>
      </c>
      <c r="X476" s="205" t="s">
        <v>481</v>
      </c>
      <c r="Y476" s="205" t="s">
        <v>481</v>
      </c>
      <c r="Z476" s="205" t="s">
        <v>481</v>
      </c>
      <c r="AA476" s="205" t="s">
        <v>481</v>
      </c>
      <c r="AB476" s="205" t="s">
        <v>481</v>
      </c>
      <c r="AC476" s="205" t="s">
        <v>481</v>
      </c>
      <c r="AD476" s="205" t="s">
        <v>481</v>
      </c>
      <c r="AE476" s="205" t="s">
        <v>481</v>
      </c>
      <c r="AF476" s="202" t="s">
        <v>188</v>
      </c>
      <c r="AG476" s="205" t="s">
        <v>481</v>
      </c>
      <c r="AH476" s="205" t="s">
        <v>481</v>
      </c>
      <c r="AI476" s="205" t="s">
        <v>481</v>
      </c>
    </row>
    <row r="477" spans="8:35" x14ac:dyDescent="0.35">
      <c r="H477" s="205" t="s">
        <v>481</v>
      </c>
      <c r="I477" s="205" t="s">
        <v>481</v>
      </c>
      <c r="J477" s="205" t="s">
        <v>481</v>
      </c>
      <c r="K477" s="205" t="s">
        <v>481</v>
      </c>
      <c r="L477" s="205" t="s">
        <v>481</v>
      </c>
      <c r="M477" s="205" t="s">
        <v>481</v>
      </c>
      <c r="N477" s="205" t="s">
        <v>481</v>
      </c>
      <c r="O477" s="205" t="s">
        <v>481</v>
      </c>
      <c r="P477" s="205" t="s">
        <v>481</v>
      </c>
      <c r="Q477" s="205" t="s">
        <v>481</v>
      </c>
      <c r="R477" s="205" t="s">
        <v>481</v>
      </c>
      <c r="S477" s="205" t="s">
        <v>481</v>
      </c>
      <c r="T477" s="205" t="s">
        <v>481</v>
      </c>
      <c r="U477" s="202" t="s">
        <v>188</v>
      </c>
      <c r="V477" s="205" t="s">
        <v>481</v>
      </c>
      <c r="W477" s="205" t="s">
        <v>481</v>
      </c>
      <c r="X477" s="205" t="s">
        <v>481</v>
      </c>
      <c r="Y477" s="205" t="s">
        <v>481</v>
      </c>
      <c r="Z477" s="205" t="s">
        <v>481</v>
      </c>
      <c r="AA477" s="205" t="s">
        <v>481</v>
      </c>
      <c r="AB477" s="205" t="s">
        <v>481</v>
      </c>
      <c r="AC477" s="205" t="s">
        <v>481</v>
      </c>
      <c r="AD477" s="205" t="s">
        <v>481</v>
      </c>
      <c r="AE477" s="205" t="s">
        <v>481</v>
      </c>
      <c r="AF477" s="202" t="s">
        <v>188</v>
      </c>
      <c r="AG477" s="205" t="s">
        <v>481</v>
      </c>
      <c r="AH477" s="205" t="s">
        <v>481</v>
      </c>
      <c r="AI477" s="205" t="s">
        <v>481</v>
      </c>
    </row>
    <row r="478" spans="8:35" x14ac:dyDescent="0.35">
      <c r="H478" s="205" t="s">
        <v>481</v>
      </c>
      <c r="I478" s="205" t="s">
        <v>481</v>
      </c>
      <c r="J478" s="205" t="s">
        <v>481</v>
      </c>
      <c r="K478" s="205" t="s">
        <v>481</v>
      </c>
      <c r="L478" s="205" t="s">
        <v>481</v>
      </c>
      <c r="M478" s="205" t="s">
        <v>481</v>
      </c>
      <c r="N478" s="205" t="s">
        <v>481</v>
      </c>
      <c r="O478" s="205" t="s">
        <v>481</v>
      </c>
      <c r="P478" s="205" t="s">
        <v>481</v>
      </c>
      <c r="Q478" s="205" t="s">
        <v>481</v>
      </c>
      <c r="R478" s="205" t="s">
        <v>481</v>
      </c>
      <c r="S478" s="205" t="s">
        <v>481</v>
      </c>
      <c r="T478" s="205" t="s">
        <v>481</v>
      </c>
      <c r="U478" s="202" t="s">
        <v>188</v>
      </c>
      <c r="V478" s="205" t="s">
        <v>481</v>
      </c>
      <c r="W478" s="205" t="s">
        <v>481</v>
      </c>
      <c r="X478" s="205" t="s">
        <v>481</v>
      </c>
      <c r="Y478" s="205" t="s">
        <v>481</v>
      </c>
      <c r="Z478" s="205" t="s">
        <v>481</v>
      </c>
      <c r="AA478" s="205" t="s">
        <v>481</v>
      </c>
      <c r="AB478" s="205" t="s">
        <v>481</v>
      </c>
      <c r="AC478" s="205" t="s">
        <v>481</v>
      </c>
      <c r="AD478" s="205" t="s">
        <v>481</v>
      </c>
      <c r="AE478" s="205" t="s">
        <v>481</v>
      </c>
      <c r="AF478" s="202" t="s">
        <v>188</v>
      </c>
      <c r="AG478" s="205" t="s">
        <v>481</v>
      </c>
      <c r="AH478" s="205" t="s">
        <v>481</v>
      </c>
      <c r="AI478" s="205" t="s">
        <v>481</v>
      </c>
    </row>
    <row r="479" spans="8:35" x14ac:dyDescent="0.35">
      <c r="H479" s="205" t="s">
        <v>481</v>
      </c>
      <c r="I479" s="205" t="s">
        <v>481</v>
      </c>
      <c r="J479" s="205" t="s">
        <v>481</v>
      </c>
      <c r="K479" s="205" t="s">
        <v>481</v>
      </c>
      <c r="L479" s="205" t="s">
        <v>481</v>
      </c>
      <c r="M479" s="205" t="s">
        <v>481</v>
      </c>
      <c r="N479" s="205" t="s">
        <v>481</v>
      </c>
      <c r="O479" s="205" t="s">
        <v>481</v>
      </c>
      <c r="P479" s="205" t="s">
        <v>481</v>
      </c>
      <c r="Q479" s="205" t="s">
        <v>481</v>
      </c>
      <c r="R479" s="205" t="s">
        <v>481</v>
      </c>
      <c r="S479" s="205" t="s">
        <v>481</v>
      </c>
      <c r="T479" s="205" t="s">
        <v>481</v>
      </c>
      <c r="U479" s="202" t="s">
        <v>188</v>
      </c>
      <c r="V479" s="205">
        <v>391.00292248704386</v>
      </c>
      <c r="W479" s="205">
        <v>45.101851511540602</v>
      </c>
      <c r="X479" s="205" t="s">
        <v>481</v>
      </c>
      <c r="Y479" s="205" t="s">
        <v>481</v>
      </c>
      <c r="Z479" s="205" t="s">
        <v>481</v>
      </c>
      <c r="AA479" s="205" t="s">
        <v>481</v>
      </c>
      <c r="AB479" s="205" t="s">
        <v>481</v>
      </c>
      <c r="AC479" s="205" t="s">
        <v>481</v>
      </c>
      <c r="AD479" s="205" t="s">
        <v>481</v>
      </c>
      <c r="AE479" s="205" t="s">
        <v>481</v>
      </c>
      <c r="AF479" s="202" t="s">
        <v>188</v>
      </c>
      <c r="AG479" s="205" t="s">
        <v>481</v>
      </c>
      <c r="AH479" s="205">
        <v>120.41830440901001</v>
      </c>
      <c r="AI479" s="205" t="s">
        <v>481</v>
      </c>
    </row>
    <row r="480" spans="8:35" x14ac:dyDescent="0.35">
      <c r="H480" s="202" t="s">
        <v>188</v>
      </c>
      <c r="I480" s="202" t="s">
        <v>188</v>
      </c>
      <c r="J480" s="202" t="s">
        <v>188</v>
      </c>
      <c r="K480" s="202" t="s">
        <v>188</v>
      </c>
      <c r="L480" s="202" t="s">
        <v>188</v>
      </c>
      <c r="M480" s="202" t="s">
        <v>188</v>
      </c>
      <c r="N480" s="202" t="s">
        <v>188</v>
      </c>
      <c r="O480" s="202" t="s">
        <v>188</v>
      </c>
      <c r="P480" s="202" t="s">
        <v>188</v>
      </c>
      <c r="Q480" s="202" t="s">
        <v>188</v>
      </c>
      <c r="R480" s="202" t="s">
        <v>188</v>
      </c>
      <c r="S480" s="202" t="s">
        <v>188</v>
      </c>
      <c r="T480" s="202" t="s">
        <v>188</v>
      </c>
      <c r="U480" s="202" t="s">
        <v>188</v>
      </c>
      <c r="V480" s="205">
        <v>391.00292248704386</v>
      </c>
      <c r="W480" s="205">
        <v>45.101851511540602</v>
      </c>
      <c r="X480" s="205" t="s">
        <v>481</v>
      </c>
      <c r="Y480" s="205" t="s">
        <v>481</v>
      </c>
      <c r="Z480" s="205" t="s">
        <v>481</v>
      </c>
      <c r="AA480" s="205" t="s">
        <v>481</v>
      </c>
      <c r="AB480" s="205" t="s">
        <v>481</v>
      </c>
      <c r="AC480" s="205" t="s">
        <v>481</v>
      </c>
      <c r="AD480" s="205" t="s">
        <v>481</v>
      </c>
      <c r="AE480" s="205" t="s">
        <v>481</v>
      </c>
      <c r="AF480" s="202" t="s">
        <v>188</v>
      </c>
      <c r="AG480" s="202" t="s">
        <v>188</v>
      </c>
      <c r="AH480" s="205" t="s">
        <v>481</v>
      </c>
      <c r="AI480" s="202" t="s">
        <v>188</v>
      </c>
    </row>
    <row r="481" spans="8:35" x14ac:dyDescent="0.35">
      <c r="H481" s="205" t="s">
        <v>481</v>
      </c>
      <c r="I481" s="205" t="s">
        <v>481</v>
      </c>
      <c r="J481" s="205" t="s">
        <v>481</v>
      </c>
      <c r="K481" s="205" t="s">
        <v>481</v>
      </c>
      <c r="L481" s="205" t="s">
        <v>481</v>
      </c>
      <c r="M481" s="205" t="s">
        <v>481</v>
      </c>
      <c r="N481" s="205" t="s">
        <v>481</v>
      </c>
      <c r="O481" s="205" t="s">
        <v>481</v>
      </c>
      <c r="P481" s="205" t="s">
        <v>481</v>
      </c>
      <c r="Q481" s="205" t="s">
        <v>481</v>
      </c>
      <c r="R481" s="205" t="s">
        <v>481</v>
      </c>
      <c r="S481" s="205" t="s">
        <v>481</v>
      </c>
      <c r="T481" s="205" t="s">
        <v>481</v>
      </c>
      <c r="U481" s="202" t="s">
        <v>188</v>
      </c>
      <c r="V481" s="205" t="s">
        <v>481</v>
      </c>
      <c r="W481" s="205" t="s">
        <v>481</v>
      </c>
      <c r="X481" s="205" t="s">
        <v>481</v>
      </c>
      <c r="Y481" s="205" t="s">
        <v>481</v>
      </c>
      <c r="Z481" s="205" t="s">
        <v>481</v>
      </c>
      <c r="AA481" s="205" t="s">
        <v>481</v>
      </c>
      <c r="AB481" s="205" t="s">
        <v>481</v>
      </c>
      <c r="AC481" s="205" t="s">
        <v>481</v>
      </c>
      <c r="AD481" s="205" t="s">
        <v>481</v>
      </c>
      <c r="AE481" s="205" t="s">
        <v>481</v>
      </c>
      <c r="AF481" s="202" t="s">
        <v>188</v>
      </c>
      <c r="AG481" s="205" t="s">
        <v>481</v>
      </c>
      <c r="AH481" s="205">
        <v>120.41830440900908</v>
      </c>
      <c r="AI481" s="202" t="s">
        <v>188</v>
      </c>
    </row>
    <row r="482" spans="8:35" x14ac:dyDescent="0.35">
      <c r="H482" s="205" t="s">
        <v>481</v>
      </c>
      <c r="I482" s="205" t="s">
        <v>481</v>
      </c>
      <c r="J482" s="205" t="s">
        <v>481</v>
      </c>
      <c r="K482" s="205" t="s">
        <v>481</v>
      </c>
      <c r="L482" s="205" t="s">
        <v>481</v>
      </c>
      <c r="M482" s="205" t="s">
        <v>481</v>
      </c>
      <c r="N482" s="205" t="s">
        <v>481</v>
      </c>
      <c r="O482" s="205" t="s">
        <v>481</v>
      </c>
      <c r="P482" s="205" t="s">
        <v>481</v>
      </c>
      <c r="Q482" s="205" t="s">
        <v>481</v>
      </c>
      <c r="R482" s="205" t="s">
        <v>481</v>
      </c>
      <c r="S482" s="205" t="s">
        <v>481</v>
      </c>
      <c r="T482" s="205" t="s">
        <v>481</v>
      </c>
      <c r="U482" s="202" t="s">
        <v>188</v>
      </c>
      <c r="V482" s="205" t="s">
        <v>481</v>
      </c>
      <c r="W482" s="205" t="s">
        <v>481</v>
      </c>
      <c r="X482" s="205" t="s">
        <v>481</v>
      </c>
      <c r="Y482" s="205" t="s">
        <v>481</v>
      </c>
      <c r="Z482" s="205" t="s">
        <v>481</v>
      </c>
      <c r="AA482" s="205" t="s">
        <v>481</v>
      </c>
      <c r="AB482" s="205" t="s">
        <v>481</v>
      </c>
      <c r="AC482" s="205" t="s">
        <v>481</v>
      </c>
      <c r="AD482" s="205" t="s">
        <v>481</v>
      </c>
      <c r="AE482" s="205" t="s">
        <v>481</v>
      </c>
      <c r="AF482" s="202" t="s">
        <v>188</v>
      </c>
      <c r="AG482" s="205" t="s">
        <v>481</v>
      </c>
      <c r="AH482" s="205" t="s">
        <v>481</v>
      </c>
      <c r="AI482" s="205" t="s">
        <v>481</v>
      </c>
    </row>
    <row r="483" spans="8:35" x14ac:dyDescent="0.35">
      <c r="H483" s="205" t="s">
        <v>494</v>
      </c>
      <c r="I483" s="205" t="s">
        <v>2025</v>
      </c>
      <c r="J483" s="205" t="s">
        <v>494</v>
      </c>
      <c r="K483" s="205" t="s">
        <v>2025</v>
      </c>
      <c r="L483" s="205" t="s">
        <v>494</v>
      </c>
      <c r="M483" s="205" t="s">
        <v>494</v>
      </c>
      <c r="N483" s="205" t="s">
        <v>494</v>
      </c>
      <c r="O483" s="205" t="s">
        <v>494</v>
      </c>
      <c r="P483" s="205" t="s">
        <v>2025</v>
      </c>
      <c r="Q483" s="205" t="s">
        <v>494</v>
      </c>
      <c r="R483" s="205" t="s">
        <v>2025</v>
      </c>
      <c r="S483" s="205" t="s">
        <v>2025</v>
      </c>
      <c r="T483" s="205">
        <v>1.6984600970478201</v>
      </c>
      <c r="U483" s="202" t="s">
        <v>188</v>
      </c>
      <c r="V483" s="205">
        <v>146.62879409508059</v>
      </c>
      <c r="W483" s="205">
        <v>161.75522535790259</v>
      </c>
      <c r="X483" s="205">
        <v>9.0276703162196608</v>
      </c>
      <c r="Y483" s="205" t="s">
        <v>494</v>
      </c>
      <c r="Z483" s="205">
        <v>11.47912170919709</v>
      </c>
      <c r="AA483" s="205" t="s">
        <v>494</v>
      </c>
      <c r="AB483" s="205" t="s">
        <v>2025</v>
      </c>
      <c r="AC483" s="205" t="s">
        <v>494</v>
      </c>
      <c r="AD483" s="205" t="s">
        <v>494</v>
      </c>
      <c r="AE483" s="205">
        <v>3.5894286775586801</v>
      </c>
      <c r="AF483" s="202" t="s">
        <v>188</v>
      </c>
      <c r="AG483" s="205" t="s">
        <v>494</v>
      </c>
      <c r="AH483" s="205">
        <v>31.103247907929191</v>
      </c>
      <c r="AI483" s="205">
        <v>28.530150025703989</v>
      </c>
    </row>
    <row r="484" spans="8:35" x14ac:dyDescent="0.35">
      <c r="H484" s="205" t="s">
        <v>486</v>
      </c>
      <c r="I484" s="205" t="s">
        <v>486</v>
      </c>
      <c r="J484" s="205" t="s">
        <v>486</v>
      </c>
      <c r="K484" s="205" t="s">
        <v>486</v>
      </c>
      <c r="L484" s="205" t="s">
        <v>486</v>
      </c>
      <c r="M484" s="205" t="s">
        <v>486</v>
      </c>
      <c r="N484" s="205" t="s">
        <v>486</v>
      </c>
      <c r="O484" s="205" t="s">
        <v>486</v>
      </c>
      <c r="P484" s="205" t="s">
        <v>486</v>
      </c>
      <c r="Q484" s="205" t="s">
        <v>486</v>
      </c>
      <c r="R484" s="205" t="s">
        <v>486</v>
      </c>
      <c r="S484" s="205" t="s">
        <v>486</v>
      </c>
      <c r="T484" s="205" t="s">
        <v>485</v>
      </c>
      <c r="U484" s="202" t="s">
        <v>188</v>
      </c>
      <c r="V484" s="205">
        <v>146.16040121254008</v>
      </c>
      <c r="W484" s="205">
        <v>161.67811829648733</v>
      </c>
      <c r="X484" s="205">
        <v>8.9719417447910903</v>
      </c>
      <c r="Y484" s="205" t="s">
        <v>486</v>
      </c>
      <c r="Z484" s="205">
        <v>11.42114438969833</v>
      </c>
      <c r="AA484" s="205" t="s">
        <v>486</v>
      </c>
      <c r="AB484" s="205" t="s">
        <v>486</v>
      </c>
      <c r="AC484" s="205" t="s">
        <v>486</v>
      </c>
      <c r="AD484" s="205" t="s">
        <v>486</v>
      </c>
      <c r="AE484" s="205">
        <v>1.1055156889200001E-3</v>
      </c>
      <c r="AF484" s="202" t="s">
        <v>188</v>
      </c>
      <c r="AG484" s="205" t="s">
        <v>485</v>
      </c>
      <c r="AH484" s="205">
        <v>30.668042743204541</v>
      </c>
      <c r="AI484" s="205">
        <v>28.530150025703989</v>
      </c>
    </row>
    <row r="485" spans="8:35" x14ac:dyDescent="0.35">
      <c r="H485" s="205" t="s">
        <v>485</v>
      </c>
      <c r="I485" s="205" t="s">
        <v>485</v>
      </c>
      <c r="J485" s="205" t="s">
        <v>485</v>
      </c>
      <c r="K485" s="205" t="s">
        <v>485</v>
      </c>
      <c r="L485" s="205" t="s">
        <v>485</v>
      </c>
      <c r="M485" s="205" t="s">
        <v>485</v>
      </c>
      <c r="N485" s="205" t="s">
        <v>485</v>
      </c>
      <c r="O485" s="205" t="s">
        <v>485</v>
      </c>
      <c r="P485" s="205" t="s">
        <v>485</v>
      </c>
      <c r="Q485" s="205" t="s">
        <v>485</v>
      </c>
      <c r="R485" s="205" t="s">
        <v>485</v>
      </c>
      <c r="S485" s="205" t="s">
        <v>485</v>
      </c>
      <c r="T485" s="205" t="s">
        <v>485</v>
      </c>
      <c r="U485" s="202" t="s">
        <v>188</v>
      </c>
      <c r="V485" s="205" t="s">
        <v>485</v>
      </c>
      <c r="W485" s="205" t="s">
        <v>485</v>
      </c>
      <c r="X485" s="205" t="s">
        <v>485</v>
      </c>
      <c r="Y485" s="205" t="s">
        <v>485</v>
      </c>
      <c r="Z485" s="205" t="s">
        <v>485</v>
      </c>
      <c r="AA485" s="205" t="s">
        <v>485</v>
      </c>
      <c r="AB485" s="205" t="s">
        <v>485</v>
      </c>
      <c r="AC485" s="205" t="s">
        <v>485</v>
      </c>
      <c r="AD485" s="205" t="s">
        <v>485</v>
      </c>
      <c r="AE485" s="205" t="s">
        <v>485</v>
      </c>
      <c r="AF485" s="202" t="s">
        <v>188</v>
      </c>
      <c r="AG485" s="205" t="s">
        <v>485</v>
      </c>
      <c r="AH485" s="205" t="s">
        <v>485</v>
      </c>
      <c r="AI485" s="205" t="s">
        <v>485</v>
      </c>
    </row>
    <row r="486" spans="8:35" x14ac:dyDescent="0.35">
      <c r="H486" s="205" t="s">
        <v>485</v>
      </c>
      <c r="I486" s="205" t="s">
        <v>485</v>
      </c>
      <c r="J486" s="205" t="s">
        <v>485</v>
      </c>
      <c r="K486" s="205" t="s">
        <v>485</v>
      </c>
      <c r="L486" s="205" t="s">
        <v>485</v>
      </c>
      <c r="M486" s="205" t="s">
        <v>485</v>
      </c>
      <c r="N486" s="205" t="s">
        <v>485</v>
      </c>
      <c r="O486" s="205" t="s">
        <v>485</v>
      </c>
      <c r="P486" s="205" t="s">
        <v>485</v>
      </c>
      <c r="Q486" s="205" t="s">
        <v>485</v>
      </c>
      <c r="R486" s="205" t="s">
        <v>485</v>
      </c>
      <c r="S486" s="205" t="s">
        <v>485</v>
      </c>
      <c r="T486" s="205" t="s">
        <v>485</v>
      </c>
      <c r="U486" s="202" t="s">
        <v>188</v>
      </c>
      <c r="V486" s="205">
        <v>0.41169288254051001</v>
      </c>
      <c r="W486" s="205">
        <v>5.0035632843830002E-2</v>
      </c>
      <c r="X486" s="205" t="s">
        <v>485</v>
      </c>
      <c r="Y486" s="205" t="s">
        <v>485</v>
      </c>
      <c r="Z486" s="205">
        <v>3.9874807019000001E-4</v>
      </c>
      <c r="AA486" s="205" t="s">
        <v>485</v>
      </c>
      <c r="AB486" s="205" t="s">
        <v>485</v>
      </c>
      <c r="AC486" s="205" t="s">
        <v>485</v>
      </c>
      <c r="AD486" s="205" t="s">
        <v>485</v>
      </c>
      <c r="AE486" s="205" t="s">
        <v>485</v>
      </c>
      <c r="AF486" s="202" t="s">
        <v>188</v>
      </c>
      <c r="AG486" s="205" t="s">
        <v>485</v>
      </c>
      <c r="AH486" s="205" t="s">
        <v>486</v>
      </c>
      <c r="AI486" s="205" t="s">
        <v>486</v>
      </c>
    </row>
    <row r="487" spans="8:35" x14ac:dyDescent="0.35">
      <c r="H487" s="205" t="s">
        <v>486</v>
      </c>
      <c r="I487" s="205" t="s">
        <v>482</v>
      </c>
      <c r="J487" s="205" t="s">
        <v>486</v>
      </c>
      <c r="K487" s="205" t="s">
        <v>482</v>
      </c>
      <c r="L487" s="205" t="s">
        <v>486</v>
      </c>
      <c r="M487" s="205" t="s">
        <v>486</v>
      </c>
      <c r="N487" s="205" t="s">
        <v>486</v>
      </c>
      <c r="O487" s="205" t="s">
        <v>486</v>
      </c>
      <c r="P487" s="205" t="s">
        <v>482</v>
      </c>
      <c r="Q487" s="205" t="s">
        <v>486</v>
      </c>
      <c r="R487" s="205" t="s">
        <v>482</v>
      </c>
      <c r="S487" s="205" t="s">
        <v>482</v>
      </c>
      <c r="T487" s="205">
        <v>1.6984600970478201</v>
      </c>
      <c r="U487" s="202" t="s">
        <v>188</v>
      </c>
      <c r="V487" s="205" t="s">
        <v>482</v>
      </c>
      <c r="W487" s="205" t="s">
        <v>482</v>
      </c>
      <c r="X487" s="205" t="s">
        <v>486</v>
      </c>
      <c r="Y487" s="205" t="s">
        <v>486</v>
      </c>
      <c r="Z487" s="205" t="s">
        <v>486</v>
      </c>
      <c r="AA487" s="205" t="s">
        <v>486</v>
      </c>
      <c r="AB487" s="205" t="s">
        <v>482</v>
      </c>
      <c r="AC487" s="205" t="s">
        <v>486</v>
      </c>
      <c r="AD487" s="205" t="s">
        <v>486</v>
      </c>
      <c r="AE487" s="205">
        <v>3.5883231618697602</v>
      </c>
      <c r="AF487" s="202" t="s">
        <v>188</v>
      </c>
      <c r="AG487" s="205" t="s">
        <v>486</v>
      </c>
      <c r="AH487" s="205">
        <v>0.34476945043893997</v>
      </c>
      <c r="AI487" s="205" t="s">
        <v>486</v>
      </c>
    </row>
    <row r="488" spans="8:35" x14ac:dyDescent="0.35">
      <c r="H488" s="205" t="s">
        <v>485</v>
      </c>
      <c r="I488" s="205" t="s">
        <v>485</v>
      </c>
      <c r="J488" s="205" t="s">
        <v>485</v>
      </c>
      <c r="K488" s="205" t="s">
        <v>485</v>
      </c>
      <c r="L488" s="205" t="s">
        <v>485</v>
      </c>
      <c r="M488" s="205" t="s">
        <v>485</v>
      </c>
      <c r="N488" s="205" t="s">
        <v>485</v>
      </c>
      <c r="O488" s="205" t="s">
        <v>485</v>
      </c>
      <c r="P488" s="205" t="s">
        <v>485</v>
      </c>
      <c r="Q488" s="205" t="s">
        <v>485</v>
      </c>
      <c r="R488" s="205" t="s">
        <v>485</v>
      </c>
      <c r="S488" s="205" t="s">
        <v>485</v>
      </c>
      <c r="T488" s="205" t="s">
        <v>485</v>
      </c>
      <c r="U488" s="202" t="s">
        <v>188</v>
      </c>
      <c r="V488" s="205">
        <v>5.67E-2</v>
      </c>
      <c r="W488" s="205">
        <v>2.7071428571429999E-2</v>
      </c>
      <c r="X488" s="205">
        <v>5.5728571428570003E-2</v>
      </c>
      <c r="Y488" s="205" t="s">
        <v>485</v>
      </c>
      <c r="Z488" s="205">
        <v>5.7578571428570001E-2</v>
      </c>
      <c r="AA488" s="205" t="s">
        <v>485</v>
      </c>
      <c r="AB488" s="205" t="s">
        <v>485</v>
      </c>
      <c r="AC488" s="205" t="s">
        <v>485</v>
      </c>
      <c r="AD488" s="205" t="s">
        <v>485</v>
      </c>
      <c r="AE488" s="205" t="s">
        <v>485</v>
      </c>
      <c r="AF488" s="202" t="s">
        <v>188</v>
      </c>
      <c r="AG488" s="205" t="s">
        <v>485</v>
      </c>
      <c r="AH488" s="205">
        <v>9.0435714285709998E-2</v>
      </c>
      <c r="AI488" s="205" t="s">
        <v>486</v>
      </c>
    </row>
    <row r="489" spans="8:35" x14ac:dyDescent="0.35">
      <c r="H489" s="205" t="s">
        <v>481</v>
      </c>
      <c r="I489" s="205">
        <v>2093.1475999999998</v>
      </c>
      <c r="J489" s="205" t="s">
        <v>481</v>
      </c>
      <c r="K489" s="205" t="s">
        <v>481</v>
      </c>
      <c r="L489" s="205" t="s">
        <v>481</v>
      </c>
      <c r="M489" s="205" t="s">
        <v>481</v>
      </c>
      <c r="N489" s="205" t="s">
        <v>481</v>
      </c>
      <c r="O489" s="205" t="s">
        <v>481</v>
      </c>
      <c r="P489" s="205">
        <v>117.73</v>
      </c>
      <c r="Q489" s="205" t="s">
        <v>481</v>
      </c>
      <c r="R489" s="205" t="s">
        <v>481</v>
      </c>
      <c r="S489" s="205" t="s">
        <v>481</v>
      </c>
      <c r="T489" s="205" t="s">
        <v>481</v>
      </c>
      <c r="U489" s="202" t="s">
        <v>188</v>
      </c>
      <c r="V489" s="205">
        <v>2.1192000000000002</v>
      </c>
      <c r="W489" s="205" t="s">
        <v>481</v>
      </c>
      <c r="X489" s="205" t="s">
        <v>481</v>
      </c>
      <c r="Y489" s="205" t="s">
        <v>481</v>
      </c>
      <c r="Z489" s="205" t="s">
        <v>481</v>
      </c>
      <c r="AA489" s="205" t="s">
        <v>481</v>
      </c>
      <c r="AB489" s="205" t="s">
        <v>481</v>
      </c>
      <c r="AC489" s="205" t="s">
        <v>481</v>
      </c>
      <c r="AD489" s="205" t="s">
        <v>481</v>
      </c>
      <c r="AE489" s="205" t="s">
        <v>481</v>
      </c>
      <c r="AF489" s="202" t="s">
        <v>188</v>
      </c>
      <c r="AG489" s="205">
        <v>7230.4559117999988</v>
      </c>
      <c r="AH489" s="205" t="s">
        <v>481</v>
      </c>
      <c r="AI489" s="205" t="s">
        <v>481</v>
      </c>
    </row>
    <row r="490" spans="8:35" x14ac:dyDescent="0.35">
      <c r="H490" s="205" t="s">
        <v>481</v>
      </c>
      <c r="I490" s="205">
        <v>2093.1475999999998</v>
      </c>
      <c r="J490" s="205" t="s">
        <v>481</v>
      </c>
      <c r="K490" s="205" t="s">
        <v>481</v>
      </c>
      <c r="L490" s="205" t="s">
        <v>481</v>
      </c>
      <c r="M490" s="205" t="s">
        <v>481</v>
      </c>
      <c r="N490" s="205" t="s">
        <v>481</v>
      </c>
      <c r="O490" s="205" t="s">
        <v>481</v>
      </c>
      <c r="P490" s="205">
        <v>99.33</v>
      </c>
      <c r="Q490" s="205" t="s">
        <v>481</v>
      </c>
      <c r="R490" s="205" t="s">
        <v>481</v>
      </c>
      <c r="S490" s="205" t="s">
        <v>481</v>
      </c>
      <c r="T490" s="205" t="s">
        <v>481</v>
      </c>
      <c r="U490" s="202" t="s">
        <v>188</v>
      </c>
      <c r="V490" s="205" t="s">
        <v>481</v>
      </c>
      <c r="W490" s="205" t="s">
        <v>481</v>
      </c>
      <c r="X490" s="205" t="s">
        <v>481</v>
      </c>
      <c r="Y490" s="205" t="s">
        <v>481</v>
      </c>
      <c r="Z490" s="205" t="s">
        <v>481</v>
      </c>
      <c r="AA490" s="205" t="s">
        <v>481</v>
      </c>
      <c r="AB490" s="205" t="s">
        <v>481</v>
      </c>
      <c r="AC490" s="205" t="s">
        <v>481</v>
      </c>
      <c r="AD490" s="205" t="s">
        <v>481</v>
      </c>
      <c r="AE490" s="205" t="s">
        <v>481</v>
      </c>
      <c r="AF490" s="202" t="s">
        <v>188</v>
      </c>
      <c r="AG490" s="205" t="s">
        <v>2026</v>
      </c>
      <c r="AH490" s="205" t="s">
        <v>481</v>
      </c>
      <c r="AI490" s="205" t="s">
        <v>481</v>
      </c>
    </row>
    <row r="491" spans="8:35" x14ac:dyDescent="0.35">
      <c r="H491" s="205" t="s">
        <v>481</v>
      </c>
      <c r="I491" s="205" t="s">
        <v>481</v>
      </c>
      <c r="J491" s="205" t="s">
        <v>481</v>
      </c>
      <c r="K491" s="205" t="s">
        <v>481</v>
      </c>
      <c r="L491" s="205" t="s">
        <v>481</v>
      </c>
      <c r="M491" s="205" t="s">
        <v>481</v>
      </c>
      <c r="N491" s="205" t="s">
        <v>481</v>
      </c>
      <c r="O491" s="205" t="s">
        <v>481</v>
      </c>
      <c r="P491" s="205" t="s">
        <v>481</v>
      </c>
      <c r="Q491" s="205" t="s">
        <v>481</v>
      </c>
      <c r="R491" s="205" t="s">
        <v>481</v>
      </c>
      <c r="S491" s="205" t="s">
        <v>481</v>
      </c>
      <c r="T491" s="205" t="s">
        <v>481</v>
      </c>
      <c r="U491" s="202" t="s">
        <v>188</v>
      </c>
      <c r="V491" s="205" t="s">
        <v>481</v>
      </c>
      <c r="W491" s="205" t="s">
        <v>481</v>
      </c>
      <c r="X491" s="205" t="s">
        <v>481</v>
      </c>
      <c r="Y491" s="205" t="s">
        <v>481</v>
      </c>
      <c r="Z491" s="205" t="s">
        <v>481</v>
      </c>
      <c r="AA491" s="205" t="s">
        <v>481</v>
      </c>
      <c r="AB491" s="205" t="s">
        <v>481</v>
      </c>
      <c r="AC491" s="205" t="s">
        <v>481</v>
      </c>
      <c r="AD491" s="205" t="s">
        <v>481</v>
      </c>
      <c r="AE491" s="205" t="s">
        <v>481</v>
      </c>
      <c r="AF491" s="202" t="s">
        <v>188</v>
      </c>
      <c r="AG491" s="205" t="s">
        <v>482</v>
      </c>
      <c r="AH491" s="205" t="s">
        <v>481</v>
      </c>
      <c r="AI491" s="205" t="s">
        <v>481</v>
      </c>
    </row>
    <row r="492" spans="8:35" x14ac:dyDescent="0.35">
      <c r="H492" s="205" t="s">
        <v>481</v>
      </c>
      <c r="I492" s="205" t="s">
        <v>481</v>
      </c>
      <c r="J492" s="205" t="s">
        <v>481</v>
      </c>
      <c r="K492" s="205" t="s">
        <v>481</v>
      </c>
      <c r="L492" s="205" t="s">
        <v>481</v>
      </c>
      <c r="M492" s="205" t="s">
        <v>481</v>
      </c>
      <c r="N492" s="205" t="s">
        <v>481</v>
      </c>
      <c r="O492" s="205" t="s">
        <v>481</v>
      </c>
      <c r="P492" s="205">
        <v>18.399999999999999</v>
      </c>
      <c r="Q492" s="205" t="s">
        <v>481</v>
      </c>
      <c r="R492" s="205" t="s">
        <v>481</v>
      </c>
      <c r="S492" s="205" t="s">
        <v>481</v>
      </c>
      <c r="T492" s="205" t="s">
        <v>481</v>
      </c>
      <c r="U492" s="202" t="s">
        <v>188</v>
      </c>
      <c r="V492" s="205">
        <v>2.1192000000000002</v>
      </c>
      <c r="W492" s="205" t="s">
        <v>481</v>
      </c>
      <c r="X492" s="205" t="s">
        <v>481</v>
      </c>
      <c r="Y492" s="205" t="s">
        <v>481</v>
      </c>
      <c r="Z492" s="205" t="s">
        <v>481</v>
      </c>
      <c r="AA492" s="205" t="s">
        <v>481</v>
      </c>
      <c r="AB492" s="205" t="s">
        <v>481</v>
      </c>
      <c r="AC492" s="205" t="s">
        <v>481</v>
      </c>
      <c r="AD492" s="205" t="s">
        <v>481</v>
      </c>
      <c r="AE492" s="205" t="s">
        <v>481</v>
      </c>
      <c r="AF492" s="202" t="s">
        <v>188</v>
      </c>
      <c r="AG492" s="205" t="s">
        <v>482</v>
      </c>
      <c r="AH492" s="205" t="s">
        <v>481</v>
      </c>
      <c r="AI492" s="205" t="s">
        <v>481</v>
      </c>
    </row>
    <row r="493" spans="8:35" x14ac:dyDescent="0.35">
      <c r="H493" s="205" t="s">
        <v>481</v>
      </c>
      <c r="I493" s="205" t="s">
        <v>481</v>
      </c>
      <c r="J493" s="205" t="s">
        <v>481</v>
      </c>
      <c r="K493" s="205" t="s">
        <v>481</v>
      </c>
      <c r="L493" s="205" t="s">
        <v>481</v>
      </c>
      <c r="M493" s="205" t="s">
        <v>481</v>
      </c>
      <c r="N493" s="205" t="s">
        <v>481</v>
      </c>
      <c r="O493" s="205" t="s">
        <v>481</v>
      </c>
      <c r="P493" s="205" t="s">
        <v>481</v>
      </c>
      <c r="Q493" s="205" t="s">
        <v>481</v>
      </c>
      <c r="R493" s="205" t="s">
        <v>481</v>
      </c>
      <c r="S493" s="205" t="s">
        <v>481</v>
      </c>
      <c r="T493" s="205" t="s">
        <v>481</v>
      </c>
      <c r="U493" s="202" t="s">
        <v>188</v>
      </c>
      <c r="V493" s="205" t="s">
        <v>481</v>
      </c>
      <c r="W493" s="205" t="s">
        <v>481</v>
      </c>
      <c r="X493" s="205" t="s">
        <v>481</v>
      </c>
      <c r="Y493" s="205" t="s">
        <v>481</v>
      </c>
      <c r="Z493" s="205" t="s">
        <v>481</v>
      </c>
      <c r="AA493" s="205" t="s">
        <v>481</v>
      </c>
      <c r="AB493" s="205" t="s">
        <v>481</v>
      </c>
      <c r="AC493" s="205" t="s">
        <v>481</v>
      </c>
      <c r="AD493" s="205" t="s">
        <v>481</v>
      </c>
      <c r="AE493" s="205" t="s">
        <v>481</v>
      </c>
      <c r="AF493" s="202" t="s">
        <v>188</v>
      </c>
      <c r="AG493" s="205" t="s">
        <v>493</v>
      </c>
      <c r="AH493" s="205" t="s">
        <v>481</v>
      </c>
      <c r="AI493" s="205" t="s">
        <v>481</v>
      </c>
    </row>
    <row r="494" spans="8:35" x14ac:dyDescent="0.35">
      <c r="H494" s="205" t="s">
        <v>481</v>
      </c>
      <c r="I494" s="205" t="s">
        <v>481</v>
      </c>
      <c r="J494" s="205" t="s">
        <v>481</v>
      </c>
      <c r="K494" s="205" t="s">
        <v>481</v>
      </c>
      <c r="L494" s="205" t="s">
        <v>481</v>
      </c>
      <c r="M494" s="205" t="s">
        <v>481</v>
      </c>
      <c r="N494" s="205" t="s">
        <v>481</v>
      </c>
      <c r="O494" s="205" t="s">
        <v>481</v>
      </c>
      <c r="P494" s="205" t="s">
        <v>481</v>
      </c>
      <c r="Q494" s="205" t="s">
        <v>481</v>
      </c>
      <c r="R494" s="205" t="s">
        <v>481</v>
      </c>
      <c r="S494" s="205" t="s">
        <v>481</v>
      </c>
      <c r="T494" s="205" t="s">
        <v>481</v>
      </c>
      <c r="U494" s="202" t="s">
        <v>188</v>
      </c>
      <c r="V494" s="205" t="s">
        <v>481</v>
      </c>
      <c r="W494" s="205" t="s">
        <v>481</v>
      </c>
      <c r="X494" s="205" t="s">
        <v>481</v>
      </c>
      <c r="Y494" s="205" t="s">
        <v>481</v>
      </c>
      <c r="Z494" s="205" t="s">
        <v>481</v>
      </c>
      <c r="AA494" s="205" t="s">
        <v>481</v>
      </c>
      <c r="AB494" s="205" t="s">
        <v>481</v>
      </c>
      <c r="AC494" s="205" t="s">
        <v>481</v>
      </c>
      <c r="AD494" s="205" t="s">
        <v>481</v>
      </c>
      <c r="AE494" s="205" t="s">
        <v>481</v>
      </c>
      <c r="AF494" s="202" t="s">
        <v>188</v>
      </c>
      <c r="AG494" s="205" t="s">
        <v>482</v>
      </c>
      <c r="AH494" s="205" t="s">
        <v>481</v>
      </c>
      <c r="AI494" s="205" t="s">
        <v>481</v>
      </c>
    </row>
    <row r="495" spans="8:35" x14ac:dyDescent="0.35">
      <c r="H495" s="205" t="s">
        <v>481</v>
      </c>
      <c r="I495" s="205" t="s">
        <v>481</v>
      </c>
      <c r="J495" s="205" t="s">
        <v>481</v>
      </c>
      <c r="K495" s="205" t="s">
        <v>481</v>
      </c>
      <c r="L495" s="205" t="s">
        <v>481</v>
      </c>
      <c r="M495" s="205" t="s">
        <v>481</v>
      </c>
      <c r="N495" s="205" t="s">
        <v>481</v>
      </c>
      <c r="O495" s="205" t="s">
        <v>481</v>
      </c>
      <c r="P495" s="205" t="s">
        <v>481</v>
      </c>
      <c r="Q495" s="205" t="s">
        <v>481</v>
      </c>
      <c r="R495" s="205" t="s">
        <v>481</v>
      </c>
      <c r="S495" s="205" t="s">
        <v>481</v>
      </c>
      <c r="T495" s="205" t="s">
        <v>481</v>
      </c>
      <c r="U495" s="202" t="s">
        <v>188</v>
      </c>
      <c r="V495" s="205" t="s">
        <v>481</v>
      </c>
      <c r="W495" s="205" t="s">
        <v>481</v>
      </c>
      <c r="X495" s="205" t="s">
        <v>481</v>
      </c>
      <c r="Y495" s="205" t="s">
        <v>481</v>
      </c>
      <c r="Z495" s="205" t="s">
        <v>481</v>
      </c>
      <c r="AA495" s="205" t="s">
        <v>481</v>
      </c>
      <c r="AB495" s="205" t="s">
        <v>481</v>
      </c>
      <c r="AC495" s="205" t="s">
        <v>481</v>
      </c>
      <c r="AD495" s="205" t="s">
        <v>481</v>
      </c>
      <c r="AE495" s="205" t="s">
        <v>481</v>
      </c>
      <c r="AF495" s="202" t="s">
        <v>188</v>
      </c>
      <c r="AG495" s="205">
        <v>7230.4559117999988</v>
      </c>
      <c r="AH495" s="205" t="s">
        <v>481</v>
      </c>
      <c r="AI495" s="205" t="s">
        <v>481</v>
      </c>
    </row>
    <row r="496" spans="8:35" x14ac:dyDescent="0.35">
      <c r="H496" s="205" t="s">
        <v>481</v>
      </c>
      <c r="I496" s="205" t="s">
        <v>481</v>
      </c>
      <c r="J496" s="205" t="s">
        <v>481</v>
      </c>
      <c r="K496" s="205" t="s">
        <v>481</v>
      </c>
      <c r="L496" s="205" t="s">
        <v>481</v>
      </c>
      <c r="M496" s="205" t="s">
        <v>481</v>
      </c>
      <c r="N496" s="205" t="s">
        <v>481</v>
      </c>
      <c r="O496" s="205" t="s">
        <v>481</v>
      </c>
      <c r="P496" s="205" t="s">
        <v>481</v>
      </c>
      <c r="Q496" s="205" t="s">
        <v>481</v>
      </c>
      <c r="R496" s="205" t="s">
        <v>481</v>
      </c>
      <c r="S496" s="205" t="s">
        <v>481</v>
      </c>
      <c r="T496" s="205" t="s">
        <v>481</v>
      </c>
      <c r="U496" s="202" t="s">
        <v>188</v>
      </c>
      <c r="V496" s="205">
        <v>0.31825058820208002</v>
      </c>
      <c r="W496" s="205" t="s">
        <v>481</v>
      </c>
      <c r="X496" s="205" t="s">
        <v>481</v>
      </c>
      <c r="Y496" s="205" t="s">
        <v>481</v>
      </c>
      <c r="Z496" s="205" t="s">
        <v>481</v>
      </c>
      <c r="AA496" s="205" t="s">
        <v>481</v>
      </c>
      <c r="AB496" s="205" t="s">
        <v>481</v>
      </c>
      <c r="AC496" s="205" t="s">
        <v>481</v>
      </c>
      <c r="AD496" s="205" t="s">
        <v>481</v>
      </c>
      <c r="AE496" s="205" t="s">
        <v>481</v>
      </c>
      <c r="AF496" s="202" t="s">
        <v>188</v>
      </c>
      <c r="AG496" s="205" t="s">
        <v>481</v>
      </c>
      <c r="AH496" s="205">
        <v>366.18901378629999</v>
      </c>
      <c r="AI496" s="205" t="s">
        <v>481</v>
      </c>
    </row>
    <row r="497" spans="8:35" x14ac:dyDescent="0.35">
      <c r="H497" s="205" t="s">
        <v>481</v>
      </c>
      <c r="I497" s="205" t="s">
        <v>481</v>
      </c>
      <c r="J497" s="205" t="s">
        <v>481</v>
      </c>
      <c r="K497" s="205" t="s">
        <v>481</v>
      </c>
      <c r="L497" s="205" t="s">
        <v>481</v>
      </c>
      <c r="M497" s="205" t="s">
        <v>481</v>
      </c>
      <c r="N497" s="205" t="s">
        <v>481</v>
      </c>
      <c r="O497" s="205" t="s">
        <v>481</v>
      </c>
      <c r="P497" s="205" t="s">
        <v>481</v>
      </c>
      <c r="Q497" s="205" t="s">
        <v>481</v>
      </c>
      <c r="R497" s="205" t="s">
        <v>481</v>
      </c>
      <c r="S497" s="205" t="s">
        <v>481</v>
      </c>
      <c r="T497" s="205" t="s">
        <v>481</v>
      </c>
      <c r="U497" s="202" t="s">
        <v>188</v>
      </c>
      <c r="V497" s="205">
        <v>0.31825058820208002</v>
      </c>
      <c r="W497" s="205" t="s">
        <v>481</v>
      </c>
      <c r="X497" s="205" t="s">
        <v>481</v>
      </c>
      <c r="Y497" s="205" t="s">
        <v>481</v>
      </c>
      <c r="Z497" s="205" t="s">
        <v>481</v>
      </c>
      <c r="AA497" s="205" t="s">
        <v>481</v>
      </c>
      <c r="AB497" s="205" t="s">
        <v>481</v>
      </c>
      <c r="AC497" s="205" t="s">
        <v>481</v>
      </c>
      <c r="AD497" s="205" t="s">
        <v>481</v>
      </c>
      <c r="AE497" s="205" t="s">
        <v>481</v>
      </c>
      <c r="AF497" s="202" t="s">
        <v>188</v>
      </c>
      <c r="AG497" s="205" t="s">
        <v>481</v>
      </c>
      <c r="AH497" s="205">
        <v>366.18901378630005</v>
      </c>
      <c r="AI497" s="205" t="s">
        <v>481</v>
      </c>
    </row>
    <row r="498" spans="8:35" x14ac:dyDescent="0.35">
      <c r="H498" s="202" t="s">
        <v>188</v>
      </c>
      <c r="I498" s="202" t="s">
        <v>188</v>
      </c>
      <c r="J498" s="202" t="s">
        <v>188</v>
      </c>
      <c r="K498" s="202" t="s">
        <v>188</v>
      </c>
      <c r="L498" s="202" t="s">
        <v>188</v>
      </c>
      <c r="M498" s="202" t="s">
        <v>188</v>
      </c>
      <c r="N498" s="202" t="s">
        <v>188</v>
      </c>
      <c r="O498" s="202" t="s">
        <v>188</v>
      </c>
      <c r="P498" s="202" t="s">
        <v>188</v>
      </c>
      <c r="Q498" s="202" t="s">
        <v>188</v>
      </c>
      <c r="R498" s="202" t="s">
        <v>188</v>
      </c>
      <c r="S498" s="202" t="s">
        <v>188</v>
      </c>
      <c r="T498" s="202" t="s">
        <v>188</v>
      </c>
      <c r="U498" s="202" t="s">
        <v>188</v>
      </c>
      <c r="V498" s="205" t="s">
        <v>481</v>
      </c>
      <c r="W498" s="205" t="s">
        <v>481</v>
      </c>
      <c r="X498" s="205" t="s">
        <v>481</v>
      </c>
      <c r="Y498" s="205" t="s">
        <v>481</v>
      </c>
      <c r="Z498" s="205" t="s">
        <v>481</v>
      </c>
      <c r="AA498" s="205" t="s">
        <v>481</v>
      </c>
      <c r="AB498" s="205" t="s">
        <v>481</v>
      </c>
      <c r="AC498" s="205" t="s">
        <v>481</v>
      </c>
      <c r="AD498" s="205" t="s">
        <v>481</v>
      </c>
      <c r="AE498" s="205" t="s">
        <v>481</v>
      </c>
      <c r="AF498" s="202" t="s">
        <v>188</v>
      </c>
      <c r="AG498" s="202" t="s">
        <v>188</v>
      </c>
      <c r="AH498" s="205" t="s">
        <v>485</v>
      </c>
      <c r="AI498" s="202" t="s">
        <v>188</v>
      </c>
    </row>
    <row r="499" spans="8:35" x14ac:dyDescent="0.35">
      <c r="H499" s="205" t="s">
        <v>481</v>
      </c>
      <c r="I499" s="205" t="s">
        <v>481</v>
      </c>
      <c r="J499" s="205" t="s">
        <v>481</v>
      </c>
      <c r="K499" s="205" t="s">
        <v>481</v>
      </c>
      <c r="L499" s="205" t="s">
        <v>481</v>
      </c>
      <c r="M499" s="205" t="s">
        <v>481</v>
      </c>
      <c r="N499" s="205" t="s">
        <v>481</v>
      </c>
      <c r="O499" s="205" t="s">
        <v>481</v>
      </c>
      <c r="P499" s="205" t="s">
        <v>481</v>
      </c>
      <c r="Q499" s="205" t="s">
        <v>481</v>
      </c>
      <c r="R499" s="205" t="s">
        <v>481</v>
      </c>
      <c r="S499" s="205" t="s">
        <v>481</v>
      </c>
      <c r="T499" s="205" t="s">
        <v>481</v>
      </c>
      <c r="U499" s="202" t="s">
        <v>188</v>
      </c>
      <c r="V499" s="205" t="s">
        <v>481</v>
      </c>
      <c r="W499" s="205" t="s">
        <v>481</v>
      </c>
      <c r="X499" s="205" t="s">
        <v>481</v>
      </c>
      <c r="Y499" s="205" t="s">
        <v>481</v>
      </c>
      <c r="Z499" s="205" t="s">
        <v>481</v>
      </c>
      <c r="AA499" s="205" t="s">
        <v>481</v>
      </c>
      <c r="AB499" s="205" t="s">
        <v>481</v>
      </c>
      <c r="AC499" s="205" t="s">
        <v>481</v>
      </c>
      <c r="AD499" s="205" t="s">
        <v>481</v>
      </c>
      <c r="AE499" s="205" t="s">
        <v>481</v>
      </c>
      <c r="AF499" s="202" t="s">
        <v>188</v>
      </c>
      <c r="AG499" s="205" t="s">
        <v>481</v>
      </c>
      <c r="AH499" s="205" t="s">
        <v>481</v>
      </c>
      <c r="AI499" s="205" t="s">
        <v>481</v>
      </c>
    </row>
    <row r="500" spans="8:35" x14ac:dyDescent="0.35">
      <c r="H500" s="205" t="s">
        <v>481</v>
      </c>
      <c r="I500" s="205" t="s">
        <v>481</v>
      </c>
      <c r="J500" s="205" t="s">
        <v>481</v>
      </c>
      <c r="K500" s="205" t="s">
        <v>481</v>
      </c>
      <c r="L500" s="205" t="s">
        <v>481</v>
      </c>
      <c r="M500" s="205" t="s">
        <v>481</v>
      </c>
      <c r="N500" s="205" t="s">
        <v>481</v>
      </c>
      <c r="O500" s="205" t="s">
        <v>481</v>
      </c>
      <c r="P500" s="205" t="s">
        <v>481</v>
      </c>
      <c r="Q500" s="205" t="s">
        <v>481</v>
      </c>
      <c r="R500" s="205" t="s">
        <v>481</v>
      </c>
      <c r="S500" s="205" t="s">
        <v>481</v>
      </c>
      <c r="T500" s="205" t="s">
        <v>481</v>
      </c>
      <c r="U500" s="202" t="s">
        <v>188</v>
      </c>
      <c r="V500" s="205" t="s">
        <v>487</v>
      </c>
      <c r="W500" s="205" t="s">
        <v>487</v>
      </c>
      <c r="X500" s="205" t="s">
        <v>487</v>
      </c>
      <c r="Y500" s="205" t="s">
        <v>481</v>
      </c>
      <c r="Z500" s="205" t="s">
        <v>487</v>
      </c>
      <c r="AA500" s="205" t="s">
        <v>481</v>
      </c>
      <c r="AB500" s="205" t="s">
        <v>481</v>
      </c>
      <c r="AC500" s="205" t="s">
        <v>481</v>
      </c>
      <c r="AD500" s="205" t="s">
        <v>481</v>
      </c>
      <c r="AE500" s="205" t="s">
        <v>481</v>
      </c>
      <c r="AF500" s="202" t="s">
        <v>188</v>
      </c>
      <c r="AG500" s="205" t="s">
        <v>481</v>
      </c>
      <c r="AH500" s="205" t="s">
        <v>487</v>
      </c>
      <c r="AI500" s="205" t="s">
        <v>487</v>
      </c>
    </row>
    <row r="501" spans="8:35" x14ac:dyDescent="0.35">
      <c r="H501" s="205" t="s">
        <v>481</v>
      </c>
      <c r="I501" s="205" t="s">
        <v>481</v>
      </c>
      <c r="J501" s="205" t="s">
        <v>481</v>
      </c>
      <c r="K501" s="205" t="s">
        <v>481</v>
      </c>
      <c r="L501" s="205" t="s">
        <v>481</v>
      </c>
      <c r="M501" s="205" t="s">
        <v>481</v>
      </c>
      <c r="N501" s="205" t="s">
        <v>481</v>
      </c>
      <c r="O501" s="205" t="s">
        <v>481</v>
      </c>
      <c r="P501" s="205" t="s">
        <v>481</v>
      </c>
      <c r="Q501" s="205" t="s">
        <v>481</v>
      </c>
      <c r="R501" s="205" t="s">
        <v>481</v>
      </c>
      <c r="S501" s="205" t="s">
        <v>481</v>
      </c>
      <c r="T501" s="205" t="s">
        <v>481</v>
      </c>
      <c r="U501" s="202" t="s">
        <v>188</v>
      </c>
      <c r="V501" s="205" t="s">
        <v>487</v>
      </c>
      <c r="W501" s="205" t="s">
        <v>487</v>
      </c>
      <c r="X501" s="205" t="s">
        <v>487</v>
      </c>
      <c r="Y501" s="205" t="s">
        <v>481</v>
      </c>
      <c r="Z501" s="205" t="s">
        <v>487</v>
      </c>
      <c r="AA501" s="205" t="s">
        <v>481</v>
      </c>
      <c r="AB501" s="205" t="s">
        <v>481</v>
      </c>
      <c r="AC501" s="205" t="s">
        <v>481</v>
      </c>
      <c r="AD501" s="205" t="s">
        <v>481</v>
      </c>
      <c r="AE501" s="205" t="s">
        <v>481</v>
      </c>
      <c r="AF501" s="202" t="s">
        <v>188</v>
      </c>
      <c r="AG501" s="205" t="s">
        <v>481</v>
      </c>
      <c r="AH501" s="205" t="s">
        <v>487</v>
      </c>
      <c r="AI501" s="205" t="s">
        <v>487</v>
      </c>
    </row>
    <row r="502" spans="8:35" ht="15.75" customHeight="1" thickBot="1" x14ac:dyDescent="0.4">
      <c r="H502" s="269"/>
      <c r="I502" s="269"/>
      <c r="J502" s="269"/>
      <c r="K502" s="269"/>
      <c r="L502" s="269"/>
      <c r="M502" s="269"/>
      <c r="N502" s="269"/>
      <c r="O502" s="269"/>
      <c r="P502" s="269"/>
      <c r="Q502" s="269"/>
      <c r="R502" s="269"/>
      <c r="S502" s="269"/>
      <c r="T502" s="269"/>
      <c r="U502" s="269"/>
      <c r="V502" s="269"/>
      <c r="W502" s="269"/>
      <c r="X502" s="269"/>
      <c r="Y502" s="269"/>
      <c r="Z502" s="269"/>
      <c r="AA502" s="269"/>
      <c r="AB502" s="269"/>
      <c r="AC502" s="269"/>
      <c r="AD502" s="269"/>
      <c r="AE502" s="269"/>
      <c r="AF502" s="269"/>
      <c r="AG502" s="269"/>
      <c r="AH502" s="269"/>
      <c r="AI502" s="270"/>
    </row>
    <row r="503" spans="8:35" ht="15" thickTop="1" x14ac:dyDescent="0.35">
      <c r="H503" s="205" t="s">
        <v>484</v>
      </c>
      <c r="I503" s="205">
        <v>9356.369772</v>
      </c>
      <c r="J503" s="205" t="s">
        <v>484</v>
      </c>
      <c r="K503" s="205" t="s">
        <v>541</v>
      </c>
      <c r="L503" s="205" t="s">
        <v>484</v>
      </c>
      <c r="M503" s="205" t="s">
        <v>484</v>
      </c>
      <c r="N503" s="205" t="s">
        <v>484</v>
      </c>
      <c r="O503" s="205" t="s">
        <v>484</v>
      </c>
      <c r="P503" s="205">
        <v>1154.9313</v>
      </c>
      <c r="Q503" s="205" t="s">
        <v>484</v>
      </c>
      <c r="R503" s="205" t="s">
        <v>541</v>
      </c>
      <c r="S503" s="205" t="s">
        <v>541</v>
      </c>
      <c r="T503" s="205">
        <v>1.6984600970478201</v>
      </c>
      <c r="U503" s="202" t="s">
        <v>188</v>
      </c>
      <c r="V503" s="205">
        <v>3991.1111453887138</v>
      </c>
      <c r="W503" s="205">
        <v>2523.6563378072069</v>
      </c>
      <c r="X503" s="205">
        <v>79.714328892219598</v>
      </c>
      <c r="Y503" s="205" t="s">
        <v>484</v>
      </c>
      <c r="Z503" s="205">
        <v>118.23495360473002</v>
      </c>
      <c r="AA503" s="205" t="s">
        <v>484</v>
      </c>
      <c r="AB503" s="205" t="s">
        <v>541</v>
      </c>
      <c r="AC503" s="205" t="s">
        <v>484</v>
      </c>
      <c r="AD503" s="205" t="s">
        <v>484</v>
      </c>
      <c r="AE503" s="205">
        <v>3.5894286775586801</v>
      </c>
      <c r="AF503" s="202" t="s">
        <v>188</v>
      </c>
      <c r="AG503" s="205">
        <v>7230.4559117999988</v>
      </c>
      <c r="AH503" s="205">
        <v>11803.800907153873</v>
      </c>
      <c r="AI503" s="205">
        <v>490.71858044203998</v>
      </c>
    </row>
    <row r="504" spans="8:35" x14ac:dyDescent="0.35">
      <c r="H504" s="205" t="s">
        <v>481</v>
      </c>
      <c r="I504" s="205" t="s">
        <v>481</v>
      </c>
      <c r="J504" s="205" t="s">
        <v>481</v>
      </c>
      <c r="K504" s="205" t="s">
        <v>481</v>
      </c>
      <c r="L504" s="205" t="s">
        <v>481</v>
      </c>
      <c r="M504" s="205" t="s">
        <v>481</v>
      </c>
      <c r="N504" s="205" t="s">
        <v>481</v>
      </c>
      <c r="O504" s="205" t="s">
        <v>481</v>
      </c>
      <c r="P504" s="205" t="s">
        <v>481</v>
      </c>
      <c r="Q504" s="205" t="s">
        <v>481</v>
      </c>
      <c r="R504" s="205" t="s">
        <v>481</v>
      </c>
      <c r="S504" s="205" t="s">
        <v>481</v>
      </c>
      <c r="T504" s="205" t="s">
        <v>481</v>
      </c>
      <c r="U504" s="202" t="s">
        <v>188</v>
      </c>
      <c r="V504" s="205" t="s">
        <v>481</v>
      </c>
      <c r="W504" s="205" t="s">
        <v>481</v>
      </c>
      <c r="X504" s="205" t="s">
        <v>481</v>
      </c>
      <c r="Y504" s="205" t="s">
        <v>481</v>
      </c>
      <c r="Z504" s="205" t="s">
        <v>481</v>
      </c>
      <c r="AA504" s="205" t="s">
        <v>481</v>
      </c>
      <c r="AB504" s="205" t="s">
        <v>481</v>
      </c>
      <c r="AC504" s="205" t="s">
        <v>481</v>
      </c>
      <c r="AD504" s="205" t="s">
        <v>481</v>
      </c>
      <c r="AE504" s="205" t="s">
        <v>481</v>
      </c>
      <c r="AF504" s="202" t="s">
        <v>188</v>
      </c>
      <c r="AG504" s="205" t="s">
        <v>481</v>
      </c>
      <c r="AH504" s="205" t="s">
        <v>481</v>
      </c>
      <c r="AI504" s="205" t="s">
        <v>481</v>
      </c>
    </row>
    <row r="505" spans="8:35" x14ac:dyDescent="0.35">
      <c r="H505" s="205" t="s">
        <v>481</v>
      </c>
      <c r="I505" s="205" t="s">
        <v>481</v>
      </c>
      <c r="J505" s="205" t="s">
        <v>481</v>
      </c>
      <c r="K505" s="205" t="s">
        <v>481</v>
      </c>
      <c r="L505" s="205" t="s">
        <v>481</v>
      </c>
      <c r="M505" s="205" t="s">
        <v>481</v>
      </c>
      <c r="N505" s="205" t="s">
        <v>481</v>
      </c>
      <c r="O505" s="205" t="s">
        <v>481</v>
      </c>
      <c r="P505" s="205" t="s">
        <v>481</v>
      </c>
      <c r="Q505" s="205" t="s">
        <v>481</v>
      </c>
      <c r="R505" s="205" t="s">
        <v>481</v>
      </c>
      <c r="S505" s="205" t="s">
        <v>481</v>
      </c>
      <c r="T505" s="205" t="s">
        <v>481</v>
      </c>
      <c r="U505" s="202" t="s">
        <v>188</v>
      </c>
      <c r="V505" s="205">
        <v>2889.5115971792543</v>
      </c>
      <c r="W505" s="205">
        <v>550.24258844079532</v>
      </c>
      <c r="X505" s="205" t="s">
        <v>481</v>
      </c>
      <c r="Y505" s="205" t="s">
        <v>481</v>
      </c>
      <c r="Z505" s="205" t="s">
        <v>481</v>
      </c>
      <c r="AA505" s="205" t="s">
        <v>481</v>
      </c>
      <c r="AB505" s="205" t="s">
        <v>481</v>
      </c>
      <c r="AC505" s="205" t="s">
        <v>481</v>
      </c>
      <c r="AD505" s="205" t="s">
        <v>481</v>
      </c>
      <c r="AE505" s="205" t="s">
        <v>481</v>
      </c>
      <c r="AF505" s="202" t="s">
        <v>188</v>
      </c>
      <c r="AG505" s="205" t="s">
        <v>481</v>
      </c>
      <c r="AH505" s="205">
        <v>2745.5373405254281</v>
      </c>
      <c r="AI505" s="205" t="s">
        <v>481</v>
      </c>
    </row>
    <row r="506" spans="8:35" x14ac:dyDescent="0.35">
      <c r="H506" s="205" t="s">
        <v>494</v>
      </c>
      <c r="I506" s="205" t="s">
        <v>2025</v>
      </c>
      <c r="J506" s="205" t="s">
        <v>494</v>
      </c>
      <c r="K506" s="205" t="s">
        <v>2025</v>
      </c>
      <c r="L506" s="205" t="s">
        <v>494</v>
      </c>
      <c r="M506" s="205" t="s">
        <v>494</v>
      </c>
      <c r="N506" s="205" t="s">
        <v>494</v>
      </c>
      <c r="O506" s="205" t="s">
        <v>494</v>
      </c>
      <c r="P506" s="205" t="s">
        <v>2025</v>
      </c>
      <c r="Q506" s="205" t="s">
        <v>494</v>
      </c>
      <c r="R506" s="205" t="s">
        <v>2025</v>
      </c>
      <c r="S506" s="205" t="s">
        <v>2025</v>
      </c>
      <c r="T506" s="205">
        <v>1.6984600970478201</v>
      </c>
      <c r="U506" s="202" t="s">
        <v>188</v>
      </c>
      <c r="V506" s="205">
        <v>1083.5867883626456</v>
      </c>
      <c r="W506" s="205">
        <v>1973.4137493664118</v>
      </c>
      <c r="X506" s="205">
        <v>79.714328892219598</v>
      </c>
      <c r="Y506" s="205" t="s">
        <v>494</v>
      </c>
      <c r="Z506" s="205">
        <v>118.23495360473002</v>
      </c>
      <c r="AA506" s="205" t="s">
        <v>494</v>
      </c>
      <c r="AB506" s="205" t="s">
        <v>2025</v>
      </c>
      <c r="AC506" s="205" t="s">
        <v>494</v>
      </c>
      <c r="AD506" s="205" t="s">
        <v>494</v>
      </c>
      <c r="AE506" s="205">
        <v>3.5894286775586801</v>
      </c>
      <c r="AF506" s="202" t="s">
        <v>188</v>
      </c>
      <c r="AG506" s="205" t="s">
        <v>494</v>
      </c>
      <c r="AH506" s="205">
        <v>709.15405230078557</v>
      </c>
      <c r="AI506" s="205">
        <v>490.71858044210865</v>
      </c>
    </row>
    <row r="507" spans="8:35" x14ac:dyDescent="0.35">
      <c r="H507" s="205" t="s">
        <v>481</v>
      </c>
      <c r="I507" s="205">
        <v>9356.369772</v>
      </c>
      <c r="J507" s="205" t="s">
        <v>481</v>
      </c>
      <c r="K507" s="205" t="s">
        <v>481</v>
      </c>
      <c r="L507" s="205" t="s">
        <v>481</v>
      </c>
      <c r="M507" s="205" t="s">
        <v>481</v>
      </c>
      <c r="N507" s="205" t="s">
        <v>481</v>
      </c>
      <c r="O507" s="205" t="s">
        <v>481</v>
      </c>
      <c r="P507" s="205">
        <v>1154.9313</v>
      </c>
      <c r="Q507" s="205" t="s">
        <v>481</v>
      </c>
      <c r="R507" s="205" t="s">
        <v>481</v>
      </c>
      <c r="S507" s="205" t="s">
        <v>481</v>
      </c>
      <c r="T507" s="205" t="s">
        <v>481</v>
      </c>
      <c r="U507" s="202" t="s">
        <v>188</v>
      </c>
      <c r="V507" s="205">
        <v>15.660888</v>
      </c>
      <c r="W507" s="205" t="s">
        <v>481</v>
      </c>
      <c r="X507" s="205" t="s">
        <v>481</v>
      </c>
      <c r="Y507" s="205" t="s">
        <v>481</v>
      </c>
      <c r="Z507" s="205" t="s">
        <v>481</v>
      </c>
      <c r="AA507" s="205" t="s">
        <v>481</v>
      </c>
      <c r="AB507" s="205" t="s">
        <v>481</v>
      </c>
      <c r="AC507" s="205" t="s">
        <v>481</v>
      </c>
      <c r="AD507" s="205" t="s">
        <v>481</v>
      </c>
      <c r="AE507" s="205" t="s">
        <v>481</v>
      </c>
      <c r="AF507" s="202" t="s">
        <v>188</v>
      </c>
      <c r="AG507" s="205">
        <v>7230.4559117999988</v>
      </c>
      <c r="AH507" s="205" t="s">
        <v>481</v>
      </c>
      <c r="AI507" s="205" t="s">
        <v>481</v>
      </c>
    </row>
    <row r="508" spans="8:35" x14ac:dyDescent="0.35">
      <c r="H508" s="205" t="s">
        <v>481</v>
      </c>
      <c r="I508" s="205" t="s">
        <v>481</v>
      </c>
      <c r="J508" s="205" t="s">
        <v>481</v>
      </c>
      <c r="K508" s="205" t="s">
        <v>481</v>
      </c>
      <c r="L508" s="205" t="s">
        <v>481</v>
      </c>
      <c r="M508" s="205" t="s">
        <v>481</v>
      </c>
      <c r="N508" s="205" t="s">
        <v>481</v>
      </c>
      <c r="O508" s="205" t="s">
        <v>481</v>
      </c>
      <c r="P508" s="205" t="s">
        <v>481</v>
      </c>
      <c r="Q508" s="205" t="s">
        <v>481</v>
      </c>
      <c r="R508" s="205" t="s">
        <v>481</v>
      </c>
      <c r="S508" s="205" t="s">
        <v>481</v>
      </c>
      <c r="T508" s="205" t="s">
        <v>481</v>
      </c>
      <c r="U508" s="202" t="s">
        <v>188</v>
      </c>
      <c r="V508" s="205">
        <v>2.3518718468133701</v>
      </c>
      <c r="W508" s="205" t="s">
        <v>481</v>
      </c>
      <c r="X508" s="205" t="s">
        <v>481</v>
      </c>
      <c r="Y508" s="205" t="s">
        <v>481</v>
      </c>
      <c r="Z508" s="205" t="s">
        <v>481</v>
      </c>
      <c r="AA508" s="205" t="s">
        <v>481</v>
      </c>
      <c r="AB508" s="205" t="s">
        <v>481</v>
      </c>
      <c r="AC508" s="205" t="s">
        <v>481</v>
      </c>
      <c r="AD508" s="205" t="s">
        <v>481</v>
      </c>
      <c r="AE508" s="205" t="s">
        <v>481</v>
      </c>
      <c r="AF508" s="202" t="s">
        <v>188</v>
      </c>
      <c r="AG508" s="205" t="s">
        <v>481</v>
      </c>
      <c r="AH508" s="205">
        <v>8349.1095143276398</v>
      </c>
      <c r="AI508" s="205" t="s">
        <v>481</v>
      </c>
    </row>
    <row r="509" spans="8:35" x14ac:dyDescent="0.35">
      <c r="H509" s="205" t="s">
        <v>481</v>
      </c>
      <c r="I509" s="205" t="s">
        <v>481</v>
      </c>
      <c r="J509" s="205" t="s">
        <v>481</v>
      </c>
      <c r="K509" s="205" t="s">
        <v>481</v>
      </c>
      <c r="L509" s="205" t="s">
        <v>481</v>
      </c>
      <c r="M509" s="205" t="s">
        <v>481</v>
      </c>
      <c r="N509" s="205" t="s">
        <v>481</v>
      </c>
      <c r="O509" s="205" t="s">
        <v>481</v>
      </c>
      <c r="P509" s="205" t="s">
        <v>481</v>
      </c>
      <c r="Q509" s="205" t="s">
        <v>481</v>
      </c>
      <c r="R509" s="205" t="s">
        <v>481</v>
      </c>
      <c r="S509" s="205" t="s">
        <v>481</v>
      </c>
      <c r="T509" s="205" t="s">
        <v>481</v>
      </c>
      <c r="U509" s="202" t="s">
        <v>188</v>
      </c>
      <c r="V509" s="205" t="s">
        <v>487</v>
      </c>
      <c r="W509" s="205" t="s">
        <v>487</v>
      </c>
      <c r="X509" s="205" t="s">
        <v>487</v>
      </c>
      <c r="Y509" s="205" t="s">
        <v>481</v>
      </c>
      <c r="Z509" s="205" t="s">
        <v>487</v>
      </c>
      <c r="AA509" s="205" t="s">
        <v>481</v>
      </c>
      <c r="AB509" s="205" t="s">
        <v>481</v>
      </c>
      <c r="AC509" s="205" t="s">
        <v>481</v>
      </c>
      <c r="AD509" s="205" t="s">
        <v>481</v>
      </c>
      <c r="AE509" s="205" t="s">
        <v>481</v>
      </c>
      <c r="AF509" s="202" t="s">
        <v>188</v>
      </c>
      <c r="AG509" s="205" t="s">
        <v>481</v>
      </c>
      <c r="AH509" s="205" t="s">
        <v>487</v>
      </c>
      <c r="AI509" s="205" t="s">
        <v>487</v>
      </c>
    </row>
    <row r="511" spans="8:35" ht="29" x14ac:dyDescent="0.35">
      <c r="H511" s="58" t="str">
        <f t="shared" ref="H511:AI511" si="2">H473</f>
        <v>NO,NE,NA</v>
      </c>
      <c r="I511" s="58">
        <f t="shared" si="2"/>
        <v>2093.1475999999998</v>
      </c>
      <c r="J511" s="58" t="str">
        <f t="shared" si="2"/>
        <v>NO,NE,NA</v>
      </c>
      <c r="K511" s="58" t="str">
        <f t="shared" si="2"/>
        <v>NO,NE,IE,NA</v>
      </c>
      <c r="L511" s="58" t="str">
        <f t="shared" si="2"/>
        <v>NO,NE,NA</v>
      </c>
      <c r="M511" s="58" t="str">
        <f t="shared" si="2"/>
        <v>NO,NE,NA</v>
      </c>
      <c r="N511" s="58" t="str">
        <f t="shared" si="2"/>
        <v>NO,NE,NA</v>
      </c>
      <c r="O511" s="58" t="str">
        <f t="shared" si="2"/>
        <v>NO,NE,NA</v>
      </c>
      <c r="P511" s="58">
        <f t="shared" si="2"/>
        <v>117.73</v>
      </c>
      <c r="Q511" s="58" t="str">
        <f t="shared" si="2"/>
        <v>NO,NE,NA</v>
      </c>
      <c r="R511" s="58" t="str">
        <f t="shared" si="2"/>
        <v>NO,NE,IE,NA</v>
      </c>
      <c r="S511" s="58" t="str">
        <f t="shared" si="2"/>
        <v>NO,NE,IE,NA</v>
      </c>
      <c r="T511" s="58">
        <f t="shared" si="2"/>
        <v>1.6984600970478201</v>
      </c>
      <c r="U511" s="58" t="str">
        <f t="shared" si="2"/>
        <v/>
      </c>
      <c r="V511" s="58">
        <f t="shared" si="2"/>
        <v>540.06916717032652</v>
      </c>
      <c r="W511" s="58">
        <f t="shared" si="2"/>
        <v>206.85707686944318</v>
      </c>
      <c r="X511" s="58">
        <f t="shared" si="2"/>
        <v>9.0276703162196608</v>
      </c>
      <c r="Y511" s="58" t="str">
        <f t="shared" si="2"/>
        <v>NO,NE,NA</v>
      </c>
      <c r="Z511" s="58">
        <f t="shared" si="2"/>
        <v>11.47912170919709</v>
      </c>
      <c r="AA511" s="58" t="str">
        <f t="shared" si="2"/>
        <v>NO,NE,NA</v>
      </c>
      <c r="AB511" s="58" t="str">
        <f t="shared" si="2"/>
        <v>NO,NE,IE,NA</v>
      </c>
      <c r="AC511" s="58" t="str">
        <f t="shared" si="2"/>
        <v>NO,NE,NA</v>
      </c>
      <c r="AD511" s="58" t="str">
        <f t="shared" si="2"/>
        <v>NO,NE,NA</v>
      </c>
      <c r="AE511" s="58">
        <f t="shared" si="2"/>
        <v>3.5894286775586801</v>
      </c>
      <c r="AF511" s="58" t="str">
        <f t="shared" si="2"/>
        <v/>
      </c>
      <c r="AG511" s="58">
        <f t="shared" si="2"/>
        <v>7230.4559117999988</v>
      </c>
      <c r="AH511" s="58">
        <f t="shared" si="2"/>
        <v>517.71056610324001</v>
      </c>
      <c r="AI511" s="58">
        <f t="shared" si="2"/>
        <v>28.530150025699999</v>
      </c>
    </row>
    <row r="589" s="173" customFormat="1" ht="12.75" customHeight="1" x14ac:dyDescent="0.25"/>
    <row r="590" s="173" customFormat="1" ht="12.75" customHeight="1" x14ac:dyDescent="0.25"/>
    <row r="591" s="173" customFormat="1" ht="12.75" customHeight="1" x14ac:dyDescent="0.25"/>
    <row r="592" s="173" customFormat="1" ht="12.75" customHeight="1" x14ac:dyDescent="0.25"/>
    <row r="593" s="173" customFormat="1" ht="14.25" customHeight="1" x14ac:dyDescent="0.25"/>
    <row r="594" s="173" customFormat="1" ht="12" customHeight="1" x14ac:dyDescent="0.25"/>
    <row r="595" s="173" customFormat="1" ht="12" customHeight="1" x14ac:dyDescent="0.25"/>
    <row r="596" s="173" customFormat="1" ht="13.5" customHeight="1" x14ac:dyDescent="0.25"/>
    <row r="605" ht="54" customHeight="1" x14ac:dyDescent="0.35"/>
    <row r="666" s="9" customFormat="1" x14ac:dyDescent="0.35"/>
    <row r="667" s="3" customFormat="1" x14ac:dyDescent="0.35"/>
    <row r="668" s="3" customFormat="1" x14ac:dyDescent="0.35"/>
    <row r="669" s="3" customFormat="1" x14ac:dyDescent="0.35"/>
    <row r="670" s="3" customFormat="1" x14ac:dyDescent="0.35"/>
    <row r="671" s="3" customFormat="1" x14ac:dyDescent="0.35"/>
    <row r="672" s="3" customFormat="1" x14ac:dyDescent="0.35"/>
    <row r="681" spans="8:35" x14ac:dyDescent="0.35">
      <c r="H681" s="63" t="s">
        <v>503</v>
      </c>
      <c r="I681" s="63" t="s">
        <v>504</v>
      </c>
      <c r="J681" s="63" t="s">
        <v>505</v>
      </c>
      <c r="K681" s="63" t="s">
        <v>506</v>
      </c>
      <c r="L681" s="63" t="s">
        <v>507</v>
      </c>
      <c r="M681" s="63" t="s">
        <v>508</v>
      </c>
      <c r="N681" s="63" t="s">
        <v>509</v>
      </c>
      <c r="O681" s="63" t="s">
        <v>510</v>
      </c>
      <c r="P681" s="63" t="s">
        <v>511</v>
      </c>
      <c r="Q681" s="63" t="s">
        <v>512</v>
      </c>
      <c r="R681" s="63" t="s">
        <v>513</v>
      </c>
      <c r="S681" s="63" t="s">
        <v>514</v>
      </c>
      <c r="T681" s="63" t="s">
        <v>545</v>
      </c>
      <c r="U681" s="63" t="s">
        <v>516</v>
      </c>
      <c r="V681" s="63" t="s">
        <v>546</v>
      </c>
      <c r="W681" s="63" t="s">
        <v>547</v>
      </c>
      <c r="X681" s="63" t="s">
        <v>548</v>
      </c>
      <c r="Y681" s="63" t="s">
        <v>549</v>
      </c>
      <c r="Z681" s="63" t="s">
        <v>550</v>
      </c>
      <c r="AA681" s="63" t="s">
        <v>551</v>
      </c>
      <c r="AB681" s="63" t="s">
        <v>552</v>
      </c>
      <c r="AC681" s="63" t="s">
        <v>553</v>
      </c>
      <c r="AD681" s="63" t="s">
        <v>554</v>
      </c>
      <c r="AE681" s="63" t="s">
        <v>555</v>
      </c>
      <c r="AF681" s="63" t="s">
        <v>527</v>
      </c>
      <c r="AG681" s="63" t="s">
        <v>556</v>
      </c>
      <c r="AH681" s="63" t="s">
        <v>557</v>
      </c>
      <c r="AI681" s="63" t="s">
        <v>558</v>
      </c>
    </row>
    <row r="682" spans="8:35" x14ac:dyDescent="0.35">
      <c r="H682" s="64">
        <v>0</v>
      </c>
      <c r="I682" s="64">
        <f>I473</f>
        <v>2093.1475999999998</v>
      </c>
      <c r="J682" s="64">
        <v>0</v>
      </c>
      <c r="K682" s="64">
        <v>0</v>
      </c>
      <c r="L682" s="64">
        <v>0</v>
      </c>
      <c r="M682" s="64">
        <v>0</v>
      </c>
      <c r="N682" s="64">
        <v>0</v>
      </c>
      <c r="O682" s="64">
        <v>0</v>
      </c>
      <c r="P682" s="64">
        <f>P473</f>
        <v>117.73</v>
      </c>
      <c r="Q682" s="64">
        <v>0</v>
      </c>
      <c r="R682" s="64">
        <v>0</v>
      </c>
      <c r="S682" s="64">
        <v>0</v>
      </c>
      <c r="T682" s="64">
        <v>0</v>
      </c>
      <c r="U682" s="64" t="str">
        <f>U473</f>
        <v/>
      </c>
      <c r="V682" s="64">
        <f>V473</f>
        <v>540.06916717032652</v>
      </c>
      <c r="W682" s="64">
        <f>W473</f>
        <v>206.85707686944318</v>
      </c>
      <c r="X682" s="64">
        <f>X473</f>
        <v>9.0276703162196608</v>
      </c>
      <c r="Y682" s="64">
        <v>0</v>
      </c>
      <c r="Z682" s="64">
        <f>Z473</f>
        <v>11.47912170919709</v>
      </c>
      <c r="AA682" s="64">
        <v>0</v>
      </c>
      <c r="AB682" s="64">
        <v>0</v>
      </c>
      <c r="AC682" s="64">
        <v>0</v>
      </c>
      <c r="AD682" s="64">
        <v>0</v>
      </c>
      <c r="AE682" s="64">
        <v>0</v>
      </c>
      <c r="AF682" s="64" t="str">
        <f>AF473</f>
        <v/>
      </c>
      <c r="AG682" s="64">
        <f>AG473</f>
        <v>7230.4559117999988</v>
      </c>
      <c r="AH682" s="64">
        <f>AH473</f>
        <v>517.71056610324001</v>
      </c>
      <c r="AI682" s="64">
        <f>AI473</f>
        <v>28.530150025699999</v>
      </c>
    </row>
    <row r="683" spans="8:35" x14ac:dyDescent="0.35">
      <c r="H683" s="1" t="e">
        <f>H682*IFERROR(INDEX(#REF!,MATCH(H681,#REF!,0),1),INDEX(#REF!,MATCH(H681,#REF!,0),1))/1000</f>
        <v>#REF!</v>
      </c>
      <c r="I683" s="1" t="e">
        <f>I682*IFERROR(INDEX(#REF!,MATCH(I681,#REF!,0),1),INDEX(#REF!,MATCH(I681,#REF!,0),1))/1000</f>
        <v>#REF!</v>
      </c>
      <c r="J683" s="1" t="e">
        <f>J682*IFERROR(INDEX(#REF!,MATCH(J681,#REF!,0),1),INDEX(#REF!,MATCH(J681,#REF!,0),1))/1000</f>
        <v>#REF!</v>
      </c>
      <c r="K683" s="1" t="e">
        <f>K682*IFERROR(INDEX(#REF!,MATCH(K681,#REF!,0),1),INDEX(#REF!,MATCH(K681,#REF!,0),1))/1000</f>
        <v>#REF!</v>
      </c>
      <c r="L683" s="1" t="e">
        <f>L682*IFERROR(INDEX(#REF!,MATCH(L681,#REF!,0),1),INDEX(#REF!,MATCH(L681,#REF!,0),1))/1000</f>
        <v>#REF!</v>
      </c>
      <c r="M683" s="1" t="e">
        <f>M682*IFERROR(INDEX(#REF!,MATCH(M681,#REF!,0),1),INDEX(#REF!,MATCH(M681,#REF!,0),1))/1000</f>
        <v>#REF!</v>
      </c>
      <c r="N683" s="1" t="e">
        <f>N682*IFERROR(INDEX(#REF!,MATCH(N681,#REF!,0),1),INDEX(#REF!,MATCH(N681,#REF!,0),1))/1000</f>
        <v>#REF!</v>
      </c>
      <c r="O683" s="1" t="e">
        <f>O682*IFERROR(INDEX(#REF!,MATCH(O681,#REF!,0),1),INDEX(#REF!,MATCH(O681,#REF!,0),1))/1000</f>
        <v>#REF!</v>
      </c>
      <c r="P683" s="1" t="e">
        <f>P682*IFERROR(INDEX(#REF!,MATCH(P681,#REF!,0),1),INDEX(#REF!,MATCH(P681,#REF!,0),1))/1000</f>
        <v>#REF!</v>
      </c>
      <c r="Q683" s="1" t="e">
        <f>Q682*IFERROR(INDEX(#REF!,MATCH(Q681,#REF!,0),1),INDEX(#REF!,MATCH(Q681,#REF!,0),1))/1000</f>
        <v>#REF!</v>
      </c>
      <c r="R683" s="1" t="e">
        <f>R682*IFERROR(INDEX(#REF!,MATCH(R681,#REF!,0),1),INDEX(#REF!,MATCH(R681,#REF!,0),1))/1000</f>
        <v>#REF!</v>
      </c>
      <c r="S683" s="1" t="e">
        <f>S682*IFERROR(INDEX(#REF!,MATCH(S681,#REF!,0),1),INDEX(#REF!,MATCH(S681,#REF!,0),1))/1000</f>
        <v>#REF!</v>
      </c>
      <c r="T683" s="1"/>
      <c r="U683" s="1"/>
      <c r="V683" s="1" t="e">
        <f>V682*IFERROR(INDEX(#REF!,MATCH(V681,#REF!,0),1),INDEX(#REF!,MATCH(V681,#REF!,0),1))/1000</f>
        <v>#REF!</v>
      </c>
      <c r="W683" s="1" t="e">
        <f>W682*IFERROR(INDEX(#REF!,MATCH(W681,#REF!,0),1),INDEX(#REF!,MATCH(W681,#REF!,0),1))/1000</f>
        <v>#REF!</v>
      </c>
      <c r="X683" s="1" t="e">
        <f>X682*IFERROR(INDEX(#REF!,MATCH(X681,#REF!,0),1),INDEX(#REF!,MATCH(X681,#REF!,0),1))/1000</f>
        <v>#REF!</v>
      </c>
      <c r="Y683" s="1" t="e">
        <f>Y682*IFERROR(INDEX(#REF!,MATCH(Y681,#REF!,0),1),INDEX(#REF!,MATCH(Y681,#REF!,0),1))/1000</f>
        <v>#REF!</v>
      </c>
      <c r="Z683" s="1" t="e">
        <f>Z682*IFERROR(INDEX(#REF!,MATCH(Z681,#REF!,0),1),INDEX(#REF!,MATCH(Z681,#REF!,0),1))/1000</f>
        <v>#REF!</v>
      </c>
      <c r="AA683" s="1">
        <v>0</v>
      </c>
      <c r="AB683" s="1">
        <v>0</v>
      </c>
      <c r="AC683" s="1" t="e">
        <f>AC682*IFERROR(INDEX(#REF!,MATCH(AC681,#REF!,0),1),INDEX(#REF!,MATCH(AC681,#REF!,0),1))/1000</f>
        <v>#REF!</v>
      </c>
      <c r="AD683" s="1" t="e">
        <f>AD682*IFERROR(INDEX(#REF!,MATCH(AD681,#REF!,0),1),INDEX(#REF!,MATCH(AD681,#REF!,0),1))/1000</f>
        <v>#REF!</v>
      </c>
      <c r="AE683" s="1">
        <v>0</v>
      </c>
      <c r="AF683" s="1">
        <v>0</v>
      </c>
      <c r="AG683" s="64">
        <f>AG682</f>
        <v>7230.4559117999988</v>
      </c>
      <c r="AH683" s="1" t="e">
        <f>AH682*IFERROR(INDEX(#REF!,MATCH(AH681,#REF!,0),1),INDEX(#REF!,MATCH(AH681,#REF!,0),1))/1000</f>
        <v>#REF!</v>
      </c>
      <c r="AI683" s="1" t="e">
        <f>AI682*IFERROR(INDEX(#REF!,MATCH(AI681,#REF!,0),1),INDEX(#REF!,MATCH(AI681,#REF!,0),1))/1000</f>
        <v>#REF!</v>
      </c>
    </row>
    <row r="686" spans="8:35" x14ac:dyDescent="0.35">
      <c r="J686" s="1"/>
      <c r="K686" s="1"/>
      <c r="L686" s="1"/>
      <c r="M686" s="1"/>
      <c r="N686" s="1"/>
      <c r="O686" s="1"/>
      <c r="P686" s="1"/>
      <c r="Q686" s="1"/>
      <c r="R686" s="1"/>
      <c r="S686" s="1"/>
      <c r="T686" s="1"/>
      <c r="U686" s="1"/>
      <c r="V686" s="1"/>
      <c r="W686" s="1"/>
      <c r="X686" s="1"/>
      <c r="Y686" s="1"/>
      <c r="Z686" s="1"/>
      <c r="AA686" s="1"/>
    </row>
    <row r="687" spans="8:35" x14ac:dyDescent="0.35">
      <c r="H687" s="62" t="s">
        <v>559</v>
      </c>
      <c r="I687" s="62" t="s">
        <v>1466</v>
      </c>
      <c r="J687" s="1"/>
      <c r="K687" s="1"/>
      <c r="L687" s="1"/>
      <c r="M687" s="1"/>
      <c r="N687" s="1"/>
      <c r="O687" s="1"/>
      <c r="P687" s="1"/>
      <c r="Q687" s="1"/>
      <c r="R687" s="1"/>
      <c r="S687" s="1"/>
      <c r="T687" s="1"/>
      <c r="U687" s="1"/>
      <c r="V687" s="1"/>
      <c r="W687" s="1"/>
      <c r="X687" s="1"/>
      <c r="Y687" s="1"/>
      <c r="Z687" s="1"/>
      <c r="AA687" s="1"/>
    </row>
    <row r="688" spans="8:35" x14ac:dyDescent="0.35">
      <c r="H688" t="e">
        <f>#REF!/1000</f>
        <v>#REF!</v>
      </c>
      <c r="I688" s="187" t="e">
        <f t="shared" ref="I688:I696" si="3">SUM(H688:H688)</f>
        <v>#REF!</v>
      </c>
      <c r="J688" s="1"/>
      <c r="K688" s="1"/>
      <c r="L688" s="1"/>
      <c r="M688" s="1"/>
      <c r="N688" s="1"/>
      <c r="O688" s="1"/>
      <c r="P688" s="1"/>
      <c r="Q688" s="1"/>
      <c r="R688" s="1"/>
      <c r="S688" s="1"/>
      <c r="T688" s="1"/>
      <c r="U688" s="1"/>
      <c r="V688" s="1"/>
      <c r="W688" s="1"/>
      <c r="X688" s="1"/>
      <c r="Y688" s="1"/>
      <c r="Z688" s="1"/>
      <c r="AA688" s="1"/>
    </row>
    <row r="689" spans="8:27" x14ac:dyDescent="0.35">
      <c r="H689" t="e">
        <f>#REF!/1000</f>
        <v>#REF!</v>
      </c>
      <c r="I689" s="187" t="e">
        <f t="shared" si="3"/>
        <v>#REF!</v>
      </c>
      <c r="J689" s="1"/>
      <c r="K689" s="1"/>
      <c r="L689" s="1"/>
      <c r="M689" s="1"/>
      <c r="N689" s="1"/>
      <c r="O689" s="1"/>
      <c r="P689" s="1"/>
      <c r="Q689" s="1"/>
      <c r="R689" s="1"/>
      <c r="S689" s="1"/>
      <c r="T689" s="1"/>
      <c r="U689" s="1"/>
      <c r="V689" s="1"/>
      <c r="W689" s="1"/>
      <c r="X689" s="1"/>
      <c r="Y689" s="1"/>
      <c r="Z689" s="1"/>
      <c r="AA689" s="1"/>
    </row>
    <row r="690" spans="8:27" x14ac:dyDescent="0.35">
      <c r="H690">
        <f>0</f>
        <v>0</v>
      </c>
      <c r="I690" s="187">
        <f t="shared" si="3"/>
        <v>0</v>
      </c>
      <c r="J690" s="1"/>
      <c r="K690" s="1"/>
      <c r="L690" s="1"/>
      <c r="M690" s="1"/>
      <c r="N690" s="1"/>
      <c r="O690" s="1"/>
      <c r="P690" s="1"/>
      <c r="Q690" s="1"/>
      <c r="R690" s="1"/>
      <c r="S690" s="1"/>
      <c r="T690" s="1"/>
      <c r="U690" s="1"/>
      <c r="V690" s="1"/>
      <c r="W690" s="1"/>
      <c r="X690" s="1"/>
      <c r="Y690" s="1"/>
      <c r="Z690" s="1"/>
      <c r="AA690" s="1"/>
    </row>
    <row r="691" spans="8:27" x14ac:dyDescent="0.35">
      <c r="H691" s="5">
        <f t="shared" ref="H691" si="4">H668/1000</f>
        <v>0</v>
      </c>
      <c r="I691" s="187">
        <f t="shared" si="3"/>
        <v>0</v>
      </c>
      <c r="J691" s="1"/>
      <c r="K691" s="1"/>
      <c r="L691" s="1"/>
      <c r="M691" s="1"/>
      <c r="N691" s="1"/>
      <c r="O691" s="1"/>
      <c r="P691" s="1"/>
      <c r="Q691" s="1"/>
      <c r="R691" s="1"/>
      <c r="S691" s="1"/>
      <c r="T691" s="1"/>
      <c r="U691" s="1"/>
      <c r="V691" s="1"/>
      <c r="W691" s="1"/>
      <c r="X691" s="1"/>
      <c r="Y691" s="1"/>
      <c r="Z691" s="1"/>
      <c r="AA691" s="1"/>
    </row>
    <row r="692" spans="8:27" x14ac:dyDescent="0.35">
      <c r="H692">
        <f>0</f>
        <v>0</v>
      </c>
      <c r="I692" s="187">
        <f t="shared" si="3"/>
        <v>0</v>
      </c>
      <c r="J692" s="1"/>
      <c r="K692" s="1"/>
      <c r="L692" s="1"/>
      <c r="M692" s="1"/>
      <c r="N692" s="1"/>
      <c r="O692" s="1"/>
      <c r="P692" s="1"/>
      <c r="Q692" s="1"/>
      <c r="R692" s="1"/>
      <c r="S692" s="1"/>
      <c r="T692" s="1"/>
      <c r="U692" s="1"/>
      <c r="V692" s="1"/>
      <c r="W692" s="1"/>
      <c r="X692" s="1"/>
      <c r="Y692" s="1"/>
      <c r="Z692" s="1"/>
      <c r="AA692" s="1"/>
    </row>
    <row r="693" spans="8:27" x14ac:dyDescent="0.35">
      <c r="H693" t="e">
        <f>H689</f>
        <v>#REF!</v>
      </c>
      <c r="I693" s="187" t="e">
        <f t="shared" si="3"/>
        <v>#REF!</v>
      </c>
      <c r="J693" s="1"/>
      <c r="K693" s="1"/>
      <c r="L693" s="1"/>
      <c r="M693" s="1"/>
      <c r="N693" s="1"/>
      <c r="O693" s="1"/>
      <c r="P693" s="1"/>
      <c r="Q693" s="1"/>
      <c r="R693" s="1"/>
      <c r="S693" s="1"/>
      <c r="T693" s="1"/>
      <c r="U693" s="1"/>
      <c r="V693" s="1"/>
      <c r="W693" s="1"/>
      <c r="X693" s="1"/>
      <c r="Y693" s="1"/>
      <c r="Z693" s="1"/>
      <c r="AA693" s="1"/>
    </row>
    <row r="694" spans="8:27" x14ac:dyDescent="0.35">
      <c r="H694">
        <f>0</f>
        <v>0</v>
      </c>
      <c r="I694" s="187">
        <f t="shared" si="3"/>
        <v>0</v>
      </c>
      <c r="J694" s="1"/>
      <c r="K694" s="1"/>
      <c r="L694" s="1"/>
      <c r="M694" s="1"/>
      <c r="N694" s="1"/>
      <c r="O694" s="1"/>
      <c r="P694" s="1"/>
      <c r="Q694" s="1"/>
      <c r="R694" s="1"/>
      <c r="S694" s="1"/>
      <c r="T694" s="1"/>
      <c r="U694" s="1"/>
      <c r="V694" s="1"/>
      <c r="W694" s="1"/>
      <c r="X694" s="1"/>
      <c r="Y694" s="1"/>
      <c r="Z694" s="1"/>
      <c r="AA694" s="1"/>
    </row>
    <row r="695" spans="8:27" x14ac:dyDescent="0.35">
      <c r="H695">
        <f>0</f>
        <v>0</v>
      </c>
      <c r="I695" s="187">
        <f t="shared" si="3"/>
        <v>0</v>
      </c>
      <c r="J695" s="1"/>
      <c r="K695" s="1"/>
      <c r="L695" s="1"/>
      <c r="M695" s="1"/>
      <c r="N695" s="1"/>
      <c r="O695" s="1"/>
      <c r="P695" s="1"/>
      <c r="Q695" s="1"/>
      <c r="R695" s="1"/>
      <c r="S695" s="1"/>
      <c r="T695" s="1"/>
      <c r="U695" s="1"/>
      <c r="V695" s="1"/>
      <c r="W695" s="1"/>
      <c r="X695" s="1"/>
      <c r="Y695" s="1"/>
      <c r="Z695" s="1"/>
      <c r="AA695" s="1"/>
    </row>
    <row r="696" spans="8:27" x14ac:dyDescent="0.35">
      <c r="H696">
        <f>0</f>
        <v>0</v>
      </c>
      <c r="I696" s="187">
        <f t="shared" si="3"/>
        <v>0</v>
      </c>
      <c r="J696" s="1"/>
      <c r="K696" s="1"/>
      <c r="L696" s="1"/>
      <c r="M696" s="1"/>
      <c r="N696" s="1"/>
      <c r="O696" s="1"/>
      <c r="P696" s="1"/>
      <c r="Q696" s="1"/>
      <c r="R696" s="1"/>
      <c r="S696" s="1"/>
      <c r="T696" s="1"/>
      <c r="U696" s="1"/>
      <c r="V696" s="1"/>
      <c r="W696" s="1"/>
      <c r="X696" s="1"/>
      <c r="Y696" s="1"/>
      <c r="Z696" s="1"/>
      <c r="AA696" s="1"/>
    </row>
    <row r="697" spans="8:27" x14ac:dyDescent="0.35">
      <c r="H697" s="5"/>
      <c r="J697" s="1"/>
      <c r="K697" s="1"/>
      <c r="L697" s="1"/>
      <c r="M697" s="1"/>
      <c r="N697" s="1"/>
      <c r="O697" s="1"/>
      <c r="P697" s="1"/>
      <c r="Q697" s="1"/>
      <c r="R697" s="1"/>
      <c r="S697" s="1"/>
      <c r="T697" s="1"/>
      <c r="U697" s="1"/>
      <c r="V697" s="1"/>
      <c r="W697" s="1"/>
      <c r="X697" s="1"/>
      <c r="Y697" s="1"/>
      <c r="Z697" s="1"/>
      <c r="AA697" s="1"/>
    </row>
    <row r="698" spans="8:27" x14ac:dyDescent="0.35">
      <c r="H698" s="5"/>
      <c r="J698" s="1"/>
      <c r="K698" s="1"/>
      <c r="L698" s="1"/>
      <c r="M698" s="1"/>
      <c r="N698" s="1"/>
      <c r="O698" s="1"/>
      <c r="P698" s="1"/>
      <c r="Q698" s="1"/>
      <c r="R698" s="1"/>
      <c r="S698" s="1"/>
      <c r="T698" s="1"/>
      <c r="U698" s="1"/>
      <c r="V698" s="1"/>
      <c r="W698" s="1"/>
      <c r="X698" s="1"/>
      <c r="Y698" s="1"/>
      <c r="Z698" s="1"/>
      <c r="AA698" s="1"/>
    </row>
    <row r="699" spans="8:27" x14ac:dyDescent="0.35">
      <c r="H699" s="5"/>
      <c r="J699" s="1"/>
      <c r="K699" s="1"/>
      <c r="L699" s="1"/>
      <c r="M699" s="1"/>
      <c r="N699" s="1"/>
      <c r="O699" s="1"/>
      <c r="P699" s="1"/>
      <c r="Q699" s="1"/>
      <c r="R699" s="1"/>
      <c r="S699" s="1"/>
      <c r="T699" s="1"/>
      <c r="U699" s="1"/>
      <c r="V699" s="1"/>
      <c r="W699" s="1"/>
      <c r="X699" s="1"/>
      <c r="Y699" s="1"/>
      <c r="Z699" s="1"/>
      <c r="AA699" s="1"/>
    </row>
    <row r="700" spans="8:27" x14ac:dyDescent="0.35">
      <c r="H700" s="5"/>
      <c r="J700" s="1"/>
      <c r="K700" s="1"/>
      <c r="L700" s="1"/>
      <c r="M700" s="1"/>
      <c r="N700" s="1"/>
      <c r="O700" s="1"/>
      <c r="P700" s="1"/>
      <c r="Q700" s="1"/>
      <c r="R700" s="1"/>
      <c r="S700" s="1"/>
      <c r="T700" s="1"/>
      <c r="U700" s="1"/>
      <c r="V700" s="1"/>
      <c r="W700" s="1"/>
      <c r="X700" s="1"/>
      <c r="Y700" s="1"/>
      <c r="Z700" s="1"/>
      <c r="AA700" s="1"/>
    </row>
    <row r="701" spans="8:27" x14ac:dyDescent="0.35">
      <c r="H701" s="5"/>
      <c r="J701" s="1"/>
      <c r="K701" s="1"/>
      <c r="L701" s="1"/>
      <c r="M701" s="1"/>
      <c r="N701" s="1"/>
      <c r="O701" s="1"/>
      <c r="P701" s="1"/>
      <c r="Q701" s="1"/>
      <c r="R701" s="1"/>
      <c r="S701" s="1"/>
      <c r="T701" s="1"/>
      <c r="U701" s="1"/>
      <c r="V701" s="1"/>
      <c r="W701" s="1"/>
      <c r="X701" s="1"/>
      <c r="Y701" s="1"/>
      <c r="Z701" s="1"/>
      <c r="AA701" s="1"/>
    </row>
    <row r="702" spans="8:27" x14ac:dyDescent="0.35">
      <c r="H702" s="5"/>
      <c r="J702" s="1"/>
      <c r="K702" s="1"/>
      <c r="L702" s="1"/>
      <c r="M702" s="1"/>
      <c r="N702" s="1"/>
      <c r="O702" s="1"/>
      <c r="P702" s="1"/>
      <c r="Q702" s="1"/>
      <c r="R702" s="1"/>
      <c r="S702" s="1"/>
      <c r="T702" s="1"/>
      <c r="U702" s="1"/>
      <c r="V702" s="1"/>
      <c r="W702" s="1"/>
      <c r="X702" s="1"/>
      <c r="Y702" s="1"/>
      <c r="Z702" s="1"/>
      <c r="AA702" s="1"/>
    </row>
    <row r="703" spans="8:27" x14ac:dyDescent="0.35">
      <c r="J703" s="1"/>
      <c r="K703" s="1"/>
      <c r="L703" s="1"/>
      <c r="M703" s="1"/>
      <c r="N703" s="1"/>
      <c r="O703" s="1"/>
      <c r="P703" s="1"/>
      <c r="Q703" s="1"/>
      <c r="R703" s="1"/>
      <c r="S703" s="1"/>
      <c r="T703" s="1"/>
      <c r="U703" s="1"/>
      <c r="V703" s="1"/>
      <c r="W703" s="1"/>
      <c r="X703" s="1"/>
      <c r="Y703" s="1"/>
      <c r="Z703" s="1"/>
      <c r="AA703" s="1"/>
    </row>
    <row r="704" spans="8:27" x14ac:dyDescent="0.35">
      <c r="J704" s="1"/>
      <c r="K704" s="1"/>
      <c r="L704" s="1"/>
      <c r="M704" s="1"/>
      <c r="N704" s="1"/>
      <c r="O704" s="1"/>
      <c r="P704" s="1"/>
      <c r="Q704" s="1"/>
      <c r="R704" s="1"/>
      <c r="S704" s="1"/>
      <c r="T704" s="1"/>
      <c r="U704" s="1"/>
      <c r="V704" s="1"/>
      <c r="W704" s="1"/>
      <c r="X704" s="1"/>
      <c r="Y704" s="1"/>
      <c r="Z704" s="1"/>
      <c r="AA704" s="1"/>
    </row>
    <row r="705" spans="8:27" x14ac:dyDescent="0.35">
      <c r="J705" s="1"/>
      <c r="K705" s="1"/>
      <c r="L705" s="1"/>
      <c r="M705" s="1"/>
      <c r="N705" s="1"/>
      <c r="O705" s="1"/>
      <c r="P705" s="1"/>
      <c r="Q705" s="1"/>
      <c r="R705" s="1"/>
      <c r="S705" s="1"/>
      <c r="T705" s="1"/>
      <c r="U705" s="1"/>
      <c r="V705" s="1"/>
      <c r="W705" s="1"/>
      <c r="X705" s="1"/>
      <c r="Y705" s="1"/>
      <c r="Z705" s="1"/>
      <c r="AA705" s="1"/>
    </row>
    <row r="706" spans="8:27" x14ac:dyDescent="0.35">
      <c r="J706" s="1"/>
      <c r="K706" s="1"/>
      <c r="L706" s="1"/>
      <c r="M706" s="1"/>
      <c r="N706" s="1"/>
      <c r="O706" s="1"/>
      <c r="P706" s="1"/>
      <c r="Q706" s="1"/>
      <c r="R706" s="1"/>
      <c r="S706" s="1"/>
      <c r="T706" s="1"/>
      <c r="U706" s="1"/>
      <c r="V706" s="1"/>
      <c r="W706" s="1"/>
      <c r="X706" s="1"/>
      <c r="Y706" s="1"/>
      <c r="Z706" s="1"/>
      <c r="AA706" s="1"/>
    </row>
    <row r="707" spans="8:27" x14ac:dyDescent="0.35">
      <c r="J707" s="1"/>
      <c r="K707" s="1"/>
      <c r="L707" s="1"/>
      <c r="M707" s="1"/>
      <c r="N707" s="1"/>
      <c r="O707" s="1"/>
      <c r="P707" s="1"/>
      <c r="Q707" s="1"/>
      <c r="R707" s="1"/>
      <c r="S707" s="1"/>
      <c r="T707" s="1"/>
      <c r="U707" s="1"/>
      <c r="V707" s="1"/>
      <c r="W707" s="1"/>
      <c r="X707" s="1"/>
      <c r="Y707" s="1"/>
      <c r="Z707" s="1"/>
      <c r="AA707" s="1"/>
    </row>
    <row r="708" spans="8:27" x14ac:dyDescent="0.35">
      <c r="J708" s="1"/>
      <c r="K708" s="1"/>
      <c r="L708" s="1"/>
      <c r="M708" s="1"/>
      <c r="N708" s="1"/>
      <c r="O708" s="1"/>
      <c r="P708" s="1"/>
      <c r="Q708" s="1"/>
      <c r="R708" s="1"/>
      <c r="S708" s="1"/>
      <c r="T708" s="1"/>
      <c r="U708" s="1"/>
      <c r="V708" s="1"/>
      <c r="W708" s="1"/>
      <c r="X708" s="1"/>
      <c r="Y708" s="1"/>
      <c r="Z708" s="1"/>
      <c r="AA708" s="1"/>
    </row>
    <row r="709" spans="8:27" x14ac:dyDescent="0.35">
      <c r="J709" s="1"/>
      <c r="K709" s="1"/>
      <c r="L709" s="1"/>
      <c r="M709" s="1"/>
      <c r="N709" s="1"/>
      <c r="O709" s="1"/>
      <c r="P709" s="1"/>
      <c r="Q709" s="1"/>
      <c r="R709" s="1"/>
      <c r="S709" s="1"/>
      <c r="T709" s="1"/>
      <c r="U709" s="1"/>
      <c r="V709" s="1"/>
      <c r="W709" s="1"/>
      <c r="X709" s="1"/>
      <c r="Y709" s="1"/>
      <c r="Z709" s="1"/>
      <c r="AA709" s="1"/>
    </row>
    <row r="710" spans="8:27" x14ac:dyDescent="0.35">
      <c r="J710" s="1"/>
      <c r="K710" s="1"/>
      <c r="L710" s="1"/>
      <c r="M710" s="1"/>
      <c r="N710" s="1"/>
      <c r="O710" s="1"/>
      <c r="P710" s="1"/>
      <c r="Q710" s="1"/>
      <c r="R710" s="1"/>
      <c r="S710" s="1"/>
      <c r="T710" s="1"/>
      <c r="U710" s="1"/>
      <c r="V710" s="1"/>
      <c r="W710" s="1"/>
      <c r="X710" s="1"/>
      <c r="Y710" s="1"/>
      <c r="Z710" s="1"/>
      <c r="AA710" s="1"/>
    </row>
    <row r="711" spans="8:27" x14ac:dyDescent="0.35">
      <c r="J711" s="1"/>
      <c r="K711" s="1"/>
      <c r="L711" s="1"/>
      <c r="M711" s="1"/>
      <c r="N711" s="1"/>
      <c r="O711" s="1"/>
      <c r="P711" s="1"/>
      <c r="Q711" s="1"/>
      <c r="R711" s="1"/>
      <c r="S711" s="1"/>
      <c r="T711" s="1"/>
      <c r="U711" s="1"/>
      <c r="V711" s="1"/>
      <c r="W711" s="1"/>
      <c r="X711" s="1"/>
      <c r="Y711" s="1"/>
      <c r="Z711" s="1"/>
      <c r="AA711" s="1"/>
    </row>
    <row r="712" spans="8:27" x14ac:dyDescent="0.35">
      <c r="J712" s="1"/>
      <c r="K712" s="1"/>
      <c r="L712" s="1"/>
      <c r="M712" s="1"/>
      <c r="N712" s="1"/>
      <c r="O712" s="1"/>
      <c r="P712" s="1"/>
      <c r="Q712" s="1"/>
      <c r="R712" s="1"/>
      <c r="S712" s="1"/>
      <c r="T712" s="1"/>
      <c r="U712" s="1"/>
      <c r="V712" s="1"/>
      <c r="W712" s="1"/>
      <c r="X712" s="1"/>
      <c r="Y712" s="1"/>
      <c r="Z712" s="1"/>
      <c r="AA712" s="1"/>
    </row>
    <row r="713" spans="8:27" x14ac:dyDescent="0.35">
      <c r="J713" s="1"/>
      <c r="K713" s="1"/>
      <c r="L713" s="1"/>
      <c r="M713" s="1"/>
      <c r="N713" s="1"/>
      <c r="O713" s="1"/>
      <c r="P713" s="1"/>
      <c r="Q713" s="1"/>
      <c r="R713" s="1"/>
      <c r="S713" s="1"/>
      <c r="T713" s="1"/>
      <c r="U713" s="1"/>
      <c r="V713" s="1"/>
      <c r="W713" s="1"/>
      <c r="X713" s="1"/>
      <c r="Y713" s="1"/>
      <c r="Z713" s="1"/>
      <c r="AA713" s="1"/>
    </row>
    <row r="714" spans="8:27" x14ac:dyDescent="0.35">
      <c r="J714" s="1"/>
      <c r="K714" s="1"/>
      <c r="L714" s="1"/>
      <c r="M714" s="1"/>
      <c r="N714" s="1"/>
      <c r="O714" s="1"/>
      <c r="P714" s="1"/>
      <c r="Q714" s="1"/>
      <c r="R714" s="1"/>
      <c r="S714" s="1"/>
      <c r="T714" s="1"/>
      <c r="U714" s="1"/>
      <c r="V714" s="1"/>
      <c r="W714" s="1"/>
      <c r="X714" s="1"/>
      <c r="Y714" s="1"/>
      <c r="Z714" s="1"/>
      <c r="AA714" s="1"/>
    </row>
    <row r="715" spans="8:27" x14ac:dyDescent="0.35">
      <c r="J715" s="1"/>
      <c r="K715" s="1"/>
      <c r="L715" s="1"/>
      <c r="M715" s="1"/>
      <c r="N715" s="1"/>
      <c r="O715" s="1"/>
      <c r="P715" s="1"/>
      <c r="Q715" s="1"/>
      <c r="R715" s="1"/>
      <c r="S715" s="1"/>
      <c r="T715" s="1"/>
      <c r="U715" s="1"/>
      <c r="V715" s="1"/>
      <c r="W715" s="1"/>
      <c r="X715" s="1"/>
      <c r="Y715" s="1"/>
      <c r="Z715" s="1"/>
      <c r="AA715" s="1"/>
    </row>
    <row r="716" spans="8:27" x14ac:dyDescent="0.35">
      <c r="H716" s="65"/>
      <c r="I716" s="65"/>
      <c r="J716" s="65"/>
      <c r="K716" s="65"/>
      <c r="L716" s="65"/>
      <c r="M716" s="65"/>
    </row>
    <row r="717" spans="8:27" x14ac:dyDescent="0.35">
      <c r="H717" s="65"/>
      <c r="I717" s="65"/>
      <c r="J717" s="65"/>
      <c r="K717" s="65"/>
      <c r="L717" s="65"/>
      <c r="M717" s="65"/>
    </row>
    <row r="718" spans="8:27" x14ac:dyDescent="0.35">
      <c r="H718" s="65"/>
      <c r="I718" s="65"/>
      <c r="J718" s="65"/>
      <c r="K718" s="65"/>
      <c r="L718" s="65"/>
      <c r="M718" s="65"/>
    </row>
    <row r="719" spans="8:27" ht="31.5" x14ac:dyDescent="0.35">
      <c r="H719" s="66" t="s">
        <v>560</v>
      </c>
      <c r="I719" s="67" t="s">
        <v>561</v>
      </c>
      <c r="J719" s="66" t="s">
        <v>562</v>
      </c>
      <c r="K719" s="67" t="s">
        <v>563</v>
      </c>
      <c r="L719" s="67" t="s">
        <v>564</v>
      </c>
      <c r="M719" s="67" t="s">
        <v>565</v>
      </c>
    </row>
    <row r="720" spans="8:27" x14ac:dyDescent="0.35">
      <c r="H720" s="68" t="s">
        <v>567</v>
      </c>
      <c r="I720" s="69">
        <v>1</v>
      </c>
      <c r="J720" s="68" t="s">
        <v>568</v>
      </c>
      <c r="K720" s="69">
        <v>1</v>
      </c>
      <c r="L720" s="68" t="s">
        <v>569</v>
      </c>
      <c r="M720" s="69">
        <v>1</v>
      </c>
    </row>
    <row r="721" spans="8:13" x14ac:dyDescent="0.35">
      <c r="H721" s="70" t="s">
        <v>571</v>
      </c>
      <c r="I721" s="71">
        <v>67</v>
      </c>
      <c r="J721" s="70" t="s">
        <v>572</v>
      </c>
      <c r="K721" s="71">
        <v>14</v>
      </c>
      <c r="L721" s="70" t="s">
        <v>573</v>
      </c>
      <c r="M721" s="71">
        <v>4</v>
      </c>
    </row>
    <row r="722" spans="8:13" x14ac:dyDescent="0.35">
      <c r="H722" s="72" t="s">
        <v>574</v>
      </c>
      <c r="I722" s="73">
        <v>68</v>
      </c>
      <c r="J722" s="72" t="s">
        <v>575</v>
      </c>
      <c r="K722" s="73">
        <v>15</v>
      </c>
      <c r="L722" s="72" t="s">
        <v>576</v>
      </c>
      <c r="M722" s="73">
        <v>6</v>
      </c>
    </row>
    <row r="723" spans="8:13" x14ac:dyDescent="0.35">
      <c r="H723" s="74" t="s">
        <v>577</v>
      </c>
      <c r="I723" s="75">
        <v>277</v>
      </c>
      <c r="J723" s="74" t="s">
        <v>578</v>
      </c>
      <c r="K723" s="75">
        <v>282</v>
      </c>
      <c r="L723" s="74" t="s">
        <v>579</v>
      </c>
      <c r="M723" s="75">
        <v>234</v>
      </c>
    </row>
    <row r="724" spans="8:13" x14ac:dyDescent="0.35">
      <c r="H724" s="68" t="s">
        <v>580</v>
      </c>
      <c r="I724" s="69">
        <v>6890</v>
      </c>
      <c r="J724" s="68" t="s">
        <v>581</v>
      </c>
      <c r="K724" s="69">
        <v>4890</v>
      </c>
      <c r="L724" s="68" t="s">
        <v>582</v>
      </c>
      <c r="M724" s="69">
        <v>2340</v>
      </c>
    </row>
    <row r="725" spans="8:13" x14ac:dyDescent="0.35">
      <c r="H725" s="70" t="s">
        <v>583</v>
      </c>
      <c r="I725" s="76">
        <v>11300</v>
      </c>
      <c r="J725" s="70" t="s">
        <v>584</v>
      </c>
      <c r="K725" s="76">
        <v>11000</v>
      </c>
      <c r="L725" s="70" t="s">
        <v>585</v>
      </c>
      <c r="M725" s="71">
        <v>8450</v>
      </c>
    </row>
    <row r="726" spans="8:13" x14ac:dyDescent="0.35">
      <c r="H726" s="72" t="s">
        <v>586</v>
      </c>
      <c r="I726" s="77">
        <v>11700</v>
      </c>
      <c r="J726" s="72" t="s">
        <v>587</v>
      </c>
      <c r="K726" s="77">
        <v>14200</v>
      </c>
      <c r="L726" s="72" t="s">
        <v>588</v>
      </c>
      <c r="M726" s="77">
        <v>15900</v>
      </c>
    </row>
    <row r="727" spans="8:13" x14ac:dyDescent="0.35">
      <c r="H727" s="70" t="s">
        <v>589</v>
      </c>
      <c r="I727" s="71">
        <v>6730</v>
      </c>
      <c r="J727" s="70" t="s">
        <v>590</v>
      </c>
      <c r="K727" s="71">
        <v>6250</v>
      </c>
      <c r="L727" s="70" t="s">
        <v>591</v>
      </c>
      <c r="M727" s="71">
        <v>4470</v>
      </c>
    </row>
    <row r="728" spans="8:13" x14ac:dyDescent="0.35">
      <c r="H728" s="72" t="s">
        <v>592</v>
      </c>
      <c r="I728" s="73">
        <v>8190</v>
      </c>
      <c r="J728" s="72" t="s">
        <v>593</v>
      </c>
      <c r="K728" s="73">
        <v>9020</v>
      </c>
      <c r="L728" s="72" t="s">
        <v>594</v>
      </c>
      <c r="M728" s="73">
        <v>8550</v>
      </c>
    </row>
    <row r="729" spans="8:13" x14ac:dyDescent="0.35">
      <c r="H729" s="74" t="s">
        <v>595</v>
      </c>
      <c r="I729" s="75">
        <v>6310</v>
      </c>
      <c r="J729" s="74" t="s">
        <v>596</v>
      </c>
      <c r="K729" s="75">
        <v>7810</v>
      </c>
      <c r="L729" s="74" t="s">
        <v>597</v>
      </c>
      <c r="M729" s="75">
        <v>8980</v>
      </c>
    </row>
    <row r="730" spans="8:13" x14ac:dyDescent="0.35">
      <c r="H730" s="68" t="s">
        <v>598</v>
      </c>
      <c r="I730" s="69">
        <v>192</v>
      </c>
      <c r="J730" s="68" t="s">
        <v>599</v>
      </c>
      <c r="K730" s="69">
        <v>26</v>
      </c>
      <c r="L730" s="68" t="s">
        <v>600</v>
      </c>
      <c r="M730" s="69">
        <v>20</v>
      </c>
    </row>
    <row r="731" spans="8:13" x14ac:dyDescent="0.35">
      <c r="H731" s="70" t="s">
        <v>601</v>
      </c>
      <c r="I731" s="71">
        <v>4200</v>
      </c>
      <c r="J731" s="70" t="s">
        <v>602</v>
      </c>
      <c r="K731" s="71">
        <v>832</v>
      </c>
      <c r="L731" s="70" t="s">
        <v>603</v>
      </c>
      <c r="M731" s="71">
        <v>262</v>
      </c>
    </row>
    <row r="732" spans="8:13" x14ac:dyDescent="0.35">
      <c r="H732" s="72" t="s">
        <v>604</v>
      </c>
      <c r="I732" s="73">
        <v>70</v>
      </c>
      <c r="J732" s="72" t="s">
        <v>605</v>
      </c>
      <c r="K732" s="73">
        <v>10</v>
      </c>
      <c r="L732" s="72" t="s">
        <v>606</v>
      </c>
      <c r="M732" s="73">
        <v>8</v>
      </c>
    </row>
    <row r="733" spans="8:13" x14ac:dyDescent="0.35">
      <c r="H733" s="70" t="s">
        <v>607</v>
      </c>
      <c r="I733" s="71">
        <v>426</v>
      </c>
      <c r="J733" s="70" t="s">
        <v>608</v>
      </c>
      <c r="K733" s="71">
        <v>48</v>
      </c>
      <c r="L733" s="70" t="s">
        <v>609</v>
      </c>
      <c r="M733" s="71">
        <v>36</v>
      </c>
    </row>
    <row r="734" spans="8:13" x14ac:dyDescent="0.35">
      <c r="H734" s="72" t="s">
        <v>610</v>
      </c>
      <c r="I734" s="73">
        <v>98</v>
      </c>
      <c r="J734" s="72" t="s">
        <v>611</v>
      </c>
      <c r="K734" s="73">
        <v>14</v>
      </c>
      <c r="L734" s="72" t="s">
        <v>612</v>
      </c>
      <c r="M734" s="73">
        <v>11</v>
      </c>
    </row>
    <row r="735" spans="8:13" x14ac:dyDescent="0.35">
      <c r="H735" s="70" t="s">
        <v>613</v>
      </c>
      <c r="I735" s="71">
        <v>659</v>
      </c>
      <c r="J735" s="70" t="s">
        <v>614</v>
      </c>
      <c r="K735" s="71">
        <v>72</v>
      </c>
      <c r="L735" s="70" t="s">
        <v>615</v>
      </c>
      <c r="M735" s="71">
        <v>51</v>
      </c>
    </row>
    <row r="736" spans="8:13" x14ac:dyDescent="0.35">
      <c r="H736" s="72" t="s">
        <v>616</v>
      </c>
      <c r="I736" s="73">
        <v>1120</v>
      </c>
      <c r="J736" s="72" t="s">
        <v>617</v>
      </c>
      <c r="K736" s="73">
        <v>121</v>
      </c>
      <c r="L736" s="72" t="s">
        <v>618</v>
      </c>
      <c r="M736" s="73">
        <v>74</v>
      </c>
    </row>
    <row r="737" spans="8:13" x14ac:dyDescent="0.35">
      <c r="H737" s="70" t="s">
        <v>619</v>
      </c>
      <c r="I737" s="71">
        <v>624</v>
      </c>
      <c r="J737" s="70" t="s">
        <v>620</v>
      </c>
      <c r="K737" s="71">
        <v>67</v>
      </c>
      <c r="L737" s="70" t="s">
        <v>621</v>
      </c>
      <c r="M737" s="71">
        <v>47</v>
      </c>
    </row>
    <row r="738" spans="8:13" x14ac:dyDescent="0.35">
      <c r="H738" s="72" t="s">
        <v>622</v>
      </c>
      <c r="I738" s="73">
        <v>1850</v>
      </c>
      <c r="J738" s="72" t="s">
        <v>623</v>
      </c>
      <c r="K738" s="73">
        <v>271</v>
      </c>
      <c r="L738" s="72" t="s">
        <v>624</v>
      </c>
      <c r="M738" s="73">
        <v>111</v>
      </c>
    </row>
    <row r="739" spans="8:13" x14ac:dyDescent="0.35">
      <c r="H739" s="70" t="s">
        <v>581</v>
      </c>
      <c r="I739" s="71">
        <v>4390</v>
      </c>
      <c r="J739" s="70" t="s">
        <v>625</v>
      </c>
      <c r="K739" s="71">
        <v>1370</v>
      </c>
      <c r="L739" s="70" t="s">
        <v>626</v>
      </c>
      <c r="M739" s="71">
        <v>356</v>
      </c>
    </row>
    <row r="740" spans="8:13" x14ac:dyDescent="0.35">
      <c r="H740" s="72" t="s">
        <v>627</v>
      </c>
      <c r="I740" s="73">
        <v>170</v>
      </c>
      <c r="J740" s="72" t="s">
        <v>628</v>
      </c>
      <c r="K740" s="73">
        <v>22</v>
      </c>
      <c r="L740" s="72" t="s">
        <v>629</v>
      </c>
      <c r="M740" s="73">
        <v>18</v>
      </c>
    </row>
    <row r="741" spans="8:13" x14ac:dyDescent="0.35">
      <c r="H741" s="70" t="s">
        <v>630</v>
      </c>
      <c r="I741" s="71">
        <v>1110</v>
      </c>
      <c r="J741" s="70" t="s">
        <v>631</v>
      </c>
      <c r="K741" s="71">
        <v>120</v>
      </c>
      <c r="L741" s="70" t="s">
        <v>632</v>
      </c>
      <c r="M741" s="71">
        <v>73</v>
      </c>
    </row>
    <row r="742" spans="8:13" x14ac:dyDescent="0.35">
      <c r="H742" s="78" t="s">
        <v>633</v>
      </c>
      <c r="I742" s="79">
        <v>2</v>
      </c>
      <c r="J742" s="78" t="s">
        <v>634</v>
      </c>
      <c r="K742" s="80" t="s">
        <v>635</v>
      </c>
      <c r="L742" s="78" t="s">
        <v>636</v>
      </c>
      <c r="M742" s="80" t="s">
        <v>635</v>
      </c>
    </row>
    <row r="743" spans="8:13" x14ac:dyDescent="0.35">
      <c r="H743" s="68" t="s">
        <v>637</v>
      </c>
      <c r="I743" s="81">
        <v>11500</v>
      </c>
      <c r="J743" s="68" t="s">
        <v>586</v>
      </c>
      <c r="K743" s="81">
        <v>13000</v>
      </c>
      <c r="L743" s="68" t="s">
        <v>638</v>
      </c>
      <c r="M743" s="81">
        <v>12700</v>
      </c>
    </row>
    <row r="744" spans="8:13" x14ac:dyDescent="0.35">
      <c r="H744" s="70" t="s">
        <v>639</v>
      </c>
      <c r="I744" s="83">
        <v>1360</v>
      </c>
      <c r="J744" s="70" t="s">
        <v>640</v>
      </c>
      <c r="K744" s="82">
        <v>145</v>
      </c>
      <c r="L744" s="70" t="s">
        <v>641</v>
      </c>
      <c r="M744" s="82">
        <v>94</v>
      </c>
    </row>
    <row r="745" spans="8:13" x14ac:dyDescent="0.35">
      <c r="H745" s="72" t="s">
        <v>642</v>
      </c>
      <c r="I745" s="84">
        <v>177</v>
      </c>
      <c r="J745" s="72" t="s">
        <v>643</v>
      </c>
      <c r="K745" s="84">
        <v>21</v>
      </c>
      <c r="L745" s="72" t="s">
        <v>644</v>
      </c>
      <c r="M745" s="84">
        <v>16</v>
      </c>
    </row>
    <row r="746" spans="8:13" x14ac:dyDescent="0.35">
      <c r="H746" s="70" t="s">
        <v>645</v>
      </c>
      <c r="I746" s="83">
        <v>5800</v>
      </c>
      <c r="J746" s="70" t="s">
        <v>646</v>
      </c>
      <c r="K746" s="82">
        <v>2980</v>
      </c>
      <c r="L746" s="70" t="s">
        <v>647</v>
      </c>
      <c r="M746" s="82">
        <v>967</v>
      </c>
    </row>
    <row r="747" spans="8:13" x14ac:dyDescent="0.35">
      <c r="H747" s="72" t="s">
        <v>648</v>
      </c>
      <c r="I747" s="85">
        <v>2660</v>
      </c>
      <c r="J747" s="72" t="s">
        <v>649</v>
      </c>
      <c r="K747" s="84">
        <v>412</v>
      </c>
      <c r="L747" s="72" t="s">
        <v>650</v>
      </c>
      <c r="M747" s="84">
        <v>160</v>
      </c>
    </row>
    <row r="748" spans="8:13" x14ac:dyDescent="0.35">
      <c r="H748" s="70" t="s">
        <v>570</v>
      </c>
      <c r="I748" s="83">
        <v>3050</v>
      </c>
      <c r="J748" s="70" t="s">
        <v>651</v>
      </c>
      <c r="K748" s="82">
        <v>703</v>
      </c>
      <c r="L748" s="70" t="s">
        <v>652</v>
      </c>
      <c r="M748" s="82">
        <v>201</v>
      </c>
    </row>
    <row r="749" spans="8:13" x14ac:dyDescent="0.35">
      <c r="H749" s="72" t="s">
        <v>653</v>
      </c>
      <c r="I749" s="84">
        <v>549</v>
      </c>
      <c r="J749" s="72" t="s">
        <v>654</v>
      </c>
      <c r="K749" s="84">
        <v>62</v>
      </c>
      <c r="L749" s="72" t="s">
        <v>566</v>
      </c>
      <c r="M749" s="84">
        <v>46</v>
      </c>
    </row>
    <row r="750" spans="8:13" x14ac:dyDescent="0.35">
      <c r="H750" s="70" t="s">
        <v>655</v>
      </c>
      <c r="I750" s="83">
        <v>6960</v>
      </c>
      <c r="J750" s="70" t="s">
        <v>656</v>
      </c>
      <c r="K750" s="82">
        <v>5060</v>
      </c>
      <c r="L750" s="70" t="s">
        <v>657</v>
      </c>
      <c r="M750" s="83">
        <v>2500</v>
      </c>
    </row>
    <row r="751" spans="8:13" x14ac:dyDescent="0.35">
      <c r="H751" s="72" t="s">
        <v>658</v>
      </c>
      <c r="I751" s="84">
        <v>18</v>
      </c>
      <c r="J751" s="72" t="s">
        <v>659</v>
      </c>
      <c r="K751" s="84">
        <v>3</v>
      </c>
      <c r="L751" s="72" t="s">
        <v>660</v>
      </c>
      <c r="M751" s="84">
        <v>2</v>
      </c>
    </row>
    <row r="752" spans="8:13" x14ac:dyDescent="0.35">
      <c r="H752" s="70" t="s">
        <v>661</v>
      </c>
      <c r="I752" s="82">
        <v>174</v>
      </c>
      <c r="J752" s="70" t="s">
        <v>662</v>
      </c>
      <c r="K752" s="82">
        <v>24</v>
      </c>
      <c r="L752" s="70" t="s">
        <v>663</v>
      </c>
      <c r="M752" s="82">
        <v>19</v>
      </c>
    </row>
    <row r="753" spans="8:13" x14ac:dyDescent="0.35">
      <c r="H753" s="72" t="s">
        <v>664</v>
      </c>
      <c r="I753" s="84">
        <v>4</v>
      </c>
      <c r="J753" s="72" t="s">
        <v>665</v>
      </c>
      <c r="K753" s="86" t="s">
        <v>666</v>
      </c>
      <c r="L753" s="72" t="s">
        <v>667</v>
      </c>
      <c r="M753" s="86" t="s">
        <v>666</v>
      </c>
    </row>
    <row r="754" spans="8:13" x14ac:dyDescent="0.35">
      <c r="H754" s="70" t="s">
        <v>668</v>
      </c>
      <c r="I754" s="83">
        <v>4830</v>
      </c>
      <c r="J754" s="70" t="s">
        <v>669</v>
      </c>
      <c r="K754" s="82">
        <v>2480</v>
      </c>
      <c r="L754" s="70" t="s">
        <v>670</v>
      </c>
      <c r="M754" s="82">
        <v>806</v>
      </c>
    </row>
    <row r="755" spans="8:13" x14ac:dyDescent="0.35">
      <c r="H755" s="72" t="s">
        <v>671</v>
      </c>
      <c r="I755" s="85">
        <v>5280</v>
      </c>
      <c r="J755" s="72" t="s">
        <v>672</v>
      </c>
      <c r="K755" s="84">
        <v>3440</v>
      </c>
      <c r="L755" s="72" t="s">
        <v>673</v>
      </c>
      <c r="M755" s="85">
        <v>1460</v>
      </c>
    </row>
    <row r="756" spans="8:13" x14ac:dyDescent="0.35">
      <c r="H756" s="70" t="s">
        <v>674</v>
      </c>
      <c r="I756" s="83">
        <v>2840</v>
      </c>
      <c r="J756" s="70" t="s">
        <v>675</v>
      </c>
      <c r="K756" s="82">
        <v>636</v>
      </c>
      <c r="L756" s="70" t="s">
        <v>676</v>
      </c>
      <c r="M756" s="82">
        <v>185</v>
      </c>
    </row>
    <row r="757" spans="8:13" x14ac:dyDescent="0.35">
      <c r="H757" s="72" t="s">
        <v>677</v>
      </c>
      <c r="I757" s="85">
        <v>3190</v>
      </c>
      <c r="J757" s="72" t="s">
        <v>678</v>
      </c>
      <c r="K757" s="84">
        <v>573</v>
      </c>
      <c r="L757" s="72" t="s">
        <v>679</v>
      </c>
      <c r="M757" s="84">
        <v>195</v>
      </c>
    </row>
    <row r="758" spans="8:13" x14ac:dyDescent="0.35">
      <c r="H758" s="70" t="s">
        <v>680</v>
      </c>
      <c r="I758" s="83">
        <v>7400</v>
      </c>
      <c r="J758" s="70" t="s">
        <v>681</v>
      </c>
      <c r="K758" s="82">
        <v>8400</v>
      </c>
      <c r="L758" s="70" t="s">
        <v>682</v>
      </c>
      <c r="M758" s="83">
        <v>8380</v>
      </c>
    </row>
    <row r="759" spans="8:13" x14ac:dyDescent="0.35">
      <c r="H759" s="72" t="s">
        <v>683</v>
      </c>
      <c r="I759" s="85">
        <v>1570</v>
      </c>
      <c r="J759" s="72" t="s">
        <v>684</v>
      </c>
      <c r="K759" s="84">
        <v>176</v>
      </c>
      <c r="L759" s="72" t="s">
        <v>685</v>
      </c>
      <c r="M759" s="84">
        <v>100</v>
      </c>
    </row>
    <row r="760" spans="8:13" x14ac:dyDescent="0.35">
      <c r="H760" s="70" t="s">
        <v>682</v>
      </c>
      <c r="I760" s="83">
        <v>6690</v>
      </c>
      <c r="J760" s="70" t="s">
        <v>686</v>
      </c>
      <c r="K760" s="82">
        <v>4870</v>
      </c>
      <c r="L760" s="70" t="s">
        <v>687</v>
      </c>
      <c r="M760" s="83">
        <v>2410</v>
      </c>
    </row>
    <row r="761" spans="8:13" x14ac:dyDescent="0.35">
      <c r="H761" s="72" t="s">
        <v>688</v>
      </c>
      <c r="I761" s="84">
        <v>378</v>
      </c>
      <c r="J761" s="72" t="s">
        <v>689</v>
      </c>
      <c r="K761" s="84">
        <v>44</v>
      </c>
      <c r="L761" s="72" t="s">
        <v>690</v>
      </c>
      <c r="M761" s="84">
        <v>33</v>
      </c>
    </row>
    <row r="762" spans="8:13" x14ac:dyDescent="0.35">
      <c r="H762" s="70" t="s">
        <v>691</v>
      </c>
      <c r="I762" s="82">
        <v>460</v>
      </c>
      <c r="J762" s="70" t="s">
        <v>692</v>
      </c>
      <c r="K762" s="82">
        <v>54</v>
      </c>
      <c r="L762" s="70" t="s">
        <v>693</v>
      </c>
      <c r="M762" s="82">
        <v>40</v>
      </c>
    </row>
    <row r="763" spans="8:13" x14ac:dyDescent="0.35">
      <c r="H763" s="72" t="s">
        <v>694</v>
      </c>
      <c r="I763" s="85">
        <v>1970</v>
      </c>
      <c r="J763" s="72" t="s">
        <v>695</v>
      </c>
      <c r="K763" s="84">
        <v>245</v>
      </c>
      <c r="L763" s="72" t="s">
        <v>696</v>
      </c>
      <c r="M763" s="84">
        <v>121</v>
      </c>
    </row>
    <row r="764" spans="8:13" x14ac:dyDescent="0.35">
      <c r="H764" s="70" t="s">
        <v>698</v>
      </c>
      <c r="I764" s="82">
        <v>92</v>
      </c>
      <c r="J764" s="70" t="s">
        <v>699</v>
      </c>
      <c r="K764" s="82">
        <v>13</v>
      </c>
      <c r="L764" s="70" t="s">
        <v>700</v>
      </c>
      <c r="M764" s="82">
        <v>10</v>
      </c>
    </row>
    <row r="765" spans="8:13" x14ac:dyDescent="0.35">
      <c r="H765" s="72" t="s">
        <v>701</v>
      </c>
      <c r="I765" s="84">
        <v>213</v>
      </c>
      <c r="J765" s="72" t="s">
        <v>702</v>
      </c>
      <c r="K765" s="84">
        <v>26</v>
      </c>
      <c r="L765" s="72" t="s">
        <v>703</v>
      </c>
      <c r="M765" s="84">
        <v>20</v>
      </c>
    </row>
    <row r="766" spans="8:13" x14ac:dyDescent="0.35">
      <c r="H766" s="70" t="s">
        <v>704</v>
      </c>
      <c r="I766" s="83">
        <v>4290</v>
      </c>
      <c r="J766" s="70" t="s">
        <v>657</v>
      </c>
      <c r="K766" s="82">
        <v>2220</v>
      </c>
      <c r="L766" s="70" t="s">
        <v>705</v>
      </c>
      <c r="M766" s="82">
        <v>725</v>
      </c>
    </row>
    <row r="767" spans="8:13" x14ac:dyDescent="0.35">
      <c r="H767" s="72" t="s">
        <v>706</v>
      </c>
      <c r="I767" s="85">
        <v>1890</v>
      </c>
      <c r="J767" s="72" t="s">
        <v>707</v>
      </c>
      <c r="K767" s="84">
        <v>262</v>
      </c>
      <c r="L767" s="72" t="s">
        <v>708</v>
      </c>
      <c r="M767" s="84">
        <v>114</v>
      </c>
    </row>
    <row r="768" spans="8:13" x14ac:dyDescent="0.35">
      <c r="H768" s="70" t="s">
        <v>709</v>
      </c>
      <c r="I768" s="83">
        <v>3720</v>
      </c>
      <c r="J768" s="70" t="s">
        <v>710</v>
      </c>
      <c r="K768" s="82">
        <v>1070</v>
      </c>
      <c r="L768" s="70" t="s">
        <v>711</v>
      </c>
      <c r="M768" s="82">
        <v>281</v>
      </c>
    </row>
    <row r="769" spans="8:13" x14ac:dyDescent="0.35">
      <c r="H769" s="72" t="s">
        <v>712</v>
      </c>
      <c r="I769" s="86" t="s">
        <v>666</v>
      </c>
      <c r="J769" s="72" t="s">
        <v>713</v>
      </c>
      <c r="K769" s="86" t="s">
        <v>666</v>
      </c>
      <c r="L769" s="72" t="s">
        <v>714</v>
      </c>
      <c r="M769" s="86" t="s">
        <v>666</v>
      </c>
    </row>
    <row r="770" spans="8:13" x14ac:dyDescent="0.35">
      <c r="H770" s="70" t="s">
        <v>715</v>
      </c>
      <c r="I770" s="87" t="s">
        <v>666</v>
      </c>
      <c r="J770" s="70" t="s">
        <v>716</v>
      </c>
      <c r="K770" s="87" t="s">
        <v>666</v>
      </c>
      <c r="L770" s="70" t="s">
        <v>717</v>
      </c>
      <c r="M770" s="87" t="s">
        <v>666</v>
      </c>
    </row>
    <row r="771" spans="8:13" x14ac:dyDescent="0.35">
      <c r="H771" s="72" t="s">
        <v>718</v>
      </c>
      <c r="I771" s="86" t="s">
        <v>666</v>
      </c>
      <c r="J771" s="72" t="s">
        <v>719</v>
      </c>
      <c r="K771" s="86" t="s">
        <v>666</v>
      </c>
      <c r="L771" s="72" t="s">
        <v>720</v>
      </c>
      <c r="M771" s="86" t="s">
        <v>666</v>
      </c>
    </row>
    <row r="772" spans="8:13" x14ac:dyDescent="0.35">
      <c r="H772" s="70" t="s">
        <v>721</v>
      </c>
      <c r="I772" s="87" t="s">
        <v>666</v>
      </c>
      <c r="J772" s="70" t="s">
        <v>722</v>
      </c>
      <c r="K772" s="87" t="s">
        <v>666</v>
      </c>
      <c r="L772" s="70" t="s">
        <v>723</v>
      </c>
      <c r="M772" s="87" t="s">
        <v>666</v>
      </c>
    </row>
    <row r="773" spans="8:13" x14ac:dyDescent="0.35">
      <c r="H773" s="72" t="s">
        <v>725</v>
      </c>
      <c r="I773" s="86" t="s">
        <v>666</v>
      </c>
      <c r="J773" s="72" t="s">
        <v>726</v>
      </c>
      <c r="K773" s="86" t="s">
        <v>666</v>
      </c>
      <c r="L773" s="72" t="s">
        <v>727</v>
      </c>
      <c r="M773" s="86" t="s">
        <v>666</v>
      </c>
    </row>
    <row r="774" spans="8:13" x14ac:dyDescent="0.35">
      <c r="H774" s="70" t="s">
        <v>728</v>
      </c>
      <c r="I774" s="87" t="s">
        <v>666</v>
      </c>
      <c r="J774" s="70" t="s">
        <v>729</v>
      </c>
      <c r="K774" s="87" t="s">
        <v>666</v>
      </c>
      <c r="L774" s="70" t="s">
        <v>730</v>
      </c>
      <c r="M774" s="87" t="s">
        <v>666</v>
      </c>
    </row>
    <row r="775" spans="8:13" x14ac:dyDescent="0.35">
      <c r="H775" s="72" t="s">
        <v>731</v>
      </c>
      <c r="I775" s="86" t="s">
        <v>666</v>
      </c>
      <c r="J775" s="72" t="s">
        <v>732</v>
      </c>
      <c r="K775" s="86" t="s">
        <v>666</v>
      </c>
      <c r="L775" s="72" t="s">
        <v>733</v>
      </c>
      <c r="M775" s="86" t="s">
        <v>666</v>
      </c>
    </row>
    <row r="776" spans="8:13" x14ac:dyDescent="0.35">
      <c r="H776" s="74" t="s">
        <v>734</v>
      </c>
      <c r="I776" s="88">
        <v>2</v>
      </c>
      <c r="J776" s="74" t="s">
        <v>735</v>
      </c>
      <c r="K776" s="89" t="s">
        <v>666</v>
      </c>
      <c r="L776" s="74" t="s">
        <v>736</v>
      </c>
      <c r="M776" s="89" t="s">
        <v>666</v>
      </c>
    </row>
    <row r="777" spans="8:13" x14ac:dyDescent="0.35">
      <c r="H777" s="68" t="s">
        <v>738</v>
      </c>
      <c r="I777" s="91" t="s">
        <v>666</v>
      </c>
      <c r="J777" s="68" t="s">
        <v>739</v>
      </c>
      <c r="K777" s="91" t="s">
        <v>666</v>
      </c>
      <c r="L777" s="68" t="s">
        <v>740</v>
      </c>
      <c r="M777" s="91" t="s">
        <v>666</v>
      </c>
    </row>
    <row r="778" spans="8:13" x14ac:dyDescent="0.35">
      <c r="H778" s="70" t="s">
        <v>741</v>
      </c>
      <c r="I778" s="87" t="s">
        <v>666</v>
      </c>
      <c r="J778" s="70" t="s">
        <v>742</v>
      </c>
      <c r="K778" s="87" t="s">
        <v>666</v>
      </c>
      <c r="L778" s="70" t="s">
        <v>743</v>
      </c>
      <c r="M778" s="87" t="s">
        <v>666</v>
      </c>
    </row>
    <row r="779" spans="8:13" x14ac:dyDescent="0.35">
      <c r="H779" s="72" t="s">
        <v>744</v>
      </c>
      <c r="I779" s="86" t="s">
        <v>666</v>
      </c>
      <c r="J779" s="72" t="s">
        <v>745</v>
      </c>
      <c r="K779" s="86" t="s">
        <v>666</v>
      </c>
      <c r="L779" s="72" t="s">
        <v>746</v>
      </c>
      <c r="M779" s="86" t="s">
        <v>666</v>
      </c>
    </row>
    <row r="780" spans="8:13" x14ac:dyDescent="0.35">
      <c r="H780" s="70" t="s">
        <v>747</v>
      </c>
      <c r="I780" s="87" t="s">
        <v>666</v>
      </c>
      <c r="J780" s="70" t="s">
        <v>748</v>
      </c>
      <c r="K780" s="87" t="s">
        <v>666</v>
      </c>
      <c r="L780" s="70" t="s">
        <v>749</v>
      </c>
      <c r="M780" s="87" t="s">
        <v>666</v>
      </c>
    </row>
    <row r="781" spans="8:13" x14ac:dyDescent="0.35">
      <c r="H781" s="78" t="s">
        <v>750</v>
      </c>
      <c r="I781" s="92" t="s">
        <v>666</v>
      </c>
      <c r="J781" s="78" t="s">
        <v>751</v>
      </c>
      <c r="K781" s="92" t="s">
        <v>666</v>
      </c>
      <c r="L781" s="78" t="s">
        <v>752</v>
      </c>
      <c r="M781" s="92" t="s">
        <v>666</v>
      </c>
    </row>
    <row r="782" spans="8:13" x14ac:dyDescent="0.35">
      <c r="H782" s="68" t="s">
        <v>754</v>
      </c>
      <c r="I782" s="90">
        <v>317</v>
      </c>
      <c r="J782" s="68" t="s">
        <v>755</v>
      </c>
      <c r="K782" s="90">
        <v>34</v>
      </c>
      <c r="L782" s="68" t="s">
        <v>756</v>
      </c>
      <c r="M782" s="90">
        <v>22</v>
      </c>
    </row>
    <row r="783" spans="8:13" x14ac:dyDescent="0.35">
      <c r="H783" s="70" t="s">
        <v>757</v>
      </c>
      <c r="I783" s="83">
        <v>3280</v>
      </c>
      <c r="J783" s="70" t="s">
        <v>758</v>
      </c>
      <c r="K783" s="83">
        <v>1570</v>
      </c>
      <c r="L783" s="70" t="s">
        <v>759</v>
      </c>
      <c r="M783" s="82">
        <v>479</v>
      </c>
    </row>
    <row r="784" spans="8:13" x14ac:dyDescent="0.35">
      <c r="H784" s="72" t="s">
        <v>761</v>
      </c>
      <c r="I784" s="84">
        <v>15</v>
      </c>
      <c r="J784" s="72" t="s">
        <v>762</v>
      </c>
      <c r="K784" s="84">
        <v>2</v>
      </c>
      <c r="L784" s="72" t="s">
        <v>763</v>
      </c>
      <c r="M784" s="84">
        <v>2</v>
      </c>
    </row>
    <row r="785" spans="8:13" x14ac:dyDescent="0.35">
      <c r="H785" s="70" t="s">
        <v>764</v>
      </c>
      <c r="I785" s="82">
        <v>10</v>
      </c>
      <c r="J785" s="70" t="s">
        <v>765</v>
      </c>
      <c r="K785" s="82">
        <v>2</v>
      </c>
      <c r="L785" s="70" t="s">
        <v>766</v>
      </c>
      <c r="M785" s="82">
        <v>1</v>
      </c>
    </row>
    <row r="786" spans="8:13" x14ac:dyDescent="0.35">
      <c r="H786" s="72" t="s">
        <v>658</v>
      </c>
      <c r="I786" s="84">
        <v>18</v>
      </c>
      <c r="J786" s="72" t="s">
        <v>767</v>
      </c>
      <c r="K786" s="84">
        <v>3</v>
      </c>
      <c r="L786" s="72" t="s">
        <v>660</v>
      </c>
      <c r="M786" s="84">
        <v>2</v>
      </c>
    </row>
    <row r="787" spans="8:13" x14ac:dyDescent="0.35">
      <c r="H787" s="74" t="s">
        <v>768</v>
      </c>
      <c r="I787" s="89" t="s">
        <v>666</v>
      </c>
      <c r="J787" s="74" t="s">
        <v>769</v>
      </c>
      <c r="K787" s="89" t="s">
        <v>666</v>
      </c>
      <c r="L787" s="74" t="s">
        <v>770</v>
      </c>
      <c r="M787" s="89" t="s">
        <v>666</v>
      </c>
    </row>
    <row r="788" spans="8:13" x14ac:dyDescent="0.35">
      <c r="H788" s="68" t="s">
        <v>771</v>
      </c>
      <c r="I788" s="90">
        <v>3</v>
      </c>
      <c r="J788" s="68" t="s">
        <v>772</v>
      </c>
      <c r="K788" s="91" t="s">
        <v>666</v>
      </c>
      <c r="L788" s="68" t="s">
        <v>773</v>
      </c>
      <c r="M788" s="91" t="s">
        <v>666</v>
      </c>
    </row>
    <row r="789" spans="8:13" x14ac:dyDescent="0.35">
      <c r="H789" s="70" t="s">
        <v>774</v>
      </c>
      <c r="I789" s="82">
        <v>1</v>
      </c>
      <c r="J789" s="70" t="s">
        <v>775</v>
      </c>
      <c r="K789" s="87" t="s">
        <v>666</v>
      </c>
      <c r="L789" s="70" t="s">
        <v>776</v>
      </c>
      <c r="M789" s="87" t="s">
        <v>666</v>
      </c>
    </row>
    <row r="790" spans="8:13" x14ac:dyDescent="0.35">
      <c r="H790" s="72" t="s">
        <v>777</v>
      </c>
      <c r="I790" s="84">
        <v>756</v>
      </c>
      <c r="J790" s="72" t="s">
        <v>778</v>
      </c>
      <c r="K790" s="84">
        <v>80</v>
      </c>
      <c r="L790" s="72" t="s">
        <v>779</v>
      </c>
      <c r="M790" s="84">
        <v>52</v>
      </c>
    </row>
    <row r="791" spans="8:13" x14ac:dyDescent="0.35">
      <c r="H791" s="70" t="s">
        <v>780</v>
      </c>
      <c r="I791" s="82">
        <v>356</v>
      </c>
      <c r="J791" s="70" t="s">
        <v>724</v>
      </c>
      <c r="K791" s="82">
        <v>42</v>
      </c>
      <c r="L791" s="70" t="s">
        <v>781</v>
      </c>
      <c r="M791" s="82">
        <v>32</v>
      </c>
    </row>
    <row r="792" spans="8:13" x14ac:dyDescent="0.35">
      <c r="H792" s="72" t="s">
        <v>782</v>
      </c>
      <c r="I792" s="85">
        <v>3950</v>
      </c>
      <c r="J792" s="72" t="s">
        <v>783</v>
      </c>
      <c r="K792" s="85">
        <v>1130</v>
      </c>
      <c r="L792" s="72" t="s">
        <v>707</v>
      </c>
      <c r="M792" s="84">
        <v>297</v>
      </c>
    </row>
    <row r="793" spans="8:13" x14ac:dyDescent="0.35">
      <c r="H793" s="70" t="s">
        <v>784</v>
      </c>
      <c r="I793" s="83">
        <v>7990</v>
      </c>
      <c r="J793" s="70" t="s">
        <v>785</v>
      </c>
      <c r="K793" s="83">
        <v>6750</v>
      </c>
      <c r="L793" s="70" t="s">
        <v>786</v>
      </c>
      <c r="M793" s="82">
        <v>4170</v>
      </c>
    </row>
    <row r="794" spans="8:13" x14ac:dyDescent="0.35">
      <c r="H794" s="72" t="s">
        <v>787</v>
      </c>
      <c r="I794" s="84">
        <v>286</v>
      </c>
      <c r="J794" s="72" t="s">
        <v>788</v>
      </c>
      <c r="K794" s="84">
        <v>33</v>
      </c>
      <c r="L794" s="72" t="s">
        <v>789</v>
      </c>
      <c r="M794" s="84">
        <v>24</v>
      </c>
    </row>
    <row r="795" spans="8:13" x14ac:dyDescent="0.35">
      <c r="H795" s="70" t="s">
        <v>790</v>
      </c>
      <c r="I795" s="82">
        <v>49</v>
      </c>
      <c r="J795" s="70" t="s">
        <v>791</v>
      </c>
      <c r="K795" s="82">
        <v>7</v>
      </c>
      <c r="L795" s="70" t="s">
        <v>792</v>
      </c>
      <c r="M795" s="82">
        <v>6</v>
      </c>
    </row>
    <row r="796" spans="8:13" x14ac:dyDescent="0.35">
      <c r="H796" s="72" t="s">
        <v>793</v>
      </c>
      <c r="I796" s="84">
        <v>283</v>
      </c>
      <c r="J796" s="72" t="s">
        <v>755</v>
      </c>
      <c r="K796" s="84">
        <v>34</v>
      </c>
      <c r="L796" s="72" t="s">
        <v>794</v>
      </c>
      <c r="M796" s="84">
        <v>25</v>
      </c>
    </row>
    <row r="797" spans="8:13" x14ac:dyDescent="0.35">
      <c r="H797" s="74" t="s">
        <v>672</v>
      </c>
      <c r="I797" s="93">
        <v>3100</v>
      </c>
      <c r="J797" s="74" t="s">
        <v>795</v>
      </c>
      <c r="K797" s="93">
        <v>1150</v>
      </c>
      <c r="L797" s="74" t="s">
        <v>796</v>
      </c>
      <c r="M797" s="88">
        <v>304</v>
      </c>
    </row>
    <row r="798" spans="8:13" x14ac:dyDescent="0.35">
      <c r="H798" s="68" t="s">
        <v>797</v>
      </c>
      <c r="I798" s="81">
        <v>13700</v>
      </c>
      <c r="J798" s="68" t="s">
        <v>798</v>
      </c>
      <c r="K798" s="81">
        <v>16500</v>
      </c>
      <c r="L798" s="68" t="s">
        <v>799</v>
      </c>
      <c r="M798" s="81">
        <v>18100</v>
      </c>
    </row>
    <row r="799" spans="8:13" x14ac:dyDescent="0.35">
      <c r="H799" s="70" t="s">
        <v>800</v>
      </c>
      <c r="I799" s="94">
        <v>18900</v>
      </c>
      <c r="J799" s="70" t="s">
        <v>753</v>
      </c>
      <c r="K799" s="94">
        <v>23800</v>
      </c>
      <c r="L799" s="70" t="s">
        <v>801</v>
      </c>
      <c r="M799" s="94">
        <v>28200</v>
      </c>
    </row>
    <row r="800" spans="8:13" x14ac:dyDescent="0.35">
      <c r="H800" s="72" t="s">
        <v>802</v>
      </c>
      <c r="I800" s="95">
        <v>14500</v>
      </c>
      <c r="J800" s="72" t="s">
        <v>803</v>
      </c>
      <c r="K800" s="95">
        <v>17800</v>
      </c>
      <c r="L800" s="72" t="s">
        <v>804</v>
      </c>
      <c r="M800" s="95">
        <v>20200</v>
      </c>
    </row>
    <row r="801" spans="8:13" x14ac:dyDescent="0.35">
      <c r="H801" s="70" t="s">
        <v>682</v>
      </c>
      <c r="I801" s="83">
        <v>6690</v>
      </c>
      <c r="J801" s="70" t="s">
        <v>805</v>
      </c>
      <c r="K801" s="83">
        <v>4140</v>
      </c>
      <c r="L801" s="70" t="s">
        <v>806</v>
      </c>
      <c r="M801" s="82">
        <v>1650</v>
      </c>
    </row>
    <row r="802" spans="8:13" x14ac:dyDescent="0.35">
      <c r="H802" s="72" t="s">
        <v>671</v>
      </c>
      <c r="I802" s="85">
        <v>5270</v>
      </c>
      <c r="J802" s="72" t="s">
        <v>807</v>
      </c>
      <c r="K802" s="85">
        <v>6690</v>
      </c>
      <c r="L802" s="72" t="s">
        <v>808</v>
      </c>
      <c r="M802" s="84">
        <v>8040</v>
      </c>
    </row>
    <row r="803" spans="8:13" x14ac:dyDescent="0.35">
      <c r="H803" s="70" t="s">
        <v>809</v>
      </c>
      <c r="I803" s="83">
        <v>8880</v>
      </c>
      <c r="J803" s="70" t="s">
        <v>697</v>
      </c>
      <c r="K803" s="94">
        <v>11200</v>
      </c>
      <c r="L803" s="70" t="s">
        <v>810</v>
      </c>
      <c r="M803" s="94">
        <v>13500</v>
      </c>
    </row>
    <row r="804" spans="8:13" x14ac:dyDescent="0.35">
      <c r="H804" s="72" t="s">
        <v>680</v>
      </c>
      <c r="I804" s="85">
        <v>7400</v>
      </c>
      <c r="J804" s="72" t="s">
        <v>811</v>
      </c>
      <c r="K804" s="85">
        <v>9310</v>
      </c>
      <c r="L804" s="72" t="s">
        <v>812</v>
      </c>
      <c r="M804" s="95">
        <v>11000</v>
      </c>
    </row>
    <row r="805" spans="8:13" x14ac:dyDescent="0.35">
      <c r="H805" s="70" t="s">
        <v>597</v>
      </c>
      <c r="I805" s="83">
        <v>7180</v>
      </c>
      <c r="J805" s="70" t="s">
        <v>593</v>
      </c>
      <c r="K805" s="83">
        <v>9010</v>
      </c>
      <c r="L805" s="70" t="s">
        <v>813</v>
      </c>
      <c r="M805" s="94">
        <v>10700</v>
      </c>
    </row>
    <row r="806" spans="8:13" x14ac:dyDescent="0.35">
      <c r="H806" s="78" t="s">
        <v>814</v>
      </c>
      <c r="I806" s="96">
        <v>7680</v>
      </c>
      <c r="J806" s="78" t="s">
        <v>815</v>
      </c>
      <c r="K806" s="96">
        <v>9660</v>
      </c>
      <c r="L806" s="78" t="s">
        <v>816</v>
      </c>
      <c r="M806" s="97">
        <v>11500</v>
      </c>
    </row>
    <row r="807" spans="8:13" x14ac:dyDescent="0.35">
      <c r="H807" s="68" t="s">
        <v>817</v>
      </c>
      <c r="I807" s="98">
        <v>7420</v>
      </c>
      <c r="J807" s="68" t="s">
        <v>818</v>
      </c>
      <c r="K807" s="98">
        <v>9320</v>
      </c>
      <c r="L807" s="68" t="s">
        <v>819</v>
      </c>
      <c r="M807" s="81">
        <v>11000</v>
      </c>
    </row>
    <row r="808" spans="8:13" x14ac:dyDescent="0.35">
      <c r="H808" s="70" t="s">
        <v>820</v>
      </c>
      <c r="I808" s="82">
        <v>2</v>
      </c>
      <c r="J808" s="70" t="s">
        <v>821</v>
      </c>
      <c r="K808" s="87" t="s">
        <v>666</v>
      </c>
      <c r="L808" s="70" t="s">
        <v>822</v>
      </c>
      <c r="M808" s="87" t="s">
        <v>666</v>
      </c>
    </row>
    <row r="809" spans="8:13" x14ac:dyDescent="0.35">
      <c r="H809" s="72" t="s">
        <v>823</v>
      </c>
      <c r="I809" s="85">
        <v>6860</v>
      </c>
      <c r="J809" s="72" t="s">
        <v>824</v>
      </c>
      <c r="K809" s="85">
        <v>8650</v>
      </c>
      <c r="L809" s="72" t="s">
        <v>825</v>
      </c>
      <c r="M809" s="95">
        <v>10300</v>
      </c>
    </row>
    <row r="810" spans="8:13" x14ac:dyDescent="0.35">
      <c r="H810" s="70" t="s">
        <v>826</v>
      </c>
      <c r="I810" s="83">
        <v>6370</v>
      </c>
      <c r="J810" s="70" t="s">
        <v>827</v>
      </c>
      <c r="K810" s="83">
        <v>8010</v>
      </c>
      <c r="L810" s="70" t="s">
        <v>828</v>
      </c>
      <c r="M810" s="82">
        <v>9490</v>
      </c>
    </row>
    <row r="811" spans="8:13" x14ac:dyDescent="0.35">
      <c r="H811" s="72" t="s">
        <v>829</v>
      </c>
      <c r="I811" s="85">
        <v>6290</v>
      </c>
      <c r="J811" s="72" t="s">
        <v>830</v>
      </c>
      <c r="K811" s="85">
        <v>7920</v>
      </c>
      <c r="L811" s="72" t="s">
        <v>831</v>
      </c>
      <c r="M811" s="84">
        <v>9380</v>
      </c>
    </row>
    <row r="812" spans="8:13" x14ac:dyDescent="0.35">
      <c r="H812" s="70" t="s">
        <v>832</v>
      </c>
      <c r="I812" s="83">
        <v>6130</v>
      </c>
      <c r="J812" s="70" t="s">
        <v>655</v>
      </c>
      <c r="K812" s="83">
        <v>7710</v>
      </c>
      <c r="L812" s="70" t="s">
        <v>833</v>
      </c>
      <c r="M812" s="82">
        <v>9140</v>
      </c>
    </row>
    <row r="813" spans="8:13" x14ac:dyDescent="0.35">
      <c r="H813" s="72" t="s">
        <v>834</v>
      </c>
      <c r="I813" s="85">
        <v>5820</v>
      </c>
      <c r="J813" s="72" t="s">
        <v>835</v>
      </c>
      <c r="K813" s="85">
        <v>7290</v>
      </c>
      <c r="L813" s="72" t="s">
        <v>594</v>
      </c>
      <c r="M813" s="84">
        <v>8570</v>
      </c>
    </row>
    <row r="814" spans="8:13" x14ac:dyDescent="0.35">
      <c r="H814" s="70" t="s">
        <v>836</v>
      </c>
      <c r="I814" s="83">
        <v>5860</v>
      </c>
      <c r="J814" s="70" t="s">
        <v>837</v>
      </c>
      <c r="K814" s="83">
        <v>7340</v>
      </c>
      <c r="L814" s="70" t="s">
        <v>838</v>
      </c>
      <c r="M814" s="82">
        <v>8630</v>
      </c>
    </row>
    <row r="815" spans="8:13" x14ac:dyDescent="0.35">
      <c r="H815" s="72" t="s">
        <v>839</v>
      </c>
      <c r="I815" s="85">
        <v>5090</v>
      </c>
      <c r="J815" s="72" t="s">
        <v>840</v>
      </c>
      <c r="K815" s="85">
        <v>6380</v>
      </c>
      <c r="L815" s="72" t="s">
        <v>841</v>
      </c>
      <c r="M815" s="84">
        <v>7500</v>
      </c>
    </row>
    <row r="816" spans="8:13" x14ac:dyDescent="0.35">
      <c r="H816" s="70" t="s">
        <v>842</v>
      </c>
      <c r="I816" s="87" t="s">
        <v>666</v>
      </c>
      <c r="J816" s="70" t="s">
        <v>843</v>
      </c>
      <c r="K816" s="87" t="s">
        <v>666</v>
      </c>
      <c r="L816" s="70" t="s">
        <v>844</v>
      </c>
      <c r="M816" s="87" t="s">
        <v>666</v>
      </c>
    </row>
    <row r="817" spans="8:13" x14ac:dyDescent="0.35">
      <c r="H817" s="72" t="s">
        <v>845</v>
      </c>
      <c r="I817" s="86" t="s">
        <v>666</v>
      </c>
      <c r="J817" s="72" t="s">
        <v>846</v>
      </c>
      <c r="K817" s="86" t="s">
        <v>666</v>
      </c>
      <c r="L817" s="72" t="s">
        <v>847</v>
      </c>
      <c r="M817" s="86" t="s">
        <v>666</v>
      </c>
    </row>
    <row r="818" spans="8:13" x14ac:dyDescent="0.35">
      <c r="H818" s="70" t="s">
        <v>848</v>
      </c>
      <c r="I818" s="87" t="s">
        <v>666</v>
      </c>
      <c r="J818" s="70" t="s">
        <v>849</v>
      </c>
      <c r="K818" s="87" t="s">
        <v>666</v>
      </c>
      <c r="L818" s="70" t="s">
        <v>850</v>
      </c>
      <c r="M818" s="87" t="s">
        <v>666</v>
      </c>
    </row>
    <row r="819" spans="8:13" x14ac:dyDescent="0.35">
      <c r="H819" s="72" t="s">
        <v>851</v>
      </c>
      <c r="I819" s="86" t="s">
        <v>666</v>
      </c>
      <c r="J819" s="72" t="s">
        <v>852</v>
      </c>
      <c r="K819" s="86" t="s">
        <v>666</v>
      </c>
      <c r="L819" s="72" t="s">
        <v>853</v>
      </c>
      <c r="M819" s="86" t="s">
        <v>666</v>
      </c>
    </row>
    <row r="820" spans="8:13" x14ac:dyDescent="0.35">
      <c r="H820" s="74" t="s">
        <v>854</v>
      </c>
      <c r="I820" s="88">
        <v>2</v>
      </c>
      <c r="J820" s="74" t="s">
        <v>855</v>
      </c>
      <c r="K820" s="89" t="s">
        <v>666</v>
      </c>
      <c r="L820" s="74" t="s">
        <v>856</v>
      </c>
      <c r="M820" s="89" t="s">
        <v>666</v>
      </c>
    </row>
    <row r="821" spans="8:13" x14ac:dyDescent="0.35">
      <c r="H821" s="68" t="s">
        <v>857</v>
      </c>
      <c r="I821" s="81">
        <v>13000</v>
      </c>
      <c r="J821" s="68" t="s">
        <v>858</v>
      </c>
      <c r="K821" s="81">
        <v>13200</v>
      </c>
      <c r="L821" s="68" t="s">
        <v>859</v>
      </c>
      <c r="M821" s="81">
        <v>10900</v>
      </c>
    </row>
    <row r="822" spans="8:13" x14ac:dyDescent="0.35">
      <c r="H822" s="70" t="s">
        <v>860</v>
      </c>
      <c r="I822" s="94">
        <v>10800</v>
      </c>
      <c r="J822" s="70" t="s">
        <v>861</v>
      </c>
      <c r="K822" s="83">
        <v>4900</v>
      </c>
      <c r="L822" s="70" t="s">
        <v>862</v>
      </c>
      <c r="M822" s="82">
        <v>1430</v>
      </c>
    </row>
    <row r="823" spans="8:13" x14ac:dyDescent="0.35">
      <c r="H823" s="72" t="s">
        <v>863</v>
      </c>
      <c r="I823" s="85">
        <v>1020</v>
      </c>
      <c r="J823" s="72" t="s">
        <v>864</v>
      </c>
      <c r="K823" s="84">
        <v>108</v>
      </c>
      <c r="L823" s="72" t="s">
        <v>865</v>
      </c>
      <c r="M823" s="84">
        <v>73</v>
      </c>
    </row>
    <row r="824" spans="8:13" x14ac:dyDescent="0.35">
      <c r="H824" s="70" t="s">
        <v>866</v>
      </c>
      <c r="I824" s="83">
        <v>8980</v>
      </c>
      <c r="J824" s="70" t="s">
        <v>867</v>
      </c>
      <c r="K824" s="83">
        <v>6850</v>
      </c>
      <c r="L824" s="70" t="s">
        <v>868</v>
      </c>
      <c r="M824" s="82">
        <v>3630</v>
      </c>
    </row>
    <row r="825" spans="8:13" x14ac:dyDescent="0.35">
      <c r="H825" s="72" t="s">
        <v>869</v>
      </c>
      <c r="I825" s="85">
        <v>1080</v>
      </c>
      <c r="J825" s="72" t="s">
        <v>870</v>
      </c>
      <c r="K825" s="84">
        <v>116</v>
      </c>
      <c r="L825" s="72" t="s">
        <v>614</v>
      </c>
      <c r="M825" s="84">
        <v>81</v>
      </c>
    </row>
    <row r="826" spans="8:13" x14ac:dyDescent="0.35">
      <c r="H826" s="70" t="s">
        <v>871</v>
      </c>
      <c r="I826" s="82">
        <v>822</v>
      </c>
      <c r="J826" s="70" t="s">
        <v>872</v>
      </c>
      <c r="K826" s="82">
        <v>93</v>
      </c>
      <c r="L826" s="70" t="s">
        <v>873</v>
      </c>
      <c r="M826" s="82">
        <v>68</v>
      </c>
    </row>
    <row r="827" spans="8:13" x14ac:dyDescent="0.35">
      <c r="H827" s="72" t="s">
        <v>812</v>
      </c>
      <c r="I827" s="85">
        <v>8820</v>
      </c>
      <c r="J827" s="72" t="s">
        <v>874</v>
      </c>
      <c r="K827" s="85">
        <v>3400</v>
      </c>
      <c r="L827" s="72" t="s">
        <v>875</v>
      </c>
      <c r="M827" s="84">
        <v>912</v>
      </c>
    </row>
    <row r="828" spans="8:13" x14ac:dyDescent="0.35">
      <c r="H828" s="70" t="s">
        <v>876</v>
      </c>
      <c r="I828" s="83">
        <v>4280</v>
      </c>
      <c r="J828" s="70" t="s">
        <v>877</v>
      </c>
      <c r="K828" s="82">
        <v>753</v>
      </c>
      <c r="L828" s="70" t="s">
        <v>878</v>
      </c>
      <c r="M828" s="82">
        <v>260</v>
      </c>
    </row>
    <row r="829" spans="8:13" x14ac:dyDescent="0.35">
      <c r="H829" s="72" t="s">
        <v>669</v>
      </c>
      <c r="I829" s="85">
        <v>2240</v>
      </c>
      <c r="J829" s="72" t="s">
        <v>879</v>
      </c>
      <c r="K829" s="84">
        <v>273</v>
      </c>
      <c r="L829" s="72" t="s">
        <v>880</v>
      </c>
      <c r="M829" s="84">
        <v>138</v>
      </c>
    </row>
    <row r="830" spans="8:13" x14ac:dyDescent="0.35">
      <c r="H830" s="70" t="s">
        <v>881</v>
      </c>
      <c r="I830" s="83">
        <v>1280</v>
      </c>
      <c r="J830" s="70" t="s">
        <v>882</v>
      </c>
      <c r="K830" s="82">
        <v>136</v>
      </c>
      <c r="L830" s="70" t="s">
        <v>883</v>
      </c>
      <c r="M830" s="82">
        <v>91</v>
      </c>
    </row>
    <row r="831" spans="8:13" x14ac:dyDescent="0.35">
      <c r="H831" s="72" t="s">
        <v>884</v>
      </c>
      <c r="I831" s="85">
        <v>1820</v>
      </c>
      <c r="J831" s="72" t="s">
        <v>885</v>
      </c>
      <c r="K831" s="84">
        <v>206</v>
      </c>
      <c r="L831" s="72" t="s">
        <v>886</v>
      </c>
      <c r="M831" s="84">
        <v>116</v>
      </c>
    </row>
    <row r="832" spans="8:13" x14ac:dyDescent="0.35">
      <c r="H832" s="70" t="s">
        <v>887</v>
      </c>
      <c r="I832" s="83">
        <v>1670</v>
      </c>
      <c r="J832" s="70" t="s">
        <v>652</v>
      </c>
      <c r="K832" s="82">
        <v>179</v>
      </c>
      <c r="L832" s="70" t="s">
        <v>888</v>
      </c>
      <c r="M832" s="82">
        <v>114</v>
      </c>
    </row>
    <row r="833" spans="8:13" x14ac:dyDescent="0.35">
      <c r="H833" s="72" t="s">
        <v>889</v>
      </c>
      <c r="I833" s="84">
        <v>21</v>
      </c>
      <c r="J833" s="72" t="s">
        <v>890</v>
      </c>
      <c r="K833" s="84">
        <v>3</v>
      </c>
      <c r="L833" s="72" t="s">
        <v>891</v>
      </c>
      <c r="M833" s="84">
        <v>3</v>
      </c>
    </row>
    <row r="834" spans="8:13" x14ac:dyDescent="0.35">
      <c r="H834" s="70" t="s">
        <v>892</v>
      </c>
      <c r="I834" s="82">
        <v>438</v>
      </c>
      <c r="J834" s="70" t="s">
        <v>893</v>
      </c>
      <c r="K834" s="82">
        <v>54</v>
      </c>
      <c r="L834" s="70" t="s">
        <v>894</v>
      </c>
      <c r="M834" s="82">
        <v>42</v>
      </c>
    </row>
    <row r="835" spans="8:13" x14ac:dyDescent="0.35">
      <c r="H835" s="72" t="s">
        <v>895</v>
      </c>
      <c r="I835" s="84">
        <v>1</v>
      </c>
      <c r="J835" s="72" t="s">
        <v>896</v>
      </c>
      <c r="K835" s="86" t="s">
        <v>666</v>
      </c>
      <c r="L835" s="72" t="s">
        <v>897</v>
      </c>
      <c r="M835" s="86" t="s">
        <v>666</v>
      </c>
    </row>
    <row r="836" spans="8:13" x14ac:dyDescent="0.35">
      <c r="H836" s="70" t="s">
        <v>898</v>
      </c>
      <c r="I836" s="82">
        <v>33</v>
      </c>
      <c r="J836" s="70" t="s">
        <v>899</v>
      </c>
      <c r="K836" s="82">
        <v>5</v>
      </c>
      <c r="L836" s="70" t="s">
        <v>900</v>
      </c>
      <c r="M836" s="82">
        <v>4</v>
      </c>
    </row>
    <row r="837" spans="8:13" x14ac:dyDescent="0.35">
      <c r="H837" s="72" t="s">
        <v>902</v>
      </c>
      <c r="I837" s="86" t="s">
        <v>666</v>
      </c>
      <c r="J837" s="72" t="s">
        <v>903</v>
      </c>
      <c r="K837" s="86" t="s">
        <v>666</v>
      </c>
      <c r="L837" s="72" t="s">
        <v>726</v>
      </c>
      <c r="M837" s="86" t="s">
        <v>666</v>
      </c>
    </row>
    <row r="838" spans="8:13" x14ac:dyDescent="0.35">
      <c r="H838" s="70" t="s">
        <v>904</v>
      </c>
      <c r="I838" s="83">
        <v>6180</v>
      </c>
      <c r="J838" s="70" t="s">
        <v>905</v>
      </c>
      <c r="K838" s="83">
        <v>2580</v>
      </c>
      <c r="L838" s="70" t="s">
        <v>906</v>
      </c>
      <c r="M838" s="82">
        <v>718</v>
      </c>
    </row>
    <row r="839" spans="8:13" x14ac:dyDescent="0.35">
      <c r="H839" s="78" t="s">
        <v>907</v>
      </c>
      <c r="I839" s="96">
        <v>5410</v>
      </c>
      <c r="J839" s="78" t="s">
        <v>908</v>
      </c>
      <c r="K839" s="96">
        <v>2130</v>
      </c>
      <c r="L839" s="78" t="s">
        <v>909</v>
      </c>
      <c r="M839" s="99">
        <v>575</v>
      </c>
    </row>
    <row r="840" spans="8:13" x14ac:dyDescent="0.35">
      <c r="H840" s="68" t="s">
        <v>910</v>
      </c>
      <c r="I840" s="98">
        <v>2120</v>
      </c>
      <c r="J840" s="68" t="s">
        <v>911</v>
      </c>
      <c r="K840" s="90">
        <v>259</v>
      </c>
      <c r="L840" s="68" t="s">
        <v>912</v>
      </c>
      <c r="M840" s="90">
        <v>131</v>
      </c>
    </row>
    <row r="841" spans="8:13" x14ac:dyDescent="0.35">
      <c r="H841" s="70" t="s">
        <v>913</v>
      </c>
      <c r="I841" s="82">
        <v>302</v>
      </c>
      <c r="J841" s="70" t="s">
        <v>914</v>
      </c>
      <c r="K841" s="82">
        <v>38</v>
      </c>
      <c r="L841" s="70" t="s">
        <v>915</v>
      </c>
      <c r="M841" s="82">
        <v>30</v>
      </c>
    </row>
    <row r="842" spans="8:13" x14ac:dyDescent="0.35">
      <c r="H842" s="72" t="s">
        <v>916</v>
      </c>
      <c r="I842" s="85">
        <v>1050</v>
      </c>
      <c r="J842" s="72" t="s">
        <v>917</v>
      </c>
      <c r="K842" s="84">
        <v>111</v>
      </c>
      <c r="L842" s="72" t="s">
        <v>918</v>
      </c>
      <c r="M842" s="84">
        <v>74</v>
      </c>
    </row>
    <row r="843" spans="8:13" x14ac:dyDescent="0.35">
      <c r="H843" s="70" t="s">
        <v>919</v>
      </c>
      <c r="I843" s="83">
        <v>1880</v>
      </c>
      <c r="J843" s="70" t="s">
        <v>598</v>
      </c>
      <c r="K843" s="82">
        <v>212</v>
      </c>
      <c r="L843" s="70" t="s">
        <v>920</v>
      </c>
      <c r="M843" s="82">
        <v>120</v>
      </c>
    </row>
    <row r="844" spans="8:13" x14ac:dyDescent="0.35">
      <c r="H844" s="72" t="s">
        <v>706</v>
      </c>
      <c r="I844" s="85">
        <v>1900</v>
      </c>
      <c r="J844" s="72" t="s">
        <v>885</v>
      </c>
      <c r="K844" s="84">
        <v>206</v>
      </c>
      <c r="L844" s="72" t="s">
        <v>921</v>
      </c>
      <c r="M844" s="84">
        <v>124</v>
      </c>
    </row>
    <row r="845" spans="8:13" x14ac:dyDescent="0.35">
      <c r="H845" s="70" t="s">
        <v>619</v>
      </c>
      <c r="I845" s="82">
        <v>624</v>
      </c>
      <c r="J845" s="70" t="s">
        <v>922</v>
      </c>
      <c r="K845" s="82">
        <v>69</v>
      </c>
      <c r="L845" s="70" t="s">
        <v>923</v>
      </c>
      <c r="M845" s="82">
        <v>51</v>
      </c>
    </row>
    <row r="846" spans="8:13" x14ac:dyDescent="0.35">
      <c r="H846" s="72" t="s">
        <v>924</v>
      </c>
      <c r="I846" s="84">
        <v>673</v>
      </c>
      <c r="J846" s="72" t="s">
        <v>925</v>
      </c>
      <c r="K846" s="84">
        <v>74</v>
      </c>
      <c r="L846" s="72" t="s">
        <v>926</v>
      </c>
      <c r="M846" s="84">
        <v>54</v>
      </c>
    </row>
    <row r="847" spans="8:13" x14ac:dyDescent="0.35">
      <c r="H847" s="70" t="s">
        <v>927</v>
      </c>
      <c r="I847" s="82">
        <v>18</v>
      </c>
      <c r="J847" s="70" t="s">
        <v>928</v>
      </c>
      <c r="K847" s="82">
        <v>3</v>
      </c>
      <c r="L847" s="70" t="s">
        <v>929</v>
      </c>
      <c r="M847" s="82">
        <v>2</v>
      </c>
    </row>
    <row r="848" spans="8:13" x14ac:dyDescent="0.35">
      <c r="H848" s="72" t="s">
        <v>930</v>
      </c>
      <c r="I848" s="85">
        <v>1500</v>
      </c>
      <c r="J848" s="72" t="s">
        <v>931</v>
      </c>
      <c r="K848" s="84">
        <v>162</v>
      </c>
      <c r="L848" s="72" t="s">
        <v>932</v>
      </c>
      <c r="M848" s="84">
        <v>101</v>
      </c>
    </row>
    <row r="849" spans="8:13" x14ac:dyDescent="0.35">
      <c r="H849" s="70" t="s">
        <v>933</v>
      </c>
      <c r="I849" s="82">
        <v>747</v>
      </c>
      <c r="J849" s="70" t="s">
        <v>934</v>
      </c>
      <c r="K849" s="82">
        <v>84</v>
      </c>
      <c r="L849" s="70" t="s">
        <v>935</v>
      </c>
      <c r="M849" s="82">
        <v>62</v>
      </c>
    </row>
    <row r="850" spans="8:13" x14ac:dyDescent="0.35">
      <c r="H850" s="72" t="s">
        <v>936</v>
      </c>
      <c r="I850" s="84">
        <v>718</v>
      </c>
      <c r="J850" s="72" t="s">
        <v>937</v>
      </c>
      <c r="K850" s="84">
        <v>79</v>
      </c>
      <c r="L850" s="72" t="s">
        <v>938</v>
      </c>
      <c r="M850" s="84">
        <v>57</v>
      </c>
    </row>
    <row r="851" spans="8:13" x14ac:dyDescent="0.35">
      <c r="H851" s="70" t="s">
        <v>939</v>
      </c>
      <c r="I851" s="82">
        <v>15</v>
      </c>
      <c r="J851" s="70" t="s">
        <v>940</v>
      </c>
      <c r="K851" s="82">
        <v>2</v>
      </c>
      <c r="L851" s="70" t="s">
        <v>941</v>
      </c>
      <c r="M851" s="82">
        <v>2</v>
      </c>
    </row>
    <row r="852" spans="8:13" x14ac:dyDescent="0.35">
      <c r="H852" s="72" t="s">
        <v>942</v>
      </c>
      <c r="I852" s="86" t="s">
        <v>666</v>
      </c>
      <c r="J852" s="72" t="s">
        <v>943</v>
      </c>
      <c r="K852" s="86" t="s">
        <v>666</v>
      </c>
      <c r="L852" s="72" t="s">
        <v>944</v>
      </c>
      <c r="M852" s="86" t="s">
        <v>666</v>
      </c>
    </row>
    <row r="853" spans="8:13" x14ac:dyDescent="0.35">
      <c r="H853" s="70" t="s">
        <v>945</v>
      </c>
      <c r="I853" s="82">
        <v>66</v>
      </c>
      <c r="J853" s="70" t="s">
        <v>946</v>
      </c>
      <c r="K853" s="82">
        <v>10</v>
      </c>
      <c r="L853" s="70" t="s">
        <v>947</v>
      </c>
      <c r="M853" s="82">
        <v>8</v>
      </c>
    </row>
    <row r="854" spans="8:13" x14ac:dyDescent="0.35">
      <c r="H854" s="72" t="s">
        <v>948</v>
      </c>
      <c r="I854" s="85">
        <v>1240</v>
      </c>
      <c r="J854" s="72" t="s">
        <v>949</v>
      </c>
      <c r="K854" s="84">
        <v>132</v>
      </c>
      <c r="L854" s="72" t="s">
        <v>950</v>
      </c>
      <c r="M854" s="84">
        <v>88</v>
      </c>
    </row>
    <row r="855" spans="8:13" x14ac:dyDescent="0.35">
      <c r="H855" s="70" t="s">
        <v>951</v>
      </c>
      <c r="I855" s="87" t="s">
        <v>666</v>
      </c>
      <c r="J855" s="70" t="s">
        <v>952</v>
      </c>
      <c r="K855" s="87" t="s">
        <v>666</v>
      </c>
      <c r="L855" s="70" t="s">
        <v>953</v>
      </c>
      <c r="M855" s="87" t="s">
        <v>666</v>
      </c>
    </row>
    <row r="856" spans="8:13" x14ac:dyDescent="0.35">
      <c r="H856" s="72" t="s">
        <v>954</v>
      </c>
      <c r="I856" s="84">
        <v>14</v>
      </c>
      <c r="J856" s="72" t="s">
        <v>955</v>
      </c>
      <c r="K856" s="84">
        <v>2</v>
      </c>
      <c r="L856" s="72" t="s">
        <v>956</v>
      </c>
      <c r="M856" s="84">
        <v>2</v>
      </c>
    </row>
    <row r="857" spans="8:13" x14ac:dyDescent="0.35">
      <c r="H857" s="70" t="s">
        <v>837</v>
      </c>
      <c r="I857" s="83">
        <v>6600</v>
      </c>
      <c r="J857" s="70" t="s">
        <v>957</v>
      </c>
      <c r="K857" s="83">
        <v>1530</v>
      </c>
      <c r="L857" s="70" t="s">
        <v>958</v>
      </c>
      <c r="M857" s="82">
        <v>436</v>
      </c>
    </row>
    <row r="858" spans="8:13" x14ac:dyDescent="0.35">
      <c r="H858" s="72" t="s">
        <v>959</v>
      </c>
      <c r="I858" s="84">
        <v>809</v>
      </c>
      <c r="J858" s="72" t="s">
        <v>960</v>
      </c>
      <c r="K858" s="84">
        <v>86</v>
      </c>
      <c r="L858" s="72" t="s">
        <v>961</v>
      </c>
      <c r="M858" s="84">
        <v>59</v>
      </c>
    </row>
    <row r="859" spans="8:13" x14ac:dyDescent="0.35">
      <c r="H859" s="70" t="s">
        <v>962</v>
      </c>
      <c r="I859" s="82">
        <v>934</v>
      </c>
      <c r="J859" s="70" t="s">
        <v>963</v>
      </c>
      <c r="K859" s="82">
        <v>99</v>
      </c>
      <c r="L859" s="70" t="s">
        <v>964</v>
      </c>
      <c r="M859" s="82">
        <v>68</v>
      </c>
    </row>
    <row r="860" spans="8:13" x14ac:dyDescent="0.35">
      <c r="H860" s="72" t="s">
        <v>965</v>
      </c>
      <c r="I860" s="84">
        <v>783</v>
      </c>
      <c r="J860" s="72" t="s">
        <v>966</v>
      </c>
      <c r="K860" s="84">
        <v>83</v>
      </c>
      <c r="L860" s="72" t="s">
        <v>967</v>
      </c>
      <c r="M860" s="84">
        <v>57</v>
      </c>
    </row>
    <row r="861" spans="8:13" x14ac:dyDescent="0.35">
      <c r="H861" s="70" t="s">
        <v>968</v>
      </c>
      <c r="I861" s="82">
        <v>66</v>
      </c>
      <c r="J861" s="70" t="s">
        <v>969</v>
      </c>
      <c r="K861" s="82">
        <v>10</v>
      </c>
      <c r="L861" s="70" t="s">
        <v>970</v>
      </c>
      <c r="M861" s="82">
        <v>8</v>
      </c>
    </row>
    <row r="862" spans="8:13" x14ac:dyDescent="0.35">
      <c r="H862" s="72" t="s">
        <v>966</v>
      </c>
      <c r="I862" s="84">
        <v>75</v>
      </c>
      <c r="J862" s="72" t="s">
        <v>764</v>
      </c>
      <c r="K862" s="84">
        <v>11</v>
      </c>
      <c r="L862" s="72" t="s">
        <v>971</v>
      </c>
      <c r="M862" s="84">
        <v>9</v>
      </c>
    </row>
    <row r="863" spans="8:13" x14ac:dyDescent="0.35">
      <c r="H863" s="70" t="s">
        <v>972</v>
      </c>
      <c r="I863" s="82">
        <v>52</v>
      </c>
      <c r="J863" s="70" t="s">
        <v>973</v>
      </c>
      <c r="K863" s="82">
        <v>8</v>
      </c>
      <c r="L863" s="70" t="s">
        <v>974</v>
      </c>
      <c r="M863" s="82">
        <v>6</v>
      </c>
    </row>
    <row r="864" spans="8:13" x14ac:dyDescent="0.35">
      <c r="H864" s="72" t="s">
        <v>975</v>
      </c>
      <c r="I864" s="95">
        <v>10300</v>
      </c>
      <c r="J864" s="72" t="s">
        <v>704</v>
      </c>
      <c r="K864" s="85">
        <v>4770</v>
      </c>
      <c r="L864" s="72" t="s">
        <v>976</v>
      </c>
      <c r="M864" s="84">
        <v>1420</v>
      </c>
    </row>
    <row r="865" spans="8:13" x14ac:dyDescent="0.35">
      <c r="H865" s="70" t="s">
        <v>823</v>
      </c>
      <c r="I865" s="83">
        <v>6860</v>
      </c>
      <c r="J865" s="70" t="s">
        <v>977</v>
      </c>
      <c r="K865" s="83">
        <v>1500</v>
      </c>
      <c r="L865" s="70" t="s">
        <v>978</v>
      </c>
      <c r="M865" s="82">
        <v>442</v>
      </c>
    </row>
    <row r="866" spans="8:13" x14ac:dyDescent="0.35">
      <c r="H866" s="72" t="s">
        <v>796</v>
      </c>
      <c r="I866" s="84">
        <v>243</v>
      </c>
      <c r="J866" s="72" t="s">
        <v>979</v>
      </c>
      <c r="K866" s="84">
        <v>32</v>
      </c>
      <c r="L866" s="72" t="s">
        <v>628</v>
      </c>
      <c r="M866" s="84">
        <v>25</v>
      </c>
    </row>
    <row r="867" spans="8:13" x14ac:dyDescent="0.35">
      <c r="H867" s="70" t="s">
        <v>808</v>
      </c>
      <c r="I867" s="83">
        <v>6430</v>
      </c>
      <c r="J867" s="70" t="s">
        <v>980</v>
      </c>
      <c r="K867" s="83">
        <v>1410</v>
      </c>
      <c r="L867" s="70" t="s">
        <v>981</v>
      </c>
      <c r="M867" s="82">
        <v>415</v>
      </c>
    </row>
    <row r="868" spans="8:13" x14ac:dyDescent="0.35">
      <c r="H868" s="72" t="s">
        <v>589</v>
      </c>
      <c r="I868" s="85">
        <v>6730</v>
      </c>
      <c r="J868" s="72" t="s">
        <v>982</v>
      </c>
      <c r="K868" s="85">
        <v>1480</v>
      </c>
      <c r="L868" s="72" t="s">
        <v>983</v>
      </c>
      <c r="M868" s="84">
        <v>434</v>
      </c>
    </row>
    <row r="869" spans="8:13" x14ac:dyDescent="0.35">
      <c r="H869" s="70" t="s">
        <v>984</v>
      </c>
      <c r="I869" s="94">
        <v>10200</v>
      </c>
      <c r="J869" s="70" t="s">
        <v>985</v>
      </c>
      <c r="K869" s="83">
        <v>4730</v>
      </c>
      <c r="L869" s="70" t="s">
        <v>986</v>
      </c>
      <c r="M869" s="82">
        <v>1400</v>
      </c>
    </row>
    <row r="870" spans="8:13" x14ac:dyDescent="0.35">
      <c r="H870" s="78" t="s">
        <v>987</v>
      </c>
      <c r="I870" s="96">
        <v>9110</v>
      </c>
      <c r="J870" s="78" t="s">
        <v>908</v>
      </c>
      <c r="K870" s="96">
        <v>2120</v>
      </c>
      <c r="L870" s="78" t="s">
        <v>988</v>
      </c>
      <c r="M870" s="99">
        <v>602</v>
      </c>
    </row>
    <row r="871" spans="8:13" x14ac:dyDescent="0.35">
      <c r="H871" s="68" t="s">
        <v>989</v>
      </c>
      <c r="I871" s="81">
        <v>14100</v>
      </c>
      <c r="J871" s="68" t="s">
        <v>990</v>
      </c>
      <c r="K871" s="98">
        <v>6530</v>
      </c>
      <c r="L871" s="68" t="s">
        <v>991</v>
      </c>
      <c r="M871" s="90">
        <v>1940</v>
      </c>
    </row>
    <row r="872" spans="8:13" x14ac:dyDescent="0.35">
      <c r="H872" s="70" t="s">
        <v>992</v>
      </c>
      <c r="I872" s="82">
        <v>70</v>
      </c>
      <c r="J872" s="70" t="s">
        <v>993</v>
      </c>
      <c r="K872" s="82">
        <v>10</v>
      </c>
      <c r="L872" s="70" t="s">
        <v>994</v>
      </c>
      <c r="M872" s="82">
        <v>8</v>
      </c>
    </row>
    <row r="873" spans="8:13" x14ac:dyDescent="0.35">
      <c r="H873" s="72" t="s">
        <v>995</v>
      </c>
      <c r="I873" s="86" t="s">
        <v>666</v>
      </c>
      <c r="J873" s="72" t="s">
        <v>996</v>
      </c>
      <c r="K873" s="86" t="s">
        <v>666</v>
      </c>
      <c r="L873" s="72" t="s">
        <v>997</v>
      </c>
      <c r="M873" s="86" t="s">
        <v>666</v>
      </c>
    </row>
    <row r="874" spans="8:13" x14ac:dyDescent="0.35">
      <c r="H874" s="70" t="s">
        <v>919</v>
      </c>
      <c r="I874" s="83">
        <v>1880</v>
      </c>
      <c r="J874" s="70" t="s">
        <v>579</v>
      </c>
      <c r="K874" s="82">
        <v>207</v>
      </c>
      <c r="L874" s="70" t="s">
        <v>998</v>
      </c>
      <c r="M874" s="82">
        <v>122</v>
      </c>
    </row>
    <row r="875" spans="8:13" x14ac:dyDescent="0.35">
      <c r="H875" s="72" t="s">
        <v>945</v>
      </c>
      <c r="I875" s="84">
        <v>66</v>
      </c>
      <c r="J875" s="72" t="s">
        <v>999</v>
      </c>
      <c r="K875" s="84">
        <v>10</v>
      </c>
      <c r="L875" s="72" t="s">
        <v>1000</v>
      </c>
      <c r="M875" s="84">
        <v>8</v>
      </c>
    </row>
    <row r="876" spans="8:13" x14ac:dyDescent="0.35">
      <c r="H876" s="70" t="s">
        <v>1001</v>
      </c>
      <c r="I876" s="82">
        <v>14</v>
      </c>
      <c r="J876" s="70" t="s">
        <v>854</v>
      </c>
      <c r="K876" s="82">
        <v>2</v>
      </c>
      <c r="L876" s="70" t="s">
        <v>1002</v>
      </c>
      <c r="M876" s="82">
        <v>2</v>
      </c>
    </row>
    <row r="877" spans="8:13" x14ac:dyDescent="0.35">
      <c r="H877" s="72" t="s">
        <v>1003</v>
      </c>
      <c r="I877" s="84">
        <v>173</v>
      </c>
      <c r="J877" s="72" t="s">
        <v>1004</v>
      </c>
      <c r="K877" s="84">
        <v>25</v>
      </c>
      <c r="L877" s="72" t="s">
        <v>1005</v>
      </c>
      <c r="M877" s="84">
        <v>20</v>
      </c>
    </row>
    <row r="878" spans="8:13" x14ac:dyDescent="0.35">
      <c r="H878" s="70" t="s">
        <v>1006</v>
      </c>
      <c r="I878" s="82">
        <v>153</v>
      </c>
      <c r="J878" s="70" t="s">
        <v>737</v>
      </c>
      <c r="K878" s="82">
        <v>22</v>
      </c>
      <c r="L878" s="70" t="s">
        <v>1007</v>
      </c>
      <c r="M878" s="82">
        <v>18</v>
      </c>
    </row>
    <row r="879" spans="8:13" x14ac:dyDescent="0.35">
      <c r="H879" s="72" t="s">
        <v>1008</v>
      </c>
      <c r="I879" s="85">
        <v>1010</v>
      </c>
      <c r="J879" s="72" t="s">
        <v>1009</v>
      </c>
      <c r="K879" s="84">
        <v>115</v>
      </c>
      <c r="L879" s="72" t="s">
        <v>1010</v>
      </c>
      <c r="M879" s="84">
        <v>86</v>
      </c>
    </row>
    <row r="880" spans="8:13" x14ac:dyDescent="0.35">
      <c r="H880" s="70" t="s">
        <v>1011</v>
      </c>
      <c r="I880" s="83">
        <v>1400</v>
      </c>
      <c r="J880" s="70" t="s">
        <v>1012</v>
      </c>
      <c r="K880" s="82">
        <v>150</v>
      </c>
      <c r="L880" s="70" t="s">
        <v>872</v>
      </c>
      <c r="M880" s="82">
        <v>105</v>
      </c>
    </row>
    <row r="881" spans="8:13" x14ac:dyDescent="0.35">
      <c r="H881" s="72" t="s">
        <v>913</v>
      </c>
      <c r="I881" s="84">
        <v>301</v>
      </c>
      <c r="J881" s="72" t="s">
        <v>1013</v>
      </c>
      <c r="K881" s="84">
        <v>39</v>
      </c>
      <c r="L881" s="72" t="s">
        <v>1014</v>
      </c>
      <c r="M881" s="84">
        <v>31</v>
      </c>
    </row>
    <row r="882" spans="8:13" x14ac:dyDescent="0.35">
      <c r="H882" s="70" t="s">
        <v>1015</v>
      </c>
      <c r="I882" s="82">
        <v>320</v>
      </c>
      <c r="J882" s="70" t="s">
        <v>1016</v>
      </c>
      <c r="K882" s="82">
        <v>42</v>
      </c>
      <c r="L882" s="70" t="s">
        <v>690</v>
      </c>
      <c r="M882" s="82">
        <v>33</v>
      </c>
    </row>
    <row r="883" spans="8:13" x14ac:dyDescent="0.35">
      <c r="H883" s="72" t="s">
        <v>1017</v>
      </c>
      <c r="I883" s="84">
        <v>299</v>
      </c>
      <c r="J883" s="72" t="s">
        <v>1018</v>
      </c>
      <c r="K883" s="84">
        <v>39</v>
      </c>
      <c r="L883" s="72" t="s">
        <v>1019</v>
      </c>
      <c r="M883" s="84">
        <v>31</v>
      </c>
    </row>
    <row r="884" spans="8:13" x14ac:dyDescent="0.35">
      <c r="H884" s="70" t="s">
        <v>1020</v>
      </c>
      <c r="I884" s="83">
        <v>7090</v>
      </c>
      <c r="J884" s="70" t="s">
        <v>1021</v>
      </c>
      <c r="K884" s="83">
        <v>4690</v>
      </c>
      <c r="L884" s="70" t="s">
        <v>760</v>
      </c>
      <c r="M884" s="82">
        <v>2040</v>
      </c>
    </row>
    <row r="885" spans="8:13" x14ac:dyDescent="0.35">
      <c r="H885" s="72" t="s">
        <v>1022</v>
      </c>
      <c r="I885" s="86" t="s">
        <v>666</v>
      </c>
      <c r="J885" s="72" t="s">
        <v>1023</v>
      </c>
      <c r="K885" s="86" t="s">
        <v>666</v>
      </c>
      <c r="L885" s="72" t="s">
        <v>1024</v>
      </c>
      <c r="M885" s="86" t="s">
        <v>666</v>
      </c>
    </row>
    <row r="886" spans="8:13" x14ac:dyDescent="0.35">
      <c r="H886" s="70" t="s">
        <v>1025</v>
      </c>
      <c r="I886" s="87" t="s">
        <v>666</v>
      </c>
      <c r="J886" s="70" t="s">
        <v>1026</v>
      </c>
      <c r="K886" s="87" t="s">
        <v>666</v>
      </c>
      <c r="L886" s="70" t="s">
        <v>1027</v>
      </c>
      <c r="M886" s="87" t="s">
        <v>666</v>
      </c>
    </row>
    <row r="887" spans="8:13" x14ac:dyDescent="0.35">
      <c r="H887" s="72" t="s">
        <v>896</v>
      </c>
      <c r="I887" s="86" t="s">
        <v>666</v>
      </c>
      <c r="J887" s="72" t="s">
        <v>1028</v>
      </c>
      <c r="K887" s="86" t="s">
        <v>666</v>
      </c>
      <c r="L887" s="72" t="s">
        <v>1029</v>
      </c>
      <c r="M887" s="86" t="s">
        <v>666</v>
      </c>
    </row>
    <row r="888" spans="8:13" x14ac:dyDescent="0.35">
      <c r="H888" s="70" t="s">
        <v>1006</v>
      </c>
      <c r="I888" s="82">
        <v>153</v>
      </c>
      <c r="J888" s="70" t="s">
        <v>643</v>
      </c>
      <c r="K888" s="82">
        <v>21</v>
      </c>
      <c r="L888" s="70" t="s">
        <v>1030</v>
      </c>
      <c r="M888" s="82">
        <v>17</v>
      </c>
    </row>
    <row r="889" spans="8:13" x14ac:dyDescent="0.35">
      <c r="H889" s="72" t="s">
        <v>1031</v>
      </c>
      <c r="I889" s="85">
        <v>8070</v>
      </c>
      <c r="J889" s="72" t="s">
        <v>1032</v>
      </c>
      <c r="K889" s="85">
        <v>9910</v>
      </c>
      <c r="L889" s="72" t="s">
        <v>866</v>
      </c>
      <c r="M889" s="95">
        <v>11300</v>
      </c>
    </row>
    <row r="890" spans="8:13" x14ac:dyDescent="0.35">
      <c r="H890" s="70" t="s">
        <v>1033</v>
      </c>
      <c r="I890" s="87" t="s">
        <v>666</v>
      </c>
      <c r="J890" s="70" t="s">
        <v>1034</v>
      </c>
      <c r="K890" s="87" t="s">
        <v>666</v>
      </c>
      <c r="L890" s="70" t="s">
        <v>1035</v>
      </c>
      <c r="M890" s="87" t="s">
        <v>666</v>
      </c>
    </row>
    <row r="891" spans="8:13" x14ac:dyDescent="0.35">
      <c r="H891" s="72" t="s">
        <v>1036</v>
      </c>
      <c r="I891" s="84">
        <v>984</v>
      </c>
      <c r="J891" s="72" t="s">
        <v>1037</v>
      </c>
      <c r="K891" s="84">
        <v>111</v>
      </c>
      <c r="L891" s="72" t="s">
        <v>1038</v>
      </c>
      <c r="M891" s="84">
        <v>82</v>
      </c>
    </row>
    <row r="892" spans="8:13" x14ac:dyDescent="0.35">
      <c r="H892" s="70" t="s">
        <v>1039</v>
      </c>
      <c r="I892" s="82">
        <v>971</v>
      </c>
      <c r="J892" s="70" t="s">
        <v>1040</v>
      </c>
      <c r="K892" s="82">
        <v>110</v>
      </c>
      <c r="L892" s="70" t="s">
        <v>1041</v>
      </c>
      <c r="M892" s="82">
        <v>81</v>
      </c>
    </row>
    <row r="893" spans="8:13" x14ac:dyDescent="0.35">
      <c r="H893" s="72" t="s">
        <v>1042</v>
      </c>
      <c r="I893" s="84">
        <v>555</v>
      </c>
      <c r="J893" s="72" t="s">
        <v>1043</v>
      </c>
      <c r="K893" s="84">
        <v>68</v>
      </c>
      <c r="L893" s="72" t="s">
        <v>1044</v>
      </c>
      <c r="M893" s="84">
        <v>52</v>
      </c>
    </row>
    <row r="894" spans="8:13" x14ac:dyDescent="0.35">
      <c r="H894" s="70" t="s">
        <v>1045</v>
      </c>
      <c r="I894" s="82">
        <v>613</v>
      </c>
      <c r="J894" s="70" t="s">
        <v>1046</v>
      </c>
      <c r="K894" s="82">
        <v>72</v>
      </c>
      <c r="L894" s="70" t="s">
        <v>1047</v>
      </c>
      <c r="M894" s="82">
        <v>54</v>
      </c>
    </row>
    <row r="895" spans="8:13" x14ac:dyDescent="0.35">
      <c r="H895" s="72" t="s">
        <v>1048</v>
      </c>
      <c r="I895" s="84">
        <v>37</v>
      </c>
      <c r="J895" s="72" t="s">
        <v>1049</v>
      </c>
      <c r="K895" s="84">
        <v>6</v>
      </c>
      <c r="L895" s="72" t="s">
        <v>1050</v>
      </c>
      <c r="M895" s="84">
        <v>5</v>
      </c>
    </row>
    <row r="896" spans="8:13" x14ac:dyDescent="0.35">
      <c r="H896" s="70" t="s">
        <v>643</v>
      </c>
      <c r="I896" s="82">
        <v>19</v>
      </c>
      <c r="J896" s="70" t="s">
        <v>1051</v>
      </c>
      <c r="K896" s="82">
        <v>3</v>
      </c>
      <c r="L896" s="70" t="s">
        <v>1052</v>
      </c>
      <c r="M896" s="82">
        <v>2</v>
      </c>
    </row>
    <row r="897" spans="8:13" x14ac:dyDescent="0.35">
      <c r="H897" s="72" t="s">
        <v>777</v>
      </c>
      <c r="I897" s="84">
        <v>755</v>
      </c>
      <c r="J897" s="72" t="s">
        <v>1053</v>
      </c>
      <c r="K897" s="84">
        <v>87</v>
      </c>
      <c r="L897" s="72" t="s">
        <v>901</v>
      </c>
      <c r="M897" s="84">
        <v>65</v>
      </c>
    </row>
    <row r="898" spans="8:13" x14ac:dyDescent="0.35">
      <c r="H898" s="70" t="s">
        <v>1054</v>
      </c>
      <c r="I898" s="82">
        <v>535</v>
      </c>
      <c r="J898" s="70" t="s">
        <v>1055</v>
      </c>
      <c r="K898" s="82">
        <v>62</v>
      </c>
      <c r="L898" s="70" t="s">
        <v>1056</v>
      </c>
      <c r="M898" s="82">
        <v>46</v>
      </c>
    </row>
    <row r="899" spans="8:13" x14ac:dyDescent="0.35">
      <c r="H899" s="72" t="s">
        <v>1057</v>
      </c>
      <c r="I899" s="84">
        <v>2</v>
      </c>
      <c r="J899" s="72" t="s">
        <v>1058</v>
      </c>
      <c r="K899" s="86" t="s">
        <v>666</v>
      </c>
      <c r="L899" s="72" t="s">
        <v>1059</v>
      </c>
      <c r="M899" s="86" t="s">
        <v>666</v>
      </c>
    </row>
    <row r="900" spans="8:13" x14ac:dyDescent="0.35">
      <c r="H900" s="70" t="s">
        <v>1060</v>
      </c>
      <c r="I900" s="82">
        <v>2</v>
      </c>
      <c r="J900" s="70" t="s">
        <v>773</v>
      </c>
      <c r="K900" s="87" t="s">
        <v>666</v>
      </c>
      <c r="L900" s="70" t="s">
        <v>1061</v>
      </c>
      <c r="M900" s="87" t="s">
        <v>666</v>
      </c>
    </row>
    <row r="901" spans="8:13" x14ac:dyDescent="0.35">
      <c r="H901" s="72" t="s">
        <v>1062</v>
      </c>
      <c r="I901" s="84">
        <v>2</v>
      </c>
      <c r="J901" s="72" t="s">
        <v>1063</v>
      </c>
      <c r="K901" s="86" t="s">
        <v>666</v>
      </c>
      <c r="L901" s="72" t="s">
        <v>1064</v>
      </c>
      <c r="M901" s="86" t="s">
        <v>666</v>
      </c>
    </row>
    <row r="902" spans="8:13" x14ac:dyDescent="0.35">
      <c r="H902" s="74" t="s">
        <v>1065</v>
      </c>
      <c r="I902" s="88">
        <v>2</v>
      </c>
      <c r="J902" s="74" t="s">
        <v>1066</v>
      </c>
      <c r="K902" s="89" t="s">
        <v>666</v>
      </c>
      <c r="L902" s="74" t="s">
        <v>1067</v>
      </c>
      <c r="M902" s="89" t="s">
        <v>666</v>
      </c>
    </row>
    <row r="903" spans="8:13" x14ac:dyDescent="0.35">
      <c r="H903" s="68" t="s">
        <v>1068</v>
      </c>
      <c r="I903" s="90">
        <v>126</v>
      </c>
      <c r="J903" s="68" t="s">
        <v>1069</v>
      </c>
      <c r="K903" s="90">
        <v>17</v>
      </c>
      <c r="L903" s="68" t="s">
        <v>1070</v>
      </c>
      <c r="M903" s="90">
        <v>13</v>
      </c>
    </row>
    <row r="904" spans="8:13" x14ac:dyDescent="0.35">
      <c r="H904" s="70" t="s">
        <v>1071</v>
      </c>
      <c r="I904" s="82">
        <v>30</v>
      </c>
      <c r="J904" s="70" t="s">
        <v>1072</v>
      </c>
      <c r="K904" s="82">
        <v>5</v>
      </c>
      <c r="L904" s="70" t="s">
        <v>1073</v>
      </c>
      <c r="M904" s="82">
        <v>4</v>
      </c>
    </row>
    <row r="905" spans="8:13" x14ac:dyDescent="0.35">
      <c r="H905" s="72" t="s">
        <v>1074</v>
      </c>
      <c r="I905" s="84">
        <v>34</v>
      </c>
      <c r="J905" s="72" t="s">
        <v>1075</v>
      </c>
      <c r="K905" s="84">
        <v>5</v>
      </c>
      <c r="L905" s="72" t="s">
        <v>1076</v>
      </c>
      <c r="M905" s="84">
        <v>4</v>
      </c>
    </row>
    <row r="906" spans="8:13" x14ac:dyDescent="0.35">
      <c r="H906" s="70" t="s">
        <v>1077</v>
      </c>
      <c r="I906" s="82">
        <v>1</v>
      </c>
      <c r="J906" s="70" t="s">
        <v>1078</v>
      </c>
      <c r="K906" s="87" t="s">
        <v>666</v>
      </c>
      <c r="L906" s="70" t="s">
        <v>1079</v>
      </c>
      <c r="M906" s="87" t="s">
        <v>666</v>
      </c>
    </row>
    <row r="907" spans="8:13" x14ac:dyDescent="0.35">
      <c r="H907" s="72" t="s">
        <v>1080</v>
      </c>
      <c r="I907" s="84">
        <v>7</v>
      </c>
      <c r="J907" s="72" t="s">
        <v>1081</v>
      </c>
      <c r="K907" s="84">
        <v>1</v>
      </c>
      <c r="L907" s="72" t="s">
        <v>1082</v>
      </c>
      <c r="M907" s="86" t="s">
        <v>666</v>
      </c>
    </row>
    <row r="908" spans="8:13" x14ac:dyDescent="0.35">
      <c r="H908" s="70" t="s">
        <v>1083</v>
      </c>
      <c r="I908" s="82">
        <v>60</v>
      </c>
      <c r="J908" s="70" t="s">
        <v>1084</v>
      </c>
      <c r="K908" s="82">
        <v>9</v>
      </c>
      <c r="L908" s="70" t="s">
        <v>1085</v>
      </c>
      <c r="M908" s="82">
        <v>7</v>
      </c>
    </row>
    <row r="909" spans="8:13" x14ac:dyDescent="0.35">
      <c r="H909" s="72" t="s">
        <v>1086</v>
      </c>
      <c r="I909" s="84">
        <v>4</v>
      </c>
      <c r="J909" s="72" t="s">
        <v>1087</v>
      </c>
      <c r="K909" s="86" t="s">
        <v>666</v>
      </c>
      <c r="L909" s="72" t="s">
        <v>772</v>
      </c>
      <c r="M909" s="86" t="s">
        <v>666</v>
      </c>
    </row>
    <row r="910" spans="8:13" x14ac:dyDescent="0.35">
      <c r="H910" s="70" t="s">
        <v>1088</v>
      </c>
      <c r="I910" s="82">
        <v>30</v>
      </c>
      <c r="J910" s="70" t="s">
        <v>1089</v>
      </c>
      <c r="K910" s="82">
        <v>5</v>
      </c>
      <c r="L910" s="70" t="s">
        <v>1090</v>
      </c>
      <c r="M910" s="82">
        <v>4</v>
      </c>
    </row>
    <row r="911" spans="8:13" x14ac:dyDescent="0.35">
      <c r="H911" s="72" t="s">
        <v>724</v>
      </c>
      <c r="I911" s="84">
        <v>38</v>
      </c>
      <c r="J911" s="72" t="s">
        <v>1091</v>
      </c>
      <c r="K911" s="84">
        <v>6</v>
      </c>
      <c r="L911" s="72" t="s">
        <v>1092</v>
      </c>
      <c r="M911" s="84">
        <v>5</v>
      </c>
    </row>
    <row r="912" spans="8:13" x14ac:dyDescent="0.35">
      <c r="H912" s="70" t="s">
        <v>1093</v>
      </c>
      <c r="I912" s="83">
        <v>2960</v>
      </c>
      <c r="J912" s="70" t="s">
        <v>1094</v>
      </c>
      <c r="K912" s="82">
        <v>467</v>
      </c>
      <c r="L912" s="70" t="s">
        <v>1095</v>
      </c>
      <c r="M912" s="82">
        <v>178</v>
      </c>
    </row>
    <row r="913" spans="8:13" x14ac:dyDescent="0.35">
      <c r="H913" s="72" t="s">
        <v>1096</v>
      </c>
      <c r="I913" s="84">
        <v>26</v>
      </c>
      <c r="J913" s="72" t="s">
        <v>1097</v>
      </c>
      <c r="K913" s="84">
        <v>4</v>
      </c>
      <c r="L913" s="72" t="s">
        <v>1098</v>
      </c>
      <c r="M913" s="84">
        <v>3</v>
      </c>
    </row>
    <row r="914" spans="8:13" x14ac:dyDescent="0.35">
      <c r="H914" s="70" t="s">
        <v>1099</v>
      </c>
      <c r="I914" s="83">
        <v>8140</v>
      </c>
      <c r="J914" s="70" t="s">
        <v>1100</v>
      </c>
      <c r="K914" s="83">
        <v>6960</v>
      </c>
      <c r="L914" s="70" t="s">
        <v>1101</v>
      </c>
      <c r="M914" s="82">
        <v>4380</v>
      </c>
    </row>
    <row r="915" spans="8:13" x14ac:dyDescent="0.35">
      <c r="H915" s="72" t="s">
        <v>1102</v>
      </c>
      <c r="I915" s="84">
        <v>14</v>
      </c>
      <c r="J915" s="72" t="s">
        <v>1103</v>
      </c>
      <c r="K915" s="84">
        <v>2</v>
      </c>
      <c r="L915" s="72" t="s">
        <v>1104</v>
      </c>
      <c r="M915" s="84">
        <v>2</v>
      </c>
    </row>
    <row r="916" spans="8:13" x14ac:dyDescent="0.35">
      <c r="H916" s="70" t="s">
        <v>1105</v>
      </c>
      <c r="I916" s="82">
        <v>19</v>
      </c>
      <c r="J916" s="70" t="s">
        <v>1098</v>
      </c>
      <c r="K916" s="82">
        <v>3</v>
      </c>
      <c r="L916" s="70" t="s">
        <v>1106</v>
      </c>
      <c r="M916" s="82">
        <v>2</v>
      </c>
    </row>
    <row r="917" spans="8:13" x14ac:dyDescent="0.35">
      <c r="H917" s="72" t="s">
        <v>1107</v>
      </c>
      <c r="I917" s="84">
        <v>18</v>
      </c>
      <c r="J917" s="72" t="s">
        <v>1108</v>
      </c>
      <c r="K917" s="84">
        <v>3</v>
      </c>
      <c r="L917" s="72" t="s">
        <v>734</v>
      </c>
      <c r="M917" s="84">
        <v>2</v>
      </c>
    </row>
    <row r="918" spans="8:13" x14ac:dyDescent="0.35">
      <c r="H918" s="70" t="s">
        <v>1109</v>
      </c>
      <c r="I918" s="87" t="s">
        <v>666</v>
      </c>
      <c r="J918" s="70" t="s">
        <v>1110</v>
      </c>
      <c r="K918" s="87" t="s">
        <v>666</v>
      </c>
      <c r="L918" s="70" t="s">
        <v>1111</v>
      </c>
      <c r="M918" s="87" t="s">
        <v>666</v>
      </c>
    </row>
    <row r="919" spans="8:13" x14ac:dyDescent="0.35">
      <c r="H919" s="72" t="s">
        <v>1112</v>
      </c>
      <c r="I919" s="86" t="s">
        <v>666</v>
      </c>
      <c r="J919" s="72" t="s">
        <v>1113</v>
      </c>
      <c r="K919" s="86" t="s">
        <v>666</v>
      </c>
      <c r="L919" s="72" t="s">
        <v>1114</v>
      </c>
      <c r="M919" s="86" t="s">
        <v>666</v>
      </c>
    </row>
    <row r="920" spans="8:13" x14ac:dyDescent="0.35">
      <c r="H920" s="70" t="s">
        <v>1115</v>
      </c>
      <c r="I920" s="87" t="s">
        <v>666</v>
      </c>
      <c r="J920" s="70" t="s">
        <v>1116</v>
      </c>
      <c r="K920" s="87" t="s">
        <v>666</v>
      </c>
      <c r="L920" s="70" t="s">
        <v>1117</v>
      </c>
      <c r="M920" s="87" t="s">
        <v>666</v>
      </c>
    </row>
    <row r="921" spans="8:13" x14ac:dyDescent="0.35">
      <c r="H921" s="72" t="s">
        <v>1118</v>
      </c>
      <c r="I921" s="86" t="s">
        <v>666</v>
      </c>
      <c r="J921" s="72" t="s">
        <v>1119</v>
      </c>
      <c r="K921" s="86" t="s">
        <v>666</v>
      </c>
      <c r="L921" s="72" t="s">
        <v>1120</v>
      </c>
      <c r="M921" s="86" t="s">
        <v>666</v>
      </c>
    </row>
    <row r="922" spans="8:13" x14ac:dyDescent="0.35">
      <c r="H922" s="70" t="s">
        <v>1121</v>
      </c>
      <c r="I922" s="82">
        <v>3</v>
      </c>
      <c r="J922" s="70" t="s">
        <v>1022</v>
      </c>
      <c r="K922" s="87" t="s">
        <v>666</v>
      </c>
      <c r="L922" s="70" t="s">
        <v>1122</v>
      </c>
      <c r="M922" s="87" t="s">
        <v>666</v>
      </c>
    </row>
    <row r="923" spans="8:13" x14ac:dyDescent="0.35">
      <c r="H923" s="72" t="s">
        <v>1123</v>
      </c>
      <c r="I923" s="84">
        <v>22</v>
      </c>
      <c r="J923" s="72" t="s">
        <v>1124</v>
      </c>
      <c r="K923" s="84">
        <v>3</v>
      </c>
      <c r="L923" s="72" t="s">
        <v>1125</v>
      </c>
      <c r="M923" s="84">
        <v>3</v>
      </c>
    </row>
    <row r="924" spans="8:13" x14ac:dyDescent="0.35">
      <c r="H924" s="70" t="s">
        <v>1126</v>
      </c>
      <c r="I924" s="83">
        <v>9320</v>
      </c>
      <c r="J924" s="70" t="s">
        <v>1127</v>
      </c>
      <c r="K924" s="83">
        <v>4460</v>
      </c>
      <c r="L924" s="70" t="s">
        <v>1128</v>
      </c>
      <c r="M924" s="82">
        <v>1360</v>
      </c>
    </row>
    <row r="925" spans="8:13" x14ac:dyDescent="0.35">
      <c r="H925" s="72" t="s">
        <v>813</v>
      </c>
      <c r="I925" s="85">
        <v>8520</v>
      </c>
      <c r="J925" s="72" t="s">
        <v>1129</v>
      </c>
      <c r="K925" s="85">
        <v>4080</v>
      </c>
      <c r="L925" s="72" t="s">
        <v>1130</v>
      </c>
      <c r="M925" s="84">
        <v>1250</v>
      </c>
    </row>
    <row r="926" spans="8:13" x14ac:dyDescent="0.35">
      <c r="H926" s="74" t="s">
        <v>580</v>
      </c>
      <c r="I926" s="93">
        <v>6880</v>
      </c>
      <c r="J926" s="74" t="s">
        <v>1093</v>
      </c>
      <c r="K926" s="93">
        <v>3300</v>
      </c>
      <c r="L926" s="74" t="s">
        <v>1131</v>
      </c>
      <c r="M926" s="88">
        <v>1010</v>
      </c>
    </row>
  </sheetData>
  <mergeCells count="15">
    <mergeCell ref="H502:AI502"/>
    <mergeCell ref="H415:L415"/>
    <mergeCell ref="A69:I69"/>
    <mergeCell ref="T472:U472"/>
    <mergeCell ref="H472:Q472"/>
    <mergeCell ref="H467:P467"/>
    <mergeCell ref="V472:AB472"/>
    <mergeCell ref="AE472:AF472"/>
    <mergeCell ref="A71:J71"/>
    <mergeCell ref="A73:J73"/>
    <mergeCell ref="A1:E1"/>
    <mergeCell ref="B6:J6"/>
    <mergeCell ref="A66:I66"/>
    <mergeCell ref="A67:I67"/>
    <mergeCell ref="A68:I68"/>
  </mergeCells>
  <dataValidations disablePrompts="1" count="1">
    <dataValidation allowBlank="1" showInputMessage="1" showErrorMessage="1" sqref="H589:IU596" xr:uid="{00000000-0002-0000-0600-000000000000}"/>
  </dataValidations>
  <pageMargins left="0.7" right="0.7" top="0.75" bottom="0.75" header="0.3" footer="0.3"/>
  <pageSetup orientation="portrait" r:id="rId1"/>
  <legacy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2"/>
  <sheetViews>
    <sheetView topLeftCell="A60" zoomScale="85" zoomScaleNormal="85" zoomScalePageLayoutView="85" workbookViewId="0">
      <selection activeCell="B160" sqref="B160"/>
    </sheetView>
  </sheetViews>
  <sheetFormatPr defaultColWidth="9.1796875" defaultRowHeight="14.5" x14ac:dyDescent="0.35"/>
  <cols>
    <col min="1" max="1" width="79.453125" customWidth="1"/>
    <col min="2" max="2" width="12.453125" customWidth="1"/>
    <col min="3" max="3" width="17.453125" customWidth="1"/>
    <col min="4" max="4" width="22" customWidth="1"/>
    <col min="5" max="5" width="19.453125" customWidth="1"/>
    <col min="6" max="6" width="14.453125" customWidth="1"/>
    <col min="7" max="7" width="26.1796875" customWidth="1"/>
    <col min="8" max="8" width="26.453125" customWidth="1"/>
    <col min="9" max="9" width="17.81640625" customWidth="1"/>
    <col min="15" max="15" width="25.81640625" customWidth="1"/>
    <col min="16" max="16" width="12.453125" customWidth="1"/>
    <col min="17" max="17" width="19.81640625" customWidth="1"/>
    <col min="18" max="19" width="12.453125" customWidth="1"/>
    <col min="20" max="21" width="16.453125" customWidth="1"/>
    <col min="22" max="22" width="10.81640625" customWidth="1"/>
  </cols>
  <sheetData>
    <row r="1" spans="1:5" x14ac:dyDescent="0.35">
      <c r="A1" s="284" t="s">
        <v>11</v>
      </c>
      <c r="B1" s="284"/>
      <c r="C1" s="284"/>
      <c r="D1" s="284"/>
      <c r="E1" s="284"/>
    </row>
    <row r="2" spans="1:5" x14ac:dyDescent="0.35">
      <c r="A2" s="285" t="s">
        <v>153</v>
      </c>
      <c r="B2" s="285"/>
      <c r="C2" s="285"/>
      <c r="D2" s="285"/>
      <c r="E2" s="285"/>
    </row>
    <row r="19" spans="1:5" x14ac:dyDescent="0.35">
      <c r="A19" t="s">
        <v>154</v>
      </c>
    </row>
    <row r="20" spans="1:5" x14ac:dyDescent="0.35">
      <c r="A20">
        <v>155400</v>
      </c>
      <c r="B20" t="s">
        <v>155</v>
      </c>
    </row>
    <row r="21" spans="1:5" x14ac:dyDescent="0.35">
      <c r="A21" s="285" t="s">
        <v>156</v>
      </c>
      <c r="B21" s="285"/>
      <c r="C21" s="285"/>
      <c r="D21" s="285"/>
      <c r="E21" s="285"/>
    </row>
    <row r="38" spans="1:5" x14ac:dyDescent="0.35">
      <c r="A38" t="s">
        <v>154</v>
      </c>
    </row>
    <row r="39" spans="1:5" x14ac:dyDescent="0.35">
      <c r="A39">
        <v>100800</v>
      </c>
      <c r="B39" t="s">
        <v>155</v>
      </c>
    </row>
    <row r="40" spans="1:5" x14ac:dyDescent="0.35">
      <c r="A40" s="285" t="s">
        <v>157</v>
      </c>
      <c r="B40" s="285"/>
      <c r="C40" s="285"/>
      <c r="D40" s="285"/>
      <c r="E40" s="285"/>
    </row>
    <row r="57" spans="1:5" ht="15" thickBot="1" x14ac:dyDescent="0.4">
      <c r="A57" t="s">
        <v>154</v>
      </c>
    </row>
    <row r="58" spans="1:5" ht="15" thickBot="1" x14ac:dyDescent="0.4">
      <c r="A58" s="7">
        <v>194000</v>
      </c>
      <c r="B58" t="s">
        <v>158</v>
      </c>
    </row>
    <row r="60" spans="1:5" x14ac:dyDescent="0.35">
      <c r="A60" s="284" t="s">
        <v>159</v>
      </c>
      <c r="B60" s="284"/>
      <c r="C60" s="284"/>
      <c r="D60" s="284"/>
      <c r="E60" s="284"/>
    </row>
    <row r="85" spans="1:37" s="8" customFormat="1" x14ac:dyDescent="0.35">
      <c r="A85" t="s">
        <v>358</v>
      </c>
      <c r="B85">
        <v>55.1</v>
      </c>
      <c r="C85" t="s">
        <v>359</v>
      </c>
      <c r="D85"/>
      <c r="E85"/>
      <c r="F85"/>
      <c r="G85"/>
      <c r="H85"/>
      <c r="I85"/>
      <c r="J85"/>
      <c r="K85"/>
      <c r="L85"/>
      <c r="M85"/>
      <c r="N85"/>
      <c r="O85"/>
      <c r="P85"/>
      <c r="Q85"/>
      <c r="R85"/>
      <c r="S85"/>
      <c r="T85"/>
      <c r="U85"/>
      <c r="V85"/>
      <c r="W85"/>
      <c r="X85"/>
      <c r="Y85"/>
      <c r="Z85"/>
      <c r="AA85"/>
      <c r="AB85"/>
      <c r="AC85"/>
      <c r="AD85"/>
      <c r="AE85"/>
      <c r="AF85"/>
      <c r="AG85"/>
      <c r="AH85"/>
      <c r="AI85"/>
      <c r="AJ85"/>
      <c r="AK85"/>
    </row>
    <row r="86" spans="1:37" s="8" customFormat="1" x14ac:dyDescent="0.35">
      <c r="A86" t="s">
        <v>360</v>
      </c>
      <c r="B86">
        <v>111.6</v>
      </c>
      <c r="C86"/>
      <c r="D86"/>
      <c r="E86"/>
      <c r="F86"/>
      <c r="G86"/>
      <c r="H86"/>
      <c r="I86"/>
      <c r="J86"/>
      <c r="K86"/>
      <c r="L86"/>
      <c r="M86"/>
      <c r="N86"/>
      <c r="O86"/>
      <c r="P86"/>
      <c r="Q86"/>
      <c r="R86"/>
      <c r="S86"/>
      <c r="T86"/>
      <c r="U86"/>
      <c r="V86"/>
      <c r="W86"/>
      <c r="X86"/>
      <c r="Y86"/>
      <c r="Z86"/>
      <c r="AA86"/>
      <c r="AB86"/>
      <c r="AC86"/>
      <c r="AD86"/>
      <c r="AE86"/>
      <c r="AF86"/>
      <c r="AG86"/>
      <c r="AH86"/>
      <c r="AI86"/>
      <c r="AJ86"/>
      <c r="AK86"/>
    </row>
    <row r="87" spans="1:37" ht="15" thickBot="1" x14ac:dyDescent="0.4"/>
    <row r="88" spans="1:37" ht="15" thickBot="1" x14ac:dyDescent="0.4">
      <c r="A88" s="9" t="s">
        <v>361</v>
      </c>
      <c r="B88" s="10">
        <f>(B86-B85)/B85</f>
        <v>1.0254083484573502</v>
      </c>
    </row>
    <row r="89" spans="1:37" x14ac:dyDescent="0.35">
      <c r="A89" s="284" t="s">
        <v>160</v>
      </c>
      <c r="B89" s="284"/>
      <c r="C89" s="284"/>
      <c r="D89" s="284"/>
      <c r="E89" s="284"/>
    </row>
    <row r="90" spans="1:37" x14ac:dyDescent="0.35">
      <c r="A90">
        <v>6.6290250000000004</v>
      </c>
      <c r="B90" t="s">
        <v>364</v>
      </c>
      <c r="E90" t="s">
        <v>369</v>
      </c>
    </row>
    <row r="91" spans="1:37" x14ac:dyDescent="0.35">
      <c r="A91">
        <f>1/A90</f>
        <v>0.15085174667466181</v>
      </c>
      <c r="B91" t="s">
        <v>365</v>
      </c>
      <c r="E91" t="s">
        <v>165</v>
      </c>
    </row>
    <row r="92" spans="1:37" x14ac:dyDescent="0.35">
      <c r="A92" s="11">
        <v>0.5</v>
      </c>
      <c r="B92" t="s">
        <v>366</v>
      </c>
      <c r="E92" t="s">
        <v>370</v>
      </c>
    </row>
    <row r="93" spans="1:37" x14ac:dyDescent="0.35">
      <c r="A93">
        <f>A92*A91</f>
        <v>7.5425873337330904E-2</v>
      </c>
      <c r="B93" t="s">
        <v>367</v>
      </c>
      <c r="E93" t="s">
        <v>165</v>
      </c>
    </row>
    <row r="94" spans="1:37" x14ac:dyDescent="0.35">
      <c r="A94">
        <f>1/A93</f>
        <v>13.258050000000001</v>
      </c>
      <c r="B94" t="s">
        <v>368</v>
      </c>
      <c r="E94" t="s">
        <v>165</v>
      </c>
      <c r="J94" s="11"/>
    </row>
    <row r="95" spans="1:37" ht="15" thickBot="1" x14ac:dyDescent="0.4">
      <c r="A95">
        <v>8.0274920000000005</v>
      </c>
      <c r="B95" t="s">
        <v>362</v>
      </c>
      <c r="E95" t="s">
        <v>371</v>
      </c>
      <c r="J95" s="11"/>
    </row>
    <row r="96" spans="1:37" ht="15" thickBot="1" x14ac:dyDescent="0.4">
      <c r="A96" s="12">
        <f>(A94-A95)/A95</f>
        <v>0.65158059329115492</v>
      </c>
      <c r="B96" t="s">
        <v>363</v>
      </c>
      <c r="C96" s="13"/>
      <c r="E96" t="s">
        <v>165</v>
      </c>
    </row>
    <row r="98" spans="1:5" x14ac:dyDescent="0.35">
      <c r="A98" s="284" t="s">
        <v>161</v>
      </c>
      <c r="B98" s="284"/>
      <c r="C98" s="284"/>
      <c r="D98" s="284"/>
      <c r="E98" s="284"/>
    </row>
    <row r="99" spans="1:5" x14ac:dyDescent="0.35">
      <c r="A99" s="13">
        <v>0.3</v>
      </c>
      <c r="B99" s="11" t="s">
        <v>373</v>
      </c>
    </row>
    <row r="100" spans="1:5" x14ac:dyDescent="0.35">
      <c r="A100">
        <v>63.5</v>
      </c>
      <c r="B100" t="s">
        <v>374</v>
      </c>
    </row>
    <row r="101" spans="1:5" x14ac:dyDescent="0.35">
      <c r="A101">
        <f>1/A100</f>
        <v>1.5748031496062992E-2</v>
      </c>
      <c r="B101" t="s">
        <v>372</v>
      </c>
    </row>
    <row r="102" spans="1:5" x14ac:dyDescent="0.35">
      <c r="A102" s="14">
        <f>A101*(1-A99)</f>
        <v>1.1023622047244094E-2</v>
      </c>
      <c r="B102" t="s">
        <v>375</v>
      </c>
    </row>
    <row r="103" spans="1:5" x14ac:dyDescent="0.35">
      <c r="A103" s="14">
        <f>1/A102</f>
        <v>90.714285714285722</v>
      </c>
      <c r="B103" t="s">
        <v>379</v>
      </c>
    </row>
    <row r="104" spans="1:5" x14ac:dyDescent="0.35">
      <c r="A104" s="13">
        <v>0.35</v>
      </c>
      <c r="B104" t="s">
        <v>376</v>
      </c>
    </row>
    <row r="105" spans="1:5" x14ac:dyDescent="0.35">
      <c r="A105">
        <f>A102*(1-A104)</f>
        <v>7.1653543307086615E-3</v>
      </c>
      <c r="B105" t="s">
        <v>377</v>
      </c>
    </row>
    <row r="106" spans="1:5" ht="15" thickBot="1" x14ac:dyDescent="0.4">
      <c r="A106">
        <f>1/A105</f>
        <v>139.56043956043956</v>
      </c>
      <c r="B106" t="s">
        <v>378</v>
      </c>
    </row>
    <row r="107" spans="1:5" ht="15" thickBot="1" x14ac:dyDescent="0.4">
      <c r="A107" s="12">
        <f>(A106-A103)/A103</f>
        <v>0.53846153846153832</v>
      </c>
      <c r="B107" t="s">
        <v>380</v>
      </c>
    </row>
    <row r="108" spans="1:5" x14ac:dyDescent="0.35">
      <c r="A108" s="15"/>
    </row>
    <row r="109" spans="1:5" x14ac:dyDescent="0.35">
      <c r="A109" s="284" t="s">
        <v>163</v>
      </c>
      <c r="B109" s="284"/>
      <c r="C109" s="284"/>
      <c r="D109" s="284"/>
      <c r="E109" s="284"/>
    </row>
    <row r="110" spans="1:5" ht="15" thickBot="1" x14ac:dyDescent="0.4"/>
    <row r="111" spans="1:5" ht="15" thickBot="1" x14ac:dyDescent="0.4">
      <c r="A111" s="12">
        <f>A122</f>
        <v>0.20481927710843381</v>
      </c>
      <c r="B111" t="s">
        <v>382</v>
      </c>
    </row>
    <row r="113" spans="1:12" x14ac:dyDescent="0.35">
      <c r="A113" s="284" t="s">
        <v>162</v>
      </c>
      <c r="B113" s="284"/>
      <c r="C113" s="284"/>
      <c r="D113" s="284"/>
      <c r="E113" s="284"/>
    </row>
    <row r="114" spans="1:12" x14ac:dyDescent="0.35">
      <c r="A114" s="13">
        <v>0.2</v>
      </c>
      <c r="B114" s="11" t="s">
        <v>373</v>
      </c>
    </row>
    <row r="115" spans="1:12" x14ac:dyDescent="0.35">
      <c r="A115">
        <v>1.95</v>
      </c>
      <c r="B115" t="s">
        <v>381</v>
      </c>
    </row>
    <row r="116" spans="1:12" x14ac:dyDescent="0.35">
      <c r="A116">
        <f>1/A115</f>
        <v>0.51282051282051289</v>
      </c>
      <c r="B116" t="s">
        <v>372</v>
      </c>
    </row>
    <row r="117" spans="1:12" x14ac:dyDescent="0.35">
      <c r="A117" s="14">
        <f>A116*(1-A114)</f>
        <v>0.41025641025641035</v>
      </c>
      <c r="B117" t="s">
        <v>375</v>
      </c>
    </row>
    <row r="118" spans="1:12" x14ac:dyDescent="0.35">
      <c r="A118" s="14">
        <f>1/A117</f>
        <v>2.4374999999999996</v>
      </c>
      <c r="B118" t="s">
        <v>379</v>
      </c>
    </row>
    <row r="119" spans="1:12" x14ac:dyDescent="0.35">
      <c r="A119" s="13">
        <v>0.17</v>
      </c>
      <c r="B119" t="s">
        <v>376</v>
      </c>
    </row>
    <row r="120" spans="1:12" x14ac:dyDescent="0.35">
      <c r="A120">
        <f>A117*(1-A119)</f>
        <v>0.34051282051282056</v>
      </c>
      <c r="B120" t="s">
        <v>377</v>
      </c>
    </row>
    <row r="121" spans="1:12" ht="15" thickBot="1" x14ac:dyDescent="0.4">
      <c r="A121">
        <f>1/A120</f>
        <v>2.9367469879518069</v>
      </c>
      <c r="B121" t="s">
        <v>378</v>
      </c>
    </row>
    <row r="122" spans="1:12" ht="15" thickBot="1" x14ac:dyDescent="0.4">
      <c r="A122" s="12">
        <f>(A121-A118)/A118</f>
        <v>0.20481927710843381</v>
      </c>
      <c r="B122" t="s">
        <v>380</v>
      </c>
    </row>
    <row r="124" spans="1:12" x14ac:dyDescent="0.35">
      <c r="A124" s="284" t="s">
        <v>383</v>
      </c>
      <c r="B124" s="284"/>
      <c r="C124" s="284"/>
      <c r="D124" s="284"/>
      <c r="E124" s="284"/>
      <c r="J124" s="16"/>
    </row>
    <row r="125" spans="1:12" x14ac:dyDescent="0.35">
      <c r="A125" s="17">
        <v>4.4824543659231753E-4</v>
      </c>
      <c r="B125" t="s">
        <v>385</v>
      </c>
      <c r="K125" s="11"/>
      <c r="L125" s="11"/>
    </row>
    <row r="126" spans="1:12" x14ac:dyDescent="0.35">
      <c r="A126">
        <v>1.27</v>
      </c>
      <c r="B126" t="s">
        <v>389</v>
      </c>
      <c r="F126" s="18"/>
      <c r="J126" s="1"/>
      <c r="K126" s="17"/>
      <c r="L126" s="17"/>
    </row>
    <row r="127" spans="1:12" x14ac:dyDescent="0.35">
      <c r="A127">
        <f>(1/CONVERT(A125/A126,"mi","km")*0.00105505585)</f>
        <v>1.857438352962903</v>
      </c>
      <c r="B127" t="s">
        <v>386</v>
      </c>
      <c r="K127" s="17"/>
      <c r="L127" s="17"/>
    </row>
    <row r="128" spans="1:12" x14ac:dyDescent="0.35">
      <c r="A128">
        <f>1/A127</f>
        <v>0.53837587578874124</v>
      </c>
      <c r="B128" t="s">
        <v>387</v>
      </c>
      <c r="F128" s="18"/>
      <c r="K128" s="13"/>
      <c r="L128" s="11"/>
    </row>
    <row r="129" spans="1:12" x14ac:dyDescent="0.35">
      <c r="A129">
        <v>1.07</v>
      </c>
      <c r="B129" t="s">
        <v>384</v>
      </c>
      <c r="F129" s="18"/>
      <c r="K129" s="13"/>
      <c r="L129" s="11"/>
    </row>
    <row r="130" spans="1:12" ht="15" thickBot="1" x14ac:dyDescent="0.4">
      <c r="A130">
        <f>1/A129</f>
        <v>0.93457943925233644</v>
      </c>
      <c r="B130" t="s">
        <v>388</v>
      </c>
      <c r="F130" s="18"/>
      <c r="K130" s="11"/>
      <c r="L130" s="11"/>
    </row>
    <row r="131" spans="1:12" ht="15" thickBot="1" x14ac:dyDescent="0.4">
      <c r="A131" s="12">
        <f>(A130-A128)/A128</f>
        <v>0.73592369435785332</v>
      </c>
      <c r="B131" t="s">
        <v>380</v>
      </c>
      <c r="F131" s="18"/>
    </row>
    <row r="133" spans="1:12" x14ac:dyDescent="0.35">
      <c r="A133" s="16"/>
      <c r="B133" s="11"/>
      <c r="C133" s="11"/>
    </row>
    <row r="134" spans="1:12" x14ac:dyDescent="0.35">
      <c r="A134" s="284" t="s">
        <v>99</v>
      </c>
      <c r="B134" s="284"/>
      <c r="C134" s="284"/>
      <c r="D134" s="284"/>
      <c r="E134" s="284"/>
    </row>
    <row r="135" spans="1:12" x14ac:dyDescent="0.35">
      <c r="A135" s="19" t="s">
        <v>400</v>
      </c>
      <c r="B135" s="20"/>
      <c r="C135" s="20"/>
      <c r="D135" s="20"/>
      <c r="E135" s="20"/>
      <c r="F135" s="20"/>
      <c r="G135" s="20"/>
    </row>
    <row r="136" spans="1:12" x14ac:dyDescent="0.35">
      <c r="A136" s="21"/>
      <c r="B136" s="281" t="s">
        <v>401</v>
      </c>
      <c r="C136" s="282"/>
      <c r="D136" s="282"/>
      <c r="E136" s="283"/>
      <c r="F136" s="20"/>
      <c r="G136" s="20"/>
    </row>
    <row r="137" spans="1:12" x14ac:dyDescent="0.35">
      <c r="A137" s="22"/>
      <c r="B137" s="281" t="s">
        <v>402</v>
      </c>
      <c r="C137" s="283"/>
      <c r="D137" s="281" t="s">
        <v>403</v>
      </c>
      <c r="E137" s="283"/>
      <c r="F137" s="20"/>
      <c r="G137" s="20"/>
    </row>
    <row r="138" spans="1:12" x14ac:dyDescent="0.35">
      <c r="A138" s="23" t="s">
        <v>404</v>
      </c>
      <c r="B138" s="24" t="s">
        <v>405</v>
      </c>
      <c r="C138" s="24" t="s">
        <v>406</v>
      </c>
      <c r="D138" s="24" t="s">
        <v>405</v>
      </c>
      <c r="E138" s="24" t="s">
        <v>406</v>
      </c>
      <c r="F138" s="20"/>
      <c r="G138" s="25" t="s">
        <v>407</v>
      </c>
    </row>
    <row r="139" spans="1:12" x14ac:dyDescent="0.35">
      <c r="A139" s="26" t="s">
        <v>408</v>
      </c>
      <c r="B139" s="27">
        <v>95</v>
      </c>
      <c r="C139" s="28">
        <v>95</v>
      </c>
      <c r="D139" s="27">
        <v>50</v>
      </c>
      <c r="E139" s="28">
        <v>50</v>
      </c>
      <c r="F139" s="25" t="s">
        <v>124</v>
      </c>
      <c r="G139" s="20">
        <f>(C139-E139)/C139</f>
        <v>0.47368421052631576</v>
      </c>
    </row>
    <row r="140" spans="1:12" x14ac:dyDescent="0.35">
      <c r="A140" s="29" t="s">
        <v>409</v>
      </c>
      <c r="B140" s="30">
        <v>100</v>
      </c>
      <c r="C140" s="31">
        <v>100</v>
      </c>
      <c r="D140" s="30">
        <v>70</v>
      </c>
      <c r="E140" s="31">
        <v>70</v>
      </c>
      <c r="F140" s="25" t="s">
        <v>124</v>
      </c>
      <c r="G140" s="20">
        <f t="shared" ref="G140:G156" si="0">(C140-E140)/C140</f>
        <v>0.3</v>
      </c>
    </row>
    <row r="141" spans="1:12" x14ac:dyDescent="0.35">
      <c r="A141" s="29" t="s">
        <v>410</v>
      </c>
      <c r="B141" s="30">
        <v>95</v>
      </c>
      <c r="C141" s="31">
        <v>95</v>
      </c>
      <c r="D141" s="30">
        <v>50</v>
      </c>
      <c r="E141" s="31">
        <v>50</v>
      </c>
      <c r="F141" s="25" t="s">
        <v>124</v>
      </c>
      <c r="G141" s="20">
        <f t="shared" si="0"/>
        <v>0.47368421052631576</v>
      </c>
    </row>
    <row r="142" spans="1:12" x14ac:dyDescent="0.35">
      <c r="A142" s="29" t="s">
        <v>411</v>
      </c>
      <c r="B142" s="30">
        <v>105</v>
      </c>
      <c r="C142" s="31">
        <v>105</v>
      </c>
      <c r="D142" s="30">
        <v>110</v>
      </c>
      <c r="E142" s="31">
        <v>110</v>
      </c>
      <c r="F142" s="32" t="s">
        <v>427</v>
      </c>
      <c r="G142" s="20">
        <f t="shared" si="0"/>
        <v>-4.7619047619047616E-2</v>
      </c>
    </row>
    <row r="143" spans="1:12" x14ac:dyDescent="0.35">
      <c r="A143" s="29" t="s">
        <v>412</v>
      </c>
      <c r="B143" s="30">
        <v>80</v>
      </c>
      <c r="C143" s="31">
        <v>80</v>
      </c>
      <c r="D143" s="30">
        <v>35</v>
      </c>
      <c r="E143" s="31">
        <v>35</v>
      </c>
      <c r="F143" s="25" t="s">
        <v>124</v>
      </c>
      <c r="G143" s="20">
        <f t="shared" si="0"/>
        <v>0.5625</v>
      </c>
    </row>
    <row r="144" spans="1:12" x14ac:dyDescent="0.35">
      <c r="A144" s="29" t="s">
        <v>413</v>
      </c>
      <c r="B144" s="30">
        <v>70</v>
      </c>
      <c r="C144" s="31">
        <v>70</v>
      </c>
      <c r="D144" s="30">
        <v>50</v>
      </c>
      <c r="E144" s="31">
        <v>50</v>
      </c>
      <c r="F144" s="25" t="s">
        <v>124</v>
      </c>
      <c r="G144" s="20">
        <f t="shared" si="0"/>
        <v>0.2857142857142857</v>
      </c>
    </row>
    <row r="145" spans="1:9" x14ac:dyDescent="0.35">
      <c r="A145" s="29" t="s">
        <v>414</v>
      </c>
      <c r="B145" s="30">
        <v>90</v>
      </c>
      <c r="C145" s="31">
        <v>90</v>
      </c>
      <c r="D145" s="30">
        <v>80</v>
      </c>
      <c r="E145" s="31">
        <v>80</v>
      </c>
      <c r="F145" s="25" t="s">
        <v>415</v>
      </c>
      <c r="G145" s="20">
        <f t="shared" si="0"/>
        <v>0.1111111111111111</v>
      </c>
    </row>
    <row r="146" spans="1:9" x14ac:dyDescent="0.35">
      <c r="A146" s="29" t="s">
        <v>416</v>
      </c>
      <c r="B146" s="30">
        <v>100</v>
      </c>
      <c r="C146" s="31">
        <v>100</v>
      </c>
      <c r="D146" s="30">
        <v>90</v>
      </c>
      <c r="E146" s="31">
        <v>90</v>
      </c>
      <c r="F146" s="25" t="s">
        <v>124</v>
      </c>
      <c r="G146" s="20">
        <f t="shared" si="0"/>
        <v>0.1</v>
      </c>
    </row>
    <row r="147" spans="1:9" x14ac:dyDescent="0.35">
      <c r="A147" s="29" t="s">
        <v>417</v>
      </c>
      <c r="B147" s="30">
        <v>80</v>
      </c>
      <c r="C147" s="31">
        <v>80</v>
      </c>
      <c r="D147" s="30">
        <v>40</v>
      </c>
      <c r="E147" s="31">
        <v>40</v>
      </c>
      <c r="F147" s="25" t="s">
        <v>124</v>
      </c>
      <c r="G147" s="20">
        <f t="shared" si="0"/>
        <v>0.5</v>
      </c>
    </row>
    <row r="148" spans="1:9" x14ac:dyDescent="0.35">
      <c r="A148" s="29" t="s">
        <v>418</v>
      </c>
      <c r="B148" s="30">
        <v>80</v>
      </c>
      <c r="C148" s="31">
        <v>80</v>
      </c>
      <c r="D148" s="30">
        <v>50</v>
      </c>
      <c r="E148" s="31">
        <v>50</v>
      </c>
      <c r="F148" s="25" t="s">
        <v>124</v>
      </c>
      <c r="G148" s="20">
        <f t="shared" si="0"/>
        <v>0.375</v>
      </c>
    </row>
    <row r="149" spans="1:9" x14ac:dyDescent="0.35">
      <c r="A149" s="29" t="s">
        <v>419</v>
      </c>
      <c r="B149" s="30">
        <v>90</v>
      </c>
      <c r="C149" s="31">
        <v>90</v>
      </c>
      <c r="D149" s="30">
        <v>80</v>
      </c>
      <c r="E149" s="31">
        <v>80</v>
      </c>
      <c r="F149" s="25" t="s">
        <v>415</v>
      </c>
      <c r="G149" s="20">
        <f t="shared" si="0"/>
        <v>0.1111111111111111</v>
      </c>
    </row>
    <row r="150" spans="1:9" x14ac:dyDescent="0.35">
      <c r="A150" s="29" t="s">
        <v>420</v>
      </c>
      <c r="B150" s="30">
        <v>95</v>
      </c>
      <c r="C150" s="31">
        <v>95</v>
      </c>
      <c r="D150" s="30">
        <v>90</v>
      </c>
      <c r="E150" s="31">
        <v>90</v>
      </c>
      <c r="F150" s="32" t="s">
        <v>427</v>
      </c>
      <c r="G150" s="20">
        <f t="shared" si="0"/>
        <v>5.2631578947368418E-2</v>
      </c>
    </row>
    <row r="151" spans="1:9" x14ac:dyDescent="0.35">
      <c r="A151" s="29" t="s">
        <v>421</v>
      </c>
      <c r="B151" s="30">
        <v>95</v>
      </c>
      <c r="C151" s="31">
        <v>95</v>
      </c>
      <c r="D151" s="30">
        <v>90</v>
      </c>
      <c r="E151" s="31">
        <v>90</v>
      </c>
      <c r="F151" s="32" t="s">
        <v>427</v>
      </c>
      <c r="G151" s="20">
        <f t="shared" si="0"/>
        <v>5.2631578947368418E-2</v>
      </c>
    </row>
    <row r="152" spans="1:9" x14ac:dyDescent="0.35">
      <c r="A152" s="29" t="s">
        <v>422</v>
      </c>
      <c r="B152" s="30">
        <v>80</v>
      </c>
      <c r="C152" s="31">
        <v>50</v>
      </c>
      <c r="D152" s="30">
        <v>30</v>
      </c>
      <c r="E152" s="31">
        <v>30</v>
      </c>
      <c r="F152" s="25" t="s">
        <v>123</v>
      </c>
      <c r="G152" s="20">
        <f>(C152-E152)/C152</f>
        <v>0.4</v>
      </c>
    </row>
    <row r="153" spans="1:9" x14ac:dyDescent="0.35">
      <c r="A153" s="29" t="s">
        <v>423</v>
      </c>
      <c r="B153" s="30">
        <v>90</v>
      </c>
      <c r="C153" s="31">
        <v>90</v>
      </c>
      <c r="D153" s="30">
        <v>70</v>
      </c>
      <c r="E153" s="31">
        <v>70</v>
      </c>
      <c r="F153" s="25" t="s">
        <v>120</v>
      </c>
      <c r="G153" s="20">
        <f t="shared" si="0"/>
        <v>0.22222222222222221</v>
      </c>
    </row>
    <row r="154" spans="1:9" x14ac:dyDescent="0.35">
      <c r="A154" s="29" t="s">
        <v>424</v>
      </c>
      <c r="B154" s="30">
        <v>95</v>
      </c>
      <c r="C154" s="31">
        <v>90</v>
      </c>
      <c r="D154" s="30">
        <v>80</v>
      </c>
      <c r="E154" s="31">
        <v>80</v>
      </c>
      <c r="F154" s="32" t="s">
        <v>427</v>
      </c>
      <c r="G154" s="20">
        <f t="shared" si="0"/>
        <v>0.1111111111111111</v>
      </c>
      <c r="I154" s="33"/>
    </row>
    <row r="155" spans="1:9" x14ac:dyDescent="0.35">
      <c r="A155" s="29" t="s">
        <v>425</v>
      </c>
      <c r="B155" s="30">
        <v>80</v>
      </c>
      <c r="C155" s="31">
        <v>65</v>
      </c>
      <c r="D155" s="30">
        <v>60</v>
      </c>
      <c r="E155" s="31">
        <v>30</v>
      </c>
      <c r="F155" s="25" t="s">
        <v>121</v>
      </c>
      <c r="G155" s="20">
        <f t="shared" si="0"/>
        <v>0.53846153846153844</v>
      </c>
    </row>
    <row r="156" spans="1:9" x14ac:dyDescent="0.35">
      <c r="A156" s="34" t="s">
        <v>426</v>
      </c>
      <c r="B156" s="35">
        <v>90</v>
      </c>
      <c r="C156" s="36">
        <v>90</v>
      </c>
      <c r="D156" s="35">
        <v>70</v>
      </c>
      <c r="E156" s="36">
        <v>70</v>
      </c>
      <c r="F156" s="25" t="s">
        <v>121</v>
      </c>
      <c r="G156" s="20">
        <f t="shared" si="0"/>
        <v>0.22222222222222221</v>
      </c>
    </row>
    <row r="157" spans="1:9" x14ac:dyDescent="0.35">
      <c r="A157" s="20"/>
      <c r="B157" s="20"/>
      <c r="C157" s="20"/>
      <c r="D157" s="20"/>
      <c r="E157" s="20"/>
      <c r="F157" s="20"/>
      <c r="G157" s="20"/>
    </row>
    <row r="158" spans="1:9" x14ac:dyDescent="0.35">
      <c r="A158" s="20"/>
      <c r="B158" s="20"/>
      <c r="C158" s="20"/>
      <c r="D158" s="20"/>
      <c r="E158" s="20"/>
      <c r="F158" s="20"/>
      <c r="G158" s="20"/>
    </row>
    <row r="159" spans="1:9" x14ac:dyDescent="0.35">
      <c r="A159" s="20" t="s">
        <v>124</v>
      </c>
      <c r="B159" s="20">
        <f>AVERAGEIF(F139:F156,A159,G139:G156)</f>
        <v>0.38382283834586467</v>
      </c>
      <c r="C159" s="20"/>
      <c r="D159" s="20"/>
      <c r="E159" s="20"/>
      <c r="F159" s="20"/>
      <c r="G159" s="20"/>
    </row>
    <row r="160" spans="1:9" x14ac:dyDescent="0.35">
      <c r="A160" s="20" t="s">
        <v>415</v>
      </c>
      <c r="B160" s="20">
        <f>AVERAGEIF(F139:F156,A160,G139:G156)</f>
        <v>0.1111111111111111</v>
      </c>
      <c r="C160" s="20"/>
      <c r="D160" s="20"/>
      <c r="E160" s="20"/>
      <c r="F160" s="20"/>
      <c r="G160" s="20"/>
    </row>
    <row r="161" spans="1:7" x14ac:dyDescent="0.35">
      <c r="A161" s="20" t="s">
        <v>123</v>
      </c>
      <c r="B161" s="20">
        <f>AVERAGEIF(F139:F156,A161,G139:G156)</f>
        <v>0.4</v>
      </c>
      <c r="C161" s="20"/>
      <c r="D161" s="20"/>
      <c r="E161" s="20"/>
      <c r="F161" s="20"/>
      <c r="G161" s="20"/>
    </row>
    <row r="162" spans="1:7" x14ac:dyDescent="0.35">
      <c r="A162" s="20" t="s">
        <v>120</v>
      </c>
      <c r="B162" s="20">
        <f>AVERAGEIF(F139:F156,A162,G139:G156)</f>
        <v>0.22222222222222221</v>
      </c>
      <c r="C162" s="20"/>
      <c r="D162" s="20"/>
      <c r="E162" s="20"/>
      <c r="F162" s="20"/>
      <c r="G162" s="20"/>
    </row>
    <row r="163" spans="1:7" x14ac:dyDescent="0.35">
      <c r="A163" s="20" t="s">
        <v>121</v>
      </c>
      <c r="B163" s="20">
        <f>AVERAGEIF(F139:F156,A163,G139:G156)</f>
        <v>0.38034188034188032</v>
      </c>
      <c r="C163" s="20"/>
      <c r="D163" s="20"/>
      <c r="E163" s="20"/>
      <c r="F163" s="20"/>
      <c r="G163" s="20"/>
    </row>
    <row r="165" spans="1:7" x14ac:dyDescent="0.35">
      <c r="A165" s="284" t="s">
        <v>166</v>
      </c>
      <c r="B165" s="284"/>
      <c r="C165" s="284"/>
      <c r="D165" s="284"/>
      <c r="E165" s="284"/>
    </row>
    <row r="166" spans="1:7" ht="15" thickBot="1" x14ac:dyDescent="0.4">
      <c r="A166" t="s">
        <v>167</v>
      </c>
      <c r="B166" s="13">
        <v>0.4</v>
      </c>
    </row>
    <row r="167" spans="1:7" ht="15" thickBot="1" x14ac:dyDescent="0.4">
      <c r="A167" t="s">
        <v>168</v>
      </c>
      <c r="B167" s="37">
        <f>(1+B166)^(1/(2020-2010))-1</f>
        <v>3.4219694129380196E-2</v>
      </c>
    </row>
    <row r="168" spans="1:7" x14ac:dyDescent="0.35">
      <c r="B168" s="38"/>
    </row>
    <row r="169" spans="1:7" x14ac:dyDescent="0.35">
      <c r="A169" s="284" t="s">
        <v>390</v>
      </c>
      <c r="B169" s="284"/>
    </row>
    <row r="170" spans="1:7" x14ac:dyDescent="0.35">
      <c r="A170" t="s">
        <v>391</v>
      </c>
      <c r="B170" s="39">
        <v>972.7</v>
      </c>
    </row>
    <row r="171" spans="1:7" ht="15" thickBot="1" x14ac:dyDescent="0.4">
      <c r="A171" t="s">
        <v>392</v>
      </c>
      <c r="B171" s="40">
        <f>400.9+53.5+276.5+255.7+63.5+462.5+B170+975.4+227.6+436.5</f>
        <v>4124.8</v>
      </c>
    </row>
    <row r="172" spans="1:7" ht="15" thickBot="1" x14ac:dyDescent="0.4">
      <c r="A172" t="s">
        <v>393</v>
      </c>
      <c r="B172" s="37">
        <f>B170/B171</f>
        <v>0.23581749418153608</v>
      </c>
    </row>
    <row r="173" spans="1:7" x14ac:dyDescent="0.35">
      <c r="B173" s="38"/>
    </row>
    <row r="174" spans="1:7" x14ac:dyDescent="0.35">
      <c r="A174" s="284" t="s">
        <v>173</v>
      </c>
      <c r="B174" s="284"/>
      <c r="C174" s="284"/>
      <c r="D174" s="284"/>
      <c r="E174" s="284"/>
    </row>
    <row r="175" spans="1:7" ht="15" thickBot="1" x14ac:dyDescent="0.4">
      <c r="A175" t="s">
        <v>399</v>
      </c>
      <c r="B175" s="38">
        <v>0.1246</v>
      </c>
    </row>
    <row r="176" spans="1:7" ht="15" thickBot="1" x14ac:dyDescent="0.4">
      <c r="A176" t="s">
        <v>395</v>
      </c>
      <c r="B176" s="37">
        <f>1-B175</f>
        <v>0.87539999999999996</v>
      </c>
    </row>
    <row r="178" spans="1:5" x14ac:dyDescent="0.35">
      <c r="A178" s="284" t="s">
        <v>169</v>
      </c>
      <c r="B178" s="284"/>
      <c r="C178" s="284"/>
      <c r="D178" s="284"/>
      <c r="E178" s="284"/>
    </row>
    <row r="179" spans="1:5" x14ac:dyDescent="0.35">
      <c r="A179" t="s">
        <v>397</v>
      </c>
      <c r="B179">
        <v>197000</v>
      </c>
    </row>
    <row r="180" spans="1:5" ht="15" thickBot="1" x14ac:dyDescent="0.4">
      <c r="A180" t="s">
        <v>398</v>
      </c>
      <c r="B180">
        <v>175000</v>
      </c>
    </row>
    <row r="181" spans="1:5" ht="15" thickBot="1" x14ac:dyDescent="0.4">
      <c r="A181" t="s">
        <v>170</v>
      </c>
      <c r="B181" s="12">
        <f>B179/B180</f>
        <v>1.1257142857142857</v>
      </c>
    </row>
    <row r="183" spans="1:5" x14ac:dyDescent="0.35">
      <c r="A183" s="284" t="s">
        <v>171</v>
      </c>
      <c r="B183" s="284"/>
      <c r="C183" s="284"/>
      <c r="D183" s="284"/>
      <c r="E183" s="284"/>
    </row>
    <row r="184" spans="1:5" x14ac:dyDescent="0.35">
      <c r="A184" t="s">
        <v>1149</v>
      </c>
      <c r="B184" s="101">
        <v>1.2E-2</v>
      </c>
    </row>
    <row r="185" spans="1:5" x14ac:dyDescent="0.35">
      <c r="A185" t="s">
        <v>1150</v>
      </c>
      <c r="B185" s="101">
        <v>2.4E-2</v>
      </c>
    </row>
    <row r="186" spans="1:5" x14ac:dyDescent="0.35">
      <c r="A186" t="s">
        <v>1151</v>
      </c>
      <c r="B186">
        <f>2050-2018+1</f>
        <v>33</v>
      </c>
    </row>
    <row r="187" spans="1:5" x14ac:dyDescent="0.35">
      <c r="A187" t="s">
        <v>1152</v>
      </c>
      <c r="B187" s="11">
        <f>(1-B184)^B186</f>
        <v>0.67139665221009714</v>
      </c>
    </row>
    <row r="188" spans="1:5" ht="15" thickBot="1" x14ac:dyDescent="0.4">
      <c r="A188" t="s">
        <v>1153</v>
      </c>
      <c r="B188" s="11">
        <f>(1-B185)^B186</f>
        <v>0.44858421050781644</v>
      </c>
    </row>
    <row r="189" spans="1:5" ht="15" thickBot="1" x14ac:dyDescent="0.4">
      <c r="A189" t="s">
        <v>1154</v>
      </c>
      <c r="B189" s="12">
        <f>(B187-B188)/B187</f>
        <v>0.33186409400289502</v>
      </c>
    </row>
    <row r="191" spans="1:5" x14ac:dyDescent="0.35">
      <c r="A191" s="284" t="s">
        <v>183</v>
      </c>
      <c r="B191" s="284"/>
      <c r="C191" s="284"/>
      <c r="D191" s="284"/>
      <c r="E191" s="284"/>
    </row>
    <row r="192" spans="1:5" x14ac:dyDescent="0.35">
      <c r="A192" s="16" t="s">
        <v>175</v>
      </c>
      <c r="B192" s="16" t="s">
        <v>176</v>
      </c>
      <c r="C192" s="16"/>
    </row>
    <row r="193" spans="1:9" x14ac:dyDescent="0.35">
      <c r="A193" t="s">
        <v>177</v>
      </c>
      <c r="B193" s="17">
        <v>15277777.777777778</v>
      </c>
      <c r="C193" t="s">
        <v>178</v>
      </c>
    </row>
    <row r="194" spans="1:9" x14ac:dyDescent="0.35">
      <c r="A194" t="s">
        <v>179</v>
      </c>
      <c r="B194" s="17">
        <f>3.4*10^6</f>
        <v>3400000</v>
      </c>
      <c r="C194" s="41"/>
    </row>
    <row r="195" spans="1:9" x14ac:dyDescent="0.35">
      <c r="A195" t="s">
        <v>180</v>
      </c>
      <c r="B195">
        <v>2</v>
      </c>
    </row>
    <row r="196" spans="1:9" ht="15" thickBot="1" x14ac:dyDescent="0.4">
      <c r="A196" t="s">
        <v>181</v>
      </c>
      <c r="B196" s="17">
        <f>B195*B194</f>
        <v>6800000</v>
      </c>
    </row>
    <row r="197" spans="1:9" ht="15" thickBot="1" x14ac:dyDescent="0.4">
      <c r="A197" t="s">
        <v>182</v>
      </c>
      <c r="B197" s="12">
        <f>B196/B193</f>
        <v>0.44509090909090909</v>
      </c>
    </row>
    <row r="199" spans="1:9" x14ac:dyDescent="0.35">
      <c r="A199" s="149" t="s">
        <v>1888</v>
      </c>
    </row>
    <row r="201" spans="1:9" x14ac:dyDescent="0.35">
      <c r="A201" s="150" t="s">
        <v>1909</v>
      </c>
      <c r="B201" s="280" t="s">
        <v>1892</v>
      </c>
      <c r="C201" s="280"/>
      <c r="D201" s="280"/>
      <c r="E201" s="280"/>
      <c r="F201" s="280"/>
      <c r="G201" s="280"/>
      <c r="H201" s="280"/>
      <c r="I201" s="280"/>
    </row>
    <row r="202" spans="1:9" x14ac:dyDescent="0.35">
      <c r="A202" s="42" t="s">
        <v>1893</v>
      </c>
      <c r="B202" s="42" t="s">
        <v>1894</v>
      </c>
      <c r="C202" s="42" t="s">
        <v>1895</v>
      </c>
      <c r="D202" s="42" t="s">
        <v>1896</v>
      </c>
      <c r="E202" s="42" t="s">
        <v>1243</v>
      </c>
      <c r="F202" s="42" t="s">
        <v>85</v>
      </c>
      <c r="G202" s="42" t="s">
        <v>1897</v>
      </c>
      <c r="H202" s="42" t="s">
        <v>1898</v>
      </c>
      <c r="I202" s="42" t="s">
        <v>1899</v>
      </c>
    </row>
    <row r="203" spans="1:9" x14ac:dyDescent="0.35">
      <c r="A203" s="42" t="s">
        <v>1900</v>
      </c>
      <c r="B203">
        <v>0</v>
      </c>
      <c r="C203">
        <v>6</v>
      </c>
      <c r="D203">
        <v>9</v>
      </c>
      <c r="E203">
        <v>25</v>
      </c>
      <c r="F203">
        <v>21</v>
      </c>
      <c r="G203">
        <v>215</v>
      </c>
      <c r="H203">
        <v>81</v>
      </c>
      <c r="I203">
        <v>134</v>
      </c>
    </row>
    <row r="204" spans="1:9" x14ac:dyDescent="0.35">
      <c r="A204" s="42" t="s">
        <v>1901</v>
      </c>
      <c r="B204">
        <v>4</v>
      </c>
      <c r="C204">
        <v>3</v>
      </c>
      <c r="D204">
        <v>15</v>
      </c>
      <c r="E204">
        <v>40</v>
      </c>
      <c r="F204">
        <v>43</v>
      </c>
      <c r="G204">
        <v>163</v>
      </c>
      <c r="H204">
        <v>56</v>
      </c>
      <c r="I204">
        <v>94</v>
      </c>
    </row>
    <row r="205" spans="1:9" ht="15" thickBot="1" x14ac:dyDescent="0.4">
      <c r="A205" s="42" t="s">
        <v>1902</v>
      </c>
      <c r="B205">
        <f>B204-B203</f>
        <v>4</v>
      </c>
      <c r="C205">
        <f t="shared" ref="C205:I205" si="1">C204-C203</f>
        <v>-3</v>
      </c>
      <c r="D205">
        <f t="shared" si="1"/>
        <v>6</v>
      </c>
      <c r="E205">
        <f t="shared" si="1"/>
        <v>15</v>
      </c>
      <c r="F205">
        <f t="shared" si="1"/>
        <v>22</v>
      </c>
      <c r="G205">
        <f t="shared" si="1"/>
        <v>-52</v>
      </c>
      <c r="H205">
        <f t="shared" si="1"/>
        <v>-25</v>
      </c>
      <c r="I205">
        <f t="shared" si="1"/>
        <v>-40</v>
      </c>
    </row>
    <row r="206" spans="1:9" ht="15" thickBot="1" x14ac:dyDescent="0.4">
      <c r="A206" t="s">
        <v>1903</v>
      </c>
      <c r="B206" s="12">
        <f>SUM(G205:H205)/SUM(G203:H203)</f>
        <v>-0.26013513513513514</v>
      </c>
    </row>
    <row r="207" spans="1:9" ht="15" thickBot="1" x14ac:dyDescent="0.4">
      <c r="A207" t="s">
        <v>1904</v>
      </c>
      <c r="B207" s="12">
        <f>I205/I203</f>
        <v>-0.29850746268656714</v>
      </c>
    </row>
    <row r="209" spans="1:9" x14ac:dyDescent="0.35">
      <c r="A209" s="150" t="s">
        <v>1910</v>
      </c>
      <c r="B209" s="280" t="s">
        <v>1892</v>
      </c>
      <c r="C209" s="280"/>
      <c r="D209" s="280"/>
      <c r="E209" s="280"/>
      <c r="F209" s="280"/>
      <c r="G209" s="280"/>
      <c r="H209" s="280"/>
      <c r="I209" s="280"/>
    </row>
    <row r="210" spans="1:9" x14ac:dyDescent="0.35">
      <c r="A210" s="42" t="s">
        <v>1893</v>
      </c>
      <c r="B210" s="42" t="s">
        <v>1894</v>
      </c>
      <c r="C210" s="42" t="s">
        <v>1895</v>
      </c>
      <c r="D210" s="42" t="s">
        <v>1896</v>
      </c>
      <c r="E210" s="42" t="s">
        <v>1243</v>
      </c>
      <c r="F210" s="42" t="s">
        <v>85</v>
      </c>
      <c r="G210" s="42" t="s">
        <v>1897</v>
      </c>
      <c r="H210" s="42" t="s">
        <v>1898</v>
      </c>
      <c r="I210" s="42" t="s">
        <v>1899</v>
      </c>
    </row>
    <row r="211" spans="1:9" x14ac:dyDescent="0.35">
      <c r="A211" s="42" t="s">
        <v>1900</v>
      </c>
      <c r="B211">
        <v>0</v>
      </c>
      <c r="C211">
        <v>17</v>
      </c>
      <c r="D211">
        <v>18</v>
      </c>
      <c r="E211">
        <v>22</v>
      </c>
      <c r="F211">
        <v>12</v>
      </c>
      <c r="G211">
        <v>73</v>
      </c>
      <c r="H211">
        <v>21</v>
      </c>
      <c r="I211">
        <v>21</v>
      </c>
    </row>
    <row r="212" spans="1:9" x14ac:dyDescent="0.35">
      <c r="A212" s="42" t="s">
        <v>1901</v>
      </c>
      <c r="B212">
        <v>0</v>
      </c>
      <c r="C212">
        <v>15</v>
      </c>
      <c r="D212">
        <v>22</v>
      </c>
      <c r="E212">
        <v>39</v>
      </c>
      <c r="F212">
        <v>23</v>
      </c>
      <c r="G212">
        <v>51</v>
      </c>
      <c r="H212">
        <v>17</v>
      </c>
      <c r="I212">
        <v>19</v>
      </c>
    </row>
    <row r="213" spans="1:9" ht="15" thickBot="1" x14ac:dyDescent="0.4">
      <c r="A213" s="42" t="s">
        <v>1902</v>
      </c>
      <c r="B213">
        <f>B212-B211</f>
        <v>0</v>
      </c>
      <c r="C213">
        <f t="shared" ref="C213" si="2">C212-C211</f>
        <v>-2</v>
      </c>
      <c r="D213">
        <f t="shared" ref="D213" si="3">D212-D211</f>
        <v>4</v>
      </c>
      <c r="E213">
        <f t="shared" ref="E213" si="4">E212-E211</f>
        <v>17</v>
      </c>
      <c r="F213">
        <f t="shared" ref="F213" si="5">F212-F211</f>
        <v>11</v>
      </c>
      <c r="G213">
        <f t="shared" ref="G213" si="6">G212-G211</f>
        <v>-22</v>
      </c>
      <c r="H213">
        <f t="shared" ref="H213" si="7">H212-H211</f>
        <v>-4</v>
      </c>
      <c r="I213">
        <f t="shared" ref="I213" si="8">I212-I211</f>
        <v>-2</v>
      </c>
    </row>
    <row r="214" spans="1:9" ht="15" thickBot="1" x14ac:dyDescent="0.4">
      <c r="A214" t="s">
        <v>1903</v>
      </c>
      <c r="B214" s="12">
        <f>SUM(G213:H213)/SUM(G211:H211)</f>
        <v>-0.27659574468085107</v>
      </c>
    </row>
    <row r="215" spans="1:9" ht="15" thickBot="1" x14ac:dyDescent="0.4">
      <c r="A215" t="s">
        <v>1904</v>
      </c>
      <c r="B215" s="12">
        <f>I213/I211</f>
        <v>-9.5238095238095233E-2</v>
      </c>
    </row>
    <row r="217" spans="1:9" x14ac:dyDescent="0.35">
      <c r="A217" s="150" t="s">
        <v>1911</v>
      </c>
      <c r="B217" s="280" t="s">
        <v>1892</v>
      </c>
      <c r="C217" s="280"/>
      <c r="D217" s="280"/>
      <c r="E217" s="280"/>
    </row>
    <row r="218" spans="1:9" x14ac:dyDescent="0.35">
      <c r="A218" s="42" t="s">
        <v>1893</v>
      </c>
      <c r="B218" s="42" t="s">
        <v>1905</v>
      </c>
      <c r="C218" s="42" t="s">
        <v>1906</v>
      </c>
      <c r="D218" s="42" t="s">
        <v>1907</v>
      </c>
      <c r="E218" s="42" t="s">
        <v>85</v>
      </c>
    </row>
    <row r="219" spans="1:9" x14ac:dyDescent="0.35">
      <c r="A219" s="42" t="s">
        <v>1900</v>
      </c>
      <c r="B219">
        <v>112</v>
      </c>
      <c r="C219">
        <v>16</v>
      </c>
      <c r="D219">
        <v>9</v>
      </c>
      <c r="E219">
        <v>134</v>
      </c>
    </row>
    <row r="220" spans="1:9" x14ac:dyDescent="0.35">
      <c r="A220" s="42" t="s">
        <v>1901</v>
      </c>
      <c r="B220">
        <v>87</v>
      </c>
      <c r="C220">
        <v>17</v>
      </c>
      <c r="D220">
        <v>9</v>
      </c>
      <c r="E220">
        <v>151</v>
      </c>
    </row>
    <row r="221" spans="1:9" ht="15" thickBot="1" x14ac:dyDescent="0.4">
      <c r="A221" s="42" t="s">
        <v>1902</v>
      </c>
      <c r="B221">
        <f>B220-B219</f>
        <v>-25</v>
      </c>
      <c r="C221">
        <f t="shared" ref="C221:E221" si="9">C220-C219</f>
        <v>1</v>
      </c>
      <c r="D221">
        <f t="shared" si="9"/>
        <v>0</v>
      </c>
      <c r="E221">
        <f t="shared" si="9"/>
        <v>17</v>
      </c>
    </row>
    <row r="222" spans="1:9" ht="15" thickBot="1" x14ac:dyDescent="0.4">
      <c r="A222" t="s">
        <v>1908</v>
      </c>
      <c r="B222" s="12">
        <f>B221/B219</f>
        <v>-0.22321428571428573</v>
      </c>
    </row>
  </sheetData>
  <mergeCells count="23">
    <mergeCell ref="A134:E134"/>
    <mergeCell ref="A89:E89"/>
    <mergeCell ref="A98:E98"/>
    <mergeCell ref="A113:E113"/>
    <mergeCell ref="A109:E109"/>
    <mergeCell ref="A124:E124"/>
    <mergeCell ref="A1:E1"/>
    <mergeCell ref="A2:E2"/>
    <mergeCell ref="A21:E21"/>
    <mergeCell ref="A40:E40"/>
    <mergeCell ref="A60:E60"/>
    <mergeCell ref="B201:I201"/>
    <mergeCell ref="B217:E217"/>
    <mergeCell ref="B209:I209"/>
    <mergeCell ref="B136:E136"/>
    <mergeCell ref="B137:C137"/>
    <mergeCell ref="D137:E137"/>
    <mergeCell ref="A191:E191"/>
    <mergeCell ref="A165:E165"/>
    <mergeCell ref="A178:E178"/>
    <mergeCell ref="A183:E183"/>
    <mergeCell ref="A174:E174"/>
    <mergeCell ref="A169:B169"/>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About</vt:lpstr>
      <vt:lpstr>Policy Characteristics</vt:lpstr>
      <vt:lpstr>PolicyLevers</vt:lpstr>
      <vt:lpstr>UnitControlCenter</vt:lpstr>
      <vt:lpstr>OutputGraphs</vt:lpstr>
      <vt:lpstr>Output Graph Color Key</vt:lpstr>
      <vt:lpstr>ReferenceScenarios</vt:lpstr>
      <vt:lpstr>ReferenceCurves</vt:lpstr>
      <vt:lpstr>Targets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Daniel O'Brien</cp:lastModifiedBy>
  <dcterms:created xsi:type="dcterms:W3CDTF">2014-07-10T20:44:47Z</dcterms:created>
  <dcterms:modified xsi:type="dcterms:W3CDTF">2024-06-17T14:19:44Z</dcterms:modified>
</cp:coreProperties>
</file>