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EPS Models\EU EPS\InputData\io-model\BDCSoCaESoPbIC\"/>
    </mc:Choice>
  </mc:AlternateContent>
  <xr:revisionPtr revIDLastSave="0" documentId="13_ncr:1_{C95F4024-B46B-47AE-9CFC-EBCA42C1D11A}" xr6:coauthVersionLast="47" xr6:coauthVersionMax="47" xr10:uidLastSave="{00000000-0000-0000-0000-000000000000}"/>
  <bookViews>
    <workbookView xWindow="3645" yWindow="3840" windowWidth="21600" windowHeight="11295" firstSheet="3" activeTab="8" xr2:uid="{00000000-000D-0000-FFFF-FFFF00000000}"/>
  </bookViews>
  <sheets>
    <sheet name="About" sheetId="1" r:id="rId1"/>
    <sheet name="OECD TTL" sheetId="7" r:id="rId2"/>
    <sheet name="OECD ICESHR" sheetId="11" r:id="rId3"/>
    <sheet name="Exiobase Outputs" sheetId="16" r:id="rId4"/>
    <sheet name="WIOT Outputs" sheetId="18" r:id="rId5"/>
    <sheet name="Calculations 1" sheetId="9" r:id="rId6"/>
    <sheet name="Calculations 2" sheetId="20" r:id="rId7"/>
    <sheet name="BDCSoCbIC" sheetId="2" r:id="rId8"/>
    <sheet name="BESoP" sheetId="15" r:id="rId9"/>
    <sheet name="DLIM BEA Use Table" sheetId="12" r:id="rId10"/>
    <sheet name="BEA Supply Table" sheetId="13" r:id="rId11"/>
    <sheet name="Split ISIC Code Shares" sheetId="14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2" i="15" l="1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B2" i="15"/>
  <c r="B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E9" i="20"/>
  <c r="V2" i="20"/>
  <c r="Y3" i="20"/>
  <c r="Y4" i="20"/>
  <c r="Y5" i="20"/>
  <c r="Y6" i="20"/>
  <c r="Y7" i="20"/>
  <c r="Y8" i="20"/>
  <c r="Y2" i="20"/>
  <c r="X9" i="20"/>
  <c r="W8" i="20"/>
  <c r="W3" i="20"/>
  <c r="W4" i="20"/>
  <c r="W5" i="20"/>
  <c r="W6" i="20"/>
  <c r="W7" i="20"/>
  <c r="W2" i="20"/>
  <c r="C2" i="20"/>
  <c r="D2" i="20"/>
  <c r="F2" i="20"/>
  <c r="G2" i="20"/>
  <c r="H2" i="20"/>
  <c r="I2" i="20"/>
  <c r="J2" i="20"/>
  <c r="K2" i="20"/>
  <c r="L2" i="20"/>
  <c r="M2" i="20"/>
  <c r="O2" i="20"/>
  <c r="P2" i="20"/>
  <c r="Q2" i="20"/>
  <c r="R2" i="20"/>
  <c r="R11" i="20" s="1"/>
  <c r="Z2" i="20"/>
  <c r="Z11" i="20" s="1"/>
  <c r="AA2" i="20"/>
  <c r="AB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C3" i="20"/>
  <c r="D3" i="20"/>
  <c r="F3" i="20"/>
  <c r="G3" i="20"/>
  <c r="H3" i="20"/>
  <c r="I3" i="20"/>
  <c r="J3" i="20"/>
  <c r="K3" i="20"/>
  <c r="L3" i="20"/>
  <c r="M3" i="20"/>
  <c r="O3" i="20"/>
  <c r="P3" i="20"/>
  <c r="Q3" i="20"/>
  <c r="R3" i="20"/>
  <c r="V3" i="20"/>
  <c r="Z3" i="20"/>
  <c r="AA3" i="20"/>
  <c r="AB3" i="20"/>
  <c r="AD3" i="20"/>
  <c r="AE3" i="20"/>
  <c r="AF3" i="20"/>
  <c r="AG3" i="20"/>
  <c r="AH3" i="20"/>
  <c r="AI3" i="20"/>
  <c r="AJ3" i="20"/>
  <c r="AK3" i="20"/>
  <c r="AL3" i="20"/>
  <c r="AM3" i="20"/>
  <c r="AN3" i="20"/>
  <c r="AO3" i="20"/>
  <c r="AP3" i="20"/>
  <c r="AQ3" i="20"/>
  <c r="C4" i="20"/>
  <c r="D4" i="20"/>
  <c r="F4" i="20"/>
  <c r="F11" i="20" s="1"/>
  <c r="G4" i="20"/>
  <c r="H4" i="20"/>
  <c r="I4" i="20"/>
  <c r="J4" i="20"/>
  <c r="K4" i="20"/>
  <c r="L4" i="20"/>
  <c r="L11" i="20" s="1"/>
  <c r="M4" i="20"/>
  <c r="M11" i="20" s="1"/>
  <c r="N11" i="20"/>
  <c r="O4" i="20"/>
  <c r="O11" i="20" s="1"/>
  <c r="P4" i="20"/>
  <c r="P11" i="20" s="1"/>
  <c r="Q4" i="20"/>
  <c r="R4" i="20"/>
  <c r="V4" i="20"/>
  <c r="Z4" i="20"/>
  <c r="AA4" i="20"/>
  <c r="AB4" i="20"/>
  <c r="AB11" i="20" s="1"/>
  <c r="AD4" i="20"/>
  <c r="AE4" i="20"/>
  <c r="AF4" i="20"/>
  <c r="AG4" i="20"/>
  <c r="AH4" i="20"/>
  <c r="AI4" i="20"/>
  <c r="AJ4" i="20"/>
  <c r="AK4" i="20"/>
  <c r="AL4" i="20"/>
  <c r="AM4" i="20"/>
  <c r="AN4" i="20"/>
  <c r="AO4" i="20"/>
  <c r="AP4" i="20"/>
  <c r="AQ4" i="20"/>
  <c r="C5" i="20"/>
  <c r="D5" i="20"/>
  <c r="F5" i="20"/>
  <c r="G5" i="20"/>
  <c r="H5" i="20"/>
  <c r="I5" i="20"/>
  <c r="J5" i="20"/>
  <c r="K5" i="20"/>
  <c r="L5" i="20"/>
  <c r="M5" i="20"/>
  <c r="O5" i="20"/>
  <c r="P5" i="20"/>
  <c r="Q5" i="20"/>
  <c r="R5" i="20"/>
  <c r="V5" i="20"/>
  <c r="Z5" i="20"/>
  <c r="AA5" i="20"/>
  <c r="AB5" i="20"/>
  <c r="AD5" i="20"/>
  <c r="AE5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C6" i="20"/>
  <c r="D6" i="20"/>
  <c r="F6" i="20"/>
  <c r="G6" i="20"/>
  <c r="H6" i="20"/>
  <c r="I6" i="20"/>
  <c r="J6" i="20"/>
  <c r="K6" i="20"/>
  <c r="L6" i="20"/>
  <c r="M6" i="20"/>
  <c r="O6" i="20"/>
  <c r="P6" i="20"/>
  <c r="Q6" i="20"/>
  <c r="R6" i="20"/>
  <c r="V6" i="20"/>
  <c r="Z6" i="20"/>
  <c r="AA6" i="20"/>
  <c r="AB6" i="20"/>
  <c r="AD6" i="20"/>
  <c r="AE6" i="20"/>
  <c r="AF6" i="20"/>
  <c r="AG6" i="20"/>
  <c r="AH6" i="20"/>
  <c r="AI6" i="20"/>
  <c r="AJ6" i="20"/>
  <c r="AK6" i="20"/>
  <c r="AL6" i="20"/>
  <c r="AM6" i="20"/>
  <c r="AN6" i="20"/>
  <c r="AO6" i="20"/>
  <c r="AP6" i="20"/>
  <c r="AQ6" i="20"/>
  <c r="C7" i="20"/>
  <c r="D7" i="20"/>
  <c r="F7" i="20"/>
  <c r="G7" i="20"/>
  <c r="H7" i="20"/>
  <c r="I7" i="20"/>
  <c r="J7" i="20"/>
  <c r="K7" i="20"/>
  <c r="L7" i="20"/>
  <c r="M7" i="20"/>
  <c r="O7" i="20"/>
  <c r="P7" i="20"/>
  <c r="Q7" i="20"/>
  <c r="R7" i="20"/>
  <c r="V7" i="20"/>
  <c r="Z7" i="20"/>
  <c r="AA7" i="20"/>
  <c r="AB7" i="20"/>
  <c r="AD7" i="20"/>
  <c r="AE7" i="20"/>
  <c r="AF7" i="20"/>
  <c r="AG7" i="20"/>
  <c r="AH7" i="20"/>
  <c r="AI7" i="20"/>
  <c r="AJ7" i="20"/>
  <c r="AK7" i="20"/>
  <c r="AL7" i="20"/>
  <c r="AM7" i="20"/>
  <c r="AN7" i="20"/>
  <c r="AO7" i="20"/>
  <c r="AP7" i="20"/>
  <c r="AQ7" i="20"/>
  <c r="C8" i="20"/>
  <c r="D8" i="20"/>
  <c r="F8" i="20"/>
  <c r="G8" i="20"/>
  <c r="H8" i="20"/>
  <c r="I8" i="20"/>
  <c r="J8" i="20"/>
  <c r="K8" i="20"/>
  <c r="L8" i="20"/>
  <c r="M8" i="20"/>
  <c r="O8" i="20"/>
  <c r="P8" i="20"/>
  <c r="Q8" i="20"/>
  <c r="R8" i="20"/>
  <c r="V8" i="20"/>
  <c r="Z8" i="20"/>
  <c r="AA8" i="20"/>
  <c r="AB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B3" i="20"/>
  <c r="B4" i="20"/>
  <c r="B5" i="20"/>
  <c r="B6" i="20"/>
  <c r="B7" i="20"/>
  <c r="B8" i="20"/>
  <c r="B11" i="20"/>
  <c r="B9" i="20"/>
  <c r="Q11" i="20"/>
  <c r="Y11" i="20"/>
  <c r="C9" i="20"/>
  <c r="D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W11" i="20"/>
  <c r="B2" i="20"/>
  <c r="AS16" i="20"/>
  <c r="AR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AA11" i="20"/>
  <c r="B11" i="9"/>
  <c r="B9" i="9"/>
  <c r="E11" i="9"/>
  <c r="AS16" i="9"/>
  <c r="AQ9" i="9" s="1"/>
  <c r="AR16" i="9"/>
  <c r="M16" i="9"/>
  <c r="AP9" i="9"/>
  <c r="L9" i="9"/>
  <c r="M9" i="9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BW107" i="18"/>
  <c r="BX107" i="18"/>
  <c r="BY107" i="18"/>
  <c r="BZ107" i="18"/>
  <c r="CA107" i="18"/>
  <c r="CB107" i="18"/>
  <c r="CC107" i="18"/>
  <c r="CD107" i="18"/>
  <c r="CE107" i="18"/>
  <c r="CF107" i="18"/>
  <c r="CG107" i="18"/>
  <c r="CH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BW110" i="18"/>
  <c r="BX110" i="18"/>
  <c r="BY110" i="18"/>
  <c r="BZ110" i="18"/>
  <c r="CA110" i="18"/>
  <c r="CB110" i="18"/>
  <c r="CC110" i="18"/>
  <c r="CD110" i="18"/>
  <c r="CE110" i="18"/>
  <c r="CF110" i="18"/>
  <c r="CG110" i="18"/>
  <c r="CH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BW111" i="18"/>
  <c r="BX111" i="18"/>
  <c r="BY111" i="18"/>
  <c r="BZ111" i="18"/>
  <c r="CA111" i="18"/>
  <c r="CB111" i="18"/>
  <c r="CC111" i="18"/>
  <c r="CD111" i="18"/>
  <c r="CE111" i="18"/>
  <c r="CF111" i="18"/>
  <c r="CG111" i="18"/>
  <c r="CH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BW112" i="18"/>
  <c r="BX112" i="18"/>
  <c r="BY112" i="18"/>
  <c r="BZ112" i="18"/>
  <c r="CA112" i="18"/>
  <c r="CB112" i="18"/>
  <c r="CC112" i="18"/>
  <c r="CD112" i="18"/>
  <c r="CE112" i="18"/>
  <c r="CF112" i="18"/>
  <c r="CG112" i="18"/>
  <c r="CH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BW113" i="18"/>
  <c r="BX113" i="18"/>
  <c r="BY113" i="18"/>
  <c r="BZ113" i="18"/>
  <c r="CA113" i="18"/>
  <c r="CB113" i="18"/>
  <c r="CC113" i="18"/>
  <c r="CD113" i="18"/>
  <c r="CE113" i="18"/>
  <c r="CF113" i="18"/>
  <c r="CG113" i="18"/>
  <c r="CH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BW114" i="18"/>
  <c r="BX114" i="18"/>
  <c r="BY114" i="18"/>
  <c r="BZ114" i="18"/>
  <c r="CA114" i="18"/>
  <c r="CB114" i="18"/>
  <c r="CC114" i="18"/>
  <c r="CD114" i="18"/>
  <c r="CE114" i="18"/>
  <c r="CF114" i="18"/>
  <c r="CG114" i="18"/>
  <c r="CH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BW115" i="18"/>
  <c r="BX115" i="18"/>
  <c r="BY115" i="18"/>
  <c r="BZ115" i="18"/>
  <c r="CA115" i="18"/>
  <c r="CB115" i="18"/>
  <c r="CC115" i="18"/>
  <c r="CD115" i="18"/>
  <c r="CE115" i="18"/>
  <c r="CF115" i="18"/>
  <c r="CG115" i="18"/>
  <c r="CH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BW116" i="18"/>
  <c r="BX116" i="18"/>
  <c r="BY116" i="18"/>
  <c r="BZ116" i="18"/>
  <c r="CA116" i="18"/>
  <c r="CB116" i="18"/>
  <c r="CC116" i="18"/>
  <c r="CD116" i="18"/>
  <c r="CE116" i="18"/>
  <c r="CF116" i="18"/>
  <c r="CG116" i="18"/>
  <c r="CH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BW117" i="18"/>
  <c r="BX117" i="18"/>
  <c r="BY117" i="18"/>
  <c r="BZ117" i="18"/>
  <c r="CA117" i="18"/>
  <c r="CB117" i="18"/>
  <c r="CC117" i="18"/>
  <c r="CD117" i="18"/>
  <c r="CE117" i="18"/>
  <c r="CF117" i="18"/>
  <c r="CG117" i="18"/>
  <c r="CH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BW118" i="18"/>
  <c r="BX118" i="18"/>
  <c r="BY118" i="18"/>
  <c r="BZ118" i="18"/>
  <c r="CA118" i="18"/>
  <c r="CB118" i="18"/>
  <c r="CC118" i="18"/>
  <c r="CD118" i="18"/>
  <c r="CE118" i="18"/>
  <c r="CF118" i="18"/>
  <c r="CG118" i="18"/>
  <c r="CH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BW119" i="18"/>
  <c r="BX119" i="18"/>
  <c r="BY119" i="18"/>
  <c r="BZ119" i="18"/>
  <c r="CA119" i="18"/>
  <c r="CB119" i="18"/>
  <c r="CC119" i="18"/>
  <c r="CD119" i="18"/>
  <c r="CE119" i="18"/>
  <c r="CF119" i="18"/>
  <c r="CG119" i="18"/>
  <c r="CH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BW120" i="18"/>
  <c r="BX120" i="18"/>
  <c r="BY120" i="18"/>
  <c r="BZ120" i="18"/>
  <c r="CA120" i="18"/>
  <c r="CB120" i="18"/>
  <c r="CC120" i="18"/>
  <c r="CD120" i="18"/>
  <c r="CE120" i="18"/>
  <c r="CF120" i="18"/>
  <c r="CG120" i="18"/>
  <c r="CH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BW121" i="18"/>
  <c r="BX121" i="18"/>
  <c r="BY121" i="18"/>
  <c r="BZ121" i="18"/>
  <c r="CA121" i="18"/>
  <c r="CB121" i="18"/>
  <c r="CC121" i="18"/>
  <c r="CD121" i="18"/>
  <c r="CE121" i="18"/>
  <c r="CF121" i="18"/>
  <c r="CG121" i="18"/>
  <c r="CH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BW122" i="18"/>
  <c r="BX122" i="18"/>
  <c r="BY122" i="18"/>
  <c r="BZ122" i="18"/>
  <c r="CA122" i="18"/>
  <c r="CB122" i="18"/>
  <c r="CC122" i="18"/>
  <c r="CD122" i="18"/>
  <c r="CE122" i="18"/>
  <c r="CF122" i="18"/>
  <c r="CG122" i="18"/>
  <c r="CH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BW123" i="18"/>
  <c r="BX123" i="18"/>
  <c r="BY123" i="18"/>
  <c r="BZ123" i="18"/>
  <c r="CA123" i="18"/>
  <c r="CB123" i="18"/>
  <c r="CC123" i="18"/>
  <c r="CD123" i="18"/>
  <c r="CE123" i="18"/>
  <c r="CF123" i="18"/>
  <c r="CG123" i="18"/>
  <c r="CH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BW124" i="18"/>
  <c r="BX124" i="18"/>
  <c r="BY124" i="18"/>
  <c r="BZ124" i="18"/>
  <c r="CA124" i="18"/>
  <c r="CB124" i="18"/>
  <c r="CC124" i="18"/>
  <c r="CD124" i="18"/>
  <c r="CE124" i="18"/>
  <c r="CF124" i="18"/>
  <c r="CG124" i="18"/>
  <c r="CH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BW125" i="18"/>
  <c r="BX125" i="18"/>
  <c r="BY125" i="18"/>
  <c r="BZ125" i="18"/>
  <c r="CA125" i="18"/>
  <c r="CB125" i="18"/>
  <c r="CC125" i="18"/>
  <c r="CD125" i="18"/>
  <c r="CE125" i="18"/>
  <c r="CF125" i="18"/>
  <c r="CG125" i="18"/>
  <c r="CH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BW126" i="18"/>
  <c r="BX126" i="18"/>
  <c r="BY126" i="18"/>
  <c r="BZ126" i="18"/>
  <c r="CA126" i="18"/>
  <c r="CB126" i="18"/>
  <c r="CC126" i="18"/>
  <c r="CD126" i="18"/>
  <c r="CE126" i="18"/>
  <c r="CF126" i="18"/>
  <c r="CG126" i="18"/>
  <c r="CH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BW127" i="18"/>
  <c r="BX127" i="18"/>
  <c r="BY127" i="18"/>
  <c r="BZ127" i="18"/>
  <c r="CA127" i="18"/>
  <c r="CB127" i="18"/>
  <c r="CC127" i="18"/>
  <c r="CD127" i="18"/>
  <c r="CE127" i="18"/>
  <c r="CF127" i="18"/>
  <c r="CG127" i="18"/>
  <c r="CH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BW128" i="18"/>
  <c r="BX128" i="18"/>
  <c r="BY128" i="18"/>
  <c r="BZ128" i="18"/>
  <c r="CA128" i="18"/>
  <c r="CB128" i="18"/>
  <c r="CC128" i="18"/>
  <c r="CD128" i="18"/>
  <c r="CE128" i="18"/>
  <c r="CF128" i="18"/>
  <c r="CG128" i="18"/>
  <c r="CH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BW129" i="18"/>
  <c r="BX129" i="18"/>
  <c r="BY129" i="18"/>
  <c r="BZ129" i="18"/>
  <c r="CA129" i="18"/>
  <c r="CB129" i="18"/>
  <c r="CC129" i="18"/>
  <c r="CD129" i="18"/>
  <c r="CE129" i="18"/>
  <c r="CF129" i="18"/>
  <c r="CG129" i="18"/>
  <c r="CH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BW130" i="18"/>
  <c r="BX130" i="18"/>
  <c r="BY130" i="18"/>
  <c r="BZ130" i="18"/>
  <c r="CA130" i="18"/>
  <c r="CB130" i="18"/>
  <c r="CC130" i="18"/>
  <c r="CD130" i="18"/>
  <c r="CE130" i="18"/>
  <c r="CF130" i="18"/>
  <c r="CG130" i="18"/>
  <c r="CH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BW131" i="18"/>
  <c r="BX131" i="18"/>
  <c r="BY131" i="18"/>
  <c r="BZ131" i="18"/>
  <c r="CA131" i="18"/>
  <c r="CB131" i="18"/>
  <c r="CC131" i="18"/>
  <c r="CD131" i="18"/>
  <c r="CE131" i="18"/>
  <c r="CF131" i="18"/>
  <c r="CG131" i="18"/>
  <c r="CH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BW132" i="18"/>
  <c r="BX132" i="18"/>
  <c r="BY132" i="18"/>
  <c r="BZ132" i="18"/>
  <c r="CA132" i="18"/>
  <c r="CB132" i="18"/>
  <c r="CC132" i="18"/>
  <c r="CD132" i="18"/>
  <c r="CE132" i="18"/>
  <c r="CF132" i="18"/>
  <c r="CG132" i="18"/>
  <c r="CH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BW133" i="18"/>
  <c r="BX133" i="18"/>
  <c r="BY133" i="18"/>
  <c r="BZ133" i="18"/>
  <c r="CA133" i="18"/>
  <c r="CB133" i="18"/>
  <c r="CC133" i="18"/>
  <c r="CD133" i="18"/>
  <c r="CE133" i="18"/>
  <c r="CF133" i="18"/>
  <c r="CG133" i="18"/>
  <c r="CH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BW134" i="18"/>
  <c r="BX134" i="18"/>
  <c r="BY134" i="18"/>
  <c r="BZ134" i="18"/>
  <c r="CA134" i="18"/>
  <c r="CB134" i="18"/>
  <c r="CC134" i="18"/>
  <c r="CD134" i="18"/>
  <c r="CE134" i="18"/>
  <c r="CF134" i="18"/>
  <c r="CG134" i="18"/>
  <c r="CH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BW135" i="18"/>
  <c r="BX135" i="18"/>
  <c r="BY135" i="18"/>
  <c r="BZ135" i="18"/>
  <c r="CA135" i="18"/>
  <c r="CB135" i="18"/>
  <c r="CC135" i="18"/>
  <c r="CD135" i="18"/>
  <c r="CE135" i="18"/>
  <c r="CF135" i="18"/>
  <c r="CG135" i="18"/>
  <c r="CH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BW136" i="18"/>
  <c r="BX136" i="18"/>
  <c r="BY136" i="18"/>
  <c r="BZ136" i="18"/>
  <c r="CA136" i="18"/>
  <c r="CB136" i="18"/>
  <c r="CC136" i="18"/>
  <c r="CD136" i="18"/>
  <c r="CE136" i="18"/>
  <c r="CF136" i="18"/>
  <c r="CG136" i="18"/>
  <c r="CH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BW137" i="18"/>
  <c r="BX137" i="18"/>
  <c r="BY137" i="18"/>
  <c r="BZ137" i="18"/>
  <c r="CA137" i="18"/>
  <c r="CB137" i="18"/>
  <c r="CC137" i="18"/>
  <c r="CD137" i="18"/>
  <c r="CE137" i="18"/>
  <c r="CF137" i="18"/>
  <c r="CG137" i="18"/>
  <c r="CH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BW138" i="18"/>
  <c r="BX138" i="18"/>
  <c r="BY138" i="18"/>
  <c r="BZ138" i="18"/>
  <c r="CA138" i="18"/>
  <c r="CB138" i="18"/>
  <c r="CC138" i="18"/>
  <c r="CD138" i="18"/>
  <c r="CE138" i="18"/>
  <c r="CF138" i="18"/>
  <c r="CG138" i="18"/>
  <c r="CH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BW139" i="18"/>
  <c r="BX139" i="18"/>
  <c r="BY139" i="18"/>
  <c r="BZ139" i="18"/>
  <c r="CA139" i="18"/>
  <c r="CB139" i="18"/>
  <c r="CC139" i="18"/>
  <c r="CD139" i="18"/>
  <c r="CE139" i="18"/>
  <c r="CF139" i="18"/>
  <c r="CG139" i="18"/>
  <c r="CH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BW141" i="18"/>
  <c r="BX141" i="18"/>
  <c r="BY141" i="18"/>
  <c r="BZ141" i="18"/>
  <c r="CA141" i="18"/>
  <c r="CB141" i="18"/>
  <c r="CC141" i="18"/>
  <c r="CD141" i="18"/>
  <c r="CE141" i="18"/>
  <c r="CF141" i="18"/>
  <c r="CG141" i="18"/>
  <c r="CH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BW142" i="18"/>
  <c r="BX142" i="18"/>
  <c r="BY142" i="18"/>
  <c r="BZ142" i="18"/>
  <c r="CA142" i="18"/>
  <c r="CB142" i="18"/>
  <c r="CC142" i="18"/>
  <c r="CD142" i="18"/>
  <c r="CE142" i="18"/>
  <c r="CF142" i="18"/>
  <c r="CG142" i="18"/>
  <c r="CH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BW143" i="18"/>
  <c r="BX143" i="18"/>
  <c r="BY143" i="18"/>
  <c r="BZ143" i="18"/>
  <c r="CA143" i="18"/>
  <c r="CB143" i="18"/>
  <c r="CC143" i="18"/>
  <c r="CD143" i="18"/>
  <c r="CE143" i="18"/>
  <c r="CF143" i="18"/>
  <c r="CG143" i="18"/>
  <c r="CH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BW144" i="18"/>
  <c r="BX144" i="18"/>
  <c r="BY144" i="18"/>
  <c r="BZ144" i="18"/>
  <c r="CA144" i="18"/>
  <c r="CB144" i="18"/>
  <c r="CC144" i="18"/>
  <c r="CD144" i="18"/>
  <c r="CE144" i="18"/>
  <c r="CF144" i="18"/>
  <c r="CG144" i="18"/>
  <c r="CH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BW145" i="18"/>
  <c r="BX145" i="18"/>
  <c r="BY145" i="18"/>
  <c r="BZ145" i="18"/>
  <c r="CA145" i="18"/>
  <c r="CB145" i="18"/>
  <c r="CC145" i="18"/>
  <c r="CD145" i="18"/>
  <c r="CE145" i="18"/>
  <c r="CF145" i="18"/>
  <c r="CG145" i="18"/>
  <c r="CH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BW146" i="18"/>
  <c r="BX146" i="18"/>
  <c r="BY146" i="18"/>
  <c r="BZ146" i="18"/>
  <c r="CA146" i="18"/>
  <c r="CB146" i="18"/>
  <c r="CC146" i="18"/>
  <c r="CD146" i="18"/>
  <c r="CE146" i="18"/>
  <c r="CF146" i="18"/>
  <c r="CG146" i="18"/>
  <c r="CH146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BW147" i="18"/>
  <c r="BX147" i="18"/>
  <c r="BY147" i="18"/>
  <c r="BZ147" i="18"/>
  <c r="CA147" i="18"/>
  <c r="CB147" i="18"/>
  <c r="CC147" i="18"/>
  <c r="CD147" i="18"/>
  <c r="CE147" i="18"/>
  <c r="CF147" i="18"/>
  <c r="CG147" i="18"/>
  <c r="CH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BW148" i="18"/>
  <c r="BX148" i="18"/>
  <c r="BY148" i="18"/>
  <c r="BZ148" i="18"/>
  <c r="CA148" i="18"/>
  <c r="CB148" i="18"/>
  <c r="CC148" i="18"/>
  <c r="CD148" i="18"/>
  <c r="CE148" i="18"/>
  <c r="CF148" i="18"/>
  <c r="CG148" i="18"/>
  <c r="CH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BW149" i="18"/>
  <c r="BX149" i="18"/>
  <c r="BY149" i="18"/>
  <c r="BZ149" i="18"/>
  <c r="CA149" i="18"/>
  <c r="CB149" i="18"/>
  <c r="CC149" i="18"/>
  <c r="CD149" i="18"/>
  <c r="CE149" i="18"/>
  <c r="CF149" i="18"/>
  <c r="CG149" i="18"/>
  <c r="CH149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BW150" i="18"/>
  <c r="BX150" i="18"/>
  <c r="BY150" i="18"/>
  <c r="BZ150" i="18"/>
  <c r="CA150" i="18"/>
  <c r="CB150" i="18"/>
  <c r="CC150" i="18"/>
  <c r="CD150" i="18"/>
  <c r="CE150" i="18"/>
  <c r="CF150" i="18"/>
  <c r="CG150" i="18"/>
  <c r="CH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BW151" i="18"/>
  <c r="BX151" i="18"/>
  <c r="BY151" i="18"/>
  <c r="BZ151" i="18"/>
  <c r="CA151" i="18"/>
  <c r="CB151" i="18"/>
  <c r="CC151" i="18"/>
  <c r="CD151" i="18"/>
  <c r="CE151" i="18"/>
  <c r="CF151" i="18"/>
  <c r="CG151" i="18"/>
  <c r="CH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BW152" i="18"/>
  <c r="BX152" i="18"/>
  <c r="BY152" i="18"/>
  <c r="BZ152" i="18"/>
  <c r="CA152" i="18"/>
  <c r="CB152" i="18"/>
  <c r="CC152" i="18"/>
  <c r="CD152" i="18"/>
  <c r="CE152" i="18"/>
  <c r="CF152" i="18"/>
  <c r="CG152" i="18"/>
  <c r="CH152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BW153" i="18"/>
  <c r="BX153" i="18"/>
  <c r="BY153" i="18"/>
  <c r="BZ153" i="18"/>
  <c r="CA153" i="18"/>
  <c r="CB153" i="18"/>
  <c r="CC153" i="18"/>
  <c r="CD153" i="18"/>
  <c r="CE153" i="18"/>
  <c r="CF153" i="18"/>
  <c r="CG153" i="18"/>
  <c r="CH153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BW154" i="18"/>
  <c r="BX154" i="18"/>
  <c r="BY154" i="18"/>
  <c r="BZ154" i="18"/>
  <c r="CA154" i="18"/>
  <c r="CB154" i="18"/>
  <c r="CC154" i="18"/>
  <c r="CD154" i="18"/>
  <c r="CE154" i="18"/>
  <c r="CF154" i="18"/>
  <c r="CG154" i="18"/>
  <c r="CH154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BW155" i="18"/>
  <c r="BX155" i="18"/>
  <c r="BY155" i="18"/>
  <c r="BZ155" i="18"/>
  <c r="CA155" i="18"/>
  <c r="CB155" i="18"/>
  <c r="CC155" i="18"/>
  <c r="CD155" i="18"/>
  <c r="CE155" i="18"/>
  <c r="CF155" i="18"/>
  <c r="CG155" i="18"/>
  <c r="CH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BW156" i="18"/>
  <c r="BX156" i="18"/>
  <c r="BY156" i="18"/>
  <c r="BZ156" i="18"/>
  <c r="CA156" i="18"/>
  <c r="CB156" i="18"/>
  <c r="CC156" i="18"/>
  <c r="CD156" i="18"/>
  <c r="CE156" i="18"/>
  <c r="CF156" i="18"/>
  <c r="CG156" i="18"/>
  <c r="CH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BW157" i="18"/>
  <c r="BX157" i="18"/>
  <c r="BY157" i="18"/>
  <c r="BZ157" i="18"/>
  <c r="CA157" i="18"/>
  <c r="CB157" i="18"/>
  <c r="CC157" i="18"/>
  <c r="CD157" i="18"/>
  <c r="CE157" i="18"/>
  <c r="CF157" i="18"/>
  <c r="CG157" i="18"/>
  <c r="CH157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BW158" i="18"/>
  <c r="BX158" i="18"/>
  <c r="BY158" i="18"/>
  <c r="BZ158" i="18"/>
  <c r="CA158" i="18"/>
  <c r="CB158" i="18"/>
  <c r="CC158" i="18"/>
  <c r="CD158" i="18"/>
  <c r="CE158" i="18"/>
  <c r="CF158" i="18"/>
  <c r="CG158" i="18"/>
  <c r="CH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BW159" i="18"/>
  <c r="BX159" i="18"/>
  <c r="BY159" i="18"/>
  <c r="BZ159" i="18"/>
  <c r="CA159" i="18"/>
  <c r="CB159" i="18"/>
  <c r="CC159" i="18"/>
  <c r="CD159" i="18"/>
  <c r="CE159" i="18"/>
  <c r="CF159" i="18"/>
  <c r="CG159" i="18"/>
  <c r="CH159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L160" i="18"/>
  <c r="BM160" i="18"/>
  <c r="BN160" i="18"/>
  <c r="BO160" i="18"/>
  <c r="BP160" i="18"/>
  <c r="BQ160" i="18"/>
  <c r="BR160" i="18"/>
  <c r="BS160" i="18"/>
  <c r="BT160" i="18"/>
  <c r="BU160" i="18"/>
  <c r="BV160" i="18"/>
  <c r="BW160" i="18"/>
  <c r="BX160" i="18"/>
  <c r="BY160" i="18"/>
  <c r="BZ160" i="18"/>
  <c r="CA160" i="18"/>
  <c r="CB160" i="18"/>
  <c r="CC160" i="18"/>
  <c r="CD160" i="18"/>
  <c r="CE160" i="18"/>
  <c r="CF160" i="18"/>
  <c r="CG160" i="18"/>
  <c r="CH160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BW161" i="18"/>
  <c r="BX161" i="18"/>
  <c r="BY161" i="18"/>
  <c r="BZ161" i="18"/>
  <c r="CA161" i="18"/>
  <c r="CB161" i="18"/>
  <c r="CC161" i="18"/>
  <c r="CD161" i="18"/>
  <c r="CE161" i="18"/>
  <c r="CF161" i="18"/>
  <c r="CG161" i="18"/>
  <c r="CH161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L162" i="18"/>
  <c r="BM162" i="18"/>
  <c r="BN162" i="18"/>
  <c r="BO162" i="18"/>
  <c r="BP162" i="18"/>
  <c r="BQ162" i="18"/>
  <c r="BR162" i="18"/>
  <c r="BS162" i="18"/>
  <c r="BT162" i="18"/>
  <c r="BU162" i="18"/>
  <c r="BV162" i="18"/>
  <c r="BW162" i="18"/>
  <c r="BX162" i="18"/>
  <c r="BY162" i="18"/>
  <c r="BZ162" i="18"/>
  <c r="CA162" i="18"/>
  <c r="CB162" i="18"/>
  <c r="CC162" i="18"/>
  <c r="CD162" i="18"/>
  <c r="CE162" i="18"/>
  <c r="CF162" i="18"/>
  <c r="CG162" i="18"/>
  <c r="CH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L163" i="18"/>
  <c r="BM163" i="18"/>
  <c r="BN163" i="18"/>
  <c r="BO163" i="18"/>
  <c r="BP163" i="18"/>
  <c r="BQ163" i="18"/>
  <c r="BR163" i="18"/>
  <c r="BS163" i="18"/>
  <c r="BT163" i="18"/>
  <c r="BU163" i="18"/>
  <c r="BV163" i="18"/>
  <c r="BW163" i="18"/>
  <c r="BX163" i="18"/>
  <c r="BY163" i="18"/>
  <c r="BZ163" i="18"/>
  <c r="CA163" i="18"/>
  <c r="CB163" i="18"/>
  <c r="CC163" i="18"/>
  <c r="CD163" i="18"/>
  <c r="CE163" i="18"/>
  <c r="CF163" i="18"/>
  <c r="CG163" i="18"/>
  <c r="CH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L164" i="18"/>
  <c r="BM164" i="18"/>
  <c r="BN164" i="18"/>
  <c r="BO164" i="18"/>
  <c r="BP164" i="18"/>
  <c r="BQ164" i="18"/>
  <c r="BR164" i="18"/>
  <c r="BS164" i="18"/>
  <c r="BT164" i="18"/>
  <c r="BU164" i="18"/>
  <c r="BV164" i="18"/>
  <c r="BW164" i="18"/>
  <c r="BX164" i="18"/>
  <c r="BY164" i="18"/>
  <c r="BZ164" i="18"/>
  <c r="CA164" i="18"/>
  <c r="CB164" i="18"/>
  <c r="CC164" i="18"/>
  <c r="CD164" i="18"/>
  <c r="CE164" i="18"/>
  <c r="CF164" i="18"/>
  <c r="CG164" i="18"/>
  <c r="CH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L165" i="18"/>
  <c r="BM165" i="18"/>
  <c r="BN165" i="18"/>
  <c r="BO165" i="18"/>
  <c r="BP165" i="18"/>
  <c r="BQ165" i="18"/>
  <c r="BR165" i="18"/>
  <c r="BS165" i="18"/>
  <c r="BT165" i="18"/>
  <c r="BU165" i="18"/>
  <c r="BV165" i="18"/>
  <c r="BW165" i="18"/>
  <c r="BX165" i="18"/>
  <c r="BY165" i="18"/>
  <c r="BZ165" i="18"/>
  <c r="CA165" i="18"/>
  <c r="CB165" i="18"/>
  <c r="CC165" i="18"/>
  <c r="CD165" i="18"/>
  <c r="CE165" i="18"/>
  <c r="CF165" i="18"/>
  <c r="CG165" i="18"/>
  <c r="CH165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L166" i="18"/>
  <c r="BM166" i="18"/>
  <c r="BN166" i="18"/>
  <c r="BO166" i="18"/>
  <c r="BP166" i="18"/>
  <c r="BQ166" i="18"/>
  <c r="BR166" i="18"/>
  <c r="BS166" i="18"/>
  <c r="BT166" i="18"/>
  <c r="BU166" i="18"/>
  <c r="BV166" i="18"/>
  <c r="BW166" i="18"/>
  <c r="BX166" i="18"/>
  <c r="BY166" i="18"/>
  <c r="BZ166" i="18"/>
  <c r="CA166" i="18"/>
  <c r="CB166" i="18"/>
  <c r="CC166" i="18"/>
  <c r="CD166" i="18"/>
  <c r="CE166" i="18"/>
  <c r="CF166" i="18"/>
  <c r="CG166" i="18"/>
  <c r="CH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L167" i="18"/>
  <c r="BM167" i="18"/>
  <c r="BN167" i="18"/>
  <c r="BO167" i="18"/>
  <c r="BP167" i="18"/>
  <c r="BQ167" i="18"/>
  <c r="BR167" i="18"/>
  <c r="BS167" i="18"/>
  <c r="BT167" i="18"/>
  <c r="BU167" i="18"/>
  <c r="BV167" i="18"/>
  <c r="BW167" i="18"/>
  <c r="BX167" i="18"/>
  <c r="BY167" i="18"/>
  <c r="BZ167" i="18"/>
  <c r="CA167" i="18"/>
  <c r="CB167" i="18"/>
  <c r="CC167" i="18"/>
  <c r="CD167" i="18"/>
  <c r="CE167" i="18"/>
  <c r="CF167" i="18"/>
  <c r="CG167" i="18"/>
  <c r="CH167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L168" i="18"/>
  <c r="BM168" i="18"/>
  <c r="BN168" i="18"/>
  <c r="BO168" i="18"/>
  <c r="BP168" i="18"/>
  <c r="BQ168" i="18"/>
  <c r="BR168" i="18"/>
  <c r="BS168" i="18"/>
  <c r="BT168" i="18"/>
  <c r="BU168" i="18"/>
  <c r="BV168" i="18"/>
  <c r="BW168" i="18"/>
  <c r="BX168" i="18"/>
  <c r="BY168" i="18"/>
  <c r="BZ168" i="18"/>
  <c r="CA168" i="18"/>
  <c r="CB168" i="18"/>
  <c r="CC168" i="18"/>
  <c r="CD168" i="18"/>
  <c r="CE168" i="18"/>
  <c r="CF168" i="18"/>
  <c r="CG168" i="18"/>
  <c r="CH168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L169" i="18"/>
  <c r="BM169" i="18"/>
  <c r="BN169" i="18"/>
  <c r="BO169" i="18"/>
  <c r="BP169" i="18"/>
  <c r="BQ169" i="18"/>
  <c r="BR169" i="18"/>
  <c r="BS169" i="18"/>
  <c r="BT169" i="18"/>
  <c r="BU169" i="18"/>
  <c r="BV169" i="18"/>
  <c r="BW169" i="18"/>
  <c r="BX169" i="18"/>
  <c r="BY169" i="18"/>
  <c r="BZ169" i="18"/>
  <c r="CA169" i="18"/>
  <c r="CB169" i="18"/>
  <c r="CC169" i="18"/>
  <c r="CD169" i="18"/>
  <c r="CE169" i="18"/>
  <c r="CF169" i="18"/>
  <c r="CG169" i="18"/>
  <c r="CH169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L170" i="18"/>
  <c r="BM170" i="18"/>
  <c r="BN170" i="18"/>
  <c r="BO170" i="18"/>
  <c r="BP170" i="18"/>
  <c r="BQ170" i="18"/>
  <c r="BR170" i="18"/>
  <c r="BS170" i="18"/>
  <c r="BT170" i="18"/>
  <c r="BU170" i="18"/>
  <c r="BV170" i="18"/>
  <c r="BW170" i="18"/>
  <c r="BX170" i="18"/>
  <c r="BY170" i="18"/>
  <c r="BZ170" i="18"/>
  <c r="CA170" i="18"/>
  <c r="CB170" i="18"/>
  <c r="CC170" i="18"/>
  <c r="CD170" i="18"/>
  <c r="CE170" i="18"/>
  <c r="CF170" i="18"/>
  <c r="CG170" i="18"/>
  <c r="CH170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L171" i="18"/>
  <c r="BM171" i="18"/>
  <c r="BN171" i="18"/>
  <c r="BO171" i="18"/>
  <c r="BP171" i="18"/>
  <c r="BQ171" i="18"/>
  <c r="BR171" i="18"/>
  <c r="BS171" i="18"/>
  <c r="BT171" i="18"/>
  <c r="BU171" i="18"/>
  <c r="BV171" i="18"/>
  <c r="BW171" i="18"/>
  <c r="BX171" i="18"/>
  <c r="BY171" i="18"/>
  <c r="BZ171" i="18"/>
  <c r="CA171" i="18"/>
  <c r="CB171" i="18"/>
  <c r="CC171" i="18"/>
  <c r="CD171" i="18"/>
  <c r="CE171" i="18"/>
  <c r="CF171" i="18"/>
  <c r="CG171" i="18"/>
  <c r="CH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L172" i="18"/>
  <c r="BM172" i="18"/>
  <c r="BN172" i="18"/>
  <c r="BO172" i="18"/>
  <c r="BP172" i="18"/>
  <c r="BQ172" i="18"/>
  <c r="BR172" i="18"/>
  <c r="BS172" i="18"/>
  <c r="BT172" i="18"/>
  <c r="BU172" i="18"/>
  <c r="BV172" i="18"/>
  <c r="BW172" i="18"/>
  <c r="BX172" i="18"/>
  <c r="BY172" i="18"/>
  <c r="BZ172" i="18"/>
  <c r="CA172" i="18"/>
  <c r="CB172" i="18"/>
  <c r="CC172" i="18"/>
  <c r="CD172" i="18"/>
  <c r="CE172" i="18"/>
  <c r="CF172" i="18"/>
  <c r="CG172" i="18"/>
  <c r="CH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BN173" i="18"/>
  <c r="BO173" i="18"/>
  <c r="BP173" i="18"/>
  <c r="BQ173" i="18"/>
  <c r="BR173" i="18"/>
  <c r="BS173" i="18"/>
  <c r="BT173" i="18"/>
  <c r="BU173" i="18"/>
  <c r="BV173" i="18"/>
  <c r="BW173" i="18"/>
  <c r="BX173" i="18"/>
  <c r="BY173" i="18"/>
  <c r="BZ173" i="18"/>
  <c r="CA173" i="18"/>
  <c r="CB173" i="18"/>
  <c r="CC173" i="18"/>
  <c r="CD173" i="18"/>
  <c r="CE173" i="18"/>
  <c r="CF173" i="18"/>
  <c r="CG173" i="18"/>
  <c r="CH173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L174" i="18"/>
  <c r="BM174" i="18"/>
  <c r="BN174" i="18"/>
  <c r="BO174" i="18"/>
  <c r="BP174" i="18"/>
  <c r="BQ174" i="18"/>
  <c r="BR174" i="18"/>
  <c r="BS174" i="18"/>
  <c r="BT174" i="18"/>
  <c r="BU174" i="18"/>
  <c r="BV174" i="18"/>
  <c r="BW174" i="18"/>
  <c r="BX174" i="18"/>
  <c r="BY174" i="18"/>
  <c r="BZ174" i="18"/>
  <c r="CA174" i="18"/>
  <c r="CB174" i="18"/>
  <c r="CC174" i="18"/>
  <c r="CD174" i="18"/>
  <c r="CE174" i="18"/>
  <c r="CF174" i="18"/>
  <c r="CG174" i="18"/>
  <c r="CH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L175" i="18"/>
  <c r="BM175" i="18"/>
  <c r="BN175" i="18"/>
  <c r="BO175" i="18"/>
  <c r="BP175" i="18"/>
  <c r="BQ175" i="18"/>
  <c r="BR175" i="18"/>
  <c r="BS175" i="18"/>
  <c r="BT175" i="18"/>
  <c r="BU175" i="18"/>
  <c r="BV175" i="18"/>
  <c r="BW175" i="18"/>
  <c r="BX175" i="18"/>
  <c r="BY175" i="18"/>
  <c r="BZ175" i="18"/>
  <c r="CA175" i="18"/>
  <c r="CB175" i="18"/>
  <c r="CC175" i="18"/>
  <c r="CD175" i="18"/>
  <c r="CE175" i="18"/>
  <c r="CF175" i="18"/>
  <c r="CG175" i="18"/>
  <c r="CH175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L176" i="18"/>
  <c r="BM176" i="18"/>
  <c r="BN176" i="18"/>
  <c r="BO176" i="18"/>
  <c r="BP176" i="18"/>
  <c r="BQ176" i="18"/>
  <c r="BR176" i="18"/>
  <c r="BS176" i="18"/>
  <c r="BT176" i="18"/>
  <c r="BU176" i="18"/>
  <c r="BV176" i="18"/>
  <c r="BW176" i="18"/>
  <c r="BX176" i="18"/>
  <c r="BY176" i="18"/>
  <c r="BZ176" i="18"/>
  <c r="CA176" i="18"/>
  <c r="CB176" i="18"/>
  <c r="CC176" i="18"/>
  <c r="CD176" i="18"/>
  <c r="CE176" i="18"/>
  <c r="CF176" i="18"/>
  <c r="CG176" i="18"/>
  <c r="CH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L177" i="18"/>
  <c r="BM177" i="18"/>
  <c r="BN177" i="18"/>
  <c r="BO177" i="18"/>
  <c r="BP177" i="18"/>
  <c r="BQ177" i="18"/>
  <c r="BR177" i="18"/>
  <c r="BS177" i="18"/>
  <c r="BT177" i="18"/>
  <c r="BU177" i="18"/>
  <c r="BV177" i="18"/>
  <c r="BW177" i="18"/>
  <c r="BX177" i="18"/>
  <c r="BY177" i="18"/>
  <c r="BZ177" i="18"/>
  <c r="CA177" i="18"/>
  <c r="CB177" i="18"/>
  <c r="CC177" i="18"/>
  <c r="CD177" i="18"/>
  <c r="CE177" i="18"/>
  <c r="CF177" i="18"/>
  <c r="CG177" i="18"/>
  <c r="CH177" i="18"/>
  <c r="AP11" i="20" l="1"/>
  <c r="C11" i="20"/>
  <c r="AE11" i="20"/>
  <c r="AL11" i="20"/>
  <c r="AD11" i="20"/>
  <c r="AQ11" i="20"/>
  <c r="AG11" i="20"/>
  <c r="AN11" i="20"/>
  <c r="AF11" i="20"/>
  <c r="AM11" i="20"/>
  <c r="AK11" i="20"/>
  <c r="D11" i="20"/>
  <c r="K11" i="20"/>
  <c r="G11" i="20"/>
  <c r="J11" i="20"/>
  <c r="AJ11" i="20"/>
  <c r="V11" i="20"/>
  <c r="C2" i="9"/>
  <c r="H11" i="20" l="1"/>
  <c r="I11" i="20"/>
  <c r="AH11" i="20"/>
  <c r="AI11" i="20"/>
  <c r="AO11" i="20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G9" i="9"/>
  <c r="H9" i="9"/>
  <c r="I9" i="9"/>
  <c r="J9" i="9"/>
  <c r="K9" i="9"/>
  <c r="N9" i="9"/>
  <c r="O9" i="9"/>
  <c r="P9" i="9"/>
  <c r="Q9" i="9"/>
  <c r="R9" i="9"/>
  <c r="S9" i="9"/>
  <c r="T9" i="9"/>
  <c r="C9" i="9"/>
  <c r="D9" i="9"/>
  <c r="E9" i="9"/>
  <c r="C16" i="9" l="1"/>
  <c r="D16" i="9"/>
  <c r="E16" i="9"/>
  <c r="F16" i="9"/>
  <c r="G16" i="9"/>
  <c r="H16" i="9"/>
  <c r="I16" i="9"/>
  <c r="J16" i="9"/>
  <c r="K16" i="9"/>
  <c r="L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B16" i="9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B5" i="9"/>
  <c r="R7" i="9"/>
  <c r="Q7" i="9"/>
  <c r="R5" i="9"/>
  <c r="Q5" i="9"/>
  <c r="P8" i="9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B8" i="9" l="1"/>
  <c r="R8" i="9"/>
  <c r="Q8" i="9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D7" i="14"/>
  <c r="D2" i="9" s="1"/>
  <c r="D8" i="14"/>
  <c r="D3" i="9" s="1"/>
  <c r="D7" i="9" s="1"/>
  <c r="C11" i="9" l="1"/>
  <c r="D11" i="9"/>
  <c r="D5" i="9"/>
  <c r="D8" i="9" s="1"/>
  <c r="E7" i="9" l="1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AI5" i="9"/>
  <c r="I8" i="9"/>
  <c r="AE5" i="9"/>
  <c r="J7" i="9"/>
  <c r="J8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B7" i="9"/>
  <c r="AP5" i="9"/>
  <c r="AH5" i="9"/>
  <c r="X7" i="9"/>
  <c r="T7" i="9"/>
  <c r="AO5" i="9"/>
  <c r="S7" i="9"/>
  <c r="K7" i="9"/>
  <c r="Z5" i="9"/>
  <c r="V5" i="9"/>
  <c r="K5" i="9"/>
  <c r="AM8" i="9" l="1"/>
  <c r="AQ8" i="9"/>
  <c r="M5" i="9"/>
  <c r="M8" i="9" s="1"/>
  <c r="AC7" i="9"/>
  <c r="AI7" i="9"/>
  <c r="AI8" i="9" s="1"/>
  <c r="AN7" i="9"/>
  <c r="O7" i="9"/>
  <c r="O8" i="9" s="1"/>
  <c r="C8" i="9"/>
  <c r="AJ7" i="9"/>
  <c r="AH7" i="9"/>
  <c r="AH8" i="9" s="1"/>
  <c r="AE8" i="9"/>
  <c r="U7" i="9"/>
  <c r="U8" i="9" s="1"/>
  <c r="AD7" i="9"/>
  <c r="S5" i="9"/>
  <c r="S8" i="9" s="1"/>
  <c r="AO7" i="9"/>
  <c r="AO8" i="9" s="1"/>
  <c r="K8" i="9"/>
  <c r="Y7" i="9"/>
  <c r="Y8" i="9" s="1"/>
  <c r="L5" i="9"/>
  <c r="L8" i="9" s="1"/>
  <c r="AN5" i="9"/>
  <c r="N5" i="9"/>
  <c r="N7" i="9"/>
  <c r="AG7" i="9"/>
  <c r="AC5" i="9"/>
  <c r="AC8" i="9" s="1"/>
  <c r="X5" i="9"/>
  <c r="X8" i="9" s="1"/>
  <c r="AK7" i="9"/>
  <c r="AK5" i="9"/>
  <c r="AG5" i="9"/>
  <c r="H8" i="9"/>
  <c r="AL5" i="9"/>
  <c r="AL7" i="9"/>
  <c r="AJ5" i="9"/>
  <c r="V7" i="9"/>
  <c r="V8" i="9" s="1"/>
  <c r="AP7" i="9"/>
  <c r="AP8" i="9" s="1"/>
  <c r="G5" i="9"/>
  <c r="G7" i="9"/>
  <c r="B5" i="9"/>
  <c r="B8" i="9" s="1"/>
  <c r="W7" i="9"/>
  <c r="W5" i="9"/>
  <c r="Z7" i="9"/>
  <c r="Z8" i="9" s="1"/>
  <c r="AF7" i="9"/>
  <c r="AF5" i="9"/>
  <c r="T5" i="9"/>
  <c r="T8" i="9" s="1"/>
  <c r="AD5" i="9"/>
  <c r="AN8" i="9" l="1"/>
  <c r="AD8" i="9"/>
  <c r="AK8" i="9"/>
  <c r="AJ8" i="9"/>
  <c r="AF8" i="9"/>
  <c r="W8" i="9"/>
  <c r="G8" i="9"/>
  <c r="AL8" i="9"/>
  <c r="AG8" i="9"/>
  <c r="N8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<sst xmlns="http://schemas.openxmlformats.org/spreadsheetml/2006/main" count="4863" uniqueCount="806">
  <si>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</si>
  <si>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</si>
  <si>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</si>
  <si>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</si>
  <si>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</si>
  <si>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</si>
  <si>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</si>
  <si>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</si>
  <si>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</si>
  <si>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</si>
  <si>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</si>
  <si>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</si>
  <si>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</si>
  <si>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</si>
  <si>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</si>
  <si>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</si>
  <si>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</si>
  <si>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</si>
  <si>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</si>
  <si>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</si>
  <si>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</si>
  <si>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</si>
  <si>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</si>
  <si>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</si>
  <si>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</si>
  <si>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</si>
  <si>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</si>
  <si>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</si>
  <si>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</si>
  <si>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</si>
  <si>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</si>
  <si>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</si>
  <si>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</si>
  <si>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</si>
  <si>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</si>
  <si>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</si>
  <si>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</si>
  <si>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</si>
  <si>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</si>
  <si>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</si>
  <si>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</si>
  <si>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</si>
  <si>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</si>
  <si>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</si>
  <si>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</si>
  <si>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</si>
  <si>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</si>
  <si>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</si>
  <si>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</si>
  <si>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</si>
  <si>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</si>
  <si>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</si>
  <si>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</si>
  <si>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</si>
  <si>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</si>
  <si>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</si>
  <si>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</si>
  <si>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</si>
  <si>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</si>
  <si>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</si>
  <si>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</si>
  <si>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</si>
  <si>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</si>
  <si>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</si>
  <si>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</si>
  <si>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</si>
  <si>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</si>
  <si>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</si>
  <si>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</si>
  <si>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</si>
  <si>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</si>
  <si>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</si>
  <si>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</si>
  <si>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</si>
  <si>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</si>
  <si>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</si>
  <si>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</si>
  <si>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</si>
  <si>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</si>
  <si>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</si>
  <si>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</si>
  <si>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</si>
  <si>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</si>
  <si>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</si>
  <si>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</si>
  <si>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</si>
  <si>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</si>
  <si>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</si>
  <si>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</si>
  <si>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</si>
  <si>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</si>
  <si>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</si>
  <si>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</si>
  <si>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</si>
  <si>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</si>
  <si>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</si>
  <si>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</si>
  <si>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</si>
  <si>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</si>
  <si>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</si>
  <si>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</si>
  <si>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</si>
  <si>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</si>
  <si>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</si>
  <si>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</si>
  <si>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</si>
  <si>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</si>
  <si>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</si>
  <si>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</si>
  <si>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</si>
  <si>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</si>
  <si>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</si>
  <si>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</si>
  <si>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</si>
  <si>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</si>
  <si>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</si>
  <si>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</si>
  <si>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</si>
  <si>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</si>
  <si>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</si>
  <si>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</si>
  <si>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</si>
  <si>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</si>
  <si>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</si>
  <si>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</si>
  <si>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</si>
  <si>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</si>
  <si>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</si>
  <si>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</si>
  <si>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</si>
  <si>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</si>
  <si>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</si>
  <si>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</si>
  <si>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</si>
  <si>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</si>
  <si>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</si>
  <si>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</si>
  <si>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</si>
  <si>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</si>
  <si>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</si>
  <si>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</si>
  <si>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</si>
  <si>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</si>
  <si>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</si>
  <si>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</si>
  <si>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</si>
  <si>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</si>
  <si>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</si>
  <si>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</si>
  <si>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</si>
  <si>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</si>
  <si>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</si>
  <si>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</si>
  <si>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</si>
  <si>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</si>
  <si>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</si>
  <si>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</si>
  <si>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</si>
  <si>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</si>
  <si>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</si>
  <si>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</si>
  <si>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</si>
  <si>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</si>
  <si>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</si>
  <si>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</si>
  <si>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</si>
  <si>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</si>
  <si>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</si>
  <si>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</si>
  <si>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</si>
  <si>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</si>
  <si>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</si>
  <si>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</si>
  <si>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</si>
  <si>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</si>
  <si>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</si>
  <si>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</si>
  <si>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</si>
  <si>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</si>
  <si>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</si>
  <si>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</si>
  <si>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</si>
  <si>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</si>
  <si>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</si>
  <si>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</si>
  <si>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</si>
  <si>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</si>
  <si>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</si>
  <si>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</si>
  <si>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</si>
  <si>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</si>
  <si>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</si>
  <si>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</si>
  <si>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</si>
  <si>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</si>
  <si>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</si>
  <si>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</si>
  <si>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</si>
  <si>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</si>
  <si>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</si>
  <si>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</si>
  <si>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</si>
  <si>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</si>
  <si>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</si>
  <si>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</si>
  <si>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</si>
  <si>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</si>
  <si>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</si>
  <si>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</si>
  <si>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</si>
  <si>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</si>
  <si>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</si>
  <si>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</si>
  <si>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</si>
  <si>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</si>
  <si>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</si>
  <si>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</si>
  <si>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</si>
  <si>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</si>
  <si>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</si>
  <si>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</si>
  <si>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</si>
  <si>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</si>
  <si>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</si>
  <si>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</si>
  <si>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</si>
  <si>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</si>
  <si>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</si>
  <si>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</si>
  <si>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</si>
  <si>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</si>
  <si>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</si>
  <si>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</si>
  <si>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</si>
  <si>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</si>
  <si>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</si>
  <si>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</si>
  <si>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</si>
  <si>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</si>
  <si>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</si>
  <si>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</si>
  <si>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</si>
  <si>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</si>
  <si>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</si>
  <si>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</si>
  <si>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</si>
  <si>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</si>
  <si>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</si>
  <si>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</si>
  <si>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</si>
  <si>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</si>
  <si>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</si>
  <si>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</si>
  <si>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</si>
  <si>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</si>
  <si>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</si>
  <si>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</si>
  <si>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</si>
  <si>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</si>
  <si>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</si>
  <si>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</si>
  <si>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</si>
  <si>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</si>
  <si>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</si>
  <si>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</si>
  <si>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</si>
  <si>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</si>
  <si>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</si>
  <si>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</si>
  <si>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</si>
  <si>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</si>
  <si>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</si>
  <si>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</si>
  <si>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</si>
  <si>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</si>
  <si>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</si>
  <si>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</si>
  <si>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</si>
  <si>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</si>
  <si>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</si>
  <si>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</si>
  <si>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</si>
  <si>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</si>
  <si>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</si>
  <si>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</si>
  <si>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</si>
  <si>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</si>
  <si>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</si>
  <si>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</si>
  <si>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</si>
  <si>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</si>
  <si>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</si>
  <si>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</si>
  <si>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</si>
  <si>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</si>
  <si>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</si>
  <si>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</si>
  <si>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</si>
  <si>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</si>
  <si>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</si>
  <si>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</si>
  <si>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</si>
  <si>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</si>
  <si>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</si>
  <si>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</si>
  <si>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</si>
  <si>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</si>
  <si>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</si>
  <si>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</si>
  <si>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</si>
  <si>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</si>
  <si>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</si>
  <si>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</si>
  <si>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</si>
  <si>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</si>
  <si>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</si>
  <si>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</si>
  <si>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</si>
  <si>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</si>
  <si>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</si>
  <si>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</si>
  <si>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</si>
  <si>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</si>
  <si>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</si>
  <si>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</si>
  <si>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</si>
  <si>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</si>
  <si>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</si>
  <si>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</si>
  <si>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</si>
  <si>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</si>
  <si>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</si>
  <si>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</si>
  <si>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</si>
  <si>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</si>
  <si>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</si>
  <si>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</si>
  <si>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</si>
  <si>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</si>
  <si>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</si>
  <si>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</si>
  <si>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</si>
  <si>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</si>
  <si>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</si>
  <si>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</si>
  <si>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</si>
  <si>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</si>
  <si>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</si>
  <si>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</si>
  <si>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</si>
  <si>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</si>
  <si>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</si>
  <si>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</si>
  <si>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</si>
  <si>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</si>
  <si>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</si>
  <si>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</si>
  <si>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</si>
  <si>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</si>
  <si>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</si>
  <si>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</si>
  <si>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</si>
  <si>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</si>
  <si>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</si>
  <si>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</si>
  <si>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</si>
  <si>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</si>
  <si>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</si>
  <si>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</si>
  <si>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</si>
  <si>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</si>
  <si>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</si>
  <si>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</si>
  <si>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</si>
  <si>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</si>
  <si>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</si>
  <si>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</si>
  <si>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</si>
  <si>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</si>
  <si>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</si>
  <si>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</si>
  <si>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</si>
  <si>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</si>
  <si>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</si>
  <si>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</si>
  <si>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</si>
  <si>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</si>
  <si>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</si>
  <si>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</si>
  <si>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</si>
  <si>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</si>
  <si>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</si>
  <si>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</si>
  <si>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</si>
  <si>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</si>
  <si>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</si>
  <si>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</si>
  <si>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</si>
  <si>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</si>
  <si>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</si>
  <si>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</si>
  <si>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</si>
  <si>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</si>
  <si>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</si>
  <si>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</si>
  <si>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</si>
  <si>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</si>
  <si>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</si>
  <si>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</si>
  <si>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</si>
  <si>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</si>
  <si>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</si>
  <si>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</si>
  <si>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</si>
  <si>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</si>
  <si>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</si>
  <si>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</si>
  <si>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</si>
  <si>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</si>
  <si>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</si>
  <si>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</si>
  <si>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</si>
  <si>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</si>
  <si>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</si>
  <si>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</si>
  <si>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</si>
  <si>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</si>
  <si>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</si>
  <si>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</si>
  <si>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</si>
  <si>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</si>
  <si>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</si>
  <si>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</si>
  <si>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</si>
  <si>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</si>
  <si>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</si>
  <si>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</si>
  <si>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</si>
  <si>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</si>
  <si>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</si>
  <si>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</si>
  <si>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</si>
  <si>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</si>
  <si>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</si>
  <si>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</si>
  <si>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</si>
  <si>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</si>
  <si>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</si>
  <si>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</si>
  <si>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</si>
  <si>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</si>
  <si>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</si>
  <si>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</si>
  <si>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</si>
  <si>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</si>
  <si>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</si>
  <si>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</si>
  <si>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</si>
  <si>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</si>
  <si>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</si>
  <si>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</si>
  <si>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</si>
  <si>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</si>
  <si>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</si>
  <si>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</si>
  <si>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</si>
  <si>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</si>
  <si>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</si>
  <si>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</si>
  <si>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</si>
  <si>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</si>
  <si>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</si>
  <si>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</si>
  <si>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</si>
  <si>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</si>
  <si>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</si>
  <si>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</si>
  <si>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</si>
  <si>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</si>
  <si>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</si>
  <si>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</si>
  <si>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</si>
  <si>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</si>
  <si>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</si>
  <si>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</si>
  <si>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</si>
  <si>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</si>
  <si>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</si>
  <si>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</si>
  <si>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</si>
  <si>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</si>
  <si>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</si>
  <si>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</si>
  <si>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</si>
  <si>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</si>
  <si>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</si>
  <si>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</si>
  <si>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</si>
  <si>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</si>
  <si>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</si>
  <si>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</si>
  <si>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</si>
  <si>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</si>
  <si>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</si>
  <si>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</si>
  <si>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</si>
  <si>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</si>
  <si>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</si>
  <si>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</si>
  <si>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</si>
  <si>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</si>
  <si>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</si>
  <si>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</si>
  <si>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</si>
  <si>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</si>
  <si>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</si>
  <si>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</si>
  <si>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</si>
  <si>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</si>
  <si>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</si>
  <si>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</si>
  <si>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</si>
  <si>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</si>
  <si>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</si>
  <si>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</si>
  <si>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</si>
  <si>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</si>
  <si>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</si>
  <si>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</si>
  <si>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</si>
  <si>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</si>
  <si>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</si>
  <si>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</si>
  <si>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</si>
  <si>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</si>
  <si>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</si>
  <si>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</si>
  <si>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</si>
  <si>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</si>
  <si>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</si>
  <si>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</si>
  <si>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</si>
  <si>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</si>
  <si>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</si>
  <si>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</si>
  <si>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</si>
  <si>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</si>
  <si>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</si>
  <si>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</si>
  <si>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</si>
  <si>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</si>
  <si>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</si>
  <si>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</si>
  <si>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</si>
  <si>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</si>
  <si>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</si>
  <si>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</si>
  <si>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</si>
  <si>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</si>
  <si>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</si>
  <si>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</si>
  <si>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</si>
  <si>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</si>
  <si>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</si>
  <si>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</si>
  <si>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</si>
  <si>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</si>
  <si>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</si>
  <si>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</si>
  <si>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</si>
  <si>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</si>
  <si>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</si>
  <si>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</si>
  <si>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</si>
  <si>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</si>
  <si>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</si>
  <si>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</si>
  <si>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</si>
  <si>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</si>
  <si>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</si>
  <si>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</si>
  <si>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</si>
  <si>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</si>
  <si>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</si>
  <si>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</si>
  <si>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</si>
  <si>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</si>
  <si>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</si>
  <si>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</si>
  <si>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</si>
  <si>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</si>
  <si>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</si>
  <si>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</si>
  <si>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</si>
  <si>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</si>
  <si>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</si>
  <si>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</si>
  <si>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</si>
  <si>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</si>
  <si>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</si>
  <si>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</si>
  <si>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</si>
  <si>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</si>
  <si>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</si>
  <si>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</si>
  <si>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</si>
  <si>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</si>
  <si>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</si>
  <si>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</si>
  <si>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</si>
  <si>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</si>
  <si>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</si>
  <si>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</si>
  <si>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</si>
  <si>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</si>
  <si>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</si>
  <si>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</si>
  <si>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</si>
  <si>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</si>
  <si>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</si>
  <si>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</si>
  <si>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</si>
  <si>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</si>
  <si>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</si>
  <si>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</si>
  <si>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</si>
  <si>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</si>
  <si>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</si>
  <si>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</si>
  <si>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</si>
  <si>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</si>
  <si>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</si>
  <si>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</si>
  <si>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</si>
  <si>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</si>
  <si>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</si>
  <si>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</si>
  <si>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</si>
  <si>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</si>
  <si>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</si>
  <si>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</si>
  <si>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</si>
  <si>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</si>
  <si>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</si>
  <si>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</si>
  <si>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</si>
  <si>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</si>
  <si>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</si>
  <si>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</si>
  <si>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</si>
  <si>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</si>
  <si>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</si>
  <si>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</si>
  <si>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</si>
  <si>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</si>
  <si>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</si>
  <si>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</si>
  <si>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</si>
  <si>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</si>
  <si>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</si>
  <si>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</si>
  <si>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</si>
  <si>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</si>
  <si>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</si>
  <si>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</si>
  <si>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</si>
  <si>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</si>
  <si>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</si>
  <si>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</si>
  <si>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</si>
  <si>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</si>
  <si>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</si>
  <si>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</si>
  <si>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</si>
  <si>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</si>
  <si>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</si>
  <si>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</si>
  <si>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</si>
  <si>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</si>
  <si>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</si>
  <si>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</si>
  <si>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</si>
  <si>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</si>
  <si>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</si>
  <si>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</si>
  <si>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</si>
  <si>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</si>
  <si>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</si>
  <si>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</si>
  <si>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</si>
  <si>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</si>
  <si>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</si>
  <si>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</si>
  <si>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</si>
  <si>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</si>
  <si>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</si>
  <si>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</si>
  <si>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</si>
  <si>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</si>
  <si>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</si>
  <si>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</si>
  <si>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</si>
  <si>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</si>
  <si>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</si>
  <si>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</si>
  <si>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</si>
  <si>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</si>
  <si>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</si>
  <si>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</si>
  <si>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</si>
  <si>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</si>
  <si>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</si>
  <si>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</si>
  <si>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</si>
  <si>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</si>
  <si>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</si>
  <si>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</si>
  <si>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</si>
  <si>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</si>
  <si>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</si>
  <si>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</si>
  <si>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</si>
  <si>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</si>
  <si>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</si>
  <si>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</si>
  <si>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</si>
  <si>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</si>
  <si>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</si>
  <si>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</si>
  <si>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</si>
  <si>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</si>
  <si>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</si>
  <si>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</si>
  <si>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</si>
  <si>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</si>
  <si>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</si>
  <si>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</si>
  <si>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</si>
  <si>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</si>
  <si>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</si>
  <si>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</si>
  <si>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</si>
  <si>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</si>
  <si>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</si>
  <si>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</si>
  <si>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</si>
  <si>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</si>
  <si>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</si>
  <si>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</si>
  <si>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</si>
  <si>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</si>
  <si>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</si>
  <si>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</si>
  <si>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</si>
  <si>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</si>
  <si>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</si>
  <si>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</si>
  <si>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</si>
  <si>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</si>
  <si>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</si>
  <si>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</si>
  <si>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</si>
  <si>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</si>
  <si>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</si>
  <si>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</si>
  <si>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</si>
  <si>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</si>
  <si>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</si>
  <si>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</si>
  <si>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</si>
  <si>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</si>
  <si>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</si>
  <si>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</si>
  <si>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</si>
  <si>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</si>
  <si>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</si>
  <si>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</si>
  <si>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</si>
  <si>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</si>
  <si>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</si>
  <si>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</si>
  <si>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</si>
  <si>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</si>
  <si>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</si>
  <si>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</si>
  <si>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</si>
  <si>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</si>
  <si>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</si>
  <si>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</si>
  <si>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</si>
  <si>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</si>
  <si>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</si>
  <si>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</si>
  <si>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</si>
  <si>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</si>
  <si>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</si>
  <si>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</si>
  <si>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Domestic Content Share Exiobase</t>
  </si>
  <si>
    <t>WIOT</t>
  </si>
  <si>
    <t>ISIC for DLIM!</t>
  </si>
  <si>
    <t>(millions of US$)</t>
  </si>
  <si>
    <t>(industry-by-industry)</t>
  </si>
  <si>
    <t>43 countries, in current prices</t>
  </si>
  <si>
    <t>Intercountry Input-Output Table</t>
  </si>
  <si>
    <t>Purchases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</si>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</sst>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1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2" borderId="0" xfId="3" applyNumberFormat="1" applyFont="1" applyFill="1"/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0" fillId="15" borderId="0" xfId="0" applyFill="1" applyAlignment="1">
      <alignment horizontal="right"/>
    </xf>
    <xf numFmtId="165" fontId="0" fillId="0" borderId="0" xfId="3" applyNumberFormat="1" applyFont="1" applyFill="1"/>
    <xf numFmtId="1" fontId="0" fillId="16" borderId="42" xfId="0" applyNumberFormat="1" applyFill="1" applyBorder="1"/>
    <xf numFmtId="1" fontId="0" fillId="16" borderId="45" xfId="0" applyNumberFormat="1" applyFill="1" applyBorder="1"/>
    <xf numFmtId="1" fontId="0" fillId="16" borderId="0" xfId="0" applyNumberFormat="1" applyFill="1"/>
    <xf numFmtId="0" fontId="24" fillId="0" borderId="0" xfId="0" applyFont="1" applyAlignment="1">
      <alignment horizontal="left" vertical="top" wrapText="1"/>
    </xf>
    <xf numFmtId="0" fontId="24" fillId="0" borderId="0" xfId="0" applyFont="1"/>
    <xf numFmtId="0" fontId="25" fillId="0" borderId="0" xfId="0" applyFont="1"/>
    <xf numFmtId="0" fontId="0" fillId="11" borderId="0" xfId="0" applyFill="1" applyAlignment="1">
      <alignment horizontal="right"/>
    </xf>
    <xf numFmtId="165" fontId="0" fillId="11" borderId="0" xfId="0" applyNumberForma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1" fontId="0" fillId="0" borderId="0" xfId="0" applyNumberFormat="1" applyFill="1" applyBorder="1"/>
    <xf numFmtId="0" fontId="0" fillId="17" borderId="0" xfId="0" applyFill="1" applyBorder="1"/>
    <xf numFmtId="165" fontId="0" fillId="17" borderId="0" xfId="3" applyNumberFormat="1" applyFont="1" applyFill="1" applyBorder="1"/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I37" sqref="I3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148" t="s">
        <v>2</v>
      </c>
    </row>
    <row r="4" spans="1:2" x14ac:dyDescent="0.25">
      <c r="B4" t="s">
        <v>791</v>
      </c>
    </row>
    <row r="5" spans="1:2" x14ac:dyDescent="0.25">
      <c r="B5" s="2">
        <v>2024</v>
      </c>
    </row>
    <row r="6" spans="1:2" x14ac:dyDescent="0.25">
      <c r="B6" t="s">
        <v>792</v>
      </c>
    </row>
    <row r="7" spans="1:2" x14ac:dyDescent="0.25">
      <c r="B7" s="3" t="s">
        <v>793</v>
      </c>
    </row>
    <row r="8" spans="1:2" x14ac:dyDescent="0.25">
      <c r="B8" t="s">
        <v>794</v>
      </c>
    </row>
    <row r="10" spans="1:2" x14ac:dyDescent="0.25">
      <c r="B10" s="148" t="s">
        <v>3</v>
      </c>
    </row>
    <row r="11" spans="1:2" x14ac:dyDescent="0.25">
      <c r="B11" s="37" t="s">
        <v>4</v>
      </c>
    </row>
    <row r="12" spans="1:2" x14ac:dyDescent="0.25">
      <c r="B12" t="s">
        <v>5</v>
      </c>
    </row>
    <row r="13" spans="1:2" x14ac:dyDescent="0.25">
      <c r="B13" t="s">
        <v>6</v>
      </c>
    </row>
    <row r="15" spans="1:2" x14ac:dyDescent="0.25">
      <c r="A15" s="1" t="s">
        <v>7</v>
      </c>
    </row>
    <row r="16" spans="1:2" x14ac:dyDescent="0.25">
      <c r="A16" t="s">
        <v>8</v>
      </c>
    </row>
    <row r="17" spans="1:1" x14ac:dyDescent="0.25">
      <c r="A17" t="s">
        <v>9</v>
      </c>
    </row>
    <row r="18" spans="1:1" x14ac:dyDescent="0.25">
      <c r="A18" t="s">
        <v>10</v>
      </c>
    </row>
    <row r="20" spans="1:1" x14ac:dyDescent="0.25">
      <c r="A20" t="s">
        <v>11</v>
      </c>
    </row>
    <row r="21" spans="1:1" x14ac:dyDescent="0.25">
      <c r="A21" t="s">
        <v>12</v>
      </c>
    </row>
    <row r="22" spans="1:1" x14ac:dyDescent="0.25">
      <c r="A22" t="s">
        <v>13</v>
      </c>
    </row>
    <row r="23" spans="1:1" x14ac:dyDescent="0.25">
      <c r="A23" t="s">
        <v>14</v>
      </c>
    </row>
    <row r="25" spans="1:1" x14ac:dyDescent="0.25">
      <c r="A25" s="1" t="s">
        <v>15</v>
      </c>
    </row>
    <row r="26" spans="1:1" x14ac:dyDescent="0.25">
      <c r="A26" t="s">
        <v>16</v>
      </c>
    </row>
    <row r="27" spans="1:1" x14ac:dyDescent="0.25">
      <c r="A27" t="s">
        <v>17</v>
      </c>
    </row>
    <row r="28" spans="1:1" x14ac:dyDescent="0.25">
      <c r="A28" t="s">
        <v>18</v>
      </c>
    </row>
    <row r="29" spans="1:1" x14ac:dyDescent="0.25">
      <c r="A29" t="s">
        <v>19</v>
      </c>
    </row>
    <row r="31" spans="1:1" x14ac:dyDescent="0.25">
      <c r="A31" t="s">
        <v>20</v>
      </c>
    </row>
    <row r="32" spans="1:1" x14ac:dyDescent="0.25">
      <c r="A32" t="s">
        <v>21</v>
      </c>
    </row>
    <row r="34" spans="1:2" x14ac:dyDescent="0.25">
      <c r="A34" s="149" t="s">
        <v>22</v>
      </c>
      <c r="B34" s="150"/>
    </row>
    <row r="35" spans="1:2" x14ac:dyDescent="0.25">
      <c r="A35" s="149" t="s">
        <v>23</v>
      </c>
      <c r="B35" s="150"/>
    </row>
    <row r="36" spans="1:2" x14ac:dyDescent="0.25">
      <c r="A36" s="149" t="s">
        <v>24</v>
      </c>
      <c r="B36" s="150"/>
    </row>
    <row r="38" spans="1:2" x14ac:dyDescent="0.25">
      <c r="A38" s="151" t="s">
        <v>3</v>
      </c>
    </row>
    <row r="39" spans="1:2" x14ac:dyDescent="0.25">
      <c r="A39" t="s">
        <v>25</v>
      </c>
    </row>
    <row r="40" spans="1:2" x14ac:dyDescent="0.25">
      <c r="A40" t="s">
        <v>26</v>
      </c>
    </row>
    <row r="41" spans="1:2" x14ac:dyDescent="0.25">
      <c r="A41" t="s">
        <v>27</v>
      </c>
    </row>
    <row r="43" spans="1:2" x14ac:dyDescent="0.25">
      <c r="A43" s="37" t="s">
        <v>28</v>
      </c>
    </row>
    <row r="44" spans="1:2" x14ac:dyDescent="0.25">
      <c r="A44" s="37" t="s">
        <v>29</v>
      </c>
    </row>
    <row r="45" spans="1:2" x14ac:dyDescent="0.25">
      <c r="A45" s="37" t="s">
        <v>30</v>
      </c>
    </row>
    <row r="46" spans="1:2" x14ac:dyDescent="0.25">
      <c r="A46" s="37" t="s">
        <v>31</v>
      </c>
    </row>
    <row r="47" spans="1:2" x14ac:dyDescent="0.25">
      <c r="A47" s="37" t="s">
        <v>32</v>
      </c>
    </row>
    <row r="48" spans="1:2" x14ac:dyDescent="0.25">
      <c r="A48" s="37"/>
    </row>
    <row r="49" spans="1:2" x14ac:dyDescent="0.25">
      <c r="A49" s="1" t="s">
        <v>33</v>
      </c>
    </row>
    <row r="50" spans="1:2" x14ac:dyDescent="0.25">
      <c r="A50" t="s">
        <v>34</v>
      </c>
    </row>
    <row r="51" spans="1:2" x14ac:dyDescent="0.25">
      <c r="A51" s="16">
        <v>0.9686815713640794</v>
      </c>
      <c r="B51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C11" sqref="C11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36</v>
      </c>
    </row>
    <row r="2" spans="1:47" ht="23.25" x14ac:dyDescent="0.2">
      <c r="A2" s="7" t="s">
        <v>37</v>
      </c>
    </row>
    <row r="3" spans="1:47" x14ac:dyDescent="0.2">
      <c r="A3" s="193" t="s">
        <v>38</v>
      </c>
      <c r="B3" s="194"/>
      <c r="C3" s="200" t="s">
        <v>39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40</v>
      </c>
      <c r="B4" s="194"/>
      <c r="C4" s="195" t="s">
        <v>41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42</v>
      </c>
      <c r="B5" s="194"/>
      <c r="C5" s="195" t="s">
        <v>43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44</v>
      </c>
      <c r="B6" s="194"/>
      <c r="C6" s="195" t="s">
        <v>45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46</v>
      </c>
      <c r="B7" s="199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1" x14ac:dyDescent="0.25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36</v>
      </c>
    </row>
    <row r="2" spans="1:3" ht="23.25" x14ac:dyDescent="0.2">
      <c r="A2" s="25" t="s">
        <v>37</v>
      </c>
    </row>
    <row r="3" spans="1:3" ht="52.5" x14ac:dyDescent="0.2">
      <c r="A3" s="203" t="s">
        <v>38</v>
      </c>
      <c r="B3" s="204"/>
      <c r="C3" s="28" t="s">
        <v>136</v>
      </c>
    </row>
    <row r="4" spans="1:3" ht="21" x14ac:dyDescent="0.2">
      <c r="A4" s="203" t="s">
        <v>40</v>
      </c>
      <c r="B4" s="204"/>
      <c r="C4" s="27" t="s">
        <v>41</v>
      </c>
    </row>
    <row r="5" spans="1:3" x14ac:dyDescent="0.2">
      <c r="A5" s="203" t="s">
        <v>42</v>
      </c>
      <c r="B5" s="204"/>
      <c r="C5" s="27" t="s">
        <v>43</v>
      </c>
    </row>
    <row r="6" spans="1:3" x14ac:dyDescent="0.2">
      <c r="A6" s="203" t="s">
        <v>44</v>
      </c>
      <c r="B6" s="204"/>
      <c r="C6" s="27" t="s">
        <v>137</v>
      </c>
    </row>
    <row r="7" spans="1:3" ht="52.5" x14ac:dyDescent="0.2">
      <c r="A7" s="205" t="s">
        <v>46</v>
      </c>
      <c r="B7" s="206"/>
      <c r="C7" s="24" t="s">
        <v>138</v>
      </c>
    </row>
    <row r="8" spans="1:3" ht="13.5" x14ac:dyDescent="0.25">
      <c r="A8" s="23" t="s">
        <v>92</v>
      </c>
      <c r="B8" s="20" t="s">
        <v>93</v>
      </c>
      <c r="C8" s="20" t="s">
        <v>93</v>
      </c>
    </row>
    <row r="9" spans="1:3" ht="21" x14ac:dyDescent="0.25">
      <c r="A9" s="21" t="s">
        <v>94</v>
      </c>
      <c r="B9" s="20" t="s">
        <v>93</v>
      </c>
      <c r="C9" s="19">
        <v>9.14</v>
      </c>
    </row>
    <row r="10" spans="1:3" ht="31.5" x14ac:dyDescent="0.25">
      <c r="A10" s="21" t="s">
        <v>95</v>
      </c>
      <c r="B10" s="20" t="s">
        <v>93</v>
      </c>
      <c r="C10" s="22">
        <v>2.96</v>
      </c>
    </row>
    <row r="11" spans="1:3" ht="31.5" x14ac:dyDescent="0.25">
      <c r="A11" s="21" t="s">
        <v>96</v>
      </c>
      <c r="B11" s="20" t="s">
        <v>93</v>
      </c>
      <c r="C11" s="19">
        <v>4.17</v>
      </c>
    </row>
    <row r="12" spans="1:3" ht="21" x14ac:dyDescent="0.25">
      <c r="A12" s="21" t="s">
        <v>97</v>
      </c>
      <c r="B12" s="20" t="s">
        <v>93</v>
      </c>
      <c r="C12" s="22">
        <v>4.87</v>
      </c>
    </row>
    <row r="13" spans="1:3" ht="21" x14ac:dyDescent="0.25">
      <c r="A13" s="21" t="s">
        <v>98</v>
      </c>
      <c r="B13" s="20" t="s">
        <v>93</v>
      </c>
      <c r="C13" s="19">
        <v>10.56</v>
      </c>
    </row>
    <row r="14" spans="1:3" ht="31.5" x14ac:dyDescent="0.25">
      <c r="A14" s="21" t="s">
        <v>99</v>
      </c>
      <c r="B14" s="20" t="s">
        <v>93</v>
      </c>
      <c r="C14" s="22">
        <v>16.34</v>
      </c>
    </row>
    <row r="15" spans="1:3" ht="31.5" x14ac:dyDescent="0.25">
      <c r="A15" s="21" t="s">
        <v>100</v>
      </c>
      <c r="B15" s="20" t="s">
        <v>93</v>
      </c>
      <c r="C15" s="19">
        <v>14.2</v>
      </c>
    </row>
    <row r="16" spans="1:3" ht="21" x14ac:dyDescent="0.25">
      <c r="A16" s="21" t="s">
        <v>101</v>
      </c>
      <c r="B16" s="20" t="s">
        <v>93</v>
      </c>
      <c r="C16" s="22">
        <v>13.16</v>
      </c>
    </row>
    <row r="17" spans="1:3" ht="21" x14ac:dyDescent="0.25">
      <c r="A17" s="21" t="s">
        <v>102</v>
      </c>
      <c r="B17" s="20" t="s">
        <v>93</v>
      </c>
      <c r="C17" s="19">
        <v>26.63</v>
      </c>
    </row>
    <row r="18" spans="1:3" ht="21" x14ac:dyDescent="0.25">
      <c r="A18" s="21" t="s">
        <v>103</v>
      </c>
      <c r="B18" s="20" t="s">
        <v>93</v>
      </c>
      <c r="C18" s="22">
        <v>10.58</v>
      </c>
    </row>
    <row r="19" spans="1:3" ht="21" x14ac:dyDescent="0.25">
      <c r="A19" s="21" t="s">
        <v>104</v>
      </c>
      <c r="B19" s="20" t="s">
        <v>93</v>
      </c>
      <c r="C19" s="19">
        <v>14.98</v>
      </c>
    </row>
    <row r="20" spans="1:3" ht="21" x14ac:dyDescent="0.25">
      <c r="A20" s="21" t="s">
        <v>105</v>
      </c>
      <c r="B20" s="20" t="s">
        <v>93</v>
      </c>
      <c r="C20" s="22">
        <v>10.47</v>
      </c>
    </row>
    <row r="21" spans="1:3" ht="21" x14ac:dyDescent="0.25">
      <c r="A21" s="21" t="s">
        <v>106</v>
      </c>
      <c r="B21" s="20" t="s">
        <v>93</v>
      </c>
      <c r="C21" s="19">
        <v>17.71</v>
      </c>
    </row>
    <row r="22" spans="1:3" ht="31.5" x14ac:dyDescent="0.25">
      <c r="A22" s="21" t="s">
        <v>107</v>
      </c>
      <c r="B22" s="20" t="s">
        <v>93</v>
      </c>
      <c r="C22" s="22">
        <v>16.260000000000002</v>
      </c>
    </row>
    <row r="23" spans="1:3" ht="21" x14ac:dyDescent="0.25">
      <c r="A23" s="21" t="s">
        <v>108</v>
      </c>
      <c r="B23" s="20" t="s">
        <v>93</v>
      </c>
      <c r="C23" s="19">
        <v>8.2200000000000006</v>
      </c>
    </row>
    <row r="24" spans="1:3" ht="13.5" x14ac:dyDescent="0.25">
      <c r="A24" s="21" t="s">
        <v>109</v>
      </c>
      <c r="B24" s="20" t="s">
        <v>93</v>
      </c>
      <c r="C24" s="22">
        <v>17.48</v>
      </c>
    </row>
    <row r="25" spans="1:3" ht="21" x14ac:dyDescent="0.25">
      <c r="A25" s="21" t="s">
        <v>110</v>
      </c>
      <c r="B25" s="20" t="s">
        <v>93</v>
      </c>
      <c r="C25" s="19">
        <v>19.36</v>
      </c>
    </row>
    <row r="26" spans="1:3" ht="21" x14ac:dyDescent="0.25">
      <c r="A26" s="21" t="s">
        <v>111</v>
      </c>
      <c r="B26" s="20" t="s">
        <v>93</v>
      </c>
      <c r="C26" s="22">
        <v>25.14</v>
      </c>
    </row>
    <row r="27" spans="1:3" ht="21" x14ac:dyDescent="0.25">
      <c r="A27" s="21" t="s">
        <v>112</v>
      </c>
      <c r="B27" s="20" t="s">
        <v>93</v>
      </c>
      <c r="C27" s="19">
        <v>16</v>
      </c>
    </row>
    <row r="28" spans="1:3" ht="42" x14ac:dyDescent="0.25">
      <c r="A28" s="21" t="s">
        <v>113</v>
      </c>
      <c r="B28" s="20" t="s">
        <v>93</v>
      </c>
      <c r="C28" s="22">
        <v>12.84</v>
      </c>
    </row>
    <row r="29" spans="1:3" ht="31.5" x14ac:dyDescent="0.25">
      <c r="A29" s="21" t="s">
        <v>114</v>
      </c>
      <c r="B29" s="20" t="s">
        <v>93</v>
      </c>
      <c r="C29" s="19">
        <v>7.68</v>
      </c>
    </row>
    <row r="30" spans="1:3" ht="13.5" x14ac:dyDescent="0.25">
      <c r="A30" s="21" t="s">
        <v>115</v>
      </c>
      <c r="B30" s="20" t="s">
        <v>93</v>
      </c>
      <c r="C30" s="22">
        <v>10.93</v>
      </c>
    </row>
    <row r="31" spans="1:3" ht="31.5" x14ac:dyDescent="0.25">
      <c r="A31" s="21" t="s">
        <v>116</v>
      </c>
      <c r="B31" s="20" t="s">
        <v>93</v>
      </c>
      <c r="C31" s="19">
        <v>3.49</v>
      </c>
    </row>
    <row r="32" spans="1:3" ht="21" x14ac:dyDescent="0.25">
      <c r="A32" s="21" t="s">
        <v>117</v>
      </c>
      <c r="B32" s="20" t="s">
        <v>93</v>
      </c>
      <c r="C32" s="22">
        <v>7.9</v>
      </c>
    </row>
    <row r="33" spans="1:4" ht="21" x14ac:dyDescent="0.25">
      <c r="A33" s="21" t="s">
        <v>118</v>
      </c>
      <c r="B33" s="20" t="s">
        <v>93</v>
      </c>
      <c r="C33" s="19">
        <v>5.82</v>
      </c>
    </row>
    <row r="34" spans="1:4" ht="31.5" x14ac:dyDescent="0.25">
      <c r="A34" s="21" t="s">
        <v>119</v>
      </c>
      <c r="B34" s="20" t="s">
        <v>93</v>
      </c>
      <c r="C34" s="22">
        <v>2.68</v>
      </c>
    </row>
    <row r="35" spans="1:4" ht="13.5" x14ac:dyDescent="0.25">
      <c r="A35" s="21" t="s">
        <v>120</v>
      </c>
      <c r="B35" s="20" t="s">
        <v>93</v>
      </c>
      <c r="C35" s="19">
        <v>7.81</v>
      </c>
    </row>
    <row r="36" spans="1:4" ht="21" x14ac:dyDescent="0.25">
      <c r="A36" s="21" t="s">
        <v>121</v>
      </c>
      <c r="B36" s="20" t="s">
        <v>93</v>
      </c>
      <c r="C36" s="22">
        <v>4.9400000000000004</v>
      </c>
    </row>
    <row r="37" spans="1:4" ht="21" x14ac:dyDescent="0.25">
      <c r="A37" s="21" t="s">
        <v>122</v>
      </c>
      <c r="B37" s="20" t="s">
        <v>93</v>
      </c>
      <c r="C37" s="19">
        <v>2.8</v>
      </c>
    </row>
    <row r="38" spans="1:4" ht="13.5" x14ac:dyDescent="0.25">
      <c r="A38" s="21" t="s">
        <v>123</v>
      </c>
      <c r="B38" s="20" t="s">
        <v>93</v>
      </c>
      <c r="C38" s="22">
        <v>1.59</v>
      </c>
    </row>
    <row r="39" spans="1:4" ht="21" x14ac:dyDescent="0.25">
      <c r="A39" s="21" t="s">
        <v>124</v>
      </c>
      <c r="B39" s="20" t="s">
        <v>93</v>
      </c>
      <c r="C39" s="19">
        <v>3.82</v>
      </c>
    </row>
    <row r="40" spans="1:4" ht="31.5" x14ac:dyDescent="0.25">
      <c r="A40" s="34" t="s">
        <v>125</v>
      </c>
      <c r="B40" s="35" t="s">
        <v>93</v>
      </c>
      <c r="C40" s="36">
        <f>C39</f>
        <v>3.82</v>
      </c>
      <c r="D40" s="33" t="s">
        <v>139</v>
      </c>
    </row>
    <row r="41" spans="1:4" ht="13.5" x14ac:dyDescent="0.25">
      <c r="A41" s="21" t="s">
        <v>126</v>
      </c>
      <c r="B41" s="20" t="s">
        <v>93</v>
      </c>
      <c r="C41" s="22">
        <v>2.3199999999999998</v>
      </c>
    </row>
    <row r="42" spans="1:4" ht="21" x14ac:dyDescent="0.25">
      <c r="A42" s="21" t="s">
        <v>127</v>
      </c>
      <c r="B42" s="20" t="s">
        <v>93</v>
      </c>
      <c r="C42" s="19">
        <v>4.7699999999999996</v>
      </c>
    </row>
    <row r="43" spans="1:4" ht="31.5" x14ac:dyDescent="0.25">
      <c r="A43" s="21" t="s">
        <v>128</v>
      </c>
      <c r="B43" s="20" t="s">
        <v>93</v>
      </c>
      <c r="C43" s="22">
        <v>4.79</v>
      </c>
    </row>
    <row r="44" spans="1:4" ht="13.5" x14ac:dyDescent="0.25">
      <c r="A44" s="21" t="s">
        <v>140</v>
      </c>
      <c r="B44" s="20" t="s">
        <v>93</v>
      </c>
      <c r="C44" s="19">
        <v>9.92</v>
      </c>
    </row>
    <row r="45" spans="1:4" x14ac:dyDescent="0.2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CF85"/>
  <sheetViews>
    <sheetView topLeftCell="BL1" workbookViewId="0">
      <selection activeCell="CF2" sqref="CF2"/>
    </sheetView>
  </sheetViews>
  <sheetFormatPr defaultRowHeight="15" x14ac:dyDescent="0.25"/>
  <sheetData>
    <row r="1" spans="1:84" x14ac:dyDescent="0.25">
      <c r="A1" t="s">
        <v>785</v>
      </c>
      <c r="C1" t="s">
        <v>786</v>
      </c>
      <c r="D1" t="s">
        <v>786</v>
      </c>
      <c r="E1" t="s">
        <v>786</v>
      </c>
      <c r="F1" t="s">
        <v>786</v>
      </c>
      <c r="G1" t="s">
        <v>786</v>
      </c>
      <c r="H1" t="s">
        <v>786</v>
      </c>
      <c r="I1" t="s">
        <v>786</v>
      </c>
      <c r="J1" t="s">
        <v>786</v>
      </c>
      <c r="K1" t="s">
        <v>786</v>
      </c>
      <c r="L1" t="s">
        <v>786</v>
      </c>
      <c r="M1" t="s">
        <v>786</v>
      </c>
      <c r="N1" t="s">
        <v>786</v>
      </c>
      <c r="O1" t="s">
        <v>786</v>
      </c>
      <c r="P1" t="s">
        <v>786</v>
      </c>
      <c r="Q1" t="s">
        <v>786</v>
      </c>
      <c r="R1" t="s">
        <v>786</v>
      </c>
      <c r="S1" t="s">
        <v>786</v>
      </c>
      <c r="T1" t="s">
        <v>786</v>
      </c>
      <c r="U1" t="s">
        <v>786</v>
      </c>
      <c r="V1" t="s">
        <v>786</v>
      </c>
      <c r="W1" t="s">
        <v>786</v>
      </c>
      <c r="X1" t="s">
        <v>786</v>
      </c>
      <c r="Y1" t="s">
        <v>786</v>
      </c>
      <c r="Z1" t="s">
        <v>786</v>
      </c>
      <c r="AA1" t="s">
        <v>786</v>
      </c>
      <c r="AB1" t="s">
        <v>786</v>
      </c>
      <c r="AC1" t="s">
        <v>786</v>
      </c>
      <c r="AD1" t="s">
        <v>786</v>
      </c>
      <c r="AE1" t="s">
        <v>786</v>
      </c>
      <c r="AF1" t="s">
        <v>786</v>
      </c>
      <c r="AG1" t="s">
        <v>786</v>
      </c>
      <c r="AH1" t="s">
        <v>786</v>
      </c>
      <c r="AI1" t="s">
        <v>786</v>
      </c>
      <c r="AJ1" t="s">
        <v>786</v>
      </c>
      <c r="AK1" t="s">
        <v>786</v>
      </c>
      <c r="AL1" t="s">
        <v>786</v>
      </c>
      <c r="AM1" t="s">
        <v>786</v>
      </c>
      <c r="AN1" t="s">
        <v>786</v>
      </c>
      <c r="AO1" t="s">
        <v>786</v>
      </c>
      <c r="AP1" t="s">
        <v>786</v>
      </c>
      <c r="AQ1" t="s">
        <v>786</v>
      </c>
      <c r="AR1" t="s">
        <v>787</v>
      </c>
      <c r="AS1" t="s">
        <v>787</v>
      </c>
      <c r="AT1" t="s">
        <v>787</v>
      </c>
      <c r="AU1" t="s">
        <v>787</v>
      </c>
      <c r="AV1" t="s">
        <v>787</v>
      </c>
      <c r="AW1" t="s">
        <v>787</v>
      </c>
      <c r="AX1" t="s">
        <v>787</v>
      </c>
      <c r="AY1" t="s">
        <v>787</v>
      </c>
      <c r="AZ1" t="s">
        <v>787</v>
      </c>
      <c r="BA1" t="s">
        <v>787</v>
      </c>
      <c r="BB1" t="s">
        <v>787</v>
      </c>
      <c r="BC1" t="s">
        <v>787</v>
      </c>
      <c r="BD1" t="s">
        <v>787</v>
      </c>
      <c r="BE1" t="s">
        <v>787</v>
      </c>
      <c r="BF1" t="s">
        <v>787</v>
      </c>
      <c r="BG1" t="s">
        <v>787</v>
      </c>
      <c r="BH1" t="s">
        <v>787</v>
      </c>
      <c r="BI1" t="s">
        <v>787</v>
      </c>
      <c r="BJ1" t="s">
        <v>787</v>
      </c>
      <c r="BK1" t="s">
        <v>787</v>
      </c>
      <c r="BL1" t="s">
        <v>787</v>
      </c>
      <c r="BM1" t="s">
        <v>787</v>
      </c>
      <c r="BN1" t="s">
        <v>787</v>
      </c>
      <c r="BO1" t="s">
        <v>787</v>
      </c>
      <c r="BP1" t="s">
        <v>787</v>
      </c>
      <c r="BQ1" t="s">
        <v>787</v>
      </c>
      <c r="BR1" t="s">
        <v>787</v>
      </c>
      <c r="BS1" t="s">
        <v>787</v>
      </c>
      <c r="BT1" t="s">
        <v>787</v>
      </c>
      <c r="BU1" t="s">
        <v>787</v>
      </c>
      <c r="BV1" t="s">
        <v>787</v>
      </c>
      <c r="BW1" t="s">
        <v>787</v>
      </c>
      <c r="BX1" t="s">
        <v>787</v>
      </c>
      <c r="BY1" t="s">
        <v>787</v>
      </c>
      <c r="BZ1" t="s">
        <v>787</v>
      </c>
      <c r="CA1" t="s">
        <v>787</v>
      </c>
      <c r="CB1" t="s">
        <v>787</v>
      </c>
      <c r="CC1" t="s">
        <v>787</v>
      </c>
      <c r="CD1" t="s">
        <v>787</v>
      </c>
      <c r="CE1" t="s">
        <v>787</v>
      </c>
      <c r="CF1" t="s">
        <v>787</v>
      </c>
    </row>
    <row r="2" spans="1:84" x14ac:dyDescent="0.25">
      <c r="A2" t="s">
        <v>788</v>
      </c>
      <c r="C2" t="s">
        <v>142</v>
      </c>
      <c r="D2" t="s">
        <v>143</v>
      </c>
      <c r="E2" t="s">
        <v>144</v>
      </c>
      <c r="F2" t="s">
        <v>145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154</v>
      </c>
      <c r="N2" t="s">
        <v>152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162</v>
      </c>
      <c r="U2" t="s">
        <v>160</v>
      </c>
      <c r="V2" t="s">
        <v>161</v>
      </c>
      <c r="W2" t="s">
        <v>163</v>
      </c>
      <c r="X2" t="s">
        <v>164</v>
      </c>
      <c r="Y2" t="s">
        <v>165</v>
      </c>
      <c r="Z2" t="s">
        <v>168</v>
      </c>
      <c r="AA2" t="s">
        <v>166</v>
      </c>
      <c r="AB2" t="s">
        <v>167</v>
      </c>
      <c r="AC2" t="s">
        <v>169</v>
      </c>
      <c r="AD2" t="s">
        <v>170</v>
      </c>
      <c r="AE2" t="s">
        <v>172</v>
      </c>
      <c r="AF2" t="s">
        <v>171</v>
      </c>
      <c r="AG2" t="s">
        <v>174</v>
      </c>
      <c r="AH2" t="s">
        <v>176</v>
      </c>
      <c r="AI2" t="s">
        <v>177</v>
      </c>
      <c r="AJ2" t="s">
        <v>175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789</v>
      </c>
      <c r="AQ2" t="s">
        <v>790</v>
      </c>
      <c r="AR2" t="s">
        <v>142</v>
      </c>
      <c r="AS2" t="s">
        <v>143</v>
      </c>
      <c r="AT2" t="s">
        <v>144</v>
      </c>
      <c r="AU2" t="s">
        <v>145</v>
      </c>
      <c r="AV2" t="s">
        <v>147</v>
      </c>
      <c r="AW2" t="s">
        <v>148</v>
      </c>
      <c r="AX2" t="s">
        <v>149</v>
      </c>
      <c r="AY2" t="s">
        <v>150</v>
      </c>
      <c r="AZ2" t="s">
        <v>173</v>
      </c>
      <c r="BA2" t="s">
        <v>151</v>
      </c>
      <c r="BB2" t="s">
        <v>154</v>
      </c>
      <c r="BC2" t="s">
        <v>152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162</v>
      </c>
      <c r="BJ2" t="s">
        <v>160</v>
      </c>
      <c r="BK2" t="s">
        <v>161</v>
      </c>
      <c r="BL2" t="s">
        <v>163</v>
      </c>
      <c r="BM2" t="s">
        <v>164</v>
      </c>
      <c r="BN2" t="s">
        <v>165</v>
      </c>
      <c r="BO2" t="s">
        <v>168</v>
      </c>
      <c r="BP2" t="s">
        <v>166</v>
      </c>
      <c r="BQ2" t="s">
        <v>167</v>
      </c>
      <c r="BR2" t="s">
        <v>169</v>
      </c>
      <c r="BS2" t="s">
        <v>170</v>
      </c>
      <c r="BT2" t="s">
        <v>172</v>
      </c>
      <c r="BU2" t="s">
        <v>171</v>
      </c>
      <c r="BV2" t="s">
        <v>174</v>
      </c>
      <c r="BW2" t="s">
        <v>176</v>
      </c>
      <c r="BX2" t="s">
        <v>177</v>
      </c>
      <c r="BY2" t="s">
        <v>175</v>
      </c>
      <c r="BZ2" t="s">
        <v>178</v>
      </c>
      <c r="CA2" t="s">
        <v>179</v>
      </c>
      <c r="CB2" t="s">
        <v>180</v>
      </c>
      <c r="CC2" t="s">
        <v>181</v>
      </c>
      <c r="CD2" t="s">
        <v>182</v>
      </c>
      <c r="CE2" t="s">
        <v>789</v>
      </c>
      <c r="CF2" t="s">
        <v>790</v>
      </c>
    </row>
    <row r="3" spans="1:84" x14ac:dyDescent="0.25">
      <c r="A3" t="s">
        <v>785</v>
      </c>
      <c r="B3" t="s">
        <v>788</v>
      </c>
    </row>
    <row r="4" spans="1:84" x14ac:dyDescent="0.25">
      <c r="A4" t="s">
        <v>786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786</v>
      </c>
      <c r="B5" t="s">
        <v>143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786</v>
      </c>
      <c r="B6" t="s">
        <v>144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786</v>
      </c>
      <c r="B7" t="s">
        <v>145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786</v>
      </c>
      <c r="B8" t="s">
        <v>147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786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786</v>
      </c>
      <c r="B10" t="s">
        <v>149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786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786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786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786</v>
      </c>
      <c r="B14" t="s">
        <v>154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786</v>
      </c>
      <c r="B15" t="s">
        <v>152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786</v>
      </c>
      <c r="B16" t="s">
        <v>155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786</v>
      </c>
      <c r="B17" t="s">
        <v>156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786</v>
      </c>
      <c r="B18" t="s">
        <v>157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786</v>
      </c>
      <c r="B19" t="s">
        <v>158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786</v>
      </c>
      <c r="B20" t="s">
        <v>159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786</v>
      </c>
      <c r="B21" t="s">
        <v>162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786</v>
      </c>
      <c r="B22" t="s">
        <v>160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786</v>
      </c>
      <c r="B23" t="s">
        <v>161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786</v>
      </c>
      <c r="B24" t="s">
        <v>163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786</v>
      </c>
      <c r="B25" t="s">
        <v>164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786</v>
      </c>
      <c r="B26" t="s">
        <v>165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786</v>
      </c>
      <c r="B27" t="s">
        <v>168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786</v>
      </c>
      <c r="B28" t="s">
        <v>166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786</v>
      </c>
      <c r="B29" t="s">
        <v>167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786</v>
      </c>
      <c r="B30" t="s">
        <v>169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786</v>
      </c>
      <c r="B31" t="s">
        <v>170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786</v>
      </c>
      <c r="B32" t="s">
        <v>172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786</v>
      </c>
      <c r="B33" t="s">
        <v>171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786</v>
      </c>
      <c r="B34" t="s">
        <v>174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786</v>
      </c>
      <c r="B35" t="s">
        <v>176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786</v>
      </c>
      <c r="B36" t="s">
        <v>177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786</v>
      </c>
      <c r="B37" t="s">
        <v>175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786</v>
      </c>
      <c r="B38" t="s">
        <v>178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786</v>
      </c>
      <c r="B39" t="s">
        <v>179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786</v>
      </c>
      <c r="B40" t="s">
        <v>180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786</v>
      </c>
      <c r="B41" t="s">
        <v>181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786</v>
      </c>
      <c r="B42" t="s">
        <v>182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786</v>
      </c>
      <c r="B43" t="s">
        <v>789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786</v>
      </c>
      <c r="B44" t="s">
        <v>790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787</v>
      </c>
      <c r="B45" t="s">
        <v>142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787</v>
      </c>
      <c r="B46" t="s">
        <v>143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787</v>
      </c>
      <c r="B47" t="s">
        <v>144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787</v>
      </c>
      <c r="B48" t="s">
        <v>145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787</v>
      </c>
      <c r="B49" t="s">
        <v>147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787</v>
      </c>
      <c r="B50" t="s">
        <v>148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787</v>
      </c>
      <c r="B51" t="s">
        <v>149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787</v>
      </c>
      <c r="B52" t="s">
        <v>150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787</v>
      </c>
      <c r="B53" t="s">
        <v>173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787</v>
      </c>
      <c r="B54" t="s">
        <v>151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787</v>
      </c>
      <c r="B55" t="s">
        <v>154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787</v>
      </c>
      <c r="B56" t="s">
        <v>152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787</v>
      </c>
      <c r="B57" t="s">
        <v>155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787</v>
      </c>
      <c r="B58" t="s">
        <v>156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787</v>
      </c>
      <c r="B59" t="s">
        <v>157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787</v>
      </c>
      <c r="B60" t="s">
        <v>158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787</v>
      </c>
      <c r="B61" t="s">
        <v>159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787</v>
      </c>
      <c r="B62" t="s">
        <v>162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787</v>
      </c>
      <c r="B63" t="s">
        <v>160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787</v>
      </c>
      <c r="B64" t="s">
        <v>161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787</v>
      </c>
      <c r="B65" t="s">
        <v>163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787</v>
      </c>
      <c r="B66" t="s">
        <v>164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787</v>
      </c>
      <c r="B67" t="s">
        <v>165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787</v>
      </c>
      <c r="B68" t="s">
        <v>168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787</v>
      </c>
      <c r="B69" t="s">
        <v>166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787</v>
      </c>
      <c r="B70" t="s">
        <v>167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787</v>
      </c>
      <c r="B71" t="s">
        <v>169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787</v>
      </c>
      <c r="B72" t="s">
        <v>170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787</v>
      </c>
      <c r="B73" t="s">
        <v>172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787</v>
      </c>
      <c r="B74" t="s">
        <v>171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787</v>
      </c>
      <c r="B75" t="s">
        <v>174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787</v>
      </c>
      <c r="B76" t="s">
        <v>176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787</v>
      </c>
      <c r="B77" t="s">
        <v>177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787</v>
      </c>
      <c r="B78" t="s">
        <v>175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787</v>
      </c>
      <c r="B79" t="s">
        <v>178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787</v>
      </c>
      <c r="B80" t="s">
        <v>179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787</v>
      </c>
      <c r="B81" t="s">
        <v>180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787</v>
      </c>
      <c r="B82" t="s">
        <v>181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787</v>
      </c>
      <c r="B83" t="s">
        <v>182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787</v>
      </c>
      <c r="B84" t="s">
        <v>789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787</v>
      </c>
      <c r="B85" t="s">
        <v>790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5A8-CA7C-4F2F-90E7-DF0061D6F132}">
  <dimension ref="A1:CH177"/>
  <sheetViews>
    <sheetView showGridLines="0" topLeftCell="AI65" workbookViewId="0">
      <selection activeCell="C94" sqref="C94"/>
    </sheetView>
  </sheetViews>
  <sheetFormatPr defaultRowHeight="15" x14ac:dyDescent="0.25"/>
  <cols>
    <col min="1" max="1" width="19.42578125" customWidth="1"/>
  </cols>
  <sheetData>
    <row r="1" spans="1:86" x14ac:dyDescent="0.25">
      <c r="A1" s="190" t="s">
        <v>803</v>
      </c>
    </row>
    <row r="2" spans="1:86" x14ac:dyDescent="0.25">
      <c r="A2" s="189" t="s">
        <v>802</v>
      </c>
    </row>
    <row r="3" spans="1:86" x14ac:dyDescent="0.25">
      <c r="A3" s="189" t="s">
        <v>801</v>
      </c>
    </row>
    <row r="4" spans="1:86" x14ac:dyDescent="0.25">
      <c r="A4" s="188" t="s">
        <v>800</v>
      </c>
    </row>
    <row r="5" spans="1:86" x14ac:dyDescent="0.25">
      <c r="B5" t="s">
        <v>804</v>
      </c>
      <c r="C5" s="180" t="s">
        <v>142</v>
      </c>
      <c r="D5" s="180" t="s">
        <v>143</v>
      </c>
      <c r="E5" s="180" t="s">
        <v>144</v>
      </c>
      <c r="F5" s="180" t="s">
        <v>145</v>
      </c>
      <c r="G5" s="180" t="s">
        <v>146</v>
      </c>
      <c r="H5" s="180" t="s">
        <v>147</v>
      </c>
      <c r="I5" s="180" t="s">
        <v>148</v>
      </c>
      <c r="J5" s="180" t="s">
        <v>149</v>
      </c>
      <c r="K5" s="180" t="s">
        <v>150</v>
      </c>
      <c r="L5" s="180" t="s">
        <v>151</v>
      </c>
      <c r="M5" s="180" t="s">
        <v>152</v>
      </c>
      <c r="N5" s="180" t="s">
        <v>153</v>
      </c>
      <c r="O5" s="180" t="s">
        <v>154</v>
      </c>
      <c r="P5" s="180" t="s">
        <v>155</v>
      </c>
      <c r="Q5" s="180" t="s">
        <v>156</v>
      </c>
      <c r="R5" s="180" t="s">
        <v>157</v>
      </c>
      <c r="S5" s="180" t="s">
        <v>158</v>
      </c>
      <c r="T5" s="180" t="s">
        <v>159</v>
      </c>
      <c r="U5" s="180" t="s">
        <v>160</v>
      </c>
      <c r="V5" s="180" t="s">
        <v>161</v>
      </c>
      <c r="W5" s="180" t="s">
        <v>162</v>
      </c>
      <c r="X5" s="180" t="s">
        <v>163</v>
      </c>
      <c r="Y5" s="180" t="s">
        <v>164</v>
      </c>
      <c r="Z5" s="180" t="s">
        <v>165</v>
      </c>
      <c r="AA5" s="180" t="s">
        <v>166</v>
      </c>
      <c r="AB5" s="180" t="s">
        <v>167</v>
      </c>
      <c r="AC5" s="180" t="s">
        <v>168</v>
      </c>
      <c r="AD5" s="180" t="s">
        <v>169</v>
      </c>
      <c r="AE5" s="180" t="s">
        <v>170</v>
      </c>
      <c r="AF5" s="180" t="s">
        <v>171</v>
      </c>
      <c r="AG5" s="180" t="s">
        <v>172</v>
      </c>
      <c r="AH5" s="180" t="s">
        <v>173</v>
      </c>
      <c r="AI5" s="180" t="s">
        <v>174</v>
      </c>
      <c r="AJ5" s="180" t="s">
        <v>175</v>
      </c>
      <c r="AK5" s="180" t="s">
        <v>176</v>
      </c>
      <c r="AL5" s="180" t="s">
        <v>177</v>
      </c>
      <c r="AM5" s="180" t="s">
        <v>178</v>
      </c>
      <c r="AN5" s="180" t="s">
        <v>179</v>
      </c>
      <c r="AO5" s="180" t="s">
        <v>180</v>
      </c>
      <c r="AP5" s="180" t="s">
        <v>181</v>
      </c>
      <c r="AQ5" s="180" t="s">
        <v>182</v>
      </c>
      <c r="AR5" s="180" t="s">
        <v>183</v>
      </c>
      <c r="AS5" s="180" t="s">
        <v>142</v>
      </c>
      <c r="AT5" s="180" t="s">
        <v>143</v>
      </c>
      <c r="AU5" s="180" t="s">
        <v>144</v>
      </c>
      <c r="AV5" s="180" t="s">
        <v>145</v>
      </c>
      <c r="AW5" s="180" t="s">
        <v>146</v>
      </c>
      <c r="AX5" s="180" t="s">
        <v>147</v>
      </c>
      <c r="AY5" s="180" t="s">
        <v>148</v>
      </c>
      <c r="AZ5" s="180" t="s">
        <v>149</v>
      </c>
      <c r="BA5" s="180" t="s">
        <v>150</v>
      </c>
      <c r="BB5" s="180" t="s">
        <v>151</v>
      </c>
      <c r="BC5" s="180" t="s">
        <v>152</v>
      </c>
      <c r="BD5" s="180" t="s">
        <v>153</v>
      </c>
      <c r="BE5" s="180" t="s">
        <v>154</v>
      </c>
      <c r="BF5" s="180" t="s">
        <v>155</v>
      </c>
      <c r="BG5" s="180" t="s">
        <v>156</v>
      </c>
      <c r="BH5" s="180" t="s">
        <v>157</v>
      </c>
      <c r="BI5" s="180" t="s">
        <v>158</v>
      </c>
      <c r="BJ5" s="180" t="s">
        <v>159</v>
      </c>
      <c r="BK5" s="180" t="s">
        <v>160</v>
      </c>
      <c r="BL5" s="180" t="s">
        <v>161</v>
      </c>
      <c r="BM5" s="180" t="s">
        <v>162</v>
      </c>
      <c r="BN5" s="180" t="s">
        <v>163</v>
      </c>
      <c r="BO5" s="180" t="s">
        <v>164</v>
      </c>
      <c r="BP5" s="180" t="s">
        <v>165</v>
      </c>
      <c r="BQ5" s="180" t="s">
        <v>166</v>
      </c>
      <c r="BR5" s="180" t="s">
        <v>167</v>
      </c>
      <c r="BS5" s="180" t="s">
        <v>168</v>
      </c>
      <c r="BT5" s="180" t="s">
        <v>169</v>
      </c>
      <c r="BU5" s="180" t="s">
        <v>170</v>
      </c>
      <c r="BV5" s="180" t="s">
        <v>171</v>
      </c>
      <c r="BW5" s="180" t="s">
        <v>172</v>
      </c>
      <c r="BX5" s="180" t="s">
        <v>173</v>
      </c>
      <c r="BY5" s="180" t="s">
        <v>174</v>
      </c>
      <c r="BZ5" s="180" t="s">
        <v>175</v>
      </c>
      <c r="CA5" s="180" t="s">
        <v>176</v>
      </c>
      <c r="CB5" s="180" t="s">
        <v>177</v>
      </c>
      <c r="CC5" s="180" t="s">
        <v>178</v>
      </c>
      <c r="CD5" s="180" t="s">
        <v>179</v>
      </c>
      <c r="CE5" s="180" t="s">
        <v>180</v>
      </c>
      <c r="CF5" s="180" t="s">
        <v>181</v>
      </c>
      <c r="CG5" s="180" t="s">
        <v>182</v>
      </c>
      <c r="CH5" s="180" t="s">
        <v>183</v>
      </c>
    </row>
    <row r="6" spans="1:86" x14ac:dyDescent="0.25">
      <c r="A6" t="s">
        <v>805</v>
      </c>
      <c r="C6" s="181" t="s">
        <v>795</v>
      </c>
      <c r="D6" s="181" t="s">
        <v>795</v>
      </c>
      <c r="E6" s="181" t="s">
        <v>795</v>
      </c>
      <c r="F6" s="181" t="s">
        <v>795</v>
      </c>
      <c r="G6" s="181" t="s">
        <v>795</v>
      </c>
      <c r="H6" s="181" t="s">
        <v>795</v>
      </c>
      <c r="I6" s="181" t="s">
        <v>795</v>
      </c>
      <c r="J6" s="181" t="s">
        <v>795</v>
      </c>
      <c r="K6" s="181" t="s">
        <v>795</v>
      </c>
      <c r="L6" s="181" t="s">
        <v>795</v>
      </c>
      <c r="M6" s="181" t="s">
        <v>795</v>
      </c>
      <c r="N6" s="181" t="s">
        <v>795</v>
      </c>
      <c r="O6" s="181" t="s">
        <v>795</v>
      </c>
      <c r="P6" s="181" t="s">
        <v>795</v>
      </c>
      <c r="Q6" s="181" t="s">
        <v>795</v>
      </c>
      <c r="R6" s="181" t="s">
        <v>795</v>
      </c>
      <c r="S6" s="181" t="s">
        <v>795</v>
      </c>
      <c r="T6" s="181" t="s">
        <v>795</v>
      </c>
      <c r="U6" s="181" t="s">
        <v>795</v>
      </c>
      <c r="V6" s="181" t="s">
        <v>795</v>
      </c>
      <c r="W6" s="181" t="s">
        <v>795</v>
      </c>
      <c r="X6" s="181" t="s">
        <v>795</v>
      </c>
      <c r="Y6" s="181" t="s">
        <v>795</v>
      </c>
      <c r="Z6" s="181" t="s">
        <v>795</v>
      </c>
      <c r="AA6" s="181" t="s">
        <v>795</v>
      </c>
      <c r="AB6" s="181" t="s">
        <v>795</v>
      </c>
      <c r="AC6" s="181" t="s">
        <v>795</v>
      </c>
      <c r="AD6" s="181" t="s">
        <v>795</v>
      </c>
      <c r="AE6" s="181" t="s">
        <v>795</v>
      </c>
      <c r="AF6" s="181" t="s">
        <v>795</v>
      </c>
      <c r="AG6" s="181" t="s">
        <v>795</v>
      </c>
      <c r="AH6" s="181" t="s">
        <v>795</v>
      </c>
      <c r="AI6" s="181" t="s">
        <v>795</v>
      </c>
      <c r="AJ6" s="181" t="s">
        <v>795</v>
      </c>
      <c r="AK6" s="181" t="s">
        <v>795</v>
      </c>
      <c r="AL6" s="181" t="s">
        <v>795</v>
      </c>
      <c r="AM6" s="181" t="s">
        <v>795</v>
      </c>
      <c r="AN6" s="181" t="s">
        <v>795</v>
      </c>
      <c r="AO6" s="181" t="s">
        <v>795</v>
      </c>
      <c r="AP6" s="181" t="s">
        <v>795</v>
      </c>
      <c r="AQ6" s="181" t="s">
        <v>795</v>
      </c>
      <c r="AR6" s="181" t="s">
        <v>795</v>
      </c>
      <c r="AS6" s="181" t="s">
        <v>796</v>
      </c>
      <c r="AT6" s="181" t="s">
        <v>796</v>
      </c>
      <c r="AU6" s="181" t="s">
        <v>796</v>
      </c>
      <c r="AV6" s="181" t="s">
        <v>796</v>
      </c>
      <c r="AW6" s="181" t="s">
        <v>796</v>
      </c>
      <c r="AX6" s="181" t="s">
        <v>796</v>
      </c>
      <c r="AY6" s="181" t="s">
        <v>796</v>
      </c>
      <c r="AZ6" s="181" t="s">
        <v>796</v>
      </c>
      <c r="BA6" s="181" t="s">
        <v>796</v>
      </c>
      <c r="BB6" s="181" t="s">
        <v>796</v>
      </c>
      <c r="BC6" s="181" t="s">
        <v>796</v>
      </c>
      <c r="BD6" s="181" t="s">
        <v>796</v>
      </c>
      <c r="BE6" s="181" t="s">
        <v>796</v>
      </c>
      <c r="BF6" s="181" t="s">
        <v>796</v>
      </c>
      <c r="BG6" s="181" t="s">
        <v>796</v>
      </c>
      <c r="BH6" s="181" t="s">
        <v>796</v>
      </c>
      <c r="BI6" s="181" t="s">
        <v>796</v>
      </c>
      <c r="BJ6" s="181" t="s">
        <v>796</v>
      </c>
      <c r="BK6" s="181" t="s">
        <v>796</v>
      </c>
      <c r="BL6" s="181" t="s">
        <v>796</v>
      </c>
      <c r="BM6" s="181" t="s">
        <v>796</v>
      </c>
      <c r="BN6" s="181" t="s">
        <v>796</v>
      </c>
      <c r="BO6" s="181" t="s">
        <v>796</v>
      </c>
      <c r="BP6" s="181" t="s">
        <v>796</v>
      </c>
      <c r="BQ6" s="181" t="s">
        <v>796</v>
      </c>
      <c r="BR6" s="181" t="s">
        <v>796</v>
      </c>
      <c r="BS6" s="181" t="s">
        <v>796</v>
      </c>
      <c r="BT6" s="181" t="s">
        <v>796</v>
      </c>
      <c r="BU6" s="181" t="s">
        <v>796</v>
      </c>
      <c r="BV6" s="181" t="s">
        <v>796</v>
      </c>
      <c r="BW6" s="181" t="s">
        <v>796</v>
      </c>
      <c r="BX6" s="181" t="s">
        <v>796</v>
      </c>
      <c r="BY6" s="181" t="s">
        <v>796</v>
      </c>
      <c r="BZ6" s="181" t="s">
        <v>796</v>
      </c>
      <c r="CA6" s="181" t="s">
        <v>796</v>
      </c>
      <c r="CB6" s="181" t="s">
        <v>796</v>
      </c>
      <c r="CC6" s="181" t="s">
        <v>796</v>
      </c>
      <c r="CD6" s="181" t="s">
        <v>796</v>
      </c>
      <c r="CE6" s="181" t="s">
        <v>796</v>
      </c>
      <c r="CF6" s="181" t="s">
        <v>796</v>
      </c>
      <c r="CG6" s="181" t="s">
        <v>796</v>
      </c>
      <c r="CH6" s="181" t="s">
        <v>796</v>
      </c>
    </row>
    <row r="7" spans="1:86" x14ac:dyDescent="0.25">
      <c r="A7" s="180" t="s">
        <v>142</v>
      </c>
      <c r="B7" s="181" t="s">
        <v>795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25">
      <c r="A8" s="180" t="s">
        <v>143</v>
      </c>
      <c r="B8" s="181" t="s">
        <v>795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 s="180" t="s">
        <v>144</v>
      </c>
      <c r="B9" s="181" t="s">
        <v>795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 s="180" t="s">
        <v>145</v>
      </c>
      <c r="B10" s="181" t="s">
        <v>795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25">
      <c r="A11" s="180" t="s">
        <v>146</v>
      </c>
      <c r="B11" s="181" t="s">
        <v>795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 s="180" t="s">
        <v>147</v>
      </c>
      <c r="B12" s="181" t="s">
        <v>795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25">
      <c r="A13" s="180" t="s">
        <v>148</v>
      </c>
      <c r="B13" s="181" t="s">
        <v>795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25">
      <c r="A14" s="180" t="s">
        <v>149</v>
      </c>
      <c r="B14" s="181" t="s">
        <v>795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25">
      <c r="A15" s="180" t="s">
        <v>150</v>
      </c>
      <c r="B15" s="181" t="s">
        <v>795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25">
      <c r="A16" s="180" t="s">
        <v>151</v>
      </c>
      <c r="B16" s="181" t="s">
        <v>795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25">
      <c r="A17" s="180" t="s">
        <v>152</v>
      </c>
      <c r="B17" s="181" t="s">
        <v>795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25">
      <c r="A18" s="180" t="s">
        <v>153</v>
      </c>
      <c r="B18" s="181" t="s">
        <v>795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25">
      <c r="A19" s="180" t="s">
        <v>154</v>
      </c>
      <c r="B19" s="181" t="s">
        <v>795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25">
      <c r="A20" s="180" t="s">
        <v>155</v>
      </c>
      <c r="B20" s="181" t="s">
        <v>795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 s="180" t="s">
        <v>156</v>
      </c>
      <c r="B21" s="181" t="s">
        <v>795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25">
      <c r="A22" s="180" t="s">
        <v>157</v>
      </c>
      <c r="B22" s="181" t="s">
        <v>795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25">
      <c r="A23" s="180" t="s">
        <v>158</v>
      </c>
      <c r="B23" s="181" t="s">
        <v>795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 s="180" t="s">
        <v>159</v>
      </c>
      <c r="B24" s="181" t="s">
        <v>795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25">
      <c r="A25" s="180" t="s">
        <v>160</v>
      </c>
      <c r="B25" s="181" t="s">
        <v>795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25">
      <c r="A26" s="180" t="s">
        <v>161</v>
      </c>
      <c r="B26" s="181" t="s">
        <v>795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25">
      <c r="A27" s="180" t="s">
        <v>162</v>
      </c>
      <c r="B27" s="181" t="s">
        <v>795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25">
      <c r="A28" s="180" t="s">
        <v>163</v>
      </c>
      <c r="B28" s="181" t="s">
        <v>795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25">
      <c r="A29" s="180" t="s">
        <v>164</v>
      </c>
      <c r="B29" s="181" t="s">
        <v>795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25">
      <c r="A30" s="180" t="s">
        <v>165</v>
      </c>
      <c r="B30" s="181" t="s">
        <v>795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25">
      <c r="A31" s="180" t="s">
        <v>166</v>
      </c>
      <c r="B31" s="181" t="s">
        <v>795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25">
      <c r="A32" s="180" t="s">
        <v>167</v>
      </c>
      <c r="B32" s="181" t="s">
        <v>795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 s="180" t="s">
        <v>168</v>
      </c>
      <c r="B33" s="181" t="s">
        <v>795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25">
      <c r="A34" s="180" t="s">
        <v>169</v>
      </c>
      <c r="B34" s="181" t="s">
        <v>795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25">
      <c r="A35" s="180" t="s">
        <v>170</v>
      </c>
      <c r="B35" s="181" t="s">
        <v>795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25">
      <c r="A36" s="180" t="s">
        <v>171</v>
      </c>
      <c r="B36" s="181" t="s">
        <v>795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25">
      <c r="A37" s="180" t="s">
        <v>172</v>
      </c>
      <c r="B37" s="181" t="s">
        <v>795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25">
      <c r="A38" s="180" t="s">
        <v>173</v>
      </c>
      <c r="B38" s="181" t="s">
        <v>795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25">
      <c r="A39" s="180" t="s">
        <v>174</v>
      </c>
      <c r="B39" s="181" t="s">
        <v>795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25">
      <c r="A40" s="180" t="s">
        <v>175</v>
      </c>
      <c r="B40" s="181" t="s">
        <v>795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25">
      <c r="A41" s="180" t="s">
        <v>176</v>
      </c>
      <c r="B41" s="181" t="s">
        <v>795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25">
      <c r="A42" s="180" t="s">
        <v>177</v>
      </c>
      <c r="B42" s="181" t="s">
        <v>795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25">
      <c r="A43" s="180" t="s">
        <v>178</v>
      </c>
      <c r="B43" s="181" t="s">
        <v>795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25">
      <c r="A44" s="180" t="s">
        <v>179</v>
      </c>
      <c r="B44" s="181" t="s">
        <v>795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25">
      <c r="A45" s="180" t="s">
        <v>180</v>
      </c>
      <c r="B45" s="181" t="s">
        <v>795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25">
      <c r="A46" s="180" t="s">
        <v>181</v>
      </c>
      <c r="B46" s="181" t="s">
        <v>795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25">
      <c r="A47" s="180" t="s">
        <v>182</v>
      </c>
      <c r="B47" s="181" t="s">
        <v>795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25">
      <c r="A48" s="180" t="s">
        <v>183</v>
      </c>
      <c r="B48" s="181" t="s">
        <v>795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25">
      <c r="A49" s="180" t="s">
        <v>142</v>
      </c>
      <c r="B49" s="181" t="s">
        <v>796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180" t="s">
        <v>143</v>
      </c>
      <c r="B50" s="181" t="s">
        <v>796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180" t="s">
        <v>144</v>
      </c>
      <c r="B51" s="181" t="s">
        <v>796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180" t="s">
        <v>145</v>
      </c>
      <c r="B52" s="181" t="s">
        <v>796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180" t="s">
        <v>146</v>
      </c>
      <c r="B53" s="181" t="s">
        <v>796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180" t="s">
        <v>147</v>
      </c>
      <c r="B54" s="181" t="s">
        <v>796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180" t="s">
        <v>148</v>
      </c>
      <c r="B55" s="181" t="s">
        <v>796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180" t="s">
        <v>149</v>
      </c>
      <c r="B56" s="181" t="s">
        <v>796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180" t="s">
        <v>150</v>
      </c>
      <c r="B57" s="181" t="s">
        <v>796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180" t="s">
        <v>151</v>
      </c>
      <c r="B58" s="181" t="s">
        <v>796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180" t="s">
        <v>152</v>
      </c>
      <c r="B59" s="181" t="s">
        <v>796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180" t="s">
        <v>153</v>
      </c>
      <c r="B60" s="181" t="s">
        <v>796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180" t="s">
        <v>154</v>
      </c>
      <c r="B61" s="181" t="s">
        <v>796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180" t="s">
        <v>155</v>
      </c>
      <c r="B62" s="181" t="s">
        <v>796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180" t="s">
        <v>156</v>
      </c>
      <c r="B63" s="181" t="s">
        <v>796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180" t="s">
        <v>157</v>
      </c>
      <c r="B64" s="181" t="s">
        <v>796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180" t="s">
        <v>158</v>
      </c>
      <c r="B65" s="181" t="s">
        <v>796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180" t="s">
        <v>159</v>
      </c>
      <c r="B66" s="181" t="s">
        <v>796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180" t="s">
        <v>160</v>
      </c>
      <c r="B67" s="181" t="s">
        <v>796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180" t="s">
        <v>161</v>
      </c>
      <c r="B68" s="181" t="s">
        <v>796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180" t="s">
        <v>162</v>
      </c>
      <c r="B69" s="181" t="s">
        <v>796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180" t="s">
        <v>163</v>
      </c>
      <c r="B70" s="181" t="s">
        <v>796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180" t="s">
        <v>164</v>
      </c>
      <c r="B71" s="181" t="s">
        <v>796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180" t="s">
        <v>165</v>
      </c>
      <c r="B72" s="181" t="s">
        <v>796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180" t="s">
        <v>166</v>
      </c>
      <c r="B73" s="181" t="s">
        <v>796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180" t="s">
        <v>167</v>
      </c>
      <c r="B74" s="181" t="s">
        <v>796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180" t="s">
        <v>168</v>
      </c>
      <c r="B75" s="181" t="s">
        <v>796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180" t="s">
        <v>169</v>
      </c>
      <c r="B76" s="181" t="s">
        <v>796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180" t="s">
        <v>170</v>
      </c>
      <c r="B77" s="181" t="s">
        <v>796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180" t="s">
        <v>171</v>
      </c>
      <c r="B78" s="181" t="s">
        <v>796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180" t="s">
        <v>172</v>
      </c>
      <c r="B79" s="181" t="s">
        <v>796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180" t="s">
        <v>173</v>
      </c>
      <c r="B80" s="181" t="s">
        <v>796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25">
      <c r="A81" s="180" t="s">
        <v>174</v>
      </c>
      <c r="B81" s="181" t="s">
        <v>796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25">
      <c r="A82" s="180" t="s">
        <v>175</v>
      </c>
      <c r="B82" s="181" t="s">
        <v>796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25">
      <c r="A83" s="180" t="s">
        <v>176</v>
      </c>
      <c r="B83" s="181" t="s">
        <v>796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25">
      <c r="A84" s="180" t="s">
        <v>177</v>
      </c>
      <c r="B84" s="181" t="s">
        <v>796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25">
      <c r="A85" s="180" t="s">
        <v>178</v>
      </c>
      <c r="B85" s="181" t="s">
        <v>796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25">
      <c r="A86" s="180" t="s">
        <v>179</v>
      </c>
      <c r="B86" s="181" t="s">
        <v>796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25">
      <c r="A87" s="180" t="s">
        <v>180</v>
      </c>
      <c r="B87" s="181" t="s">
        <v>796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25">
      <c r="A88" s="180" t="s">
        <v>181</v>
      </c>
      <c r="B88" s="181" t="s">
        <v>796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25">
      <c r="A89" s="180" t="s">
        <v>182</v>
      </c>
      <c r="B89" s="181" t="s">
        <v>796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25">
      <c r="A90" s="180" t="s">
        <v>183</v>
      </c>
      <c r="B90" s="181" t="s">
        <v>796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25">
      <c r="A92" s="180" t="s">
        <v>799</v>
      </c>
      <c r="C92" s="180" t="s">
        <v>142</v>
      </c>
      <c r="D92" s="180" t="s">
        <v>143</v>
      </c>
      <c r="E92" s="180" t="s">
        <v>144</v>
      </c>
      <c r="F92" s="180" t="s">
        <v>145</v>
      </c>
      <c r="G92" s="180" t="s">
        <v>146</v>
      </c>
      <c r="H92" s="180" t="s">
        <v>147</v>
      </c>
      <c r="I92" s="180" t="s">
        <v>148</v>
      </c>
      <c r="J92" s="180" t="s">
        <v>149</v>
      </c>
      <c r="K92" s="180" t="s">
        <v>150</v>
      </c>
      <c r="L92" s="180" t="s">
        <v>151</v>
      </c>
      <c r="M92" s="180" t="s">
        <v>152</v>
      </c>
      <c r="N92" s="180" t="s">
        <v>153</v>
      </c>
      <c r="O92" s="180" t="s">
        <v>154</v>
      </c>
      <c r="P92" s="180" t="s">
        <v>155</v>
      </c>
      <c r="Q92" s="180" t="s">
        <v>156</v>
      </c>
      <c r="R92" s="180" t="s">
        <v>157</v>
      </c>
      <c r="S92" s="180" t="s">
        <v>158</v>
      </c>
      <c r="T92" s="180" t="s">
        <v>159</v>
      </c>
      <c r="U92" s="180" t="s">
        <v>160</v>
      </c>
      <c r="V92" s="180" t="s">
        <v>161</v>
      </c>
      <c r="W92" s="180" t="s">
        <v>162</v>
      </c>
      <c r="X92" s="180" t="s">
        <v>163</v>
      </c>
      <c r="Y92" s="180" t="s">
        <v>164</v>
      </c>
      <c r="Z92" s="180" t="s">
        <v>165</v>
      </c>
      <c r="AA92" s="180" t="s">
        <v>166</v>
      </c>
      <c r="AB92" s="180" t="s">
        <v>167</v>
      </c>
      <c r="AC92" s="180" t="s">
        <v>168</v>
      </c>
      <c r="AD92" s="180" t="s">
        <v>169</v>
      </c>
      <c r="AE92" s="180" t="s">
        <v>170</v>
      </c>
      <c r="AF92" s="180" t="s">
        <v>171</v>
      </c>
      <c r="AG92" s="180" t="s">
        <v>172</v>
      </c>
      <c r="AH92" s="180" t="s">
        <v>173</v>
      </c>
      <c r="AI92" s="180" t="s">
        <v>174</v>
      </c>
      <c r="AJ92" s="180" t="s">
        <v>175</v>
      </c>
      <c r="AK92" s="180" t="s">
        <v>176</v>
      </c>
      <c r="AL92" s="180" t="s">
        <v>177</v>
      </c>
      <c r="AM92" s="180" t="s">
        <v>178</v>
      </c>
      <c r="AN92" s="180" t="s">
        <v>179</v>
      </c>
      <c r="AO92" s="180" t="s">
        <v>180</v>
      </c>
      <c r="AP92" s="180" t="s">
        <v>181</v>
      </c>
      <c r="AQ92" s="180" t="s">
        <v>182</v>
      </c>
      <c r="AR92" s="180" t="s">
        <v>183</v>
      </c>
      <c r="AS92" s="180" t="s">
        <v>142</v>
      </c>
      <c r="AT92" s="180" t="s">
        <v>143</v>
      </c>
      <c r="AU92" s="180" t="s">
        <v>144</v>
      </c>
      <c r="AV92" s="180" t="s">
        <v>145</v>
      </c>
      <c r="AW92" s="180" t="s">
        <v>146</v>
      </c>
      <c r="AX92" s="180" t="s">
        <v>147</v>
      </c>
      <c r="AY92" s="180" t="s">
        <v>148</v>
      </c>
      <c r="AZ92" s="180" t="s">
        <v>149</v>
      </c>
      <c r="BA92" s="180" t="s">
        <v>150</v>
      </c>
      <c r="BB92" s="180" t="s">
        <v>151</v>
      </c>
      <c r="BC92" s="180" t="s">
        <v>152</v>
      </c>
      <c r="BD92" s="180" t="s">
        <v>153</v>
      </c>
      <c r="BE92" s="180" t="s">
        <v>154</v>
      </c>
      <c r="BF92" s="180" t="s">
        <v>155</v>
      </c>
      <c r="BG92" s="180" t="s">
        <v>156</v>
      </c>
      <c r="BH92" s="180" t="s">
        <v>157</v>
      </c>
      <c r="BI92" s="180" t="s">
        <v>158</v>
      </c>
      <c r="BJ92" s="180" t="s">
        <v>159</v>
      </c>
      <c r="BK92" s="180" t="s">
        <v>160</v>
      </c>
      <c r="BL92" s="180" t="s">
        <v>161</v>
      </c>
      <c r="BM92" s="180" t="s">
        <v>162</v>
      </c>
      <c r="BN92" s="180" t="s">
        <v>163</v>
      </c>
      <c r="BO92" s="180" t="s">
        <v>164</v>
      </c>
      <c r="BP92" s="180" t="s">
        <v>165</v>
      </c>
      <c r="BQ92" s="180" t="s">
        <v>166</v>
      </c>
      <c r="BR92" s="180" t="s">
        <v>167</v>
      </c>
      <c r="BS92" s="180" t="s">
        <v>168</v>
      </c>
      <c r="BT92" s="180" t="s">
        <v>169</v>
      </c>
      <c r="BU92" s="180" t="s">
        <v>170</v>
      </c>
      <c r="BV92" s="180" t="s">
        <v>171</v>
      </c>
      <c r="BW92" s="180" t="s">
        <v>172</v>
      </c>
      <c r="BX92" s="180" t="s">
        <v>173</v>
      </c>
      <c r="BY92" s="180" t="s">
        <v>174</v>
      </c>
      <c r="BZ92" s="180" t="s">
        <v>175</v>
      </c>
      <c r="CA92" s="180" t="s">
        <v>176</v>
      </c>
      <c r="CB92" s="180" t="s">
        <v>177</v>
      </c>
      <c r="CC92" s="180" t="s">
        <v>178</v>
      </c>
      <c r="CD92" s="180" t="s">
        <v>179</v>
      </c>
      <c r="CE92" s="180" t="s">
        <v>180</v>
      </c>
      <c r="CF92" s="180" t="s">
        <v>181</v>
      </c>
      <c r="CG92" s="180" t="s">
        <v>182</v>
      </c>
      <c r="CH92" s="180" t="s">
        <v>183</v>
      </c>
    </row>
    <row r="93" spans="1:86" x14ac:dyDescent="0.25">
      <c r="C93" s="181" t="s">
        <v>795</v>
      </c>
      <c r="D93" s="181" t="s">
        <v>795</v>
      </c>
      <c r="E93" s="181" t="s">
        <v>795</v>
      </c>
      <c r="F93" s="181" t="s">
        <v>795</v>
      </c>
      <c r="G93" s="181" t="s">
        <v>795</v>
      </c>
      <c r="H93" s="181" t="s">
        <v>795</v>
      </c>
      <c r="I93" s="181" t="s">
        <v>795</v>
      </c>
      <c r="J93" s="181" t="s">
        <v>795</v>
      </c>
      <c r="K93" s="181" t="s">
        <v>795</v>
      </c>
      <c r="L93" s="181" t="s">
        <v>795</v>
      </c>
      <c r="M93" s="181" t="s">
        <v>795</v>
      </c>
      <c r="N93" s="181" t="s">
        <v>795</v>
      </c>
      <c r="O93" s="181" t="s">
        <v>795</v>
      </c>
      <c r="P93" s="181" t="s">
        <v>795</v>
      </c>
      <c r="Q93" s="181" t="s">
        <v>795</v>
      </c>
      <c r="R93" s="181" t="s">
        <v>795</v>
      </c>
      <c r="S93" s="181" t="s">
        <v>795</v>
      </c>
      <c r="T93" s="181" t="s">
        <v>795</v>
      </c>
      <c r="U93" s="181" t="s">
        <v>795</v>
      </c>
      <c r="V93" s="181" t="s">
        <v>795</v>
      </c>
      <c r="W93" s="181" t="s">
        <v>795</v>
      </c>
      <c r="X93" s="181" t="s">
        <v>795</v>
      </c>
      <c r="Y93" s="181" t="s">
        <v>795</v>
      </c>
      <c r="Z93" s="181" t="s">
        <v>795</v>
      </c>
      <c r="AA93" s="181" t="s">
        <v>795</v>
      </c>
      <c r="AB93" s="181" t="s">
        <v>795</v>
      </c>
      <c r="AC93" s="181" t="s">
        <v>795</v>
      </c>
      <c r="AD93" s="181" t="s">
        <v>795</v>
      </c>
      <c r="AE93" s="181" t="s">
        <v>795</v>
      </c>
      <c r="AF93" s="181" t="s">
        <v>795</v>
      </c>
      <c r="AG93" s="181" t="s">
        <v>795</v>
      </c>
      <c r="AH93" s="181" t="s">
        <v>795</v>
      </c>
      <c r="AI93" s="181" t="s">
        <v>795</v>
      </c>
      <c r="AJ93" s="181" t="s">
        <v>795</v>
      </c>
      <c r="AK93" s="181" t="s">
        <v>795</v>
      </c>
      <c r="AL93" s="181" t="s">
        <v>795</v>
      </c>
      <c r="AM93" s="181" t="s">
        <v>795</v>
      </c>
      <c r="AN93" s="181" t="s">
        <v>795</v>
      </c>
      <c r="AO93" s="181" t="s">
        <v>795</v>
      </c>
      <c r="AP93" s="181" t="s">
        <v>795</v>
      </c>
      <c r="AQ93" s="181" t="s">
        <v>795</v>
      </c>
      <c r="AR93" s="181" t="s">
        <v>795</v>
      </c>
      <c r="AS93" s="181" t="s">
        <v>796</v>
      </c>
      <c r="AT93" s="181" t="s">
        <v>796</v>
      </c>
      <c r="AU93" s="181" t="s">
        <v>796</v>
      </c>
      <c r="AV93" s="181" t="s">
        <v>796</v>
      </c>
      <c r="AW93" s="181" t="s">
        <v>796</v>
      </c>
      <c r="AX93" s="181" t="s">
        <v>796</v>
      </c>
      <c r="AY93" s="181" t="s">
        <v>796</v>
      </c>
      <c r="AZ93" s="181" t="s">
        <v>796</v>
      </c>
      <c r="BA93" s="181" t="s">
        <v>796</v>
      </c>
      <c r="BB93" s="181" t="s">
        <v>796</v>
      </c>
      <c r="BC93" s="181" t="s">
        <v>796</v>
      </c>
      <c r="BD93" s="181" t="s">
        <v>796</v>
      </c>
      <c r="BE93" s="181" t="s">
        <v>796</v>
      </c>
      <c r="BF93" s="181" t="s">
        <v>796</v>
      </c>
      <c r="BG93" s="181" t="s">
        <v>796</v>
      </c>
      <c r="BH93" s="181" t="s">
        <v>796</v>
      </c>
      <c r="BI93" s="181" t="s">
        <v>796</v>
      </c>
      <c r="BJ93" s="181" t="s">
        <v>796</v>
      </c>
      <c r="BK93" s="181" t="s">
        <v>796</v>
      </c>
      <c r="BL93" s="181" t="s">
        <v>796</v>
      </c>
      <c r="BM93" s="181" t="s">
        <v>796</v>
      </c>
      <c r="BN93" s="181" t="s">
        <v>796</v>
      </c>
      <c r="BO93" s="181" t="s">
        <v>796</v>
      </c>
      <c r="BP93" s="181" t="s">
        <v>796</v>
      </c>
      <c r="BQ93" s="181" t="s">
        <v>796</v>
      </c>
      <c r="BR93" s="181" t="s">
        <v>796</v>
      </c>
      <c r="BS93" s="181" t="s">
        <v>796</v>
      </c>
      <c r="BT93" s="181" t="s">
        <v>796</v>
      </c>
      <c r="BU93" s="181" t="s">
        <v>796</v>
      </c>
      <c r="BV93" s="181" t="s">
        <v>796</v>
      </c>
      <c r="BW93" s="181" t="s">
        <v>796</v>
      </c>
      <c r="BX93" s="181" t="s">
        <v>796</v>
      </c>
      <c r="BY93" s="181" t="s">
        <v>796</v>
      </c>
      <c r="BZ93" s="181" t="s">
        <v>796</v>
      </c>
      <c r="CA93" s="181" t="s">
        <v>796</v>
      </c>
      <c r="CB93" s="181" t="s">
        <v>796</v>
      </c>
      <c r="CC93" s="181" t="s">
        <v>796</v>
      </c>
      <c r="CD93" s="181" t="s">
        <v>796</v>
      </c>
      <c r="CE93" s="181" t="s">
        <v>796</v>
      </c>
      <c r="CF93" s="181" t="s">
        <v>796</v>
      </c>
      <c r="CG93" s="181" t="s">
        <v>796</v>
      </c>
      <c r="CH93" s="181" t="s">
        <v>796</v>
      </c>
    </row>
    <row r="94" spans="1:86" x14ac:dyDescent="0.25">
      <c r="A94" s="180" t="s">
        <v>142</v>
      </c>
      <c r="B94" s="181" t="s">
        <v>795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25">
      <c r="A95" s="180" t="s">
        <v>143</v>
      </c>
      <c r="B95" s="181" t="s">
        <v>795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25">
      <c r="A96" s="180" t="s">
        <v>144</v>
      </c>
      <c r="B96" s="181" t="s">
        <v>795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25">
      <c r="A97" s="180" t="s">
        <v>145</v>
      </c>
      <c r="B97" s="181" t="s">
        <v>795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25">
      <c r="A98" s="180" t="s">
        <v>146</v>
      </c>
      <c r="B98" s="181" t="s">
        <v>795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25">
      <c r="A99" s="180" t="s">
        <v>147</v>
      </c>
      <c r="B99" s="181" t="s">
        <v>795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25">
      <c r="A100" s="180" t="s">
        <v>148</v>
      </c>
      <c r="B100" s="181" t="s">
        <v>795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25">
      <c r="A101" s="180" t="s">
        <v>149</v>
      </c>
      <c r="B101" s="181" t="s">
        <v>795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25">
      <c r="A102" s="180" t="s">
        <v>150</v>
      </c>
      <c r="B102" s="181" t="s">
        <v>795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25">
      <c r="A103" s="180" t="s">
        <v>151</v>
      </c>
      <c r="B103" s="181" t="s">
        <v>795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25">
      <c r="A104" s="180" t="s">
        <v>152</v>
      </c>
      <c r="B104" s="181" t="s">
        <v>795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25">
      <c r="A105" s="180" t="s">
        <v>153</v>
      </c>
      <c r="B105" s="181" t="s">
        <v>795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25">
      <c r="A106" s="180" t="s">
        <v>154</v>
      </c>
      <c r="B106" s="181" t="s">
        <v>795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25">
      <c r="A107" s="180" t="s">
        <v>155</v>
      </c>
      <c r="B107" s="181" t="s">
        <v>795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25">
      <c r="A108" s="180" t="s">
        <v>156</v>
      </c>
      <c r="B108" s="181" t="s">
        <v>795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25">
      <c r="A109" s="180" t="s">
        <v>157</v>
      </c>
      <c r="B109" s="181" t="s">
        <v>795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25">
      <c r="A110" s="180" t="s">
        <v>158</v>
      </c>
      <c r="B110" s="181" t="s">
        <v>795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25">
      <c r="A111" s="180" t="s">
        <v>159</v>
      </c>
      <c r="B111" s="181" t="s">
        <v>795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25">
      <c r="A112" s="180" t="s">
        <v>160</v>
      </c>
      <c r="B112" s="181" t="s">
        <v>795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25">
      <c r="A113" s="180" t="s">
        <v>161</v>
      </c>
      <c r="B113" s="181" t="s">
        <v>795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25">
      <c r="A114" s="180" t="s">
        <v>162</v>
      </c>
      <c r="B114" s="181" t="s">
        <v>795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25">
      <c r="A115" s="180" t="s">
        <v>163</v>
      </c>
      <c r="B115" s="181" t="s">
        <v>795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25">
      <c r="A116" s="180" t="s">
        <v>164</v>
      </c>
      <c r="B116" s="181" t="s">
        <v>795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25">
      <c r="A117" s="180" t="s">
        <v>165</v>
      </c>
      <c r="B117" s="181" t="s">
        <v>795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25">
      <c r="A118" s="180" t="s">
        <v>166</v>
      </c>
      <c r="B118" s="181" t="s">
        <v>795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25">
      <c r="A119" s="180" t="s">
        <v>167</v>
      </c>
      <c r="B119" s="181" t="s">
        <v>795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25">
      <c r="A120" s="180" t="s">
        <v>168</v>
      </c>
      <c r="B120" s="181" t="s">
        <v>795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25">
      <c r="A121" s="180" t="s">
        <v>169</v>
      </c>
      <c r="B121" s="181" t="s">
        <v>795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25">
      <c r="A122" s="180" t="s">
        <v>170</v>
      </c>
      <c r="B122" s="181" t="s">
        <v>795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25">
      <c r="A123" s="180" t="s">
        <v>171</v>
      </c>
      <c r="B123" s="181" t="s">
        <v>795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25">
      <c r="A124" s="180" t="s">
        <v>172</v>
      </c>
      <c r="B124" s="181" t="s">
        <v>795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25">
      <c r="A125" s="180" t="s">
        <v>173</v>
      </c>
      <c r="B125" s="181" t="s">
        <v>795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25">
      <c r="A126" s="180" t="s">
        <v>174</v>
      </c>
      <c r="B126" s="181" t="s">
        <v>795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25">
      <c r="A127" s="180" t="s">
        <v>175</v>
      </c>
      <c r="B127" s="181" t="s">
        <v>795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25">
      <c r="A128" s="180" t="s">
        <v>176</v>
      </c>
      <c r="B128" s="181" t="s">
        <v>795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25">
      <c r="A129" s="180" t="s">
        <v>177</v>
      </c>
      <c r="B129" s="181" t="s">
        <v>795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25">
      <c r="A130" s="180" t="s">
        <v>178</v>
      </c>
      <c r="B130" s="181" t="s">
        <v>795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25">
      <c r="A131" s="180" t="s">
        <v>179</v>
      </c>
      <c r="B131" s="181" t="s">
        <v>795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25">
      <c r="A132" s="180" t="s">
        <v>180</v>
      </c>
      <c r="B132" s="181" t="s">
        <v>795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25">
      <c r="A133" s="180" t="s">
        <v>181</v>
      </c>
      <c r="B133" s="181" t="s">
        <v>795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25">
      <c r="A134" s="180" t="s">
        <v>182</v>
      </c>
      <c r="B134" s="181" t="s">
        <v>795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25">
      <c r="A135" s="180" t="s">
        <v>183</v>
      </c>
      <c r="B135" s="181" t="s">
        <v>795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25">
      <c r="A136" s="180" t="s">
        <v>142</v>
      </c>
      <c r="B136" s="181" t="s">
        <v>796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25">
      <c r="A137" s="180" t="s">
        <v>143</v>
      </c>
      <c r="B137" s="181" t="s">
        <v>796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25">
      <c r="A138" s="180" t="s">
        <v>144</v>
      </c>
      <c r="B138" s="181" t="s">
        <v>796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25">
      <c r="A139" s="180" t="s">
        <v>145</v>
      </c>
      <c r="B139" s="181" t="s">
        <v>796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25">
      <c r="A140" s="180" t="s">
        <v>146</v>
      </c>
      <c r="B140" s="181" t="s">
        <v>796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25">
      <c r="A141" s="180" t="s">
        <v>147</v>
      </c>
      <c r="B141" s="181" t="s">
        <v>796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25">
      <c r="A142" s="180" t="s">
        <v>148</v>
      </c>
      <c r="B142" s="181" t="s">
        <v>796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25">
      <c r="A143" s="180" t="s">
        <v>149</v>
      </c>
      <c r="B143" s="181" t="s">
        <v>796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25">
      <c r="A144" s="180" t="s">
        <v>150</v>
      </c>
      <c r="B144" s="181" t="s">
        <v>796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25">
      <c r="A145" s="180" t="s">
        <v>151</v>
      </c>
      <c r="B145" s="181" t="s">
        <v>796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25">
      <c r="A146" s="180" t="s">
        <v>152</v>
      </c>
      <c r="B146" s="181" t="s">
        <v>796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25">
      <c r="A147" s="180" t="s">
        <v>153</v>
      </c>
      <c r="B147" s="181" t="s">
        <v>796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25">
      <c r="A148" s="180" t="s">
        <v>154</v>
      </c>
      <c r="B148" s="181" t="s">
        <v>796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25">
      <c r="A149" s="180" t="s">
        <v>155</v>
      </c>
      <c r="B149" s="181" t="s">
        <v>796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25">
      <c r="A150" s="180" t="s">
        <v>156</v>
      </c>
      <c r="B150" s="181" t="s">
        <v>796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25">
      <c r="A151" s="180" t="s">
        <v>157</v>
      </c>
      <c r="B151" s="181" t="s">
        <v>796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25">
      <c r="A152" s="180" t="s">
        <v>158</v>
      </c>
      <c r="B152" s="181" t="s">
        <v>796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25">
      <c r="A153" s="180" t="s">
        <v>159</v>
      </c>
      <c r="B153" s="181" t="s">
        <v>796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25">
      <c r="A154" s="180" t="s">
        <v>160</v>
      </c>
      <c r="B154" s="181" t="s">
        <v>796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25">
      <c r="A155" s="180" t="s">
        <v>161</v>
      </c>
      <c r="B155" s="181" t="s">
        <v>796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25">
      <c r="A156" s="180" t="s">
        <v>162</v>
      </c>
      <c r="B156" s="181" t="s">
        <v>796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25">
      <c r="A157" s="180" t="s">
        <v>163</v>
      </c>
      <c r="B157" s="181" t="s">
        <v>796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25">
      <c r="A158" s="180" t="s">
        <v>164</v>
      </c>
      <c r="B158" s="181" t="s">
        <v>796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25">
      <c r="A159" s="180" t="s">
        <v>165</v>
      </c>
      <c r="B159" s="181" t="s">
        <v>796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25">
      <c r="A160" s="180" t="s">
        <v>166</v>
      </c>
      <c r="B160" s="181" t="s">
        <v>796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25">
      <c r="A161" s="180" t="s">
        <v>167</v>
      </c>
      <c r="B161" s="181" t="s">
        <v>796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25">
      <c r="A162" s="180" t="s">
        <v>168</v>
      </c>
      <c r="B162" s="181" t="s">
        <v>796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25">
      <c r="A163" s="180" t="s">
        <v>169</v>
      </c>
      <c r="B163" s="181" t="s">
        <v>796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25">
      <c r="A164" s="180" t="s">
        <v>170</v>
      </c>
      <c r="B164" s="181" t="s">
        <v>796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25">
      <c r="A165" s="180" t="s">
        <v>171</v>
      </c>
      <c r="B165" s="181" t="s">
        <v>796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25">
      <c r="A166" s="180" t="s">
        <v>172</v>
      </c>
      <c r="B166" s="181" t="s">
        <v>796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25">
      <c r="A167" s="180" t="s">
        <v>173</v>
      </c>
      <c r="B167" s="181" t="s">
        <v>796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25">
      <c r="A168" s="180" t="s">
        <v>174</v>
      </c>
      <c r="B168" s="181" t="s">
        <v>796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25">
      <c r="A169" s="180" t="s">
        <v>175</v>
      </c>
      <c r="B169" s="181" t="s">
        <v>796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25">
      <c r="A170" s="180" t="s">
        <v>176</v>
      </c>
      <c r="B170" s="181" t="s">
        <v>796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25">
      <c r="A171" s="180" t="s">
        <v>177</v>
      </c>
      <c r="B171" s="181" t="s">
        <v>796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25">
      <c r="A172" s="180" t="s">
        <v>178</v>
      </c>
      <c r="B172" s="181" t="s">
        <v>796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25">
      <c r="A173" s="180" t="s">
        <v>179</v>
      </c>
      <c r="B173" s="181" t="s">
        <v>796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25">
      <c r="A174" s="180" t="s">
        <v>180</v>
      </c>
      <c r="B174" s="181" t="s">
        <v>796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25">
      <c r="A175" s="180" t="s">
        <v>181</v>
      </c>
      <c r="B175" s="181" t="s">
        <v>796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25">
      <c r="A176" s="180" t="s">
        <v>182</v>
      </c>
      <c r="B176" s="181" t="s">
        <v>796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25">
      <c r="A177" s="180" t="s">
        <v>183</v>
      </c>
      <c r="B177" s="181" t="s">
        <v>796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6"/>
  <sheetViews>
    <sheetView workbookViewId="0">
      <selection activeCell="E3" sqref="E3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5" x14ac:dyDescent="0.25"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5" x14ac:dyDescent="0.25">
      <c r="A2" t="s">
        <v>184</v>
      </c>
      <c r="B2" s="30">
        <f>'OECD TTL'!C49</f>
        <v>455757.4</v>
      </c>
      <c r="C2" s="185">
        <f>'OECD TTL'!$D$49*'Split ISIC Code Shares'!C$7</f>
        <v>38436.168605996238</v>
      </c>
      <c r="D2" s="186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85">
        <f>'OECD TTL'!$L$49*'Split ISIC Code Shares'!E$7</f>
        <v>581797.76723345066</v>
      </c>
      <c r="M2" s="186">
        <f>'OECD TTL'!$L$49*'Split ISIC Code Shares'!F$7</f>
        <v>203529.23276654936</v>
      </c>
      <c r="N2" s="30">
        <f>'OECD TTL'!M49</f>
        <v>230983</v>
      </c>
      <c r="O2" s="185">
        <f>'OECD TTL'!$N$49*'Split ISIC Code Shares'!G$7</f>
        <v>28280.155528988638</v>
      </c>
      <c r="P2" s="186">
        <f>'OECD TTL'!$N$49*'Split ISIC Code Shares'!H$7</f>
        <v>91211.244471011363</v>
      </c>
      <c r="Q2" s="185">
        <f>'OECD TTL'!$O$49*'Split ISIC Code Shares'!I$7</f>
        <v>122092.62999502501</v>
      </c>
      <c r="R2" s="186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85">
        <f>'OECD TTL'!$W$49*'Split ISIC Code Shares'!K$7</f>
        <v>314733.56310941483</v>
      </c>
      <c r="AA2" s="187">
        <f>'OECD TTL'!$W$49*'Split ISIC Code Shares'!L$7</f>
        <v>73009.066537427891</v>
      </c>
      <c r="AB2" s="186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5" x14ac:dyDescent="0.25">
      <c r="A3" t="s">
        <v>185</v>
      </c>
      <c r="B3">
        <f>-'OECD TTL'!AU$9+'OECD TTL'!AR$9</f>
        <v>38981.599999999999</v>
      </c>
      <c r="C3" s="185">
        <f>(-'OECD TTL'!$AU$10+'OECD TTL'!$AR$10)*'Split ISIC Code Shares'!C8</f>
        <v>377.50947103691425</v>
      </c>
      <c r="D3" s="186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85">
        <f>(-'OECD TTL'!$AU$18+'OECD TTL'!$AR$18)*'Split ISIC Code Shares'!E$8</f>
        <v>79170.161022073953</v>
      </c>
      <c r="M3" s="186">
        <f>(-'OECD TTL'!$AU$18+'OECD TTL'!$AR$18)*'Split ISIC Code Shares'!F$8</f>
        <v>86952.938977926053</v>
      </c>
      <c r="N3" s="30">
        <f>-'OECD TTL'!AU19+'OECD TTL'!AR19</f>
        <v>49582.8</v>
      </c>
      <c r="O3" s="185">
        <f>(-'OECD TTL'!$AU$20+'OECD TTL'!$AR$20)*'Split ISIC Code Shares'!G$8</f>
        <v>8107.0178549909633</v>
      </c>
      <c r="P3" s="186">
        <f>(-'OECD TTL'!$AU$20+'OECD TTL'!$AR$20)*'Split ISIC Code Shares'!H$8</f>
        <v>18031.782145009038</v>
      </c>
      <c r="Q3" s="185">
        <f>(-'OECD TTL'!$AU$21+'OECD TTL'!$AR$21)*'Split ISIC Code Shares'!I$8</f>
        <v>38705.036342321218</v>
      </c>
      <c r="R3" s="186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85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86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5" x14ac:dyDescent="0.25">
      <c r="A4" t="s">
        <v>186</v>
      </c>
      <c r="B4">
        <f>'OECD TTL'!$AT$9+'OECD TTL'!$AS$9</f>
        <v>51438.7</v>
      </c>
      <c r="C4" s="185">
        <f>('OECD TTL'!$AT$10+'OECD TTL'!$AS$10)*'Split ISIC Code Shares'!C$9</f>
        <v>11121.347801936199</v>
      </c>
      <c r="D4" s="186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85">
        <f>SUM('OECD TTL'!$AS$18:$AT$18)*'Split ISIC Code Shares'!E$9</f>
        <v>105760.59716785265</v>
      </c>
      <c r="M4" s="186">
        <f>SUM('OECD TTL'!$AS$18:$AT$18)*'Split ISIC Code Shares'!F$9</f>
        <v>32870.202832147334</v>
      </c>
      <c r="N4" s="30">
        <f>'OECD TTL'!AT19+'OECD TTL'!AS19</f>
        <v>27607.200000000001</v>
      </c>
      <c r="O4" s="185">
        <f>SUM('OECD TTL'!$AS$20:$AT$20)*'Split ISIC Code Shares'!G$9</f>
        <v>4578.2660418168707</v>
      </c>
      <c r="P4" s="186">
        <f>SUM('OECD TTL'!$AS$20:$AT$20)*'Split ISIC Code Shares'!H$9</f>
        <v>5891.7339581831293</v>
      </c>
      <c r="Q4" s="185">
        <f>SUM('OECD TTL'!$AS$21:$AT$21)*'Split ISIC Code Shares'!I$9</f>
        <v>20442.635797438881</v>
      </c>
      <c r="R4" s="186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85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86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5" x14ac:dyDescent="0.25">
      <c r="A5" t="s">
        <v>187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5" x14ac:dyDescent="0.25">
      <c r="A6" t="s">
        <v>188</v>
      </c>
      <c r="B6">
        <f>'OECD ICESHR'!$C$9/100</f>
        <v>9.1400000000000009E-2</v>
      </c>
      <c r="C6" s="175">
        <v>0</v>
      </c>
      <c r="D6" s="172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ICESHR'!$C$18/100</f>
        <v>0.10580000000000001</v>
      </c>
      <c r="M6" s="172">
        <f>'OECD ICESHR'!$C$18/100</f>
        <v>0.10580000000000001</v>
      </c>
      <c r="N6">
        <f>'OECD ICESHR'!C19/100</f>
        <v>0.14980000000000002</v>
      </c>
      <c r="O6" s="171">
        <f>'OECD ICESHR'!$C$20/100</f>
        <v>0.1047</v>
      </c>
      <c r="P6" s="172">
        <f>'OECD ICESHR'!$C$20/100</f>
        <v>0.1047</v>
      </c>
      <c r="Q6" s="171">
        <f>'OECD ICESHR'!$C$21/100</f>
        <v>0.17710000000000001</v>
      </c>
      <c r="R6" s="172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ICESHR'!$C$29/100</f>
        <v>7.6799999999999993E-2</v>
      </c>
      <c r="AA6" s="100">
        <f>'OECD ICESHR'!$C$29/100</f>
        <v>7.6799999999999993E-2</v>
      </c>
      <c r="AB6" s="172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5" x14ac:dyDescent="0.25">
      <c r="A7" t="s">
        <v>189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5" x14ac:dyDescent="0.25">
      <c r="A8" t="s">
        <v>190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5" ht="15.75" thickBot="1" x14ac:dyDescent="0.3">
      <c r="A9" s="29" t="s">
        <v>191</v>
      </c>
      <c r="B9" s="31">
        <f>INDEX($B$16:$AS$16,1,MATCH(B1,$B$15:$AS$15,0))</f>
        <v>0.87962875886483283</v>
      </c>
      <c r="C9" s="173">
        <f t="shared" ref="C9:AO9" si="10">INDEX($B$16:$AS$16,1,MATCH(C1,$B$15:$AS$15,0))</f>
        <v>0.89263804464351848</v>
      </c>
      <c r="D9" s="174">
        <f t="shared" si="10"/>
        <v>0.79590931360294481</v>
      </c>
      <c r="E9" s="31">
        <f t="shared" si="10"/>
        <v>0.9097719347602895</v>
      </c>
      <c r="F9" s="179">
        <v>1E-3</v>
      </c>
      <c r="G9" s="31">
        <f t="shared" si="10"/>
        <v>0.8908454990741913</v>
      </c>
      <c r="H9" s="31">
        <f t="shared" si="10"/>
        <v>0.83342487767725482</v>
      </c>
      <c r="I9" s="31">
        <f t="shared" si="10"/>
        <v>0.90245246134008761</v>
      </c>
      <c r="J9" s="31">
        <f t="shared" si="10"/>
        <v>0.91436525771312549</v>
      </c>
      <c r="K9" s="31">
        <f t="shared" si="10"/>
        <v>0.35926331526641003</v>
      </c>
      <c r="L9" s="174">
        <f>SUM('WIOT Outputs'!M7:M48)/SUM('WIOT Outputs'!M7:M90)</f>
        <v>0.1175732114852262</v>
      </c>
      <c r="M9" s="174">
        <f>SUM('WIOT Outputs'!N7:N48)/SUM('WIOT Outputs'!N7:N90)</f>
        <v>0.14902304938145527</v>
      </c>
      <c r="N9" s="31">
        <f t="shared" si="10"/>
        <v>0.78154163378675723</v>
      </c>
      <c r="O9" s="173">
        <f t="shared" si="10"/>
        <v>0.88469515611404637</v>
      </c>
      <c r="P9" s="174">
        <f t="shared" si="10"/>
        <v>0.92066757305685409</v>
      </c>
      <c r="Q9" s="173">
        <f t="shared" si="10"/>
        <v>0.86730982642742505</v>
      </c>
      <c r="R9" s="174">
        <f t="shared" si="10"/>
        <v>0.82206565592260428</v>
      </c>
      <c r="S9" s="31">
        <f t="shared" si="10"/>
        <v>0.88747973875499431</v>
      </c>
      <c r="T9" s="31">
        <f t="shared" si="10"/>
        <v>0.78525856659922044</v>
      </c>
      <c r="U9" s="31">
        <f t="shared" si="10"/>
        <v>0.82953662892582614</v>
      </c>
      <c r="V9" s="31">
        <f t="shared" si="10"/>
        <v>0.86833147865090943</v>
      </c>
      <c r="W9" s="31">
        <f t="shared" si="10"/>
        <v>0.87420468681336849</v>
      </c>
      <c r="X9" s="31">
        <f t="shared" si="10"/>
        <v>0.82599954778400486</v>
      </c>
      <c r="Y9" s="31">
        <f t="shared" si="10"/>
        <v>0.89103461804712336</v>
      </c>
      <c r="Z9" s="173">
        <f t="shared" si="10"/>
        <v>0.91901337853937903</v>
      </c>
      <c r="AA9" s="178">
        <f t="shared" si="10"/>
        <v>0.86505977908940945</v>
      </c>
      <c r="AB9" s="174">
        <f t="shared" si="10"/>
        <v>0.94516684553115649</v>
      </c>
      <c r="AC9" s="31">
        <f t="shared" si="10"/>
        <v>0.91501013026761058</v>
      </c>
      <c r="AD9" s="31">
        <f t="shared" si="10"/>
        <v>0.90893892482487393</v>
      </c>
      <c r="AE9" s="31">
        <f t="shared" si="10"/>
        <v>0.90134221535558456</v>
      </c>
      <c r="AF9" s="31">
        <f t="shared" si="10"/>
        <v>0.92621662747234412</v>
      </c>
      <c r="AG9" s="31">
        <f t="shared" si="10"/>
        <v>0.89481156342237345</v>
      </c>
      <c r="AH9" s="31">
        <f t="shared" si="10"/>
        <v>0.90919385111541107</v>
      </c>
      <c r="AI9" s="31">
        <f t="shared" si="10"/>
        <v>0.91140681554302472</v>
      </c>
      <c r="AJ9" s="31">
        <f t="shared" si="10"/>
        <v>0.91883436538853824</v>
      </c>
      <c r="AK9" s="31">
        <f t="shared" si="10"/>
        <v>0.93741988002930399</v>
      </c>
      <c r="AL9" s="31">
        <f t="shared" si="10"/>
        <v>0.92508977389967795</v>
      </c>
      <c r="AM9" s="31">
        <f t="shared" si="10"/>
        <v>0.90747230424779124</v>
      </c>
      <c r="AN9" s="31">
        <f t="shared" si="10"/>
        <v>0.94399657266871562</v>
      </c>
      <c r="AO9" s="31">
        <f t="shared" si="10"/>
        <v>0.84416891502360869</v>
      </c>
      <c r="AP9" s="31">
        <f>INDEX($B$16:$AS$16,1,MATCH(AP1,$B$15:$AS$15,0))</f>
        <v>0.92895130685349381</v>
      </c>
      <c r="AQ9" s="184">
        <f>INDEX($B$16:$AS$16,1,MATCH(AQ1,$B$15:$AS$15,0))</f>
        <v>7.2791473994049838E-4</v>
      </c>
    </row>
    <row r="11" spans="1:45" x14ac:dyDescent="0.25">
      <c r="A11" s="29" t="s">
        <v>192</v>
      </c>
      <c r="B11">
        <f>B4/B2</f>
        <v>0.11286421240774147</v>
      </c>
      <c r="C11">
        <f t="shared" ref="B11:AQ11" si="11">C4/C2</f>
        <v>0.28934590010621436</v>
      </c>
      <c r="D11">
        <f t="shared" si="11"/>
        <v>3.0907415983301129E-2</v>
      </c>
      <c r="E11">
        <f>E4/E2</f>
        <v>9.7801948857515794E-2</v>
      </c>
      <c r="F11">
        <f t="shared" si="11"/>
        <v>3.3992853082663428E-2</v>
      </c>
      <c r="G11">
        <f t="shared" si="11"/>
        <v>7.2185502929873246E-2</v>
      </c>
      <c r="H11">
        <f t="shared" si="11"/>
        <v>0.10997278748959993</v>
      </c>
      <c r="I11">
        <f t="shared" si="11"/>
        <v>6.585541460050906E-2</v>
      </c>
      <c r="J11">
        <f t="shared" si="11"/>
        <v>0.11577086907924233</v>
      </c>
      <c r="K11">
        <f t="shared" si="11"/>
        <v>0.1757117315194032</v>
      </c>
      <c r="L11">
        <f t="shared" si="11"/>
        <v>0.18178240468464266</v>
      </c>
      <c r="M11">
        <f t="shared" si="11"/>
        <v>0.16150113860965554</v>
      </c>
      <c r="N11">
        <f t="shared" si="11"/>
        <v>0.1195204841914773</v>
      </c>
      <c r="O11">
        <f t="shared" si="11"/>
        <v>0.1618897052077351</v>
      </c>
      <c r="P11">
        <f t="shared" si="11"/>
        <v>6.4594381891759325E-2</v>
      </c>
      <c r="Q11">
        <f t="shared" si="11"/>
        <v>0.167435461077969</v>
      </c>
      <c r="R11">
        <f t="shared" si="11"/>
        <v>0.22508990165047535</v>
      </c>
      <c r="S11">
        <f t="shared" si="11"/>
        <v>0.11985763141793744</v>
      </c>
      <c r="T11">
        <f t="shared" si="11"/>
        <v>0.20143968569199119</v>
      </c>
      <c r="U11">
        <f t="shared" si="11"/>
        <v>0.21076675334380268</v>
      </c>
      <c r="V11">
        <f t="shared" si="11"/>
        <v>0.25221422258956006</v>
      </c>
      <c r="W11">
        <f t="shared" si="11"/>
        <v>0.15884198679471789</v>
      </c>
      <c r="X11">
        <f t="shared" si="11"/>
        <v>0.38727696629381198</v>
      </c>
      <c r="Y11">
        <f t="shared" si="11"/>
        <v>9.731861486424867E-2</v>
      </c>
      <c r="Z11">
        <f t="shared" si="11"/>
        <v>7.2704682738731531E-4</v>
      </c>
      <c r="AA11">
        <f t="shared" si="11"/>
        <v>5.8583439268329195E-4</v>
      </c>
      <c r="AB11">
        <f t="shared" si="11"/>
        <v>7.5904255147087247E-4</v>
      </c>
      <c r="AC11">
        <f t="shared" si="11"/>
        <v>8.0638801349346078E-6</v>
      </c>
      <c r="AD11">
        <f t="shared" si="11"/>
        <v>8.6755562036864423E-2</v>
      </c>
      <c r="AE11">
        <f t="shared" si="11"/>
        <v>0.12512077475534866</v>
      </c>
      <c r="AF11">
        <f t="shared" si="11"/>
        <v>6.3037051654043635E-2</v>
      </c>
      <c r="AG11">
        <f t="shared" si="11"/>
        <v>8.0116698499981751E-2</v>
      </c>
      <c r="AH11">
        <f t="shared" si="11"/>
        <v>3.8293184632032518E-2</v>
      </c>
      <c r="AI11">
        <f t="shared" si="11"/>
        <v>5.1800577687719965E-2</v>
      </c>
      <c r="AJ11">
        <f t="shared" si="11"/>
        <v>6.1681393241134433E-2</v>
      </c>
      <c r="AK11">
        <f t="shared" si="11"/>
        <v>4.648936808712166E-3</v>
      </c>
      <c r="AL11">
        <f t="shared" si="11"/>
        <v>7.660010576148403E-2</v>
      </c>
      <c r="AM11">
        <f t="shared" si="11"/>
        <v>0</v>
      </c>
      <c r="AN11">
        <f t="shared" si="11"/>
        <v>2.0409301001627689E-2</v>
      </c>
      <c r="AO11">
        <f t="shared" si="11"/>
        <v>1.4089081174667028E-3</v>
      </c>
      <c r="AP11">
        <f t="shared" si="11"/>
        <v>1.9060805595691697E-2</v>
      </c>
      <c r="AQ11">
        <f t="shared" si="11"/>
        <v>0</v>
      </c>
    </row>
    <row r="13" spans="1:45" x14ac:dyDescent="0.25">
      <c r="A13" t="s">
        <v>193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  <row r="14" spans="1:45" x14ac:dyDescent="0.25">
      <c r="AQ14" s="182" t="s">
        <v>798</v>
      </c>
      <c r="AR14" s="182"/>
      <c r="AS14" s="182"/>
    </row>
    <row r="15" spans="1:45" x14ac:dyDescent="0.25">
      <c r="B15" t="s">
        <v>142</v>
      </c>
      <c r="C15" t="s">
        <v>143</v>
      </c>
      <c r="D15" t="s">
        <v>144</v>
      </c>
      <c r="E15" t="s">
        <v>145</v>
      </c>
      <c r="F15" t="s">
        <v>147</v>
      </c>
      <c r="G15" t="s">
        <v>148</v>
      </c>
      <c r="H15" t="s">
        <v>149</v>
      </c>
      <c r="I15" t="s">
        <v>150</v>
      </c>
      <c r="J15" t="s">
        <v>173</v>
      </c>
      <c r="K15" t="s">
        <v>151</v>
      </c>
      <c r="L15" t="s">
        <v>154</v>
      </c>
      <c r="M15" t="s">
        <v>152</v>
      </c>
      <c r="N15" t="s">
        <v>155</v>
      </c>
      <c r="O15" t="s">
        <v>156</v>
      </c>
      <c r="P15" t="s">
        <v>157</v>
      </c>
      <c r="Q15" t="s">
        <v>158</v>
      </c>
      <c r="R15" t="s">
        <v>159</v>
      </c>
      <c r="S15" t="s">
        <v>162</v>
      </c>
      <c r="T15" t="s">
        <v>160</v>
      </c>
      <c r="U15" t="s">
        <v>161</v>
      </c>
      <c r="V15" t="s">
        <v>163</v>
      </c>
      <c r="W15" t="s">
        <v>164</v>
      </c>
      <c r="X15" t="s">
        <v>165</v>
      </c>
      <c r="Y15" t="s">
        <v>168</v>
      </c>
      <c r="Z15" t="s">
        <v>166</v>
      </c>
      <c r="AA15" t="s">
        <v>167</v>
      </c>
      <c r="AB15" t="s">
        <v>169</v>
      </c>
      <c r="AC15" t="s">
        <v>170</v>
      </c>
      <c r="AD15" t="s">
        <v>172</v>
      </c>
      <c r="AE15" t="s">
        <v>171</v>
      </c>
      <c r="AF15" t="s">
        <v>174</v>
      </c>
      <c r="AG15" t="s">
        <v>176</v>
      </c>
      <c r="AH15" t="s">
        <v>177</v>
      </c>
      <c r="AI15" t="s">
        <v>175</v>
      </c>
      <c r="AJ15" t="s">
        <v>178</v>
      </c>
      <c r="AK15" t="s">
        <v>179</v>
      </c>
      <c r="AL15" t="s">
        <v>180</v>
      </c>
      <c r="AM15" t="s">
        <v>181</v>
      </c>
      <c r="AN15" t="s">
        <v>182</v>
      </c>
      <c r="AO15" t="s">
        <v>789</v>
      </c>
      <c r="AP15" t="s">
        <v>790</v>
      </c>
      <c r="AQ15" s="182" t="s">
        <v>146</v>
      </c>
      <c r="AR15" s="182" t="s">
        <v>153</v>
      </c>
      <c r="AS15" s="183" t="s">
        <v>183</v>
      </c>
    </row>
    <row r="16" spans="1:45" x14ac:dyDescent="0.25">
      <c r="A16" t="s">
        <v>797</v>
      </c>
      <c r="B16">
        <f>SUM('Exiobase Outputs'!C4:C44)/SUM('Exiobase Outputs'!C4:C85)</f>
        <v>0.87962875886483283</v>
      </c>
      <c r="C16">
        <f>SUM('Exiobase Outputs'!D4:D44)/SUM('Exiobase Outputs'!D4:D85)</f>
        <v>0.89263804464351848</v>
      </c>
      <c r="D16">
        <f>SUM('Exiobase Outputs'!E4:E44)/SUM('Exiobase Outputs'!E4:E85)</f>
        <v>0.79590931360294481</v>
      </c>
      <c r="E16">
        <f>SUM('Exiobase Outputs'!F4:F44)/SUM('Exiobase Outputs'!F4:F85)</f>
        <v>0.9097719347602895</v>
      </c>
      <c r="F16">
        <f>SUM('Exiobase Outputs'!G4:G44)/SUM('Exiobase Outputs'!G4:G85)</f>
        <v>0.8908454990741913</v>
      </c>
      <c r="G16">
        <f>SUM('Exiobase Outputs'!H4:H44)/SUM('Exiobase Outputs'!H4:H85)</f>
        <v>0.83342487767725482</v>
      </c>
      <c r="H16">
        <f>SUM('Exiobase Outputs'!I4:I44)/SUM('Exiobase Outputs'!I4:I85)</f>
        <v>0.90245246134008761</v>
      </c>
      <c r="I16">
        <f>SUM('Exiobase Outputs'!J4:J44)/SUM('Exiobase Outputs'!J4:J85)</f>
        <v>0.91436525771312549</v>
      </c>
      <c r="J16">
        <f>SUM('Exiobase Outputs'!K4:K44)/SUM('Exiobase Outputs'!K4:K85)</f>
        <v>0.89481156342237345</v>
      </c>
      <c r="K16">
        <f>SUM('Exiobase Outputs'!L4:L44)/SUM('Exiobase Outputs'!L4:L85)</f>
        <v>0.35926331526641003</v>
      </c>
      <c r="L16">
        <f>SUM('Exiobase Outputs'!M4:M44)/SUM('Exiobase Outputs'!M4:M85)</f>
        <v>0.78154163378675723</v>
      </c>
      <c r="M16">
        <f>SUM('Exiobase Outputs'!N4:N44)/SUM('Exiobase Outputs'!N4:N85)</f>
        <v>0.73492622670143481</v>
      </c>
      <c r="N16">
        <f>SUM('Exiobase Outputs'!O4:O44)/SUM('Exiobase Outputs'!O4:O85)</f>
        <v>0.88469515611404637</v>
      </c>
      <c r="O16">
        <f>SUM('Exiobase Outputs'!P4:P44)/SUM('Exiobase Outputs'!P4:P85)</f>
        <v>0.92066757305685409</v>
      </c>
      <c r="P16">
        <f>SUM('Exiobase Outputs'!Q4:Q44)/SUM('Exiobase Outputs'!Q4:Q85)</f>
        <v>0.86730982642742505</v>
      </c>
      <c r="Q16">
        <f>SUM('Exiobase Outputs'!R4:R44)/SUM('Exiobase Outputs'!R4:R85)</f>
        <v>0.82206565592260428</v>
      </c>
      <c r="R16">
        <f>SUM('Exiobase Outputs'!S4:S44)/SUM('Exiobase Outputs'!S4:S85)</f>
        <v>0.88747973875499431</v>
      </c>
      <c r="S16">
        <f>SUM('Exiobase Outputs'!T4:T44)/SUM('Exiobase Outputs'!T4:T85)</f>
        <v>0.86833147865090943</v>
      </c>
      <c r="T16">
        <f>SUM('Exiobase Outputs'!U4:U44)/SUM('Exiobase Outputs'!U4:U85)</f>
        <v>0.78525856659922044</v>
      </c>
      <c r="U16">
        <f>SUM('Exiobase Outputs'!V4:V44)/SUM('Exiobase Outputs'!V4:V85)</f>
        <v>0.82953662892582614</v>
      </c>
      <c r="V16">
        <f>SUM('Exiobase Outputs'!W4:W44)/SUM('Exiobase Outputs'!W4:W85)</f>
        <v>0.87420468681336849</v>
      </c>
      <c r="W16">
        <f>SUM('Exiobase Outputs'!X4:X44)/SUM('Exiobase Outputs'!X4:X85)</f>
        <v>0.82599954778400486</v>
      </c>
      <c r="X16">
        <f>SUM('Exiobase Outputs'!Y4:Y44)/SUM('Exiobase Outputs'!Y4:Y85)</f>
        <v>0.89103461804712336</v>
      </c>
      <c r="Y16">
        <f>SUM('Exiobase Outputs'!Z4:Z44)/SUM('Exiobase Outputs'!Z4:Z85)</f>
        <v>0.94516684553115649</v>
      </c>
      <c r="Z16">
        <f>SUM('Exiobase Outputs'!AA4:AA44)/SUM('Exiobase Outputs'!AA4:AA85)</f>
        <v>0.91901337853937903</v>
      </c>
      <c r="AA16">
        <f>SUM('Exiobase Outputs'!AB4:AB44)/SUM('Exiobase Outputs'!AB4:AB85)</f>
        <v>0.86505977908940945</v>
      </c>
      <c r="AB16">
        <f>SUM('Exiobase Outputs'!AC4:AC44)/SUM('Exiobase Outputs'!AC4:AC85)</f>
        <v>0.91501013026761058</v>
      </c>
      <c r="AC16">
        <f>SUM('Exiobase Outputs'!AD4:AD44)/SUM('Exiobase Outputs'!AD4:AD85)</f>
        <v>0.90893892482487393</v>
      </c>
      <c r="AD16">
        <f>SUM('Exiobase Outputs'!AE4:AE44)/SUM('Exiobase Outputs'!AE4:AE85)</f>
        <v>0.92621662747234412</v>
      </c>
      <c r="AE16">
        <f>SUM('Exiobase Outputs'!AF4:AF44)/SUM('Exiobase Outputs'!AF4:AF85)</f>
        <v>0.90134221535558456</v>
      </c>
      <c r="AF16">
        <f>SUM('Exiobase Outputs'!AG4:AG44)/SUM('Exiobase Outputs'!AG4:AG85)</f>
        <v>0.90919385111541107</v>
      </c>
      <c r="AG16">
        <f>SUM('Exiobase Outputs'!AH4:AH44)/SUM('Exiobase Outputs'!AH4:AH85)</f>
        <v>0.91883436538853824</v>
      </c>
      <c r="AH16">
        <f>SUM('Exiobase Outputs'!AI4:AI44)/SUM('Exiobase Outputs'!AI4:AI85)</f>
        <v>0.93741988002930399</v>
      </c>
      <c r="AI16">
        <f>SUM('Exiobase Outputs'!AJ4:AJ44)/SUM('Exiobase Outputs'!AJ4:AJ85)</f>
        <v>0.91140681554302472</v>
      </c>
      <c r="AJ16">
        <f>SUM('Exiobase Outputs'!AK4:AK44)/SUM('Exiobase Outputs'!AK4:AK85)</f>
        <v>0.92508977389967795</v>
      </c>
      <c r="AK16">
        <f>SUM('Exiobase Outputs'!AL4:AL44)/SUM('Exiobase Outputs'!AL4:AL85)</f>
        <v>0.90747230424779124</v>
      </c>
      <c r="AL16">
        <f>SUM('Exiobase Outputs'!AM4:AM44)/SUM('Exiobase Outputs'!AM4:AM85)</f>
        <v>0.94399657266871562</v>
      </c>
      <c r="AM16">
        <f>SUM('Exiobase Outputs'!AN4:AN44)/SUM('Exiobase Outputs'!AN4:AN85)</f>
        <v>0.84416891502360869</v>
      </c>
      <c r="AN16">
        <f>SUM('Exiobase Outputs'!AO4:AO44)/SUM('Exiobase Outputs'!AO4:AO85)</f>
        <v>0.92895130685349381</v>
      </c>
      <c r="AO16">
        <f>SUM('Exiobase Outputs'!AP4:AP44)/SUM('Exiobase Outputs'!AP4:AP85)</f>
        <v>0.9466812900659296</v>
      </c>
      <c r="AQ16" s="182">
        <v>0</v>
      </c>
      <c r="AR16" s="182">
        <f>SUM('WIOT Outputs'!N7:N48)/SUM('WIOT Outputs'!N7:N90)</f>
        <v>0.14902304938145527</v>
      </c>
      <c r="AS16" s="182">
        <f>SUM('WIOT Outputs'!AR7:AR48)/SUM('WIOT Outputs'!AR7:AR90)</f>
        <v>7.2791473994049838E-4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54B4-B582-46D9-90B1-720F67B888FA}">
  <dimension ref="A1:AS16"/>
  <sheetViews>
    <sheetView workbookViewId="0">
      <selection activeCell="E9" sqref="E9"/>
    </sheetView>
  </sheetViews>
  <sheetFormatPr defaultRowHeight="15" x14ac:dyDescent="0.25"/>
  <cols>
    <col min="1" max="1" width="50.5703125" style="207" customWidth="1"/>
    <col min="2" max="26" width="11" style="207" customWidth="1"/>
    <col min="27" max="27" width="14.140625" style="207" customWidth="1"/>
    <col min="28" max="39" width="11" style="207" customWidth="1"/>
    <col min="40" max="16384" width="9.140625" style="207"/>
  </cols>
  <sheetData>
    <row r="1" spans="1:45" x14ac:dyDescent="0.25">
      <c r="B1" s="208" t="s">
        <v>142</v>
      </c>
      <c r="C1" s="208" t="s">
        <v>143</v>
      </c>
      <c r="D1" s="208" t="s">
        <v>144</v>
      </c>
      <c r="E1" s="208" t="s">
        <v>145</v>
      </c>
      <c r="F1" s="208" t="s">
        <v>146</v>
      </c>
      <c r="G1" s="208" t="s">
        <v>147</v>
      </c>
      <c r="H1" s="208" t="s">
        <v>148</v>
      </c>
      <c r="I1" s="208" t="s">
        <v>149</v>
      </c>
      <c r="J1" s="208" t="s">
        <v>150</v>
      </c>
      <c r="K1" s="208" t="s">
        <v>151</v>
      </c>
      <c r="L1" s="208" t="s">
        <v>152</v>
      </c>
      <c r="M1" s="208" t="s">
        <v>153</v>
      </c>
      <c r="N1" s="208" t="s">
        <v>154</v>
      </c>
      <c r="O1" s="208" t="s">
        <v>155</v>
      </c>
      <c r="P1" s="208" t="s">
        <v>156</v>
      </c>
      <c r="Q1" s="208" t="s">
        <v>157</v>
      </c>
      <c r="R1" s="208" t="s">
        <v>158</v>
      </c>
      <c r="S1" s="208" t="s">
        <v>159</v>
      </c>
      <c r="T1" s="208" t="s">
        <v>160</v>
      </c>
      <c r="U1" s="208" t="s">
        <v>161</v>
      </c>
      <c r="V1" s="208" t="s">
        <v>162</v>
      </c>
      <c r="W1" s="208" t="s">
        <v>163</v>
      </c>
      <c r="X1" s="208" t="s">
        <v>164</v>
      </c>
      <c r="Y1" s="208" t="s">
        <v>165</v>
      </c>
      <c r="Z1" s="208" t="s">
        <v>166</v>
      </c>
      <c r="AA1" s="208" t="s">
        <v>167</v>
      </c>
      <c r="AB1" s="208" t="s">
        <v>168</v>
      </c>
      <c r="AC1" s="208" t="s">
        <v>169</v>
      </c>
      <c r="AD1" s="208" t="s">
        <v>170</v>
      </c>
      <c r="AE1" s="208" t="s">
        <v>171</v>
      </c>
      <c r="AF1" s="208" t="s">
        <v>172</v>
      </c>
      <c r="AG1" s="208" t="s">
        <v>173</v>
      </c>
      <c r="AH1" s="208" t="s">
        <v>174</v>
      </c>
      <c r="AI1" s="208" t="s">
        <v>175</v>
      </c>
      <c r="AJ1" s="208" t="s">
        <v>176</v>
      </c>
      <c r="AK1" s="208" t="s">
        <v>177</v>
      </c>
      <c r="AL1" s="208" t="s">
        <v>178</v>
      </c>
      <c r="AM1" s="208" t="s">
        <v>179</v>
      </c>
      <c r="AN1" s="208" t="s">
        <v>180</v>
      </c>
      <c r="AO1" s="208" t="s">
        <v>181</v>
      </c>
      <c r="AP1" s="208" t="s">
        <v>182</v>
      </c>
      <c r="AQ1" s="208" t="s">
        <v>183</v>
      </c>
    </row>
    <row r="2" spans="1:45" x14ac:dyDescent="0.25">
      <c r="A2" s="207" t="s">
        <v>184</v>
      </c>
      <c r="B2" s="209">
        <f>'Calculations 1'!B2</f>
        <v>455757.4</v>
      </c>
      <c r="C2" s="209">
        <f>'Calculations 1'!C2</f>
        <v>38436.168605996238</v>
      </c>
      <c r="D2" s="209">
        <f>'Calculations 1'!D2</f>
        <v>255234.93139400377</v>
      </c>
      <c r="E2" s="209">
        <v>0</v>
      </c>
      <c r="F2" s="209">
        <f>'Calculations 1'!F2</f>
        <v>87786.1</v>
      </c>
      <c r="G2" s="209">
        <f>'Calculations 1'!G2</f>
        <v>935808.4</v>
      </c>
      <c r="H2" s="209">
        <f>'Calculations 1'!H2</f>
        <v>87018.8</v>
      </c>
      <c r="I2" s="209">
        <f>'Calculations 1'!I2</f>
        <v>98613</v>
      </c>
      <c r="J2" s="209">
        <f>'Calculations 1'!J2</f>
        <v>269203.3</v>
      </c>
      <c r="K2" s="209">
        <f>'Calculations 1'!K2</f>
        <v>490118.1</v>
      </c>
      <c r="L2" s="209">
        <f>'Calculations 1'!L2</f>
        <v>581797.76723345066</v>
      </c>
      <c r="M2" s="209">
        <f>'Calculations 1'!M2</f>
        <v>203529.23276654936</v>
      </c>
      <c r="N2" s="209">
        <v>0</v>
      </c>
      <c r="O2" s="209">
        <f>'Calculations 1'!O2</f>
        <v>28280.155528988638</v>
      </c>
      <c r="P2" s="209">
        <f>'Calculations 1'!P2</f>
        <v>91211.244471011363</v>
      </c>
      <c r="Q2" s="209">
        <f>'Calculations 1'!Q2</f>
        <v>122092.62999502501</v>
      </c>
      <c r="R2" s="209">
        <f>'Calculations 1'!R2</f>
        <v>103151.070004975</v>
      </c>
      <c r="S2" s="209">
        <v>0</v>
      </c>
      <c r="T2" s="209">
        <v>0</v>
      </c>
      <c r="U2" s="209">
        <v>0</v>
      </c>
      <c r="V2" s="209">
        <f>'Calculations 1'!V2+'Calculations 1'!S2+'Calculations 1'!T2+'Calculations 1'!U2</f>
        <v>1254588.6000000001</v>
      </c>
      <c r="W2" s="209">
        <f>'Calculations 1'!W2+'Calculations 1'!X2</f>
        <v>1001383</v>
      </c>
      <c r="X2" s="209">
        <v>0</v>
      </c>
      <c r="Y2" s="209">
        <f>'Calculations 1'!Y2+'Calculations 1'!AC2+'Calculations 1'!N2+'Calculations 1'!E2</f>
        <v>1894298.4000000001</v>
      </c>
      <c r="Z2" s="209">
        <f>'Calculations 1'!Z2</f>
        <v>314733.56310941483</v>
      </c>
      <c r="AA2" s="209">
        <f>'Calculations 1'!AA2</f>
        <v>73009.066537427891</v>
      </c>
      <c r="AB2" s="209">
        <f>'Calculations 1'!AB2</f>
        <v>87877.470353157303</v>
      </c>
      <c r="AC2" s="209">
        <v>0</v>
      </c>
      <c r="AD2" s="209">
        <f>'Calculations 1'!AD2</f>
        <v>2970593.4</v>
      </c>
      <c r="AE2" s="209">
        <f>'Calculations 1'!AE2</f>
        <v>1121923.2</v>
      </c>
      <c r="AF2" s="209">
        <f>'Calculations 1'!AF2</f>
        <v>917753.9</v>
      </c>
      <c r="AG2" s="209">
        <f>'Calculations 1'!AG2</f>
        <v>657592</v>
      </c>
      <c r="AH2" s="209">
        <f>'Calculations 1'!AH2</f>
        <v>635977.4</v>
      </c>
      <c r="AI2" s="209">
        <f>'Calculations 1'!AI2</f>
        <v>578097.80000000005</v>
      </c>
      <c r="AJ2" s="209">
        <f>'Calculations 1'!AJ2</f>
        <v>2294683.9</v>
      </c>
      <c r="AK2" s="209">
        <f>'Calculations 1'!AK2</f>
        <v>3002385.4</v>
      </c>
      <c r="AL2" s="209">
        <f>'Calculations 1'!AL2</f>
        <v>3345452.3</v>
      </c>
      <c r="AM2" s="209">
        <f>'Calculations 1'!AM2</f>
        <v>2508797.2999999998</v>
      </c>
      <c r="AN2" s="209">
        <f>'Calculations 1'!AN2</f>
        <v>1304057.3999999999</v>
      </c>
      <c r="AO2" s="209">
        <f>'Calculations 1'!AO2</f>
        <v>2187438.6</v>
      </c>
      <c r="AP2" s="209">
        <f>'Calculations 1'!AP2</f>
        <v>800816.1</v>
      </c>
      <c r="AQ2" s="209">
        <f>'Calculations 1'!AQ2</f>
        <v>21351.7</v>
      </c>
    </row>
    <row r="3" spans="1:45" x14ac:dyDescent="0.25">
      <c r="A3" s="207" t="s">
        <v>185</v>
      </c>
      <c r="B3" s="209">
        <f>'Calculations 1'!B3</f>
        <v>38981.599999999999</v>
      </c>
      <c r="C3" s="209">
        <f>'Calculations 1'!C3</f>
        <v>377.50947103691425</v>
      </c>
      <c r="D3" s="209">
        <f>'Calculations 1'!D3</f>
        <v>160708.59052896308</v>
      </c>
      <c r="E3" s="209">
        <v>0</v>
      </c>
      <c r="F3" s="209">
        <f>'Calculations 1'!F3</f>
        <v>1559</v>
      </c>
      <c r="G3" s="209">
        <f>'Calculations 1'!G3</f>
        <v>88860.4</v>
      </c>
      <c r="H3" s="209">
        <f>'Calculations 1'!H3</f>
        <v>147429.4</v>
      </c>
      <c r="I3" s="209">
        <f>'Calculations 1'!I3</f>
        <v>17160.5</v>
      </c>
      <c r="J3" s="209">
        <f>'Calculations 1'!J3</f>
        <v>24284.799999999999</v>
      </c>
      <c r="K3" s="209">
        <f>'Calculations 1'!K3</f>
        <v>56773.3</v>
      </c>
      <c r="L3" s="209">
        <f>'Calculations 1'!L3</f>
        <v>79170.161022073953</v>
      </c>
      <c r="M3" s="209">
        <f>'Calculations 1'!M3</f>
        <v>86952.938977926053</v>
      </c>
      <c r="N3" s="209">
        <v>0</v>
      </c>
      <c r="O3" s="209">
        <f>'Calculations 1'!O3</f>
        <v>8107.0178549909633</v>
      </c>
      <c r="P3" s="209">
        <f>'Calculations 1'!P3</f>
        <v>18031.782145009038</v>
      </c>
      <c r="Q3" s="209">
        <f>'Calculations 1'!Q3</f>
        <v>38705.036342321218</v>
      </c>
      <c r="R3" s="209">
        <f>'Calculations 1'!R3</f>
        <v>38886.963657678782</v>
      </c>
      <c r="S3" s="209">
        <v>0</v>
      </c>
      <c r="T3" s="209">
        <v>0</v>
      </c>
      <c r="U3" s="209">
        <v>0</v>
      </c>
      <c r="V3" s="209">
        <f>'Calculations 1'!V3</f>
        <v>128575.5</v>
      </c>
      <c r="W3" s="209">
        <f>'Calculations 1'!W3+'Calculations 1'!X3</f>
        <v>368573.5</v>
      </c>
      <c r="X3" s="209">
        <v>0</v>
      </c>
      <c r="Y3" s="209">
        <f>'Calculations 1'!Y3+'Calculations 1'!AC3+'Calculations 1'!N3+'Calculations 1'!E3</f>
        <v>160667.5</v>
      </c>
      <c r="Z3" s="209">
        <f>'Calculations 1'!Z3</f>
        <v>4673.9828797190521</v>
      </c>
      <c r="AA3" s="209">
        <f>'Calculations 1'!AA3</f>
        <v>0</v>
      </c>
      <c r="AB3" s="209">
        <f>'Calculations 1'!AB3</f>
        <v>360.21712028094822</v>
      </c>
      <c r="AC3" s="209">
        <v>0</v>
      </c>
      <c r="AD3" s="209">
        <f>'Calculations 1'!AD3</f>
        <v>202854.9</v>
      </c>
      <c r="AE3" s="209">
        <f>'Calculations 1'!AE3</f>
        <v>142205.9</v>
      </c>
      <c r="AF3" s="209">
        <f>'Calculations 1'!AF3</f>
        <v>103059.3</v>
      </c>
      <c r="AG3" s="209">
        <f>'Calculations 1'!AG3</f>
        <v>12786.4</v>
      </c>
      <c r="AH3" s="209">
        <f>'Calculations 1'!AH3</f>
        <v>6386.3</v>
      </c>
      <c r="AI3" s="209">
        <f>'Calculations 1'!AI3</f>
        <v>63090.399999999994</v>
      </c>
      <c r="AJ3" s="209">
        <f>'Calculations 1'!AJ3</f>
        <v>59237.299999999996</v>
      </c>
      <c r="AK3" s="209">
        <f>'Calculations 1'!AK3</f>
        <v>17008.3</v>
      </c>
      <c r="AL3" s="209">
        <f>'Calculations 1'!AL3</f>
        <v>135958.30000000002</v>
      </c>
      <c r="AM3" s="209">
        <f>'Calculations 1'!AM3</f>
        <v>2765.2000000000003</v>
      </c>
      <c r="AN3" s="209">
        <f>'Calculations 1'!AN3</f>
        <v>17957.099999999999</v>
      </c>
      <c r="AO3" s="209">
        <f>'Calculations 1'!AO3</f>
        <v>4957.7999999999993</v>
      </c>
      <c r="AP3" s="209">
        <f>'Calculations 1'!AP3</f>
        <v>16046.6</v>
      </c>
      <c r="AQ3" s="209">
        <f>'Calculations 1'!AQ3</f>
        <v>0</v>
      </c>
    </row>
    <row r="4" spans="1:45" x14ac:dyDescent="0.25">
      <c r="A4" s="207" t="s">
        <v>186</v>
      </c>
      <c r="B4" s="209">
        <f>'Calculations 1'!B4</f>
        <v>51438.7</v>
      </c>
      <c r="C4" s="209">
        <f>'Calculations 1'!C4</f>
        <v>11121.347801936199</v>
      </c>
      <c r="D4" s="209">
        <f>'Calculations 1'!D4</f>
        <v>7888.652198063799</v>
      </c>
      <c r="E4" s="209">
        <v>0</v>
      </c>
      <c r="F4" s="209">
        <f>'Calculations 1'!F4</f>
        <v>2984.1</v>
      </c>
      <c r="G4" s="209">
        <f>'Calculations 1'!G4</f>
        <v>67551.8</v>
      </c>
      <c r="H4" s="209">
        <f>'Calculations 1'!H4</f>
        <v>9569.6999999999989</v>
      </c>
      <c r="I4" s="209">
        <f>'Calculations 1'!I4</f>
        <v>6494.2</v>
      </c>
      <c r="J4" s="209">
        <f>'Calculations 1'!J4</f>
        <v>31165.899999999998</v>
      </c>
      <c r="K4" s="209">
        <f>'Calculations 1'!K4</f>
        <v>86119.5</v>
      </c>
      <c r="L4" s="209">
        <f>'Calculations 1'!L4</f>
        <v>105760.59716785265</v>
      </c>
      <c r="M4" s="209">
        <f>'Calculations 1'!M4</f>
        <v>32870.202832147334</v>
      </c>
      <c r="N4" s="209">
        <v>0</v>
      </c>
      <c r="O4" s="209">
        <f>'Calculations 1'!O4</f>
        <v>4578.2660418168707</v>
      </c>
      <c r="P4" s="209">
        <f>'Calculations 1'!P4</f>
        <v>5891.7339581831293</v>
      </c>
      <c r="Q4" s="209">
        <f>'Calculations 1'!Q4</f>
        <v>20442.635797438881</v>
      </c>
      <c r="R4" s="209">
        <f>'Calculations 1'!R4</f>
        <v>23218.26420256112</v>
      </c>
      <c r="S4" s="209">
        <v>0</v>
      </c>
      <c r="T4" s="209">
        <v>0</v>
      </c>
      <c r="U4" s="209">
        <v>0</v>
      </c>
      <c r="V4" s="209">
        <f>'Calculations 1'!V4</f>
        <v>96063</v>
      </c>
      <c r="W4" s="209">
        <f>'Calculations 1'!W4+'Calculations 1'!X4</f>
        <v>235583.5</v>
      </c>
      <c r="X4" s="209">
        <v>0</v>
      </c>
      <c r="Y4" s="209">
        <f>'Calculations 1'!Y4+'Calculations 1'!AC4+'Calculations 1'!N4+'Calculations 1'!E4</f>
        <v>57974.8</v>
      </c>
      <c r="Z4" s="209">
        <f>'Calculations 1'!Z4</f>
        <v>228.82603853100542</v>
      </c>
      <c r="AA4" s="209">
        <f>'Calculations 1'!AA4</f>
        <v>42.771222155328118</v>
      </c>
      <c r="AB4" s="209">
        <f>'Calculations 1'!AB4</f>
        <v>66.70273931366647</v>
      </c>
      <c r="AC4" s="209">
        <v>0</v>
      </c>
      <c r="AD4" s="209">
        <f>'Calculations 1'!AD4</f>
        <v>257715.5</v>
      </c>
      <c r="AE4" s="209">
        <f>'Calculations 1'!AE4</f>
        <v>140375.9</v>
      </c>
      <c r="AF4" s="209">
        <f>'Calculations 1'!AF4</f>
        <v>57852.5</v>
      </c>
      <c r="AG4" s="209">
        <f>'Calculations 1'!AG4</f>
        <v>52684.1</v>
      </c>
      <c r="AH4" s="209">
        <f>'Calculations 1'!AH4</f>
        <v>24353.599999999999</v>
      </c>
      <c r="AI4" s="209">
        <f>'Calculations 1'!AI4</f>
        <v>29945.8</v>
      </c>
      <c r="AJ4" s="209">
        <f>'Calculations 1'!AJ4</f>
        <v>141539.29999999999</v>
      </c>
      <c r="AK4" s="209">
        <f>'Calculations 1'!AK4</f>
        <v>13957.9</v>
      </c>
      <c r="AL4" s="209">
        <f>'Calculations 1'!AL4</f>
        <v>256262</v>
      </c>
      <c r="AM4" s="209">
        <f>'Calculations 1'!AM4</f>
        <v>0</v>
      </c>
      <c r="AN4" s="209">
        <f>'Calculations 1'!AN4</f>
        <v>26614.899999999998</v>
      </c>
      <c r="AO4" s="209">
        <f>'Calculations 1'!AO4</f>
        <v>3081.9</v>
      </c>
      <c r="AP4" s="209">
        <f>'Calculations 1'!AP4</f>
        <v>15264.2</v>
      </c>
      <c r="AQ4" s="209">
        <f>'Calculations 1'!AQ4</f>
        <v>0</v>
      </c>
    </row>
    <row r="5" spans="1:45" x14ac:dyDescent="0.25">
      <c r="A5" s="207" t="s">
        <v>187</v>
      </c>
      <c r="B5" s="209">
        <f>'Calculations 1'!B5</f>
        <v>443300.3</v>
      </c>
      <c r="C5" s="209">
        <f>'Calculations 1'!C5</f>
        <v>27692.330275096952</v>
      </c>
      <c r="D5" s="209">
        <f>'Calculations 1'!D5</f>
        <v>408054.86972490302</v>
      </c>
      <c r="E5" s="209">
        <v>0</v>
      </c>
      <c r="F5" s="209">
        <f>'Calculations 1'!F5</f>
        <v>86361</v>
      </c>
      <c r="G5" s="209">
        <f>'Calculations 1'!G5</f>
        <v>957117</v>
      </c>
      <c r="H5" s="209">
        <f>'Calculations 1'!H5</f>
        <v>224878.5</v>
      </c>
      <c r="I5" s="209">
        <f>'Calculations 1'!I5</f>
        <v>109279.3</v>
      </c>
      <c r="J5" s="209">
        <f>'Calculations 1'!J5</f>
        <v>262322.19999999995</v>
      </c>
      <c r="K5" s="209">
        <f>'Calculations 1'!K5</f>
        <v>460771.9</v>
      </c>
      <c r="L5" s="209">
        <f>'Calculations 1'!L5</f>
        <v>555207.33108767192</v>
      </c>
      <c r="M5" s="209">
        <f>'Calculations 1'!M5</f>
        <v>257611.9689123281</v>
      </c>
      <c r="N5" s="209">
        <v>0</v>
      </c>
      <c r="O5" s="209">
        <f>'Calculations 1'!O5</f>
        <v>31808.907342162729</v>
      </c>
      <c r="P5" s="209">
        <f>'Calculations 1'!P5</f>
        <v>103351.29265783727</v>
      </c>
      <c r="Q5" s="209">
        <f>'Calculations 1'!Q5</f>
        <v>140355.03053990734</v>
      </c>
      <c r="R5" s="209">
        <f>'Calculations 1'!R5</f>
        <v>118819.76946009268</v>
      </c>
      <c r="S5" s="209">
        <v>0</v>
      </c>
      <c r="T5" s="209">
        <v>0</v>
      </c>
      <c r="U5" s="209">
        <v>0</v>
      </c>
      <c r="V5" s="209">
        <f>'Calculations 1'!V5</f>
        <v>413391.1</v>
      </c>
      <c r="W5" s="209">
        <f>'Calculations 1'!W5+'Calculations 1'!X5</f>
        <v>1134373</v>
      </c>
      <c r="X5" s="209">
        <v>0</v>
      </c>
      <c r="Y5" s="209">
        <f>'Calculations 1'!Y5+'Calculations 1'!AC5+'Calculations 1'!N5+'Calculations 1'!E5</f>
        <v>1996991.1000000003</v>
      </c>
      <c r="Z5" s="209">
        <f>'Calculations 1'!Z5</f>
        <v>319178.71995060286</v>
      </c>
      <c r="AA5" s="209">
        <f>'Calculations 1'!AA5</f>
        <v>72966.295315272568</v>
      </c>
      <c r="AB5" s="209">
        <f>'Calculations 1'!AB5</f>
        <v>88170.984734124591</v>
      </c>
      <c r="AC5" s="209">
        <v>0</v>
      </c>
      <c r="AD5" s="209">
        <f>'Calculations 1'!AD5</f>
        <v>2915732.8</v>
      </c>
      <c r="AE5" s="209">
        <f>'Calculations 1'!AE5</f>
        <v>1123753.2</v>
      </c>
      <c r="AF5" s="209">
        <f>'Calculations 1'!AF5</f>
        <v>962960.70000000007</v>
      </c>
      <c r="AG5" s="209">
        <f>'Calculations 1'!AG5</f>
        <v>617694.30000000005</v>
      </c>
      <c r="AH5" s="209">
        <f>'Calculations 1'!AH5</f>
        <v>618010.10000000009</v>
      </c>
      <c r="AI5" s="209">
        <f>'Calculations 1'!AI5</f>
        <v>611242.4</v>
      </c>
      <c r="AJ5" s="209">
        <f>'Calculations 1'!AJ5</f>
        <v>2212381.9</v>
      </c>
      <c r="AK5" s="209">
        <f>'Calculations 1'!AK5</f>
        <v>3005435.8</v>
      </c>
      <c r="AL5" s="209">
        <f>'Calculations 1'!AL5</f>
        <v>3225148.5999999996</v>
      </c>
      <c r="AM5" s="209">
        <f>'Calculations 1'!AM5</f>
        <v>2511562.5</v>
      </c>
      <c r="AN5" s="209">
        <f>'Calculations 1'!AN5</f>
        <v>1295399.6000000001</v>
      </c>
      <c r="AO5" s="209">
        <f>'Calculations 1'!AO5</f>
        <v>2189314.5</v>
      </c>
      <c r="AP5" s="209">
        <f>'Calculations 1'!AP5</f>
        <v>801598.5</v>
      </c>
      <c r="AQ5" s="209">
        <f>'Calculations 1'!AQ5</f>
        <v>21351.7</v>
      </c>
    </row>
    <row r="6" spans="1:45" x14ac:dyDescent="0.25">
      <c r="A6" s="207" t="s">
        <v>188</v>
      </c>
      <c r="B6" s="209">
        <f>'Calculations 1'!B6</f>
        <v>9.1400000000000009E-2</v>
      </c>
      <c r="C6" s="209">
        <f>'Calculations 1'!C6</f>
        <v>0</v>
      </c>
      <c r="D6" s="209">
        <f>'Calculations 1'!D6</f>
        <v>2.9600000000000001E-2</v>
      </c>
      <c r="E6" s="209">
        <v>0</v>
      </c>
      <c r="F6" s="209">
        <f>'Calculations 1'!F6</f>
        <v>4.87E-2</v>
      </c>
      <c r="G6" s="209">
        <f>'Calculations 1'!G6</f>
        <v>0.1056</v>
      </c>
      <c r="H6" s="209">
        <f>'Calculations 1'!H6</f>
        <v>0.16339999999999999</v>
      </c>
      <c r="I6" s="209">
        <f>'Calculations 1'!I6</f>
        <v>0.14199999999999999</v>
      </c>
      <c r="J6" s="209">
        <f>'Calculations 1'!J6</f>
        <v>0.13159999999999999</v>
      </c>
      <c r="K6" s="209">
        <f>'Calculations 1'!K6</f>
        <v>0.26629999999999998</v>
      </c>
      <c r="L6" s="209">
        <f>'Calculations 1'!L6</f>
        <v>0.10580000000000001</v>
      </c>
      <c r="M6" s="209">
        <f>'Calculations 1'!M6</f>
        <v>0.10580000000000001</v>
      </c>
      <c r="N6" s="209">
        <v>0</v>
      </c>
      <c r="O6" s="209">
        <f>'Calculations 1'!O6</f>
        <v>0.1047</v>
      </c>
      <c r="P6" s="209">
        <f>'Calculations 1'!P6</f>
        <v>0.1047</v>
      </c>
      <c r="Q6" s="209">
        <f>'Calculations 1'!Q6</f>
        <v>0.17710000000000001</v>
      </c>
      <c r="R6" s="209">
        <f>'Calculations 1'!R6</f>
        <v>0.17710000000000001</v>
      </c>
      <c r="S6" s="209">
        <v>0</v>
      </c>
      <c r="T6" s="209">
        <v>0</v>
      </c>
      <c r="U6" s="209">
        <v>0</v>
      </c>
      <c r="V6" s="209">
        <f>'Calculations 1'!V6</f>
        <v>0.19359999999999999</v>
      </c>
      <c r="W6" s="209">
        <f>'Calculations 1'!W6+'Calculations 1'!X6</f>
        <v>0.41139999999999999</v>
      </c>
      <c r="X6" s="209">
        <v>0</v>
      </c>
      <c r="Y6" s="209">
        <f>'Calculations 1'!Y6+'Calculations 1'!AC6+'Calculations 1'!N6+'Calculations 1'!E6</f>
        <v>0.42919999999999997</v>
      </c>
      <c r="Z6" s="209">
        <f>'Calculations 1'!Z6</f>
        <v>7.6799999999999993E-2</v>
      </c>
      <c r="AA6" s="209">
        <f>'Calculations 1'!AA6</f>
        <v>7.6799999999999993E-2</v>
      </c>
      <c r="AB6" s="209">
        <f>'Calculations 1'!AB6</f>
        <v>7.6799999999999993E-2</v>
      </c>
      <c r="AC6" s="209">
        <v>0</v>
      </c>
      <c r="AD6" s="209">
        <f>'Calculations 1'!AD6</f>
        <v>3.49E-2</v>
      </c>
      <c r="AE6" s="209">
        <f>'Calculations 1'!AE6</f>
        <v>7.9000000000000001E-2</v>
      </c>
      <c r="AF6" s="209">
        <f>'Calculations 1'!AF6</f>
        <v>5.8200000000000002E-2</v>
      </c>
      <c r="AG6" s="209">
        <f>'Calculations 1'!AG6</f>
        <v>2.6800000000000001E-2</v>
      </c>
      <c r="AH6" s="209">
        <f>'Calculations 1'!AH6</f>
        <v>7.8100000000000003E-2</v>
      </c>
      <c r="AI6" s="209">
        <f>'Calculations 1'!AI6</f>
        <v>4.9400000000000006E-2</v>
      </c>
      <c r="AJ6" s="209">
        <f>'Calculations 1'!AJ6</f>
        <v>2.7999999999999997E-2</v>
      </c>
      <c r="AK6" s="209">
        <f>'Calculations 1'!AK6</f>
        <v>1.5900000000000001E-2</v>
      </c>
      <c r="AL6" s="209">
        <f>'Calculations 1'!AL6</f>
        <v>3.8199999999999998E-2</v>
      </c>
      <c r="AM6" s="209">
        <f>'Calculations 1'!AM6</f>
        <v>3.8199999999999998E-2</v>
      </c>
      <c r="AN6" s="209">
        <f>'Calculations 1'!AN6</f>
        <v>2.3199999999999998E-2</v>
      </c>
      <c r="AO6" s="209">
        <f>'Calculations 1'!AO6</f>
        <v>4.7699999999999992E-2</v>
      </c>
      <c r="AP6" s="209">
        <f>'Calculations 1'!AP6</f>
        <v>4.7899999999999998E-2</v>
      </c>
      <c r="AQ6" s="209">
        <f>'Calculations 1'!AQ6</f>
        <v>9.9199999999999997E-2</v>
      </c>
    </row>
    <row r="7" spans="1:45" x14ac:dyDescent="0.25">
      <c r="A7" s="207" t="s">
        <v>189</v>
      </c>
      <c r="B7" s="209">
        <f>'Calculations 1'!B7</f>
        <v>35418.681759999999</v>
      </c>
      <c r="C7" s="209">
        <f>'Calculations 1'!C7</f>
        <v>377.50947103691425</v>
      </c>
      <c r="D7" s="209">
        <f>'Calculations 1'!D7</f>
        <v>155951.61624930578</v>
      </c>
      <c r="E7" s="209">
        <v>0</v>
      </c>
      <c r="F7" s="209">
        <f>'Calculations 1'!F7</f>
        <v>1483.0767000000001</v>
      </c>
      <c r="G7" s="209">
        <f>'Calculations 1'!G7</f>
        <v>79476.74175999999</v>
      </c>
      <c r="H7" s="209">
        <f>'Calculations 1'!H7</f>
        <v>123339.43604</v>
      </c>
      <c r="I7" s="209">
        <f>'Calculations 1'!I7</f>
        <v>14723.708999999999</v>
      </c>
      <c r="J7" s="209">
        <f>'Calculations 1'!J7</f>
        <v>21088.920320000001</v>
      </c>
      <c r="K7" s="209">
        <f>'Calculations 1'!K7</f>
        <v>41654.570210000005</v>
      </c>
      <c r="L7" s="209">
        <f>'Calculations 1'!L7</f>
        <v>70793.957985938527</v>
      </c>
      <c r="M7" s="209">
        <f>'Calculations 1'!M7</f>
        <v>77753.318034061478</v>
      </c>
      <c r="N7" s="209">
        <v>0</v>
      </c>
      <c r="O7" s="209">
        <f>'Calculations 1'!O7</f>
        <v>7258.2130855734094</v>
      </c>
      <c r="P7" s="209">
        <f>'Calculations 1'!P7</f>
        <v>16143.854554426591</v>
      </c>
      <c r="Q7" s="209">
        <f>'Calculations 1'!Q7</f>
        <v>31850.374406096129</v>
      </c>
      <c r="R7" s="209">
        <f>'Calculations 1'!R7</f>
        <v>32000.082393903867</v>
      </c>
      <c r="S7" s="209">
        <v>0</v>
      </c>
      <c r="T7" s="209">
        <v>0</v>
      </c>
      <c r="U7" s="209">
        <v>0</v>
      </c>
      <c r="V7" s="209">
        <f>'Calculations 1'!V7</f>
        <v>103683.28320000001</v>
      </c>
      <c r="W7" s="209">
        <f>'Calculations 1'!W7+'Calculations 1'!X7</f>
        <v>281532.58977999998</v>
      </c>
      <c r="X7" s="209">
        <v>0</v>
      </c>
      <c r="Y7" s="209">
        <f>'Calculations 1'!Y7+'Calculations 1'!AC7+'Calculations 1'!N7+'Calculations 1'!E7</f>
        <v>139696.79737000001</v>
      </c>
      <c r="Z7" s="209">
        <f>'Calculations 1'!Z7</f>
        <v>4315.0209945566294</v>
      </c>
      <c r="AA7" s="209">
        <f>'Calculations 1'!AA7</f>
        <v>0</v>
      </c>
      <c r="AB7" s="209">
        <f>'Calculations 1'!AB7</f>
        <v>332.55244544337143</v>
      </c>
      <c r="AC7" s="209">
        <v>0</v>
      </c>
      <c r="AD7" s="209">
        <f>'Calculations 1'!AD7</f>
        <v>195775.26398999998</v>
      </c>
      <c r="AE7" s="209">
        <f>'Calculations 1'!AE7</f>
        <v>130971.6339</v>
      </c>
      <c r="AF7" s="209">
        <f>'Calculations 1'!AF7</f>
        <v>97061.248739999995</v>
      </c>
      <c r="AG7" s="209">
        <f>'Calculations 1'!AG7</f>
        <v>12443.724479999999</v>
      </c>
      <c r="AH7" s="209">
        <f>'Calculations 1'!AH7</f>
        <v>5887.5299699999996</v>
      </c>
      <c r="AI7" s="209">
        <f>'Calculations 1'!AI7</f>
        <v>59973.734239999998</v>
      </c>
      <c r="AJ7" s="209">
        <f>'Calculations 1'!AJ7</f>
        <v>57578.655599999991</v>
      </c>
      <c r="AK7" s="209">
        <f>'Calculations 1'!AK7</f>
        <v>16737.868029999998</v>
      </c>
      <c r="AL7" s="209">
        <f>'Calculations 1'!AL7</f>
        <v>130764.69294000001</v>
      </c>
      <c r="AM7" s="209">
        <f>'Calculations 1'!AM7</f>
        <v>2659.5693600000004</v>
      </c>
      <c r="AN7" s="209">
        <f>'Calculations 1'!AN7</f>
        <v>17540.495279999999</v>
      </c>
      <c r="AO7" s="209">
        <f>'Calculations 1'!AO7</f>
        <v>4721.3129399999998</v>
      </c>
      <c r="AP7" s="209">
        <f>'Calculations 1'!AP7</f>
        <v>15277.967859999999</v>
      </c>
      <c r="AQ7" s="209">
        <f>'Calculations 1'!AQ7</f>
        <v>0</v>
      </c>
    </row>
    <row r="8" spans="1:45" x14ac:dyDescent="0.25">
      <c r="A8" s="207" t="s">
        <v>190</v>
      </c>
      <c r="B8" s="209">
        <f>'Calculations 1'!B8</f>
        <v>407881.61823999998</v>
      </c>
      <c r="C8" s="209">
        <f>'Calculations 1'!C8</f>
        <v>27314.820804060037</v>
      </c>
      <c r="D8" s="209">
        <f>'Calculations 1'!D8</f>
        <v>252103.25347559724</v>
      </c>
      <c r="E8" s="209">
        <v>0</v>
      </c>
      <c r="F8" s="209">
        <f>'Calculations 1'!F8</f>
        <v>84877.923299999995</v>
      </c>
      <c r="G8" s="209">
        <f>'Calculations 1'!G8</f>
        <v>877640.25824</v>
      </c>
      <c r="H8" s="209">
        <f>'Calculations 1'!H8</f>
        <v>101539.06396</v>
      </c>
      <c r="I8" s="209">
        <f>'Calculations 1'!I8</f>
        <v>94555.591</v>
      </c>
      <c r="J8" s="209">
        <f>'Calculations 1'!J8</f>
        <v>241233.27967999995</v>
      </c>
      <c r="K8" s="209">
        <f>'Calculations 1'!K8</f>
        <v>419117.32978999999</v>
      </c>
      <c r="L8" s="209">
        <f>'Calculations 1'!L8</f>
        <v>484413.37310173339</v>
      </c>
      <c r="M8" s="209">
        <f>'Calculations 1'!M8</f>
        <v>179858.65087826661</v>
      </c>
      <c r="N8" s="209">
        <v>0</v>
      </c>
      <c r="O8" s="209">
        <f>'Calculations 1'!O8</f>
        <v>24550.694256589319</v>
      </c>
      <c r="P8" s="209">
        <f>'Calculations 1'!P8</f>
        <v>87207.438103410677</v>
      </c>
      <c r="Q8" s="209">
        <f>'Calculations 1'!Q8</f>
        <v>108504.65613381121</v>
      </c>
      <c r="R8" s="209">
        <f>'Calculations 1'!R8</f>
        <v>86819.68706618881</v>
      </c>
      <c r="S8" s="209">
        <v>0</v>
      </c>
      <c r="T8" s="209">
        <v>0</v>
      </c>
      <c r="U8" s="209">
        <v>0</v>
      </c>
      <c r="V8" s="209">
        <f>'Calculations 1'!V8</f>
        <v>309707.81679999997</v>
      </c>
      <c r="W8" s="209">
        <f>'Calculations 1'!W8+'Calculations 1'!X8</f>
        <v>852840.41022000008</v>
      </c>
      <c r="X8" s="209">
        <v>0</v>
      </c>
      <c r="Y8" s="209">
        <f>'Calculations 1'!Y8+'Calculations 1'!AC8+'Calculations 1'!N8+'Calculations 1'!E8</f>
        <v>1857294.3026299998</v>
      </c>
      <c r="Z8" s="209">
        <f>'Calculations 1'!Z8</f>
        <v>314863.69895604625</v>
      </c>
      <c r="AA8" s="209">
        <f>'Calculations 1'!AA8</f>
        <v>72966.295315272568</v>
      </c>
      <c r="AB8" s="209">
        <f>'Calculations 1'!AB8</f>
        <v>87838.432288681215</v>
      </c>
      <c r="AC8" s="209">
        <v>0</v>
      </c>
      <c r="AD8" s="209">
        <f>'Calculations 1'!AD8</f>
        <v>2719957.5360099999</v>
      </c>
      <c r="AE8" s="209">
        <f>'Calculations 1'!AE8</f>
        <v>992781.56609999994</v>
      </c>
      <c r="AF8" s="209">
        <f>'Calculations 1'!AF8</f>
        <v>865899.45126000012</v>
      </c>
      <c r="AG8" s="209">
        <f>'Calculations 1'!AG8</f>
        <v>605250.57552000007</v>
      </c>
      <c r="AH8" s="209">
        <f>'Calculations 1'!AH8</f>
        <v>612122.57003000006</v>
      </c>
      <c r="AI8" s="209">
        <f>'Calculations 1'!AI8</f>
        <v>551268.66576</v>
      </c>
      <c r="AJ8" s="209">
        <f>'Calculations 1'!AJ8</f>
        <v>2154803.2443999997</v>
      </c>
      <c r="AK8" s="209">
        <f>'Calculations 1'!AK8</f>
        <v>2988697.9319699998</v>
      </c>
      <c r="AL8" s="209">
        <f>'Calculations 1'!AL8</f>
        <v>3094383.9070599996</v>
      </c>
      <c r="AM8" s="209">
        <f>'Calculations 1'!AM8</f>
        <v>2508902.9306399999</v>
      </c>
      <c r="AN8" s="209">
        <f>'Calculations 1'!AN8</f>
        <v>1277859.1047200002</v>
      </c>
      <c r="AO8" s="209">
        <f>'Calculations 1'!AO8</f>
        <v>2184593.1870599999</v>
      </c>
      <c r="AP8" s="209">
        <f>'Calculations 1'!AP8</f>
        <v>786320.53214000002</v>
      </c>
      <c r="AQ8" s="209">
        <f>'Calculations 1'!AQ8</f>
        <v>21351.7</v>
      </c>
    </row>
    <row r="9" spans="1:45" x14ac:dyDescent="0.25">
      <c r="A9" s="210" t="s">
        <v>191</v>
      </c>
      <c r="B9" s="211">
        <f>INDEX($B$16:$AS$16,1,MATCH(B1,$B$15:$AS$15,0))</f>
        <v>0.87962875886483283</v>
      </c>
      <c r="C9" s="211">
        <f t="shared" ref="C9:AO9" si="0">INDEX($B$16:$AS$16,1,MATCH(C1,$B$15:$AS$15,0))</f>
        <v>0.89263804464351848</v>
      </c>
      <c r="D9" s="211">
        <f t="shared" si="0"/>
        <v>0.79590931360294481</v>
      </c>
      <c r="E9" s="211">
        <f t="shared" si="0"/>
        <v>0.9097719347602895</v>
      </c>
      <c r="F9" s="211">
        <v>1E-3</v>
      </c>
      <c r="G9" s="211">
        <f t="shared" si="0"/>
        <v>0.8908454990741913</v>
      </c>
      <c r="H9" s="211">
        <f t="shared" si="0"/>
        <v>0.83342487767725482</v>
      </c>
      <c r="I9" s="211">
        <f t="shared" si="0"/>
        <v>0.90245246134008761</v>
      </c>
      <c r="J9" s="211">
        <f t="shared" si="0"/>
        <v>0.91436525771312549</v>
      </c>
      <c r="K9" s="211">
        <f t="shared" si="0"/>
        <v>0.35926331526641003</v>
      </c>
      <c r="L9" s="211">
        <f>SUM('WIOT Outputs'!M7:M48)/SUM('WIOT Outputs'!M7:M90)</f>
        <v>0.1175732114852262</v>
      </c>
      <c r="M9" s="211">
        <f>SUM('WIOT Outputs'!N7:N48)/SUM('WIOT Outputs'!N7:N90)</f>
        <v>0.14902304938145527</v>
      </c>
      <c r="N9" s="211">
        <f t="shared" si="0"/>
        <v>0.78154163378675723</v>
      </c>
      <c r="O9" s="211">
        <f t="shared" si="0"/>
        <v>0.88469515611404637</v>
      </c>
      <c r="P9" s="211">
        <f t="shared" si="0"/>
        <v>0.92066757305685409</v>
      </c>
      <c r="Q9" s="211">
        <f t="shared" si="0"/>
        <v>0.86730982642742505</v>
      </c>
      <c r="R9" s="211">
        <f t="shared" si="0"/>
        <v>0.82206565592260428</v>
      </c>
      <c r="S9" s="211">
        <f t="shared" si="0"/>
        <v>0.88747973875499431</v>
      </c>
      <c r="T9" s="211">
        <f t="shared" si="0"/>
        <v>0.78525856659922044</v>
      </c>
      <c r="U9" s="211">
        <f t="shared" si="0"/>
        <v>0.82953662892582614</v>
      </c>
      <c r="V9" s="211">
        <f t="shared" si="0"/>
        <v>0.86833147865090943</v>
      </c>
      <c r="W9" s="211">
        <f t="shared" si="0"/>
        <v>0.87420468681336849</v>
      </c>
      <c r="X9" s="211">
        <f t="shared" si="0"/>
        <v>0.82599954778400486</v>
      </c>
      <c r="Y9" s="211">
        <f t="shared" si="0"/>
        <v>0.89103461804712336</v>
      </c>
      <c r="Z9" s="211">
        <f t="shared" si="0"/>
        <v>0.91901337853937903</v>
      </c>
      <c r="AA9" s="211">
        <f t="shared" si="0"/>
        <v>0.86505977908940945</v>
      </c>
      <c r="AB9" s="211">
        <f t="shared" si="0"/>
        <v>0.94516684553115649</v>
      </c>
      <c r="AC9" s="211">
        <f t="shared" si="0"/>
        <v>0.91501013026761058</v>
      </c>
      <c r="AD9" s="211">
        <f t="shared" si="0"/>
        <v>0.90893892482487393</v>
      </c>
      <c r="AE9" s="211">
        <f t="shared" si="0"/>
        <v>0.90134221535558456</v>
      </c>
      <c r="AF9" s="211">
        <f t="shared" si="0"/>
        <v>0.92621662747234412</v>
      </c>
      <c r="AG9" s="211">
        <f t="shared" si="0"/>
        <v>0.89481156342237345</v>
      </c>
      <c r="AH9" s="211">
        <f t="shared" si="0"/>
        <v>0.90919385111541107</v>
      </c>
      <c r="AI9" s="211">
        <f t="shared" si="0"/>
        <v>0.91140681554302472</v>
      </c>
      <c r="AJ9" s="211">
        <f t="shared" si="0"/>
        <v>0.91883436538853824</v>
      </c>
      <c r="AK9" s="211">
        <f t="shared" si="0"/>
        <v>0.93741988002930399</v>
      </c>
      <c r="AL9" s="211">
        <f t="shared" si="0"/>
        <v>0.92508977389967795</v>
      </c>
      <c r="AM9" s="211">
        <f t="shared" si="0"/>
        <v>0.90747230424779124</v>
      </c>
      <c r="AN9" s="211">
        <f t="shared" si="0"/>
        <v>0.94399657266871562</v>
      </c>
      <c r="AO9" s="211">
        <f t="shared" si="0"/>
        <v>0.84416891502360869</v>
      </c>
      <c r="AP9" s="211">
        <f>INDEX($B$16:$AS$16,1,MATCH(AP1,$B$15:$AS$15,0))</f>
        <v>0.92895130685349381</v>
      </c>
      <c r="AQ9" s="211">
        <f>INDEX($B$16:$AS$16,1,MATCH(AQ1,$B$15:$AS$15,0))</f>
        <v>7.2791473994049838E-4</v>
      </c>
    </row>
    <row r="11" spans="1:45" x14ac:dyDescent="0.25">
      <c r="A11" s="210" t="s">
        <v>192</v>
      </c>
      <c r="B11" s="210">
        <f>B4/B2</f>
        <v>0.11286421240774147</v>
      </c>
      <c r="C11" s="210">
        <f t="shared" ref="C11:AR11" si="1">C4/C2</f>
        <v>0.28934590010621436</v>
      </c>
      <c r="D11" s="210">
        <f t="shared" si="1"/>
        <v>3.0907415983301129E-2</v>
      </c>
      <c r="E11" s="210">
        <v>0</v>
      </c>
      <c r="F11" s="210">
        <f t="shared" si="1"/>
        <v>3.3992853082663428E-2</v>
      </c>
      <c r="G11" s="210">
        <f t="shared" si="1"/>
        <v>7.2185502929873246E-2</v>
      </c>
      <c r="H11" s="210">
        <f t="shared" si="1"/>
        <v>0.10997278748959993</v>
      </c>
      <c r="I11" s="210">
        <f t="shared" si="1"/>
        <v>6.585541460050906E-2</v>
      </c>
      <c r="J11" s="210">
        <f t="shared" si="1"/>
        <v>0.11577086907924233</v>
      </c>
      <c r="K11" s="210">
        <f t="shared" si="1"/>
        <v>0.1757117315194032</v>
      </c>
      <c r="L11" s="210">
        <f t="shared" si="1"/>
        <v>0.18178240468464266</v>
      </c>
      <c r="M11" s="210">
        <f t="shared" si="1"/>
        <v>0.16150113860965554</v>
      </c>
      <c r="N11" s="210" t="e">
        <f t="shared" si="1"/>
        <v>#DIV/0!</v>
      </c>
      <c r="O11" s="210">
        <f t="shared" si="1"/>
        <v>0.1618897052077351</v>
      </c>
      <c r="P11" s="210">
        <f t="shared" si="1"/>
        <v>6.4594381891759325E-2</v>
      </c>
      <c r="Q11" s="210">
        <f t="shared" si="1"/>
        <v>0.167435461077969</v>
      </c>
      <c r="R11" s="210">
        <f t="shared" si="1"/>
        <v>0.22508990165047535</v>
      </c>
      <c r="S11" s="210">
        <v>0</v>
      </c>
      <c r="T11" s="210">
        <v>0</v>
      </c>
      <c r="U11" s="210">
        <v>0</v>
      </c>
      <c r="V11" s="210">
        <f t="shared" si="1"/>
        <v>7.6569323202841155E-2</v>
      </c>
      <c r="W11" s="210">
        <f t="shared" si="1"/>
        <v>0.23525813799515272</v>
      </c>
      <c r="X11" s="210">
        <v>0</v>
      </c>
      <c r="Y11" s="210">
        <f t="shared" si="1"/>
        <v>3.0604893083370603E-2</v>
      </c>
      <c r="Z11" s="210">
        <f t="shared" si="1"/>
        <v>7.2704682738731531E-4</v>
      </c>
      <c r="AA11" s="210">
        <f t="shared" si="1"/>
        <v>5.8583439268329195E-4</v>
      </c>
      <c r="AB11" s="210">
        <f t="shared" si="1"/>
        <v>7.5904255147087247E-4</v>
      </c>
      <c r="AC11" s="210">
        <v>0</v>
      </c>
      <c r="AD11" s="210">
        <f t="shared" si="1"/>
        <v>8.6755562036864423E-2</v>
      </c>
      <c r="AE11" s="210">
        <f t="shared" si="1"/>
        <v>0.12512077475534866</v>
      </c>
      <c r="AF11" s="210">
        <f t="shared" si="1"/>
        <v>6.3037051654043635E-2</v>
      </c>
      <c r="AG11" s="210">
        <f t="shared" si="1"/>
        <v>8.0116698499981751E-2</v>
      </c>
      <c r="AH11" s="210">
        <f t="shared" si="1"/>
        <v>3.8293184632032518E-2</v>
      </c>
      <c r="AI11" s="210">
        <f t="shared" si="1"/>
        <v>5.1800577687719965E-2</v>
      </c>
      <c r="AJ11" s="210">
        <f t="shared" si="1"/>
        <v>6.1681393241134433E-2</v>
      </c>
      <c r="AK11" s="210">
        <f t="shared" si="1"/>
        <v>4.648936808712166E-3</v>
      </c>
      <c r="AL11" s="210">
        <f t="shared" si="1"/>
        <v>7.660010576148403E-2</v>
      </c>
      <c r="AM11" s="210">
        <f t="shared" si="1"/>
        <v>0</v>
      </c>
      <c r="AN11" s="210">
        <f t="shared" si="1"/>
        <v>2.0409301001627689E-2</v>
      </c>
      <c r="AO11" s="210">
        <f t="shared" si="1"/>
        <v>1.4089081174667028E-3</v>
      </c>
      <c r="AP11" s="210">
        <f t="shared" si="1"/>
        <v>1.9060805595691697E-2</v>
      </c>
      <c r="AQ11" s="210">
        <f t="shared" si="1"/>
        <v>0</v>
      </c>
    </row>
    <row r="13" spans="1:45" x14ac:dyDescent="0.25">
      <c r="A13" s="207" t="s">
        <v>193</v>
      </c>
      <c r="B13" s="207">
        <v>9</v>
      </c>
      <c r="C13" s="207">
        <v>10</v>
      </c>
      <c r="D13" s="207">
        <v>10</v>
      </c>
      <c r="E13" s="207">
        <v>11</v>
      </c>
      <c r="F13" s="207">
        <v>12</v>
      </c>
      <c r="G13" s="207">
        <v>13</v>
      </c>
      <c r="H13" s="207">
        <v>14</v>
      </c>
      <c r="I13" s="207">
        <v>15</v>
      </c>
      <c r="J13" s="207">
        <v>16</v>
      </c>
      <c r="K13" s="207">
        <v>17</v>
      </c>
      <c r="L13" s="207">
        <v>18</v>
      </c>
      <c r="M13" s="207">
        <v>18</v>
      </c>
      <c r="N13" s="207">
        <v>19</v>
      </c>
      <c r="O13" s="207">
        <v>20</v>
      </c>
      <c r="P13" s="207">
        <v>20</v>
      </c>
      <c r="Q13" s="207">
        <v>21</v>
      </c>
      <c r="R13" s="207">
        <v>21</v>
      </c>
      <c r="S13" s="207">
        <v>22</v>
      </c>
      <c r="T13" s="207">
        <v>23</v>
      </c>
      <c r="U13" s="207">
        <v>24</v>
      </c>
      <c r="V13" s="207">
        <v>25</v>
      </c>
      <c r="W13" s="207">
        <v>26</v>
      </c>
      <c r="X13" s="207">
        <v>27</v>
      </c>
      <c r="Y13" s="207">
        <v>28</v>
      </c>
      <c r="Z13" s="207">
        <v>29</v>
      </c>
      <c r="AA13" s="207">
        <v>29</v>
      </c>
      <c r="AB13" s="207">
        <v>29</v>
      </c>
      <c r="AC13" s="207">
        <v>30</v>
      </c>
      <c r="AD13" s="207">
        <v>31</v>
      </c>
      <c r="AE13" s="207">
        <v>32</v>
      </c>
      <c r="AF13" s="207">
        <v>33</v>
      </c>
      <c r="AG13" s="207">
        <v>34</v>
      </c>
      <c r="AH13" s="207">
        <v>35</v>
      </c>
      <c r="AI13" s="207">
        <v>36</v>
      </c>
      <c r="AJ13" s="207">
        <v>37</v>
      </c>
      <c r="AK13" s="207">
        <v>38</v>
      </c>
      <c r="AL13" s="207">
        <v>39</v>
      </c>
      <c r="AM13" s="207">
        <v>40</v>
      </c>
      <c r="AN13" s="207">
        <v>41</v>
      </c>
      <c r="AO13" s="207">
        <v>42</v>
      </c>
      <c r="AP13" s="207">
        <v>43</v>
      </c>
      <c r="AQ13" s="207">
        <v>44</v>
      </c>
    </row>
    <row r="14" spans="1:45" x14ac:dyDescent="0.25">
      <c r="AQ14" s="207" t="s">
        <v>798</v>
      </c>
    </row>
    <row r="15" spans="1:45" x14ac:dyDescent="0.25">
      <c r="B15" s="207" t="s">
        <v>142</v>
      </c>
      <c r="C15" s="207" t="s">
        <v>143</v>
      </c>
      <c r="D15" s="207" t="s">
        <v>144</v>
      </c>
      <c r="E15" s="207" t="s">
        <v>145</v>
      </c>
      <c r="F15" s="207" t="s">
        <v>147</v>
      </c>
      <c r="G15" s="207" t="s">
        <v>148</v>
      </c>
      <c r="H15" s="207" t="s">
        <v>149</v>
      </c>
      <c r="I15" s="207" t="s">
        <v>150</v>
      </c>
      <c r="J15" s="207" t="s">
        <v>173</v>
      </c>
      <c r="K15" s="207" t="s">
        <v>151</v>
      </c>
      <c r="L15" s="207" t="s">
        <v>154</v>
      </c>
      <c r="M15" s="207" t="s">
        <v>152</v>
      </c>
      <c r="N15" s="207" t="s">
        <v>155</v>
      </c>
      <c r="O15" s="207" t="s">
        <v>156</v>
      </c>
      <c r="P15" s="207" t="s">
        <v>157</v>
      </c>
      <c r="Q15" s="207" t="s">
        <v>158</v>
      </c>
      <c r="R15" s="207" t="s">
        <v>159</v>
      </c>
      <c r="S15" s="207" t="s">
        <v>162</v>
      </c>
      <c r="T15" s="207" t="s">
        <v>160</v>
      </c>
      <c r="U15" s="207" t="s">
        <v>161</v>
      </c>
      <c r="V15" s="207" t="s">
        <v>163</v>
      </c>
      <c r="W15" s="207" t="s">
        <v>164</v>
      </c>
      <c r="X15" s="207" t="s">
        <v>165</v>
      </c>
      <c r="Y15" s="207" t="s">
        <v>168</v>
      </c>
      <c r="Z15" s="207" t="s">
        <v>166</v>
      </c>
      <c r="AA15" s="207" t="s">
        <v>167</v>
      </c>
      <c r="AB15" s="207" t="s">
        <v>169</v>
      </c>
      <c r="AC15" s="207" t="s">
        <v>170</v>
      </c>
      <c r="AD15" s="207" t="s">
        <v>172</v>
      </c>
      <c r="AE15" s="207" t="s">
        <v>171</v>
      </c>
      <c r="AF15" s="207" t="s">
        <v>174</v>
      </c>
      <c r="AG15" s="207" t="s">
        <v>176</v>
      </c>
      <c r="AH15" s="207" t="s">
        <v>177</v>
      </c>
      <c r="AI15" s="207" t="s">
        <v>175</v>
      </c>
      <c r="AJ15" s="207" t="s">
        <v>178</v>
      </c>
      <c r="AK15" s="207" t="s">
        <v>179</v>
      </c>
      <c r="AL15" s="207" t="s">
        <v>180</v>
      </c>
      <c r="AM15" s="207" t="s">
        <v>181</v>
      </c>
      <c r="AN15" s="207" t="s">
        <v>182</v>
      </c>
      <c r="AO15" s="207" t="s">
        <v>789</v>
      </c>
      <c r="AP15" s="207" t="s">
        <v>790</v>
      </c>
      <c r="AQ15" s="207" t="s">
        <v>146</v>
      </c>
      <c r="AR15" s="207" t="s">
        <v>153</v>
      </c>
      <c r="AS15" s="208" t="s">
        <v>183</v>
      </c>
    </row>
    <row r="16" spans="1:45" x14ac:dyDescent="0.25">
      <c r="A16" s="207" t="s">
        <v>797</v>
      </c>
      <c r="B16" s="207">
        <f>SUM('Exiobase Outputs'!C4:C44)/SUM('Exiobase Outputs'!C4:C85)</f>
        <v>0.87962875886483283</v>
      </c>
      <c r="C16" s="207">
        <f>SUM('Exiobase Outputs'!D4:D44)/SUM('Exiobase Outputs'!D4:D85)</f>
        <v>0.89263804464351848</v>
      </c>
      <c r="D16" s="207">
        <f>SUM('Exiobase Outputs'!E4:E44)/SUM('Exiobase Outputs'!E4:E85)</f>
        <v>0.79590931360294481</v>
      </c>
      <c r="E16" s="207">
        <f>SUM('Exiobase Outputs'!F4:F44)/SUM('Exiobase Outputs'!F4:F85)</f>
        <v>0.9097719347602895</v>
      </c>
      <c r="F16" s="207">
        <f>SUM('Exiobase Outputs'!G4:G44)/SUM('Exiobase Outputs'!G4:G85)</f>
        <v>0.8908454990741913</v>
      </c>
      <c r="G16" s="207">
        <f>SUM('Exiobase Outputs'!H4:H44)/SUM('Exiobase Outputs'!H4:H85)</f>
        <v>0.83342487767725482</v>
      </c>
      <c r="H16" s="207">
        <f>SUM('Exiobase Outputs'!I4:I44)/SUM('Exiobase Outputs'!I4:I85)</f>
        <v>0.90245246134008761</v>
      </c>
      <c r="I16" s="207">
        <f>SUM('Exiobase Outputs'!J4:J44)/SUM('Exiobase Outputs'!J4:J85)</f>
        <v>0.91436525771312549</v>
      </c>
      <c r="J16" s="207">
        <f>SUM('Exiobase Outputs'!K4:K44)/SUM('Exiobase Outputs'!K4:K85)</f>
        <v>0.89481156342237345</v>
      </c>
      <c r="K16" s="207">
        <f>SUM('Exiobase Outputs'!L4:L44)/SUM('Exiobase Outputs'!L4:L85)</f>
        <v>0.35926331526641003</v>
      </c>
      <c r="L16" s="207">
        <f>SUM('Exiobase Outputs'!M4:M44)/SUM('Exiobase Outputs'!M4:M85)</f>
        <v>0.78154163378675723</v>
      </c>
      <c r="M16" s="207">
        <f>SUM('Exiobase Outputs'!N4:N44)/SUM('Exiobase Outputs'!N4:N85)</f>
        <v>0.73492622670143481</v>
      </c>
      <c r="N16" s="207">
        <f>SUM('Exiobase Outputs'!O4:O44)/SUM('Exiobase Outputs'!O4:O85)</f>
        <v>0.88469515611404637</v>
      </c>
      <c r="O16" s="207">
        <f>SUM('Exiobase Outputs'!P4:P44)/SUM('Exiobase Outputs'!P4:P85)</f>
        <v>0.92066757305685409</v>
      </c>
      <c r="P16" s="207">
        <f>SUM('Exiobase Outputs'!Q4:Q44)/SUM('Exiobase Outputs'!Q4:Q85)</f>
        <v>0.86730982642742505</v>
      </c>
      <c r="Q16" s="207">
        <f>SUM('Exiobase Outputs'!R4:R44)/SUM('Exiobase Outputs'!R4:R85)</f>
        <v>0.82206565592260428</v>
      </c>
      <c r="R16" s="207">
        <f>SUM('Exiobase Outputs'!S4:S44)/SUM('Exiobase Outputs'!S4:S85)</f>
        <v>0.88747973875499431</v>
      </c>
      <c r="S16" s="207">
        <f>SUM('Exiobase Outputs'!T4:T44)/SUM('Exiobase Outputs'!T4:T85)</f>
        <v>0.86833147865090943</v>
      </c>
      <c r="T16" s="207">
        <f>SUM('Exiobase Outputs'!U4:U44)/SUM('Exiobase Outputs'!U4:U85)</f>
        <v>0.78525856659922044</v>
      </c>
      <c r="U16" s="207">
        <f>SUM('Exiobase Outputs'!V4:V44)/SUM('Exiobase Outputs'!V4:V85)</f>
        <v>0.82953662892582614</v>
      </c>
      <c r="V16" s="207">
        <f>SUM('Exiobase Outputs'!W4:W44)/SUM('Exiobase Outputs'!W4:W85)</f>
        <v>0.87420468681336849</v>
      </c>
      <c r="W16" s="207">
        <f>SUM('Exiobase Outputs'!X4:X44)/SUM('Exiobase Outputs'!X4:X85)</f>
        <v>0.82599954778400486</v>
      </c>
      <c r="X16" s="207">
        <f>SUM('Exiobase Outputs'!Y4:Y44)/SUM('Exiobase Outputs'!Y4:Y85)</f>
        <v>0.89103461804712336</v>
      </c>
      <c r="Y16" s="207">
        <f>SUM('Exiobase Outputs'!Z4:Z44)/SUM('Exiobase Outputs'!Z4:Z85)</f>
        <v>0.94516684553115649</v>
      </c>
      <c r="Z16" s="207">
        <f>SUM('Exiobase Outputs'!AA4:AA44)/SUM('Exiobase Outputs'!AA4:AA85)</f>
        <v>0.91901337853937903</v>
      </c>
      <c r="AA16" s="207">
        <f>SUM('Exiobase Outputs'!AB4:AB44)/SUM('Exiobase Outputs'!AB4:AB85)</f>
        <v>0.86505977908940945</v>
      </c>
      <c r="AB16" s="207">
        <f>SUM('Exiobase Outputs'!AC4:AC44)/SUM('Exiobase Outputs'!AC4:AC85)</f>
        <v>0.91501013026761058</v>
      </c>
      <c r="AC16" s="207">
        <f>SUM('Exiobase Outputs'!AD4:AD44)/SUM('Exiobase Outputs'!AD4:AD85)</f>
        <v>0.90893892482487393</v>
      </c>
      <c r="AD16" s="207">
        <f>SUM('Exiobase Outputs'!AE4:AE44)/SUM('Exiobase Outputs'!AE4:AE85)</f>
        <v>0.92621662747234412</v>
      </c>
      <c r="AE16" s="207">
        <f>SUM('Exiobase Outputs'!AF4:AF44)/SUM('Exiobase Outputs'!AF4:AF85)</f>
        <v>0.90134221535558456</v>
      </c>
      <c r="AF16" s="207">
        <f>SUM('Exiobase Outputs'!AG4:AG44)/SUM('Exiobase Outputs'!AG4:AG85)</f>
        <v>0.90919385111541107</v>
      </c>
      <c r="AG16" s="207">
        <f>SUM('Exiobase Outputs'!AH4:AH44)/SUM('Exiobase Outputs'!AH4:AH85)</f>
        <v>0.91883436538853824</v>
      </c>
      <c r="AH16" s="207">
        <f>SUM('Exiobase Outputs'!AI4:AI44)/SUM('Exiobase Outputs'!AI4:AI85)</f>
        <v>0.93741988002930399</v>
      </c>
      <c r="AI16" s="207">
        <f>SUM('Exiobase Outputs'!AJ4:AJ44)/SUM('Exiobase Outputs'!AJ4:AJ85)</f>
        <v>0.91140681554302472</v>
      </c>
      <c r="AJ16" s="207">
        <f>SUM('Exiobase Outputs'!AK4:AK44)/SUM('Exiobase Outputs'!AK4:AK85)</f>
        <v>0.92508977389967795</v>
      </c>
      <c r="AK16" s="207">
        <f>SUM('Exiobase Outputs'!AL4:AL44)/SUM('Exiobase Outputs'!AL4:AL85)</f>
        <v>0.90747230424779124</v>
      </c>
      <c r="AL16" s="207">
        <f>SUM('Exiobase Outputs'!AM4:AM44)/SUM('Exiobase Outputs'!AM4:AM85)</f>
        <v>0.94399657266871562</v>
      </c>
      <c r="AM16" s="207">
        <f>SUM('Exiobase Outputs'!AN4:AN44)/SUM('Exiobase Outputs'!AN4:AN85)</f>
        <v>0.84416891502360869</v>
      </c>
      <c r="AN16" s="207">
        <f>SUM('Exiobase Outputs'!AO4:AO44)/SUM('Exiobase Outputs'!AO4:AO85)</f>
        <v>0.92895130685349381</v>
      </c>
      <c r="AO16" s="207">
        <f>SUM('Exiobase Outputs'!AP4:AP44)/SUM('Exiobase Outputs'!AP4:AP85)</f>
        <v>0.9466812900659296</v>
      </c>
      <c r="AQ16" s="207">
        <v>0</v>
      </c>
      <c r="AR16" s="207">
        <f>SUM('WIOT Outputs'!N7:N48)/SUM('WIOT Outputs'!N7:N90)</f>
        <v>0.14902304938145527</v>
      </c>
      <c r="AS16" s="207">
        <f>SUM('WIOT Outputs'!AR7:AR48)/SUM('WIOT Outputs'!AR7:AR90)</f>
        <v>7.2791473994049838E-4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B2" sqref="B2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91" t="s">
        <v>152</v>
      </c>
      <c r="M1" s="191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195</v>
      </c>
      <c r="B2" s="16">
        <f>'Calculations 1'!B9</f>
        <v>0.87962875886483283</v>
      </c>
      <c r="C2" s="16">
        <f>'Calculations 1'!C9</f>
        <v>0.89263804464351848</v>
      </c>
      <c r="D2" s="16">
        <f>'Calculations 1'!D9</f>
        <v>0.79590931360294481</v>
      </c>
      <c r="E2" s="16">
        <f>'Calculations 1'!E9</f>
        <v>0.9097719347602895</v>
      </c>
      <c r="F2" s="16">
        <f>'Calculations 1'!F9</f>
        <v>1E-3</v>
      </c>
      <c r="G2" s="16">
        <f>'Calculations 1'!G9</f>
        <v>0.8908454990741913</v>
      </c>
      <c r="H2" s="16">
        <f>'Calculations 1'!H9</f>
        <v>0.83342487767725482</v>
      </c>
      <c r="I2" s="16">
        <f>'Calculations 1'!I9</f>
        <v>0.90245246134008761</v>
      </c>
      <c r="J2" s="16">
        <f>'Calculations 1'!J9</f>
        <v>0.91436525771312549</v>
      </c>
      <c r="K2" s="16">
        <f>'Calculations 1'!K9</f>
        <v>0.35926331526641003</v>
      </c>
      <c r="L2" s="192">
        <f>'Calculations 1'!M16</f>
        <v>0.73492622670143481</v>
      </c>
      <c r="M2" s="192">
        <f>'Calculations 1'!M16</f>
        <v>0.73492622670143481</v>
      </c>
      <c r="N2" s="16">
        <f>'Calculations 1'!N9</f>
        <v>0.78154163378675723</v>
      </c>
      <c r="O2" s="16">
        <f>'Calculations 1'!O9</f>
        <v>0.88469515611404637</v>
      </c>
      <c r="P2" s="16">
        <f>'Calculations 1'!P9</f>
        <v>0.92066757305685409</v>
      </c>
      <c r="Q2" s="16">
        <f>'Calculations 1'!Q9</f>
        <v>0.86730982642742505</v>
      </c>
      <c r="R2" s="16">
        <f>'Calculations 1'!R9</f>
        <v>0.82206565592260428</v>
      </c>
      <c r="S2" s="16">
        <f>'Calculations 1'!S9</f>
        <v>0.88747973875499431</v>
      </c>
      <c r="T2" s="16">
        <f>'Calculations 1'!T9</f>
        <v>0.78525856659922044</v>
      </c>
      <c r="U2" s="16">
        <f>'Calculations 1'!U9</f>
        <v>0.82953662892582614</v>
      </c>
      <c r="V2" s="16">
        <f>'Calculations 1'!V9</f>
        <v>0.86833147865090943</v>
      </c>
      <c r="W2" s="16">
        <f>'Calculations 1'!W9</f>
        <v>0.87420468681336849</v>
      </c>
      <c r="X2" s="16">
        <f>'Calculations 1'!X9</f>
        <v>0.82599954778400486</v>
      </c>
      <c r="Y2" s="16">
        <f>'Calculations 1'!Y9</f>
        <v>0.89103461804712336</v>
      </c>
      <c r="Z2" s="16">
        <f>'Calculations 1'!Z9</f>
        <v>0.91901337853937903</v>
      </c>
      <c r="AA2" s="16">
        <f>'Calculations 1'!AA9</f>
        <v>0.86505977908940945</v>
      </c>
      <c r="AB2" s="16">
        <f>'Calculations 1'!AB9</f>
        <v>0.94516684553115649</v>
      </c>
      <c r="AC2" s="16">
        <f>'Calculations 1'!AC9</f>
        <v>0.91501013026761058</v>
      </c>
      <c r="AD2" s="16">
        <f>'Calculations 1'!AD9</f>
        <v>0.90893892482487393</v>
      </c>
      <c r="AE2" s="16">
        <f>'Calculations 1'!AE9</f>
        <v>0.90134221535558456</v>
      </c>
      <c r="AF2" s="16">
        <f>'Calculations 1'!AF9</f>
        <v>0.92621662747234412</v>
      </c>
      <c r="AG2" s="16">
        <f>'Calculations 1'!AG9</f>
        <v>0.89481156342237345</v>
      </c>
      <c r="AH2" s="16">
        <f>'Calculations 1'!AH9</f>
        <v>0.90919385111541107</v>
      </c>
      <c r="AI2" s="16">
        <f>'Calculations 1'!AI9</f>
        <v>0.91140681554302472</v>
      </c>
      <c r="AJ2" s="16">
        <f>'Calculations 1'!AJ9</f>
        <v>0.91883436538853824</v>
      </c>
      <c r="AK2" s="16">
        <f>'Calculations 1'!AK9</f>
        <v>0.93741988002930399</v>
      </c>
      <c r="AL2" s="16">
        <f>'Calculations 1'!AL9</f>
        <v>0.92508977389967795</v>
      </c>
      <c r="AM2" s="16">
        <f>'Calculations 1'!AM9</f>
        <v>0.90747230424779124</v>
      </c>
      <c r="AN2" s="16">
        <f>'Calculations 1'!AN9</f>
        <v>0.94399657266871562</v>
      </c>
      <c r="AO2" s="16">
        <f>'Calculations 1'!AO9</f>
        <v>0.84416891502360869</v>
      </c>
      <c r="AP2" s="16">
        <f>'Calculations 1'!AP9</f>
        <v>0.92895130685349381</v>
      </c>
      <c r="AQ2" s="1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tabSelected="1" workbookViewId="0">
      <selection activeCell="E2" sqref="E2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192</v>
      </c>
      <c r="B2" s="16">
        <f>'Calculations 2'!B11</f>
        <v>0.11286421240774147</v>
      </c>
      <c r="C2" s="16">
        <f>'Calculations 2'!C11</f>
        <v>0.28934590010621436</v>
      </c>
      <c r="D2" s="16">
        <f>'Calculations 2'!D11</f>
        <v>3.0907415983301129E-2</v>
      </c>
      <c r="E2" s="16">
        <f>'Calculations 2'!E11</f>
        <v>0</v>
      </c>
      <c r="F2" s="16">
        <f>'Calculations 2'!F11</f>
        <v>3.3992853082663428E-2</v>
      </c>
      <c r="G2" s="16">
        <f>'Calculations 2'!G11</f>
        <v>7.2185502929873246E-2</v>
      </c>
      <c r="H2" s="16">
        <f>'Calculations 2'!H11</f>
        <v>0.10997278748959993</v>
      </c>
      <c r="I2" s="16">
        <f>'Calculations 2'!I11</f>
        <v>6.585541460050906E-2</v>
      </c>
      <c r="J2" s="16">
        <f>'Calculations 2'!J11</f>
        <v>0.11577086907924233</v>
      </c>
      <c r="K2" s="16">
        <f>'Calculations 2'!K11</f>
        <v>0.1757117315194032</v>
      </c>
      <c r="L2" s="16">
        <f>'Calculations 2'!L11</f>
        <v>0.18178240468464266</v>
      </c>
      <c r="M2" s="16">
        <f>'Calculations 2'!M11</f>
        <v>0.16150113860965554</v>
      </c>
      <c r="N2" s="16" t="e">
        <f>'Calculations 2'!N11</f>
        <v>#DIV/0!</v>
      </c>
      <c r="O2" s="16">
        <f>'Calculations 2'!O11</f>
        <v>0.1618897052077351</v>
      </c>
      <c r="P2" s="16">
        <f>'Calculations 2'!P11</f>
        <v>6.4594381891759325E-2</v>
      </c>
      <c r="Q2" s="16">
        <f>'Calculations 2'!Q11</f>
        <v>0.167435461077969</v>
      </c>
      <c r="R2" s="16">
        <f>'Calculations 2'!R11</f>
        <v>0.22508990165047535</v>
      </c>
      <c r="S2" s="16">
        <f>'Calculations 2'!S11</f>
        <v>0</v>
      </c>
      <c r="T2" s="16">
        <f>'Calculations 2'!T11</f>
        <v>0</v>
      </c>
      <c r="U2" s="16">
        <f>'Calculations 2'!U11</f>
        <v>0</v>
      </c>
      <c r="V2" s="16">
        <f>'Calculations 2'!V11</f>
        <v>7.6569323202841155E-2</v>
      </c>
      <c r="W2" s="16">
        <f>'Calculations 2'!W11</f>
        <v>0.23525813799515272</v>
      </c>
      <c r="X2" s="16">
        <f>'Calculations 2'!X11</f>
        <v>0</v>
      </c>
      <c r="Y2" s="16">
        <f>'Calculations 2'!Y11</f>
        <v>3.0604893083370603E-2</v>
      </c>
      <c r="Z2" s="16">
        <f>'Calculations 2'!Z11</f>
        <v>7.2704682738731531E-4</v>
      </c>
      <c r="AA2" s="16">
        <f>'Calculations 2'!AA11</f>
        <v>5.8583439268329195E-4</v>
      </c>
      <c r="AB2" s="16">
        <f>'Calculations 2'!AB11</f>
        <v>7.5904255147087247E-4</v>
      </c>
      <c r="AC2" s="16">
        <f>'Calculations 2'!AC11</f>
        <v>0</v>
      </c>
      <c r="AD2" s="16">
        <f>'Calculations 2'!AD11</f>
        <v>8.6755562036864423E-2</v>
      </c>
      <c r="AE2" s="16">
        <f>'Calculations 2'!AE11</f>
        <v>0.12512077475534866</v>
      </c>
      <c r="AF2" s="16">
        <f>'Calculations 2'!AF11</f>
        <v>6.3037051654043635E-2</v>
      </c>
      <c r="AG2" s="16">
        <f>'Calculations 2'!AG11</f>
        <v>8.0116698499981751E-2</v>
      </c>
      <c r="AH2" s="16">
        <f>'Calculations 2'!AH11</f>
        <v>3.8293184632032518E-2</v>
      </c>
      <c r="AI2" s="16">
        <f>'Calculations 2'!AI11</f>
        <v>5.1800577687719965E-2</v>
      </c>
      <c r="AJ2" s="16">
        <f>'Calculations 2'!AJ11</f>
        <v>6.1681393241134433E-2</v>
      </c>
      <c r="AK2" s="16">
        <f>'Calculations 2'!AK11</f>
        <v>4.648936808712166E-3</v>
      </c>
      <c r="AL2" s="16">
        <f>'Calculations 2'!AL11</f>
        <v>7.660010576148403E-2</v>
      </c>
      <c r="AM2" s="16">
        <f>'Calculations 2'!AM11</f>
        <v>0</v>
      </c>
      <c r="AN2" s="16">
        <f>'Calculations 2'!AN11</f>
        <v>2.0409301001627689E-2</v>
      </c>
      <c r="AO2" s="16">
        <f>'Calculations 2'!AO11</f>
        <v>1.4089081174667028E-3</v>
      </c>
      <c r="AP2" s="16">
        <f>'Calculations 2'!AP11</f>
        <v>1.9060805595691697E-2</v>
      </c>
      <c r="AQ2" s="16">
        <f>'Calculations 2'!AQ11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>
      <selection activeCell="F57" sqref="F57"/>
    </sheetView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196</v>
      </c>
      <c r="B1" s="38"/>
    </row>
    <row r="2" spans="1:431" s="39" customFormat="1" ht="12.75" customHeight="1" x14ac:dyDescent="0.2">
      <c r="A2" s="40" t="s">
        <v>197</v>
      </c>
      <c r="B2" s="40"/>
    </row>
    <row r="3" spans="1:431" s="39" customFormat="1" ht="12.75" customHeight="1" x14ac:dyDescent="0.2">
      <c r="A3" s="40" t="s">
        <v>198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199</v>
      </c>
      <c r="B5" s="43"/>
      <c r="C5" s="44"/>
      <c r="D5" s="45" t="s">
        <v>200</v>
      </c>
      <c r="E5" s="46" t="s">
        <v>201</v>
      </c>
      <c r="F5" s="46" t="s">
        <v>202</v>
      </c>
      <c r="G5" s="46" t="s">
        <v>203</v>
      </c>
      <c r="H5" s="46" t="s">
        <v>204</v>
      </c>
      <c r="I5" s="46" t="s">
        <v>205</v>
      </c>
      <c r="J5" s="46" t="s">
        <v>206</v>
      </c>
      <c r="K5" s="46" t="s">
        <v>207</v>
      </c>
      <c r="L5" s="46" t="s">
        <v>208</v>
      </c>
      <c r="M5" s="46" t="s">
        <v>209</v>
      </c>
      <c r="N5" s="46" t="s">
        <v>210</v>
      </c>
      <c r="O5" s="46" t="s">
        <v>211</v>
      </c>
      <c r="P5" s="46" t="s">
        <v>212</v>
      </c>
      <c r="Q5" s="46" t="s">
        <v>213</v>
      </c>
      <c r="R5" s="46" t="s">
        <v>214</v>
      </c>
      <c r="S5" s="46" t="s">
        <v>215</v>
      </c>
      <c r="T5" s="46" t="s">
        <v>216</v>
      </c>
      <c r="U5" s="46" t="s">
        <v>217</v>
      </c>
      <c r="V5" s="46" t="s">
        <v>218</v>
      </c>
      <c r="W5" s="46" t="s">
        <v>219</v>
      </c>
      <c r="X5" s="46" t="s">
        <v>220</v>
      </c>
      <c r="Y5" s="46" t="s">
        <v>221</v>
      </c>
      <c r="Z5" s="46" t="s">
        <v>222</v>
      </c>
      <c r="AA5" s="46" t="s">
        <v>223</v>
      </c>
      <c r="AB5" s="46" t="s">
        <v>224</v>
      </c>
      <c r="AC5" s="46" t="s">
        <v>225</v>
      </c>
      <c r="AD5" s="46" t="s">
        <v>226</v>
      </c>
      <c r="AE5" s="46" t="s">
        <v>227</v>
      </c>
      <c r="AF5" s="46" t="s">
        <v>228</v>
      </c>
      <c r="AG5" s="46" t="s">
        <v>229</v>
      </c>
      <c r="AH5" s="46" t="s">
        <v>230</v>
      </c>
      <c r="AI5" s="46" t="s">
        <v>231</v>
      </c>
      <c r="AJ5" s="46" t="s">
        <v>232</v>
      </c>
      <c r="AK5" s="46" t="s">
        <v>233</v>
      </c>
      <c r="AL5" s="46" t="s">
        <v>234</v>
      </c>
      <c r="AM5" s="46" t="s">
        <v>235</v>
      </c>
      <c r="AN5" s="46" t="s">
        <v>236</v>
      </c>
      <c r="AO5" s="46" t="s">
        <v>237</v>
      </c>
      <c r="AP5" s="46" t="s">
        <v>238</v>
      </c>
      <c r="AQ5" s="46" t="s">
        <v>239</v>
      </c>
      <c r="AR5" s="46" t="s">
        <v>240</v>
      </c>
      <c r="AS5" s="46" t="s">
        <v>241</v>
      </c>
      <c r="AT5" s="46" t="s">
        <v>242</v>
      </c>
      <c r="AU5" s="46" t="s">
        <v>243</v>
      </c>
      <c r="AV5" s="46" t="s">
        <v>244</v>
      </c>
      <c r="AW5" s="46" t="s">
        <v>245</v>
      </c>
      <c r="AX5" s="46" t="s">
        <v>246</v>
      </c>
      <c r="AY5" s="46" t="s">
        <v>247</v>
      </c>
      <c r="AZ5" s="46" t="s">
        <v>248</v>
      </c>
      <c r="BA5" s="46" t="s">
        <v>249</v>
      </c>
      <c r="BB5" s="46" t="s">
        <v>250</v>
      </c>
      <c r="BC5" s="46" t="s">
        <v>251</v>
      </c>
      <c r="BD5" s="46" t="s">
        <v>252</v>
      </c>
      <c r="BE5" s="46" t="s">
        <v>253</v>
      </c>
      <c r="BF5" s="46" t="s">
        <v>254</v>
      </c>
      <c r="BG5" s="46" t="s">
        <v>255</v>
      </c>
      <c r="BH5" s="46" t="s">
        <v>256</v>
      </c>
      <c r="BI5" s="46" t="s">
        <v>257</v>
      </c>
      <c r="BJ5" s="46" t="s">
        <v>258</v>
      </c>
      <c r="BK5" s="46" t="s">
        <v>259</v>
      </c>
      <c r="BL5" s="46" t="s">
        <v>260</v>
      </c>
      <c r="BM5" s="46" t="s">
        <v>261</v>
      </c>
      <c r="BN5" s="46" t="s">
        <v>262</v>
      </c>
      <c r="BO5" s="46" t="s">
        <v>263</v>
      </c>
      <c r="BP5" s="46" t="s">
        <v>264</v>
      </c>
      <c r="BQ5" s="46" t="s">
        <v>265</v>
      </c>
      <c r="BR5" s="46" t="s">
        <v>266</v>
      </c>
      <c r="BS5" s="46" t="s">
        <v>267</v>
      </c>
      <c r="BT5" s="46" t="s">
        <v>268</v>
      </c>
      <c r="BU5" s="46" t="s">
        <v>269</v>
      </c>
      <c r="BV5" s="46" t="s">
        <v>270</v>
      </c>
      <c r="BW5" s="46" t="s">
        <v>271</v>
      </c>
      <c r="BX5" s="46" t="s">
        <v>272</v>
      </c>
      <c r="BY5" s="46" t="s">
        <v>273</v>
      </c>
      <c r="BZ5" s="46" t="s">
        <v>274</v>
      </c>
      <c r="CA5" s="46" t="s">
        <v>275</v>
      </c>
      <c r="CB5" s="46" t="s">
        <v>276</v>
      </c>
      <c r="CC5" s="46" t="s">
        <v>277</v>
      </c>
      <c r="CD5" s="46" t="s">
        <v>278</v>
      </c>
      <c r="CE5" s="46" t="s">
        <v>279</v>
      </c>
      <c r="CF5" s="46" t="s">
        <v>280</v>
      </c>
      <c r="CG5" s="46" t="s">
        <v>281</v>
      </c>
      <c r="CH5" s="46" t="s">
        <v>282</v>
      </c>
      <c r="CI5" s="46" t="s">
        <v>283</v>
      </c>
      <c r="CJ5" s="46" t="s">
        <v>284</v>
      </c>
      <c r="CK5" s="46" t="s">
        <v>285</v>
      </c>
      <c r="CL5" s="46" t="s">
        <v>286</v>
      </c>
      <c r="CM5" s="46" t="s">
        <v>287</v>
      </c>
      <c r="CN5" s="46" t="s">
        <v>288</v>
      </c>
      <c r="CO5" s="46" t="s">
        <v>289</v>
      </c>
      <c r="CP5" s="46" t="s">
        <v>290</v>
      </c>
      <c r="CQ5" s="46" t="s">
        <v>291</v>
      </c>
      <c r="CR5" s="46" t="s">
        <v>292</v>
      </c>
      <c r="CS5" s="46" t="s">
        <v>293</v>
      </c>
      <c r="CT5" s="46" t="s">
        <v>294</v>
      </c>
      <c r="CU5" s="46" t="s">
        <v>295</v>
      </c>
      <c r="CV5" s="46" t="s">
        <v>296</v>
      </c>
      <c r="CW5" s="46" t="s">
        <v>297</v>
      </c>
      <c r="CX5" s="46" t="s">
        <v>298</v>
      </c>
      <c r="CY5" s="46" t="s">
        <v>299</v>
      </c>
      <c r="CZ5" s="46" t="s">
        <v>300</v>
      </c>
      <c r="DA5" s="46" t="s">
        <v>301</v>
      </c>
      <c r="DB5" s="46" t="s">
        <v>302</v>
      </c>
      <c r="DC5" s="46" t="s">
        <v>303</v>
      </c>
      <c r="DD5" s="46" t="s">
        <v>304</v>
      </c>
      <c r="DE5" s="46" t="s">
        <v>305</v>
      </c>
      <c r="DF5" s="46" t="s">
        <v>306</v>
      </c>
      <c r="DG5" s="46" t="s">
        <v>307</v>
      </c>
      <c r="DH5" s="46" t="s">
        <v>308</v>
      </c>
      <c r="DI5" s="46" t="s">
        <v>309</v>
      </c>
      <c r="DJ5" s="46" t="s">
        <v>310</v>
      </c>
      <c r="DK5" s="46" t="s">
        <v>311</v>
      </c>
      <c r="DL5" s="46" t="s">
        <v>312</v>
      </c>
      <c r="DM5" s="46" t="s">
        <v>313</v>
      </c>
      <c r="DN5" s="46" t="s">
        <v>314</v>
      </c>
      <c r="DO5" s="46" t="s">
        <v>315</v>
      </c>
      <c r="DP5" s="46" t="s">
        <v>316</v>
      </c>
      <c r="DQ5" s="46" t="s">
        <v>317</v>
      </c>
      <c r="DR5" s="46" t="s">
        <v>318</v>
      </c>
      <c r="DS5" s="46" t="s">
        <v>319</v>
      </c>
      <c r="DT5" s="46" t="s">
        <v>320</v>
      </c>
      <c r="DU5" s="46" t="s">
        <v>321</v>
      </c>
      <c r="DV5" s="46" t="s">
        <v>322</v>
      </c>
      <c r="DW5" s="46" t="s">
        <v>323</v>
      </c>
      <c r="DX5" s="46" t="s">
        <v>324</v>
      </c>
      <c r="DY5" s="46" t="s">
        <v>325</v>
      </c>
      <c r="DZ5" s="46" t="s">
        <v>326</v>
      </c>
      <c r="EA5" s="46" t="s">
        <v>327</v>
      </c>
      <c r="EB5" s="46" t="s">
        <v>328</v>
      </c>
      <c r="EC5" s="46" t="s">
        <v>329</v>
      </c>
      <c r="ED5" s="46" t="s">
        <v>330</v>
      </c>
      <c r="EE5" s="46" t="s">
        <v>331</v>
      </c>
      <c r="EF5" s="46" t="s">
        <v>332</v>
      </c>
      <c r="EG5" s="46" t="s">
        <v>333</v>
      </c>
      <c r="EH5" s="46" t="s">
        <v>334</v>
      </c>
      <c r="EI5" s="46" t="s">
        <v>335</v>
      </c>
      <c r="EJ5" s="46" t="s">
        <v>336</v>
      </c>
      <c r="EK5" s="46" t="s">
        <v>337</v>
      </c>
      <c r="EL5" s="46" t="s">
        <v>338</v>
      </c>
      <c r="EM5" s="46" t="s">
        <v>339</v>
      </c>
      <c r="EN5" s="46" t="s">
        <v>340</v>
      </c>
      <c r="EO5" s="46" t="s">
        <v>341</v>
      </c>
      <c r="EP5" s="46" t="s">
        <v>342</v>
      </c>
      <c r="EQ5" s="46" t="s">
        <v>343</v>
      </c>
      <c r="ER5" s="46" t="s">
        <v>344</v>
      </c>
      <c r="ES5" s="46" t="s">
        <v>345</v>
      </c>
      <c r="ET5" s="46" t="s">
        <v>346</v>
      </c>
      <c r="EU5" s="46" t="s">
        <v>347</v>
      </c>
      <c r="EV5" s="46" t="s">
        <v>348</v>
      </c>
      <c r="EW5" s="46" t="s">
        <v>349</v>
      </c>
      <c r="EX5" s="46" t="s">
        <v>350</v>
      </c>
      <c r="EY5" s="46" t="s">
        <v>351</v>
      </c>
      <c r="EZ5" s="46" t="s">
        <v>352</v>
      </c>
      <c r="FA5" s="46" t="s">
        <v>353</v>
      </c>
      <c r="FB5" s="46" t="s">
        <v>354</v>
      </c>
      <c r="FC5" s="46" t="s">
        <v>355</v>
      </c>
      <c r="FD5" s="46" t="s">
        <v>356</v>
      </c>
      <c r="FE5" s="46" t="s">
        <v>357</v>
      </c>
      <c r="FF5" s="46" t="s">
        <v>358</v>
      </c>
      <c r="FG5" s="46" t="s">
        <v>359</v>
      </c>
      <c r="FH5" s="46" t="s">
        <v>360</v>
      </c>
      <c r="FI5" s="46" t="s">
        <v>361</v>
      </c>
      <c r="FJ5" s="46" t="s">
        <v>362</v>
      </c>
      <c r="FK5" s="46" t="s">
        <v>363</v>
      </c>
      <c r="FL5" s="46" t="s">
        <v>364</v>
      </c>
      <c r="FM5" s="46" t="s">
        <v>365</v>
      </c>
      <c r="FN5" s="46" t="s">
        <v>366</v>
      </c>
      <c r="FO5" s="46" t="s">
        <v>367</v>
      </c>
      <c r="FP5" s="46" t="s">
        <v>368</v>
      </c>
      <c r="FQ5" s="46" t="s">
        <v>369</v>
      </c>
      <c r="FR5" s="46" t="s">
        <v>370</v>
      </c>
      <c r="FS5" s="46" t="s">
        <v>371</v>
      </c>
      <c r="FT5" s="46" t="s">
        <v>372</v>
      </c>
      <c r="FU5" s="46" t="s">
        <v>373</v>
      </c>
      <c r="FV5" s="46" t="s">
        <v>374</v>
      </c>
      <c r="FW5" s="46" t="s">
        <v>375</v>
      </c>
      <c r="FX5" s="46" t="s">
        <v>376</v>
      </c>
      <c r="FY5" s="46" t="s">
        <v>377</v>
      </c>
      <c r="FZ5" s="46" t="s">
        <v>378</v>
      </c>
      <c r="GA5" s="46" t="s">
        <v>379</v>
      </c>
      <c r="GB5" s="46" t="s">
        <v>380</v>
      </c>
      <c r="GC5" s="46" t="s">
        <v>381</v>
      </c>
      <c r="GD5" s="46" t="s">
        <v>382</v>
      </c>
      <c r="GE5" s="46" t="s">
        <v>383</v>
      </c>
      <c r="GF5" s="46" t="s">
        <v>384</v>
      </c>
      <c r="GG5" s="46" t="s">
        <v>385</v>
      </c>
      <c r="GH5" s="46" t="s">
        <v>386</v>
      </c>
      <c r="GI5" s="46" t="s">
        <v>387</v>
      </c>
      <c r="GJ5" s="46" t="s">
        <v>388</v>
      </c>
      <c r="GK5" s="46" t="s">
        <v>389</v>
      </c>
      <c r="GL5" s="46" t="s">
        <v>390</v>
      </c>
      <c r="GM5" s="46" t="s">
        <v>391</v>
      </c>
      <c r="GN5" s="46" t="s">
        <v>392</v>
      </c>
      <c r="GO5" s="46" t="s">
        <v>393</v>
      </c>
      <c r="GP5" s="46" t="s">
        <v>394</v>
      </c>
      <c r="GQ5" s="46" t="s">
        <v>395</v>
      </c>
      <c r="GR5" s="46" t="s">
        <v>396</v>
      </c>
      <c r="GS5" s="46" t="s">
        <v>397</v>
      </c>
      <c r="GT5" s="46" t="s">
        <v>398</v>
      </c>
      <c r="GU5" s="46" t="s">
        <v>399</v>
      </c>
      <c r="GV5" s="46" t="s">
        <v>400</v>
      </c>
      <c r="GW5" s="46" t="s">
        <v>401</v>
      </c>
      <c r="GX5" s="46" t="s">
        <v>402</v>
      </c>
      <c r="GY5" s="46" t="s">
        <v>403</v>
      </c>
      <c r="GZ5" s="46" t="s">
        <v>404</v>
      </c>
      <c r="HA5" s="46" t="s">
        <v>405</v>
      </c>
      <c r="HB5" s="46" t="s">
        <v>406</v>
      </c>
      <c r="HC5" s="46" t="s">
        <v>407</v>
      </c>
      <c r="HD5" s="46" t="s">
        <v>408</v>
      </c>
      <c r="HE5" s="46" t="s">
        <v>409</v>
      </c>
      <c r="HF5" s="46" t="s">
        <v>410</v>
      </c>
      <c r="HG5" s="46" t="s">
        <v>411</v>
      </c>
      <c r="HH5" s="46" t="s">
        <v>412</v>
      </c>
      <c r="HI5" s="46" t="s">
        <v>413</v>
      </c>
      <c r="HJ5" s="46" t="s">
        <v>414</v>
      </c>
      <c r="HK5" s="46" t="s">
        <v>415</v>
      </c>
      <c r="HL5" s="46" t="s">
        <v>416</v>
      </c>
      <c r="HM5" s="46" t="s">
        <v>417</v>
      </c>
      <c r="HN5" s="46" t="s">
        <v>418</v>
      </c>
      <c r="HO5" s="46" t="s">
        <v>419</v>
      </c>
      <c r="HP5" s="46" t="s">
        <v>420</v>
      </c>
      <c r="HQ5" s="46" t="s">
        <v>421</v>
      </c>
      <c r="HR5" s="46" t="s">
        <v>422</v>
      </c>
      <c r="HS5" s="46" t="s">
        <v>423</v>
      </c>
      <c r="HT5" s="46" t="s">
        <v>424</v>
      </c>
      <c r="HU5" s="46" t="s">
        <v>425</v>
      </c>
      <c r="HV5" s="46" t="s">
        <v>426</v>
      </c>
      <c r="HW5" s="46" t="s">
        <v>427</v>
      </c>
      <c r="HX5" s="46" t="s">
        <v>428</v>
      </c>
      <c r="HY5" s="46" t="s">
        <v>429</v>
      </c>
      <c r="HZ5" s="46" t="s">
        <v>430</v>
      </c>
      <c r="IA5" s="46" t="s">
        <v>431</v>
      </c>
      <c r="IB5" s="46" t="s">
        <v>432</v>
      </c>
      <c r="IC5" s="46" t="s">
        <v>433</v>
      </c>
      <c r="ID5" s="46" t="s">
        <v>434</v>
      </c>
      <c r="IE5" s="46" t="s">
        <v>435</v>
      </c>
      <c r="IF5" s="46" t="s">
        <v>436</v>
      </c>
      <c r="IG5" s="46" t="s">
        <v>437</v>
      </c>
      <c r="IH5" s="46" t="s">
        <v>438</v>
      </c>
      <c r="II5" s="46" t="s">
        <v>439</v>
      </c>
      <c r="IJ5" s="46" t="s">
        <v>440</v>
      </c>
      <c r="IK5" s="46" t="s">
        <v>441</v>
      </c>
      <c r="IL5" s="46" t="s">
        <v>442</v>
      </c>
      <c r="IM5" s="46" t="s">
        <v>443</v>
      </c>
      <c r="IN5" s="46" t="s">
        <v>444</v>
      </c>
      <c r="IO5" s="46" t="s">
        <v>445</v>
      </c>
      <c r="IP5" s="46" t="s">
        <v>446</v>
      </c>
      <c r="IQ5" s="46" t="s">
        <v>447</v>
      </c>
      <c r="IR5" s="46" t="s">
        <v>448</v>
      </c>
      <c r="IS5" s="46" t="s">
        <v>449</v>
      </c>
      <c r="IT5" s="46" t="s">
        <v>450</v>
      </c>
      <c r="IU5" s="46" t="s">
        <v>451</v>
      </c>
      <c r="IV5" s="46" t="s">
        <v>452</v>
      </c>
      <c r="IW5" s="46" t="s">
        <v>453</v>
      </c>
      <c r="IX5" s="46" t="s">
        <v>454</v>
      </c>
      <c r="IY5" s="46" t="s">
        <v>455</v>
      </c>
      <c r="IZ5" s="46" t="s">
        <v>456</v>
      </c>
      <c r="JA5" s="46" t="s">
        <v>457</v>
      </c>
      <c r="JB5" s="46" t="s">
        <v>458</v>
      </c>
      <c r="JC5" s="46" t="s">
        <v>459</v>
      </c>
      <c r="JD5" s="46" t="s">
        <v>460</v>
      </c>
      <c r="JE5" s="46" t="s">
        <v>461</v>
      </c>
      <c r="JF5" s="46" t="s">
        <v>462</v>
      </c>
      <c r="JG5" s="46" t="s">
        <v>463</v>
      </c>
      <c r="JH5" s="46" t="s">
        <v>464</v>
      </c>
      <c r="JI5" s="46" t="s">
        <v>465</v>
      </c>
      <c r="JJ5" s="46" t="s">
        <v>466</v>
      </c>
      <c r="JK5" s="46" t="s">
        <v>467</v>
      </c>
      <c r="JL5" s="46" t="s">
        <v>468</v>
      </c>
      <c r="JM5" s="46" t="s">
        <v>469</v>
      </c>
      <c r="JN5" s="46" t="s">
        <v>470</v>
      </c>
      <c r="JO5" s="46" t="s">
        <v>471</v>
      </c>
      <c r="JP5" s="46" t="s">
        <v>472</v>
      </c>
      <c r="JQ5" s="46" t="s">
        <v>473</v>
      </c>
      <c r="JR5" s="46" t="s">
        <v>474</v>
      </c>
      <c r="JS5" s="46" t="s">
        <v>475</v>
      </c>
      <c r="JT5" s="46" t="s">
        <v>476</v>
      </c>
      <c r="JU5" s="46" t="s">
        <v>477</v>
      </c>
      <c r="JV5" s="46" t="s">
        <v>478</v>
      </c>
      <c r="JW5" s="46" t="s">
        <v>479</v>
      </c>
      <c r="JX5" s="46" t="s">
        <v>480</v>
      </c>
      <c r="JY5" s="46" t="s">
        <v>481</v>
      </c>
      <c r="JZ5" s="46" t="s">
        <v>482</v>
      </c>
      <c r="KA5" s="46" t="s">
        <v>483</v>
      </c>
      <c r="KB5" s="46" t="s">
        <v>484</v>
      </c>
      <c r="KC5" s="46" t="s">
        <v>485</v>
      </c>
      <c r="KD5" s="46" t="s">
        <v>486</v>
      </c>
      <c r="KE5" s="46" t="s">
        <v>487</v>
      </c>
      <c r="KF5" s="46" t="s">
        <v>488</v>
      </c>
      <c r="KG5" s="46" t="s">
        <v>489</v>
      </c>
      <c r="KH5" s="46" t="s">
        <v>490</v>
      </c>
      <c r="KI5" s="46" t="s">
        <v>491</v>
      </c>
      <c r="KJ5" s="46" t="s">
        <v>492</v>
      </c>
      <c r="KK5" s="46" t="s">
        <v>493</v>
      </c>
      <c r="KL5" s="46" t="s">
        <v>494</v>
      </c>
      <c r="KM5" s="46" t="s">
        <v>495</v>
      </c>
      <c r="KN5" s="46" t="s">
        <v>496</v>
      </c>
      <c r="KO5" s="46" t="s">
        <v>497</v>
      </c>
      <c r="KP5" s="46" t="s">
        <v>498</v>
      </c>
      <c r="KQ5" s="46" t="s">
        <v>499</v>
      </c>
      <c r="KR5" s="46" t="s">
        <v>500</v>
      </c>
      <c r="KS5" s="46" t="s">
        <v>501</v>
      </c>
      <c r="KT5" s="46" t="s">
        <v>502</v>
      </c>
      <c r="KU5" s="46" t="s">
        <v>503</v>
      </c>
      <c r="KV5" s="46" t="s">
        <v>504</v>
      </c>
      <c r="KW5" s="46" t="s">
        <v>505</v>
      </c>
      <c r="KX5" s="46" t="s">
        <v>506</v>
      </c>
      <c r="KY5" s="46" t="s">
        <v>507</v>
      </c>
      <c r="KZ5" s="46" t="s">
        <v>508</v>
      </c>
      <c r="LA5" s="46" t="s">
        <v>509</v>
      </c>
      <c r="LB5" s="46" t="s">
        <v>510</v>
      </c>
      <c r="LC5" s="46" t="s">
        <v>511</v>
      </c>
      <c r="LD5" s="46" t="s">
        <v>512</v>
      </c>
      <c r="LE5" s="46" t="s">
        <v>513</v>
      </c>
      <c r="LF5" s="46" t="s">
        <v>514</v>
      </c>
      <c r="LG5" s="46" t="s">
        <v>515</v>
      </c>
      <c r="LH5" s="46" t="s">
        <v>516</v>
      </c>
      <c r="LI5" s="46" t="s">
        <v>517</v>
      </c>
      <c r="LJ5" s="46" t="s">
        <v>518</v>
      </c>
      <c r="LK5" s="46" t="s">
        <v>519</v>
      </c>
      <c r="LL5" s="46" t="s">
        <v>520</v>
      </c>
      <c r="LM5" s="46" t="s">
        <v>521</v>
      </c>
      <c r="LN5" s="46" t="s">
        <v>522</v>
      </c>
      <c r="LO5" s="46" t="s">
        <v>523</v>
      </c>
      <c r="LP5" s="46" t="s">
        <v>524</v>
      </c>
      <c r="LQ5" s="46" t="s">
        <v>525</v>
      </c>
      <c r="LR5" s="46" t="s">
        <v>526</v>
      </c>
      <c r="LS5" s="46" t="s">
        <v>527</v>
      </c>
      <c r="LT5" s="46" t="s">
        <v>528</v>
      </c>
      <c r="LU5" s="46" t="s">
        <v>529</v>
      </c>
      <c r="LV5" s="46" t="s">
        <v>530</v>
      </c>
      <c r="LW5" s="46" t="s">
        <v>531</v>
      </c>
      <c r="LX5" s="46" t="s">
        <v>532</v>
      </c>
      <c r="LY5" s="46" t="s">
        <v>533</v>
      </c>
      <c r="LZ5" s="46" t="s">
        <v>534</v>
      </c>
      <c r="MA5" s="46" t="s">
        <v>535</v>
      </c>
      <c r="MB5" s="46" t="s">
        <v>536</v>
      </c>
      <c r="MC5" s="46" t="s">
        <v>537</v>
      </c>
      <c r="MD5" s="46" t="s">
        <v>538</v>
      </c>
      <c r="ME5" s="46" t="s">
        <v>539</v>
      </c>
      <c r="MF5" s="46" t="s">
        <v>540</v>
      </c>
      <c r="MG5" s="46" t="s">
        <v>541</v>
      </c>
      <c r="MH5" s="46" t="s">
        <v>542</v>
      </c>
      <c r="MI5" s="46" t="s">
        <v>543</v>
      </c>
      <c r="MJ5" s="46" t="s">
        <v>544</v>
      </c>
      <c r="MK5" s="46" t="s">
        <v>545</v>
      </c>
      <c r="ML5" s="46" t="s">
        <v>546</v>
      </c>
      <c r="MM5" s="46" t="s">
        <v>547</v>
      </c>
      <c r="MN5" s="46" t="s">
        <v>548</v>
      </c>
      <c r="MO5" s="46" t="s">
        <v>549</v>
      </c>
      <c r="MP5" s="46" t="s">
        <v>550</v>
      </c>
      <c r="MQ5" s="46" t="s">
        <v>551</v>
      </c>
      <c r="MR5" s="46" t="s">
        <v>552</v>
      </c>
      <c r="MS5" s="46" t="s">
        <v>553</v>
      </c>
      <c r="MT5" s="46" t="s">
        <v>554</v>
      </c>
      <c r="MU5" s="46" t="s">
        <v>555</v>
      </c>
      <c r="MV5" s="46" t="s">
        <v>556</v>
      </c>
      <c r="MW5" s="46" t="s">
        <v>557</v>
      </c>
      <c r="MX5" s="46" t="s">
        <v>558</v>
      </c>
      <c r="MY5" s="46" t="s">
        <v>559</v>
      </c>
      <c r="MZ5" s="46" t="s">
        <v>560</v>
      </c>
      <c r="NA5" s="46" t="s">
        <v>561</v>
      </c>
      <c r="NB5" s="46" t="s">
        <v>562</v>
      </c>
      <c r="NC5" s="46" t="s">
        <v>563</v>
      </c>
      <c r="ND5" s="46" t="s">
        <v>564</v>
      </c>
      <c r="NE5" s="46" t="s">
        <v>565</v>
      </c>
      <c r="NF5" s="46" t="s">
        <v>566</v>
      </c>
      <c r="NG5" s="46" t="s">
        <v>567</v>
      </c>
      <c r="NH5" s="46" t="s">
        <v>568</v>
      </c>
      <c r="NI5" s="46" t="s">
        <v>569</v>
      </c>
      <c r="NJ5" s="46" t="s">
        <v>570</v>
      </c>
      <c r="NK5" s="46" t="s">
        <v>571</v>
      </c>
      <c r="NL5" s="46" t="s">
        <v>572</v>
      </c>
      <c r="NM5" s="46" t="s">
        <v>573</v>
      </c>
      <c r="NN5" s="46" t="s">
        <v>574</v>
      </c>
      <c r="NO5" s="46" t="s">
        <v>575</v>
      </c>
      <c r="NP5" s="46" t="s">
        <v>576</v>
      </c>
      <c r="NQ5" s="46" t="s">
        <v>577</v>
      </c>
      <c r="NR5" s="46" t="s">
        <v>578</v>
      </c>
      <c r="NS5" s="46" t="s">
        <v>579</v>
      </c>
      <c r="NT5" s="46" t="s">
        <v>580</v>
      </c>
      <c r="NU5" s="46" t="s">
        <v>581</v>
      </c>
      <c r="NV5" s="46" t="s">
        <v>582</v>
      </c>
      <c r="NW5" s="46" t="s">
        <v>583</v>
      </c>
      <c r="NX5" s="46" t="s">
        <v>584</v>
      </c>
      <c r="NY5" s="46" t="s">
        <v>585</v>
      </c>
      <c r="NZ5" s="46" t="s">
        <v>586</v>
      </c>
      <c r="OA5" s="46" t="s">
        <v>587</v>
      </c>
      <c r="OB5" s="46" t="s">
        <v>588</v>
      </c>
      <c r="OC5" s="46" t="s">
        <v>589</v>
      </c>
      <c r="OD5" s="46" t="s">
        <v>590</v>
      </c>
      <c r="OE5" s="46" t="s">
        <v>591</v>
      </c>
      <c r="OF5" s="46" t="s">
        <v>592</v>
      </c>
      <c r="OG5" s="46" t="s">
        <v>593</v>
      </c>
      <c r="OH5" s="46" t="s">
        <v>594</v>
      </c>
      <c r="OI5" s="46" t="s">
        <v>595</v>
      </c>
      <c r="OJ5" s="46" t="s">
        <v>596</v>
      </c>
      <c r="OK5" s="46" t="s">
        <v>597</v>
      </c>
      <c r="OL5" s="46" t="s">
        <v>598</v>
      </c>
      <c r="OM5" s="46" t="s">
        <v>599</v>
      </c>
      <c r="ON5" s="46" t="s">
        <v>600</v>
      </c>
      <c r="OO5" s="46" t="s">
        <v>601</v>
      </c>
      <c r="OP5" s="46" t="s">
        <v>602</v>
      </c>
      <c r="OQ5" s="46" t="s">
        <v>603</v>
      </c>
      <c r="OR5" s="47" t="s">
        <v>604</v>
      </c>
      <c r="OS5" s="48" t="s">
        <v>605</v>
      </c>
      <c r="OT5" s="45" t="s">
        <v>606</v>
      </c>
      <c r="OU5" s="46" t="s">
        <v>607</v>
      </c>
      <c r="OV5" s="46" t="s">
        <v>608</v>
      </c>
      <c r="OW5" s="46" t="s">
        <v>609</v>
      </c>
      <c r="OX5" s="46" t="s">
        <v>610</v>
      </c>
      <c r="OY5" s="46" t="s">
        <v>611</v>
      </c>
      <c r="OZ5" s="46" t="s">
        <v>612</v>
      </c>
      <c r="PA5" s="46" t="s">
        <v>613</v>
      </c>
      <c r="PB5" s="46" t="s">
        <v>614</v>
      </c>
      <c r="PC5" s="46" t="s">
        <v>615</v>
      </c>
      <c r="PD5" s="46" t="s">
        <v>616</v>
      </c>
      <c r="PE5" s="46" t="s">
        <v>617</v>
      </c>
      <c r="PF5" s="46" t="s">
        <v>618</v>
      </c>
      <c r="PG5" s="46" t="s">
        <v>619</v>
      </c>
      <c r="PH5" s="46" t="s">
        <v>620</v>
      </c>
      <c r="PI5" s="46" t="s">
        <v>621</v>
      </c>
      <c r="PJ5" s="46" t="s">
        <v>622</v>
      </c>
      <c r="PK5" s="46" t="s">
        <v>623</v>
      </c>
      <c r="PL5" s="47" t="s">
        <v>624</v>
      </c>
      <c r="PM5" s="48" t="s">
        <v>625</v>
      </c>
    </row>
    <row r="6" spans="1:431" ht="12.75" customHeight="1" x14ac:dyDescent="0.2">
      <c r="A6" s="50" t="s">
        <v>626</v>
      </c>
      <c r="B6" s="51" t="s">
        <v>627</v>
      </c>
      <c r="C6" s="52" t="s">
        <v>628</v>
      </c>
      <c r="D6" s="53" t="s">
        <v>629</v>
      </c>
      <c r="E6" s="54" t="s">
        <v>630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631</v>
      </c>
      <c r="L6" s="54">
        <v>112300</v>
      </c>
      <c r="M6" s="54" t="s">
        <v>632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633</v>
      </c>
      <c r="U6" s="54">
        <v>212310</v>
      </c>
      <c r="V6" s="54" t="s">
        <v>634</v>
      </c>
      <c r="W6" s="54">
        <v>213111</v>
      </c>
      <c r="X6" s="54" t="s">
        <v>635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636</v>
      </c>
      <c r="AG6" s="54">
        <v>233412</v>
      </c>
      <c r="AH6" s="54" t="s">
        <v>637</v>
      </c>
      <c r="AI6" s="54">
        <v>233230</v>
      </c>
      <c r="AJ6" s="54" t="s">
        <v>638</v>
      </c>
      <c r="AK6" s="54">
        <v>233240</v>
      </c>
      <c r="AL6" s="54">
        <v>233411</v>
      </c>
      <c r="AM6" s="54" t="s">
        <v>639</v>
      </c>
      <c r="AN6" s="54">
        <v>321100</v>
      </c>
      <c r="AO6" s="54">
        <v>321200</v>
      </c>
      <c r="AP6" s="54">
        <v>321910</v>
      </c>
      <c r="AQ6" s="54" t="s">
        <v>640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641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642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643</v>
      </c>
      <c r="CD6" s="54">
        <v>332991</v>
      </c>
      <c r="CE6" s="54">
        <v>332996</v>
      </c>
      <c r="CF6" s="54" t="s">
        <v>644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645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646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647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648</v>
      </c>
      <c r="DI6" s="54" t="s">
        <v>649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650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651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652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653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654</v>
      </c>
      <c r="FY6" s="54">
        <v>337215</v>
      </c>
      <c r="FZ6" s="54" t="s">
        <v>655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656</v>
      </c>
      <c r="GZ6" s="54">
        <v>311520</v>
      </c>
      <c r="HA6" s="54">
        <v>311615</v>
      </c>
      <c r="HB6" s="54" t="s">
        <v>657</v>
      </c>
      <c r="HC6" s="54">
        <v>311700</v>
      </c>
      <c r="HD6" s="54">
        <v>311810</v>
      </c>
      <c r="HE6" s="54" t="s">
        <v>658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659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660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661</v>
      </c>
      <c r="JT6" s="54">
        <v>424200</v>
      </c>
      <c r="JU6" s="54">
        <v>424400</v>
      </c>
      <c r="JV6" s="54">
        <v>424700</v>
      </c>
      <c r="JW6" s="54" t="s">
        <v>662</v>
      </c>
      <c r="JX6" s="54">
        <v>425000</v>
      </c>
      <c r="JY6" s="54" t="s">
        <v>663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664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665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666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667</v>
      </c>
      <c r="LD6" s="54">
        <v>518200</v>
      </c>
      <c r="LE6" s="54">
        <v>519130</v>
      </c>
      <c r="LF6" s="54" t="s">
        <v>668</v>
      </c>
      <c r="LG6" s="54" t="s">
        <v>669</v>
      </c>
      <c r="LH6" s="54" t="s">
        <v>670</v>
      </c>
      <c r="LI6" s="54">
        <v>523900</v>
      </c>
      <c r="LJ6" s="54" t="s">
        <v>671</v>
      </c>
      <c r="LK6" s="54">
        <v>524113</v>
      </c>
      <c r="LL6" s="54" t="s">
        <v>672</v>
      </c>
      <c r="LM6" s="54">
        <v>524200</v>
      </c>
      <c r="LN6" s="54">
        <v>525000</v>
      </c>
      <c r="LO6" s="54" t="s">
        <v>673</v>
      </c>
      <c r="LP6" s="54" t="s">
        <v>674</v>
      </c>
      <c r="LQ6" s="54" t="s">
        <v>675</v>
      </c>
      <c r="LR6" s="54">
        <v>532100</v>
      </c>
      <c r="LS6" s="54">
        <v>532400</v>
      </c>
      <c r="LT6" s="54" t="s">
        <v>676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677</v>
      </c>
      <c r="LZ6" s="54">
        <v>541200</v>
      </c>
      <c r="MA6" s="54">
        <v>541300</v>
      </c>
      <c r="MB6" s="54">
        <v>541610</v>
      </c>
      <c r="MC6" s="54" t="s">
        <v>678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679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680</v>
      </c>
      <c r="MV6" s="54" t="s">
        <v>681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682</v>
      </c>
      <c r="NF6" s="54" t="s">
        <v>683</v>
      </c>
      <c r="NG6" s="54">
        <v>624100</v>
      </c>
      <c r="NH6" s="54">
        <v>624400</v>
      </c>
      <c r="NI6" s="54" t="s">
        <v>684</v>
      </c>
      <c r="NJ6" s="54">
        <v>711100</v>
      </c>
      <c r="NK6" s="54">
        <v>711200</v>
      </c>
      <c r="NL6" s="54">
        <v>711500</v>
      </c>
      <c r="NM6" s="54" t="s">
        <v>685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686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687</v>
      </c>
      <c r="OF6" s="54" t="s">
        <v>688</v>
      </c>
      <c r="OG6" s="54">
        <v>814000</v>
      </c>
      <c r="OH6" s="54" t="s">
        <v>689</v>
      </c>
      <c r="OI6" s="54" t="s">
        <v>690</v>
      </c>
      <c r="OJ6" s="54">
        <v>491000</v>
      </c>
      <c r="OK6" s="54" t="s">
        <v>691</v>
      </c>
      <c r="OL6" s="54" t="s">
        <v>692</v>
      </c>
      <c r="OM6" s="54" t="s">
        <v>693</v>
      </c>
      <c r="ON6" s="54" t="s">
        <v>694</v>
      </c>
      <c r="OO6" s="54" t="s">
        <v>695</v>
      </c>
      <c r="OP6" s="54" t="s">
        <v>696</v>
      </c>
      <c r="OQ6" s="54" t="s">
        <v>697</v>
      </c>
      <c r="OR6" s="55" t="s">
        <v>698</v>
      </c>
      <c r="OS6" s="56" t="s">
        <v>699</v>
      </c>
      <c r="OT6" s="57" t="s">
        <v>700</v>
      </c>
      <c r="OU6" s="58" t="s">
        <v>701</v>
      </c>
      <c r="OV6" s="58" t="s">
        <v>702</v>
      </c>
      <c r="OW6" s="58" t="s">
        <v>703</v>
      </c>
      <c r="OX6" s="58" t="s">
        <v>704</v>
      </c>
      <c r="OY6" s="58" t="s">
        <v>705</v>
      </c>
      <c r="OZ6" s="58" t="s">
        <v>706</v>
      </c>
      <c r="PA6" s="58" t="s">
        <v>707</v>
      </c>
      <c r="PB6" s="58" t="s">
        <v>708</v>
      </c>
      <c r="PC6" s="58" t="s">
        <v>709</v>
      </c>
      <c r="PD6" s="58" t="s">
        <v>710</v>
      </c>
      <c r="PE6" s="58" t="s">
        <v>711</v>
      </c>
      <c r="PF6" s="58" t="s">
        <v>712</v>
      </c>
      <c r="PG6" s="58" t="s">
        <v>713</v>
      </c>
      <c r="PH6" s="58" t="s">
        <v>714</v>
      </c>
      <c r="PI6" s="58" t="s">
        <v>715</v>
      </c>
      <c r="PJ6" s="58" t="s">
        <v>716</v>
      </c>
      <c r="PK6" s="58" t="s">
        <v>717</v>
      </c>
      <c r="PL6" s="59" t="s">
        <v>718</v>
      </c>
      <c r="PM6" s="56" t="s">
        <v>719</v>
      </c>
    </row>
    <row r="7" spans="1:431" ht="12.75" customHeight="1" thickBot="1" x14ac:dyDescent="0.25">
      <c r="A7" s="60" t="s">
        <v>627</v>
      </c>
      <c r="B7" s="61"/>
      <c r="C7" s="62"/>
      <c r="D7" s="63" t="s">
        <v>142</v>
      </c>
      <c r="E7" s="64" t="s">
        <v>142</v>
      </c>
      <c r="F7" s="64" t="s">
        <v>142</v>
      </c>
      <c r="G7" s="64" t="s">
        <v>142</v>
      </c>
      <c r="H7" s="64" t="s">
        <v>142</v>
      </c>
      <c r="I7" s="64" t="s">
        <v>142</v>
      </c>
      <c r="J7" s="64" t="s">
        <v>142</v>
      </c>
      <c r="K7" s="64" t="s">
        <v>142</v>
      </c>
      <c r="L7" s="64" t="s">
        <v>142</v>
      </c>
      <c r="M7" s="64" t="s">
        <v>142</v>
      </c>
      <c r="N7" s="64" t="s">
        <v>142</v>
      </c>
      <c r="O7" s="64" t="s">
        <v>142</v>
      </c>
      <c r="P7" s="64" t="s">
        <v>142</v>
      </c>
      <c r="Q7" s="64" t="s">
        <v>144</v>
      </c>
      <c r="R7" s="64" t="s">
        <v>143</v>
      </c>
      <c r="S7" s="64" t="s">
        <v>145</v>
      </c>
      <c r="T7" s="64" t="s">
        <v>145</v>
      </c>
      <c r="U7" s="64" t="s">
        <v>145</v>
      </c>
      <c r="V7" s="64" t="s">
        <v>145</v>
      </c>
      <c r="W7" s="64" t="s">
        <v>146</v>
      </c>
      <c r="X7" s="64" t="s">
        <v>146</v>
      </c>
      <c r="Y7" s="64" t="s">
        <v>166</v>
      </c>
      <c r="Z7" s="64" t="s">
        <v>167</v>
      </c>
      <c r="AA7" s="64" t="s">
        <v>168</v>
      </c>
      <c r="AB7" s="64" t="s">
        <v>169</v>
      </c>
      <c r="AC7" s="64" t="s">
        <v>169</v>
      </c>
      <c r="AD7" s="64" t="s">
        <v>169</v>
      </c>
      <c r="AE7" s="64" t="s">
        <v>169</v>
      </c>
      <c r="AF7" s="64" t="s">
        <v>169</v>
      </c>
      <c r="AG7" s="64" t="s">
        <v>169</v>
      </c>
      <c r="AH7" s="64" t="s">
        <v>169</v>
      </c>
      <c r="AI7" s="64" t="s">
        <v>169</v>
      </c>
      <c r="AJ7" s="64" t="s">
        <v>169</v>
      </c>
      <c r="AK7" s="64" t="s">
        <v>169</v>
      </c>
      <c r="AL7" s="64" t="s">
        <v>169</v>
      </c>
      <c r="AM7" s="64" t="s">
        <v>169</v>
      </c>
      <c r="AN7" s="64" t="s">
        <v>149</v>
      </c>
      <c r="AO7" s="64" t="s">
        <v>149</v>
      </c>
      <c r="AP7" s="64" t="s">
        <v>149</v>
      </c>
      <c r="AQ7" s="64" t="s">
        <v>149</v>
      </c>
      <c r="AR7" s="64" t="s">
        <v>156</v>
      </c>
      <c r="AS7" s="64" t="s">
        <v>155</v>
      </c>
      <c r="AT7" s="64" t="s">
        <v>156</v>
      </c>
      <c r="AU7" s="64" t="s">
        <v>156</v>
      </c>
      <c r="AV7" s="64" t="s">
        <v>156</v>
      </c>
      <c r="AW7" s="64" t="s">
        <v>156</v>
      </c>
      <c r="AX7" s="64" t="s">
        <v>156</v>
      </c>
      <c r="AY7" s="64" t="s">
        <v>156</v>
      </c>
      <c r="AZ7" s="64" t="s">
        <v>156</v>
      </c>
      <c r="BA7" s="64" t="s">
        <v>156</v>
      </c>
      <c r="BB7" s="64" t="s">
        <v>156</v>
      </c>
      <c r="BC7" s="64" t="s">
        <v>156</v>
      </c>
      <c r="BD7" s="64" t="s">
        <v>157</v>
      </c>
      <c r="BE7" s="64" t="s">
        <v>159</v>
      </c>
      <c r="BF7" s="64" t="s">
        <v>158</v>
      </c>
      <c r="BG7" s="64" t="s">
        <v>158</v>
      </c>
      <c r="BH7" s="64" t="s">
        <v>158</v>
      </c>
      <c r="BI7" s="64" t="s">
        <v>158</v>
      </c>
      <c r="BJ7" s="64" t="s">
        <v>158</v>
      </c>
      <c r="BK7" s="64" t="s">
        <v>158</v>
      </c>
      <c r="BL7" s="64" t="s">
        <v>157</v>
      </c>
      <c r="BM7" s="64" t="s">
        <v>158</v>
      </c>
      <c r="BN7" s="64" t="s">
        <v>159</v>
      </c>
      <c r="BO7" s="64" t="s">
        <v>159</v>
      </c>
      <c r="BP7" s="64" t="s">
        <v>159</v>
      </c>
      <c r="BQ7" s="64" t="s">
        <v>159</v>
      </c>
      <c r="BR7" s="64" t="s">
        <v>159</v>
      </c>
      <c r="BS7" s="64" t="s">
        <v>159</v>
      </c>
      <c r="BT7" s="64" t="s">
        <v>159</v>
      </c>
      <c r="BU7" s="64" t="s">
        <v>159</v>
      </c>
      <c r="BV7" s="64" t="s">
        <v>159</v>
      </c>
      <c r="BW7" s="64" t="s">
        <v>159</v>
      </c>
      <c r="BX7" s="64" t="s">
        <v>159</v>
      </c>
      <c r="BY7" s="64" t="s">
        <v>159</v>
      </c>
      <c r="BZ7" s="64" t="s">
        <v>159</v>
      </c>
      <c r="CA7" s="64" t="s">
        <v>159</v>
      </c>
      <c r="CB7" s="64" t="s">
        <v>159</v>
      </c>
      <c r="CC7" s="64" t="s">
        <v>159</v>
      </c>
      <c r="CD7" s="64" t="s">
        <v>159</v>
      </c>
      <c r="CE7" s="64" t="s">
        <v>159</v>
      </c>
      <c r="CF7" s="64" t="s">
        <v>159</v>
      </c>
      <c r="CG7" s="64" t="s">
        <v>159</v>
      </c>
      <c r="CH7" s="64" t="s">
        <v>162</v>
      </c>
      <c r="CI7" s="64" t="s">
        <v>162</v>
      </c>
      <c r="CJ7" s="64" t="s">
        <v>162</v>
      </c>
      <c r="CK7" s="64" t="s">
        <v>162</v>
      </c>
      <c r="CL7" s="64" t="s">
        <v>162</v>
      </c>
      <c r="CM7" s="64" t="s">
        <v>162</v>
      </c>
      <c r="CN7" s="64" t="s">
        <v>162</v>
      </c>
      <c r="CO7" s="64" t="s">
        <v>162</v>
      </c>
      <c r="CP7" s="64" t="s">
        <v>162</v>
      </c>
      <c r="CQ7" s="64" t="s">
        <v>162</v>
      </c>
      <c r="CR7" s="64" t="s">
        <v>162</v>
      </c>
      <c r="CS7" s="64" t="s">
        <v>162</v>
      </c>
      <c r="CT7" s="64" t="s">
        <v>162</v>
      </c>
      <c r="CU7" s="64" t="s">
        <v>162</v>
      </c>
      <c r="CV7" s="64" t="s">
        <v>162</v>
      </c>
      <c r="CW7" s="64" t="s">
        <v>162</v>
      </c>
      <c r="CX7" s="64" t="s">
        <v>162</v>
      </c>
      <c r="CY7" s="64" t="s">
        <v>162</v>
      </c>
      <c r="CZ7" s="64" t="s">
        <v>162</v>
      </c>
      <c r="DA7" s="64" t="s">
        <v>162</v>
      </c>
      <c r="DB7" s="64" t="s">
        <v>162</v>
      </c>
      <c r="DC7" s="64" t="s">
        <v>162</v>
      </c>
      <c r="DD7" s="64" t="s">
        <v>162</v>
      </c>
      <c r="DE7" s="64" t="s">
        <v>162</v>
      </c>
      <c r="DF7" s="64" t="s">
        <v>162</v>
      </c>
      <c r="DG7" s="64" t="s">
        <v>162</v>
      </c>
      <c r="DH7" s="64" t="s">
        <v>162</v>
      </c>
      <c r="DI7" s="64" t="s">
        <v>162</v>
      </c>
      <c r="DJ7" s="64" t="s">
        <v>160</v>
      </c>
      <c r="DK7" s="64" t="s">
        <v>160</v>
      </c>
      <c r="DL7" s="64" t="s">
        <v>160</v>
      </c>
      <c r="DM7" s="64" t="s">
        <v>160</v>
      </c>
      <c r="DN7" s="64" t="s">
        <v>160</v>
      </c>
      <c r="DO7" s="64" t="s">
        <v>160</v>
      </c>
      <c r="DP7" s="64" t="s">
        <v>160</v>
      </c>
      <c r="DQ7" s="64" t="s">
        <v>160</v>
      </c>
      <c r="DR7" s="64" t="s">
        <v>160</v>
      </c>
      <c r="DS7" s="64" t="s">
        <v>160</v>
      </c>
      <c r="DT7" s="64" t="s">
        <v>160</v>
      </c>
      <c r="DU7" s="64" t="s">
        <v>160</v>
      </c>
      <c r="DV7" s="64" t="s">
        <v>160</v>
      </c>
      <c r="DW7" s="64" t="s">
        <v>160</v>
      </c>
      <c r="DX7" s="64" t="s">
        <v>160</v>
      </c>
      <c r="DY7" s="64" t="s">
        <v>160</v>
      </c>
      <c r="DZ7" s="64" t="s">
        <v>160</v>
      </c>
      <c r="EA7" s="64" t="s">
        <v>160</v>
      </c>
      <c r="EB7" s="64" t="s">
        <v>160</v>
      </c>
      <c r="EC7" s="64" t="s">
        <v>160</v>
      </c>
      <c r="ED7" s="64" t="s">
        <v>161</v>
      </c>
      <c r="EE7" s="64" t="s">
        <v>161</v>
      </c>
      <c r="EF7" s="64" t="s">
        <v>161</v>
      </c>
      <c r="EG7" s="64" t="s">
        <v>161</v>
      </c>
      <c r="EH7" s="64" t="s">
        <v>161</v>
      </c>
      <c r="EI7" s="64" t="s">
        <v>161</v>
      </c>
      <c r="EJ7" s="64" t="s">
        <v>161</v>
      </c>
      <c r="EK7" s="64" t="s">
        <v>161</v>
      </c>
      <c r="EL7" s="64" t="s">
        <v>161</v>
      </c>
      <c r="EM7" s="64" t="s">
        <v>161</v>
      </c>
      <c r="EN7" s="64" t="s">
        <v>161</v>
      </c>
      <c r="EO7" s="64" t="s">
        <v>161</v>
      </c>
      <c r="EP7" s="64" t="s">
        <v>161</v>
      </c>
      <c r="EQ7" s="64" t="s">
        <v>161</v>
      </c>
      <c r="ER7" s="64" t="s">
        <v>161</v>
      </c>
      <c r="ES7" s="64" t="s">
        <v>161</v>
      </c>
      <c r="ET7" s="64" t="s">
        <v>161</v>
      </c>
      <c r="EU7" s="64" t="s">
        <v>163</v>
      </c>
      <c r="EV7" s="64" t="s">
        <v>163</v>
      </c>
      <c r="EW7" s="64" t="s">
        <v>163</v>
      </c>
      <c r="EX7" s="64" t="s">
        <v>163</v>
      </c>
      <c r="EY7" s="64" t="s">
        <v>163</v>
      </c>
      <c r="EZ7" s="64" t="s">
        <v>163</v>
      </c>
      <c r="FA7" s="64" t="s">
        <v>163</v>
      </c>
      <c r="FB7" s="64" t="s">
        <v>163</v>
      </c>
      <c r="FC7" s="64" t="s">
        <v>163</v>
      </c>
      <c r="FD7" s="64" t="s">
        <v>163</v>
      </c>
      <c r="FE7" s="64" t="s">
        <v>163</v>
      </c>
      <c r="FF7" s="64" t="s">
        <v>163</v>
      </c>
      <c r="FG7" s="64" t="s">
        <v>163</v>
      </c>
      <c r="FH7" s="64" t="s">
        <v>163</v>
      </c>
      <c r="FI7" s="64" t="s">
        <v>164</v>
      </c>
      <c r="FJ7" s="64" t="s">
        <v>164</v>
      </c>
      <c r="FK7" s="64" t="s">
        <v>164</v>
      </c>
      <c r="FL7" s="64" t="s">
        <v>164</v>
      </c>
      <c r="FM7" s="64" t="s">
        <v>164</v>
      </c>
      <c r="FN7" s="64" t="s">
        <v>164</v>
      </c>
      <c r="FO7" s="64" t="s">
        <v>164</v>
      </c>
      <c r="FP7" s="64" t="s">
        <v>164</v>
      </c>
      <c r="FQ7" s="64" t="s">
        <v>164</v>
      </c>
      <c r="FR7" s="64" t="s">
        <v>164</v>
      </c>
      <c r="FS7" s="64" t="s">
        <v>164</v>
      </c>
      <c r="FT7" s="64" t="s">
        <v>165</v>
      </c>
      <c r="FU7" s="64" t="s">
        <v>165</v>
      </c>
      <c r="FV7" s="64" t="s">
        <v>165</v>
      </c>
      <c r="FW7" s="64" t="s">
        <v>165</v>
      </c>
      <c r="FX7" s="64" t="s">
        <v>165</v>
      </c>
      <c r="FY7" s="64" t="s">
        <v>165</v>
      </c>
      <c r="FZ7" s="64" t="s">
        <v>165</v>
      </c>
      <c r="GA7" s="64" t="s">
        <v>165</v>
      </c>
      <c r="GB7" s="64" t="s">
        <v>165</v>
      </c>
      <c r="GC7" s="64" t="s">
        <v>165</v>
      </c>
      <c r="GD7" s="64" t="s">
        <v>165</v>
      </c>
      <c r="GE7" s="64" t="s">
        <v>165</v>
      </c>
      <c r="GF7" s="64" t="s">
        <v>165</v>
      </c>
      <c r="GG7" s="64" t="s">
        <v>165</v>
      </c>
      <c r="GH7" s="64" t="s">
        <v>165</v>
      </c>
      <c r="GI7" s="64" t="s">
        <v>165</v>
      </c>
      <c r="GJ7" s="64" t="s">
        <v>165</v>
      </c>
      <c r="GK7" s="64" t="s">
        <v>165</v>
      </c>
      <c r="GL7" s="64" t="s">
        <v>165</v>
      </c>
      <c r="GM7" s="64" t="s">
        <v>147</v>
      </c>
      <c r="GN7" s="64" t="s">
        <v>147</v>
      </c>
      <c r="GO7" s="64" t="s">
        <v>147</v>
      </c>
      <c r="GP7" s="64" t="s">
        <v>147</v>
      </c>
      <c r="GQ7" s="64" t="s">
        <v>147</v>
      </c>
      <c r="GR7" s="64" t="s">
        <v>147</v>
      </c>
      <c r="GS7" s="64" t="s">
        <v>147</v>
      </c>
      <c r="GT7" s="64" t="s">
        <v>147</v>
      </c>
      <c r="GU7" s="64" t="s">
        <v>147</v>
      </c>
      <c r="GV7" s="64" t="s">
        <v>147</v>
      </c>
      <c r="GW7" s="64" t="s">
        <v>147</v>
      </c>
      <c r="GX7" s="64" t="s">
        <v>147</v>
      </c>
      <c r="GY7" s="64" t="s">
        <v>147</v>
      </c>
      <c r="GZ7" s="64" t="s">
        <v>147</v>
      </c>
      <c r="HA7" s="64" t="s">
        <v>147</v>
      </c>
      <c r="HB7" s="64" t="s">
        <v>147</v>
      </c>
      <c r="HC7" s="64" t="s">
        <v>147</v>
      </c>
      <c r="HD7" s="64" t="s">
        <v>147</v>
      </c>
      <c r="HE7" s="64" t="s">
        <v>147</v>
      </c>
      <c r="HF7" s="64" t="s">
        <v>147</v>
      </c>
      <c r="HG7" s="64" t="s">
        <v>147</v>
      </c>
      <c r="HH7" s="64" t="s">
        <v>147</v>
      </c>
      <c r="HI7" s="64" t="s">
        <v>147</v>
      </c>
      <c r="HJ7" s="64" t="s">
        <v>147</v>
      </c>
      <c r="HK7" s="64" t="s">
        <v>147</v>
      </c>
      <c r="HL7" s="64" t="s">
        <v>147</v>
      </c>
      <c r="HM7" s="64" t="s">
        <v>147</v>
      </c>
      <c r="HN7" s="64" t="s">
        <v>147</v>
      </c>
      <c r="HO7" s="64" t="s">
        <v>147</v>
      </c>
      <c r="HP7" s="64" t="s">
        <v>148</v>
      </c>
      <c r="HQ7" s="64" t="s">
        <v>148</v>
      </c>
      <c r="HR7" s="64" t="s">
        <v>148</v>
      </c>
      <c r="HS7" s="64" t="s">
        <v>148</v>
      </c>
      <c r="HT7" s="64" t="s">
        <v>148</v>
      </c>
      <c r="HU7" s="64" t="s">
        <v>148</v>
      </c>
      <c r="HV7" s="64" t="s">
        <v>148</v>
      </c>
      <c r="HW7" s="64" t="s">
        <v>148</v>
      </c>
      <c r="HX7" s="64" t="s">
        <v>150</v>
      </c>
      <c r="HY7" s="64" t="s">
        <v>150</v>
      </c>
      <c r="HZ7" s="64" t="s">
        <v>150</v>
      </c>
      <c r="IA7" s="64" t="s">
        <v>150</v>
      </c>
      <c r="IB7" s="64" t="s">
        <v>150</v>
      </c>
      <c r="IC7" s="64" t="s">
        <v>150</v>
      </c>
      <c r="ID7" s="64" t="s">
        <v>150</v>
      </c>
      <c r="IE7" s="64" t="s">
        <v>150</v>
      </c>
      <c r="IF7" s="64" t="s">
        <v>150</v>
      </c>
      <c r="IG7" s="64" t="s">
        <v>150</v>
      </c>
      <c r="IH7" s="64" t="s">
        <v>151</v>
      </c>
      <c r="II7" s="64" t="s">
        <v>151</v>
      </c>
      <c r="IJ7" s="64" t="s">
        <v>151</v>
      </c>
      <c r="IK7" s="64" t="s">
        <v>151</v>
      </c>
      <c r="IL7" s="64" t="s">
        <v>152</v>
      </c>
      <c r="IM7" s="64" t="s">
        <v>152</v>
      </c>
      <c r="IN7" s="64" t="s">
        <v>152</v>
      </c>
      <c r="IO7" s="64" t="s">
        <v>152</v>
      </c>
      <c r="IP7" s="64" t="s">
        <v>152</v>
      </c>
      <c r="IQ7" s="64" t="s">
        <v>152</v>
      </c>
      <c r="IR7" s="64" t="s">
        <v>152</v>
      </c>
      <c r="IS7" s="64" t="s">
        <v>153</v>
      </c>
      <c r="IT7" s="64" t="s">
        <v>153</v>
      </c>
      <c r="IU7" s="64" t="s">
        <v>153</v>
      </c>
      <c r="IV7" s="64" t="s">
        <v>153</v>
      </c>
      <c r="IW7" s="64" t="s">
        <v>152</v>
      </c>
      <c r="IX7" s="64" t="s">
        <v>152</v>
      </c>
      <c r="IY7" s="64" t="s">
        <v>152</v>
      </c>
      <c r="IZ7" s="64" t="s">
        <v>152</v>
      </c>
      <c r="JA7" s="64" t="s">
        <v>152</v>
      </c>
      <c r="JB7" s="64" t="s">
        <v>152</v>
      </c>
      <c r="JC7" s="64" t="s">
        <v>152</v>
      </c>
      <c r="JD7" s="64" t="s">
        <v>152</v>
      </c>
      <c r="JE7" s="64" t="s">
        <v>154</v>
      </c>
      <c r="JF7" s="64" t="s">
        <v>154</v>
      </c>
      <c r="JG7" s="64" t="s">
        <v>154</v>
      </c>
      <c r="JH7" s="64" t="s">
        <v>154</v>
      </c>
      <c r="JI7" s="64" t="s">
        <v>154</v>
      </c>
      <c r="JJ7" s="64" t="s">
        <v>154</v>
      </c>
      <c r="JK7" s="64" t="s">
        <v>154</v>
      </c>
      <c r="JL7" s="64" t="s">
        <v>154</v>
      </c>
      <c r="JM7" s="64" t="s">
        <v>154</v>
      </c>
      <c r="JN7" s="64" t="s">
        <v>154</v>
      </c>
      <c r="JO7" s="64" t="s">
        <v>170</v>
      </c>
      <c r="JP7" s="64" t="s">
        <v>170</v>
      </c>
      <c r="JQ7" s="64" t="s">
        <v>170</v>
      </c>
      <c r="JR7" s="64" t="s">
        <v>170</v>
      </c>
      <c r="JS7" s="64" t="s">
        <v>170</v>
      </c>
      <c r="JT7" s="64" t="s">
        <v>170</v>
      </c>
      <c r="JU7" s="64" t="s">
        <v>170</v>
      </c>
      <c r="JV7" s="64" t="s">
        <v>170</v>
      </c>
      <c r="JW7" s="64" t="s">
        <v>170</v>
      </c>
      <c r="JX7" s="64" t="s">
        <v>170</v>
      </c>
      <c r="JY7" s="64" t="s">
        <v>170</v>
      </c>
      <c r="JZ7" s="64" t="s">
        <v>170</v>
      </c>
      <c r="KA7" s="64" t="s">
        <v>170</v>
      </c>
      <c r="KB7" s="64" t="s">
        <v>170</v>
      </c>
      <c r="KC7" s="64" t="s">
        <v>170</v>
      </c>
      <c r="KD7" s="64" t="s">
        <v>170</v>
      </c>
      <c r="KE7" s="64" t="s">
        <v>170</v>
      </c>
      <c r="KF7" s="64" t="s">
        <v>170</v>
      </c>
      <c r="KG7" s="64" t="s">
        <v>170</v>
      </c>
      <c r="KH7" s="64" t="s">
        <v>170</v>
      </c>
      <c r="KI7" s="64" t="s">
        <v>171</v>
      </c>
      <c r="KJ7" s="64" t="s">
        <v>171</v>
      </c>
      <c r="KK7" s="64" t="s">
        <v>171</v>
      </c>
      <c r="KL7" s="64" t="s">
        <v>171</v>
      </c>
      <c r="KM7" s="64" t="s">
        <v>171</v>
      </c>
      <c r="KN7" s="64" t="s">
        <v>171</v>
      </c>
      <c r="KO7" s="64" t="s">
        <v>171</v>
      </c>
      <c r="KP7" s="64" t="s">
        <v>171</v>
      </c>
      <c r="KQ7" s="64" t="s">
        <v>171</v>
      </c>
      <c r="KR7" s="64" t="s">
        <v>173</v>
      </c>
      <c r="KS7" s="64" t="s">
        <v>173</v>
      </c>
      <c r="KT7" s="64" t="s">
        <v>173</v>
      </c>
      <c r="KU7" s="64" t="s">
        <v>173</v>
      </c>
      <c r="KV7" s="64" t="s">
        <v>173</v>
      </c>
      <c r="KW7" s="64" t="s">
        <v>173</v>
      </c>
      <c r="KX7" s="64" t="s">
        <v>173</v>
      </c>
      <c r="KY7" s="64" t="s">
        <v>173</v>
      </c>
      <c r="KZ7" s="64" t="s">
        <v>173</v>
      </c>
      <c r="LA7" s="64" t="s">
        <v>174</v>
      </c>
      <c r="LB7" s="64" t="s">
        <v>174</v>
      </c>
      <c r="LC7" s="64" t="s">
        <v>174</v>
      </c>
      <c r="LD7" s="64" t="s">
        <v>175</v>
      </c>
      <c r="LE7" s="64" t="s">
        <v>175</v>
      </c>
      <c r="LF7" s="64" t="s">
        <v>175</v>
      </c>
      <c r="LG7" s="64" t="s">
        <v>176</v>
      </c>
      <c r="LH7" s="64" t="s">
        <v>176</v>
      </c>
      <c r="LI7" s="64" t="s">
        <v>176</v>
      </c>
      <c r="LJ7" s="64" t="s">
        <v>176</v>
      </c>
      <c r="LK7" s="64" t="s">
        <v>176</v>
      </c>
      <c r="LL7" s="64" t="s">
        <v>176</v>
      </c>
      <c r="LM7" s="64" t="s">
        <v>176</v>
      </c>
      <c r="LN7" s="64" t="s">
        <v>176</v>
      </c>
      <c r="LO7" s="64" t="s">
        <v>177</v>
      </c>
      <c r="LP7" s="64" t="s">
        <v>177</v>
      </c>
      <c r="LQ7" s="64" t="s">
        <v>177</v>
      </c>
      <c r="LR7" s="64" t="s">
        <v>177</v>
      </c>
      <c r="LS7" s="64" t="s">
        <v>177</v>
      </c>
      <c r="LT7" s="64" t="s">
        <v>177</v>
      </c>
      <c r="LU7" s="64" t="s">
        <v>177</v>
      </c>
      <c r="LV7" s="64" t="s">
        <v>178</v>
      </c>
      <c r="LW7" s="64" t="s">
        <v>175</v>
      </c>
      <c r="LX7" s="64" t="s">
        <v>175</v>
      </c>
      <c r="LY7" s="64" t="s">
        <v>175</v>
      </c>
      <c r="LZ7" s="64" t="s">
        <v>178</v>
      </c>
      <c r="MA7" s="64" t="s">
        <v>178</v>
      </c>
      <c r="MB7" s="64" t="s">
        <v>178</v>
      </c>
      <c r="MC7" s="64" t="s">
        <v>178</v>
      </c>
      <c r="MD7" s="64" t="s">
        <v>178</v>
      </c>
      <c r="ME7" s="64" t="s">
        <v>178</v>
      </c>
      <c r="MF7" s="64" t="s">
        <v>178</v>
      </c>
      <c r="MG7" s="64" t="s">
        <v>178</v>
      </c>
      <c r="MH7" s="64" t="s">
        <v>178</v>
      </c>
      <c r="MI7" s="64" t="s">
        <v>178</v>
      </c>
      <c r="MJ7" s="64" t="s">
        <v>178</v>
      </c>
      <c r="MK7" s="64" t="s">
        <v>178</v>
      </c>
      <c r="ML7" s="64" t="s">
        <v>178</v>
      </c>
      <c r="MM7" s="64" t="s">
        <v>178</v>
      </c>
      <c r="MN7" s="64" t="s">
        <v>178</v>
      </c>
      <c r="MO7" s="64" t="s">
        <v>178</v>
      </c>
      <c r="MP7" s="64" t="s">
        <v>178</v>
      </c>
      <c r="MQ7" s="64" t="s">
        <v>178</v>
      </c>
      <c r="MR7" s="64" t="s">
        <v>178</v>
      </c>
      <c r="MS7" s="64" t="s">
        <v>168</v>
      </c>
      <c r="MT7" s="64" t="s">
        <v>180</v>
      </c>
      <c r="MU7" s="64" t="s">
        <v>180</v>
      </c>
      <c r="MV7" s="64" t="s">
        <v>180</v>
      </c>
      <c r="MW7" s="64" t="s">
        <v>181</v>
      </c>
      <c r="MX7" s="64" t="s">
        <v>181</v>
      </c>
      <c r="MY7" s="64" t="s">
        <v>181</v>
      </c>
      <c r="MZ7" s="64" t="s">
        <v>181</v>
      </c>
      <c r="NA7" s="64" t="s">
        <v>181</v>
      </c>
      <c r="NB7" s="64" t="s">
        <v>181</v>
      </c>
      <c r="NC7" s="64" t="s">
        <v>181</v>
      </c>
      <c r="ND7" s="64" t="s">
        <v>181</v>
      </c>
      <c r="NE7" s="64" t="s">
        <v>181</v>
      </c>
      <c r="NF7" s="64" t="s">
        <v>181</v>
      </c>
      <c r="NG7" s="64" t="s">
        <v>181</v>
      </c>
      <c r="NH7" s="64" t="s">
        <v>181</v>
      </c>
      <c r="NI7" s="64" t="s">
        <v>181</v>
      </c>
      <c r="NJ7" s="64" t="s">
        <v>182</v>
      </c>
      <c r="NK7" s="64" t="s">
        <v>182</v>
      </c>
      <c r="NL7" s="64" t="s">
        <v>182</v>
      </c>
      <c r="NM7" s="64" t="s">
        <v>182</v>
      </c>
      <c r="NN7" s="64" t="s">
        <v>182</v>
      </c>
      <c r="NO7" s="64" t="s">
        <v>182</v>
      </c>
      <c r="NP7" s="64" t="s">
        <v>182</v>
      </c>
      <c r="NQ7" s="64" t="s">
        <v>182</v>
      </c>
      <c r="NR7" s="64" t="s">
        <v>172</v>
      </c>
      <c r="NS7" s="64" t="s">
        <v>172</v>
      </c>
      <c r="NT7" s="64" t="s">
        <v>172</v>
      </c>
      <c r="NU7" s="64" t="s">
        <v>172</v>
      </c>
      <c r="NV7" s="64" t="s">
        <v>170</v>
      </c>
      <c r="NW7" s="64" t="s">
        <v>165</v>
      </c>
      <c r="NX7" s="64" t="s">
        <v>165</v>
      </c>
      <c r="NY7" s="64" t="s">
        <v>165</v>
      </c>
      <c r="NZ7" s="64" t="s">
        <v>181</v>
      </c>
      <c r="OA7" s="64" t="s">
        <v>181</v>
      </c>
      <c r="OB7" s="64" t="s">
        <v>181</v>
      </c>
      <c r="OC7" s="64" t="s">
        <v>181</v>
      </c>
      <c r="OD7" s="64" t="s">
        <v>181</v>
      </c>
      <c r="OE7" s="64" t="s">
        <v>181</v>
      </c>
      <c r="OF7" s="64" t="s">
        <v>181</v>
      </c>
      <c r="OG7" s="64" t="s">
        <v>183</v>
      </c>
      <c r="OH7" s="64" t="s">
        <v>179</v>
      </c>
      <c r="OI7" s="64" t="s">
        <v>179</v>
      </c>
      <c r="OJ7" s="64" t="s">
        <v>179</v>
      </c>
      <c r="OK7" s="64" t="s">
        <v>179</v>
      </c>
      <c r="OL7" s="64" t="s">
        <v>179</v>
      </c>
      <c r="OM7" s="64" t="s">
        <v>179</v>
      </c>
      <c r="ON7" s="64" t="s">
        <v>179</v>
      </c>
      <c r="OO7" s="64" t="s">
        <v>179</v>
      </c>
      <c r="OP7" s="64" t="s">
        <v>179</v>
      </c>
      <c r="OQ7" s="64" t="s">
        <v>179</v>
      </c>
      <c r="OR7" s="65" t="s">
        <v>179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629</v>
      </c>
      <c r="B8" s="72" t="s">
        <v>142</v>
      </c>
      <c r="C8" s="73" t="s">
        <v>200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630</v>
      </c>
      <c r="B9" s="72" t="s">
        <v>142</v>
      </c>
      <c r="C9" s="73" t="s">
        <v>201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142</v>
      </c>
      <c r="C10" s="73" t="s">
        <v>202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142</v>
      </c>
      <c r="C11" s="73" t="s">
        <v>203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142</v>
      </c>
      <c r="C12" s="73" t="s">
        <v>204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142</v>
      </c>
      <c r="C13" s="73" t="s">
        <v>205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142</v>
      </c>
      <c r="C14" s="73" t="s">
        <v>206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631</v>
      </c>
      <c r="B15" s="72" t="s">
        <v>142</v>
      </c>
      <c r="C15" s="73" t="s">
        <v>207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142</v>
      </c>
      <c r="C16" s="73" t="s">
        <v>208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632</v>
      </c>
      <c r="B17" s="72" t="s">
        <v>142</v>
      </c>
      <c r="C17" s="73" t="s">
        <v>209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142</v>
      </c>
      <c r="C18" s="73" t="s">
        <v>210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142</v>
      </c>
      <c r="C19" s="73" t="s">
        <v>211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142</v>
      </c>
      <c r="C20" s="73" t="s">
        <v>212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144</v>
      </c>
      <c r="C21" s="73" t="s">
        <v>213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143</v>
      </c>
      <c r="C22" s="73" t="s">
        <v>214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145</v>
      </c>
      <c r="C23" s="73" t="s">
        <v>215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633</v>
      </c>
      <c r="B24" s="72" t="s">
        <v>145</v>
      </c>
      <c r="C24" s="73" t="s">
        <v>216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145</v>
      </c>
      <c r="C25" s="73" t="s">
        <v>217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634</v>
      </c>
      <c r="B26" s="72" t="s">
        <v>145</v>
      </c>
      <c r="C26" s="73" t="s">
        <v>218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146</v>
      </c>
      <c r="C27" s="73" t="s">
        <v>219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635</v>
      </c>
      <c r="B28" s="72" t="s">
        <v>146</v>
      </c>
      <c r="C28" s="73" t="s">
        <v>220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166</v>
      </c>
      <c r="C29" s="73" t="s">
        <v>221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167</v>
      </c>
      <c r="C30" s="73" t="s">
        <v>222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168</v>
      </c>
      <c r="C31" s="73" t="s">
        <v>223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169</v>
      </c>
      <c r="C32" s="73" t="s">
        <v>224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169</v>
      </c>
      <c r="C33" s="73" t="s">
        <v>225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169</v>
      </c>
      <c r="C34" s="73" t="s">
        <v>226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169</v>
      </c>
      <c r="C35" s="73" t="s">
        <v>227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636</v>
      </c>
      <c r="B36" s="72" t="s">
        <v>169</v>
      </c>
      <c r="C36" s="73" t="s">
        <v>228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169</v>
      </c>
      <c r="C37" s="73" t="s">
        <v>229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637</v>
      </c>
      <c r="B38" s="72" t="s">
        <v>169</v>
      </c>
      <c r="C38" s="73" t="s">
        <v>230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169</v>
      </c>
      <c r="C39" s="73" t="s">
        <v>231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638</v>
      </c>
      <c r="B40" s="72" t="s">
        <v>169</v>
      </c>
      <c r="C40" s="73" t="s">
        <v>232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169</v>
      </c>
      <c r="C41" s="73" t="s">
        <v>233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169</v>
      </c>
      <c r="C42" s="73" t="s">
        <v>234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639</v>
      </c>
      <c r="B43" s="72" t="s">
        <v>169</v>
      </c>
      <c r="C43" s="73" t="s">
        <v>235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149</v>
      </c>
      <c r="C44" s="73" t="s">
        <v>236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149</v>
      </c>
      <c r="C45" s="73" t="s">
        <v>237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149</v>
      </c>
      <c r="C46" s="73" t="s">
        <v>238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640</v>
      </c>
      <c r="B47" s="72" t="s">
        <v>149</v>
      </c>
      <c r="C47" s="73" t="s">
        <v>239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156</v>
      </c>
      <c r="C48" s="73" t="s">
        <v>240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155</v>
      </c>
      <c r="C49" s="73" t="s">
        <v>241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156</v>
      </c>
      <c r="C50" s="73" t="s">
        <v>242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156</v>
      </c>
      <c r="C51" s="73" t="s">
        <v>243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156</v>
      </c>
      <c r="C52" s="73" t="s">
        <v>244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156</v>
      </c>
      <c r="C53" s="73" t="s">
        <v>245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156</v>
      </c>
      <c r="C54" s="73" t="s">
        <v>246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156</v>
      </c>
      <c r="C55" s="73" t="s">
        <v>247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156</v>
      </c>
      <c r="C56" s="73" t="s">
        <v>248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156</v>
      </c>
      <c r="C57" s="73" t="s">
        <v>249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156</v>
      </c>
      <c r="C58" s="73" t="s">
        <v>250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156</v>
      </c>
      <c r="C59" s="73" t="s">
        <v>251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157</v>
      </c>
      <c r="C60" s="73" t="s">
        <v>252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159</v>
      </c>
      <c r="C61" s="73" t="s">
        <v>253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158</v>
      </c>
      <c r="C62" s="73" t="s">
        <v>255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641</v>
      </c>
      <c r="B63" s="72" t="s">
        <v>158</v>
      </c>
      <c r="C63" s="73" t="s">
        <v>256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158</v>
      </c>
      <c r="C64" s="73" t="s">
        <v>257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158</v>
      </c>
      <c r="C65" s="73" t="s">
        <v>258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158</v>
      </c>
      <c r="C66" s="73" t="s">
        <v>259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157</v>
      </c>
      <c r="C67" s="73" t="s">
        <v>260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158</v>
      </c>
      <c r="C68" s="73" t="s">
        <v>261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159</v>
      </c>
      <c r="C69" s="73" t="s">
        <v>262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642</v>
      </c>
      <c r="B70" s="72" t="s">
        <v>159</v>
      </c>
      <c r="C70" s="73" t="s">
        <v>263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159</v>
      </c>
      <c r="C71" s="73" t="s">
        <v>264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159</v>
      </c>
      <c r="C72" s="73" t="s">
        <v>265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159</v>
      </c>
      <c r="C73" s="73" t="s">
        <v>266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159</v>
      </c>
      <c r="C74" s="73" t="s">
        <v>267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159</v>
      </c>
      <c r="C75" s="73" t="s">
        <v>268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159</v>
      </c>
      <c r="C76" s="73" t="s">
        <v>269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159</v>
      </c>
      <c r="C77" s="73" t="s">
        <v>270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159</v>
      </c>
      <c r="C78" s="73" t="s">
        <v>271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159</v>
      </c>
      <c r="C79" s="73" t="s">
        <v>272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159</v>
      </c>
      <c r="C80" s="73" t="s">
        <v>273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159</v>
      </c>
      <c r="C81" s="73" t="s">
        <v>274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159</v>
      </c>
      <c r="C82" s="73" t="s">
        <v>275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159</v>
      </c>
      <c r="C83" s="73" t="s">
        <v>276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643</v>
      </c>
      <c r="B84" s="72" t="s">
        <v>159</v>
      </c>
      <c r="C84" s="73" t="s">
        <v>277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159</v>
      </c>
      <c r="C85" s="73" t="s">
        <v>278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159</v>
      </c>
      <c r="C86" s="73" t="s">
        <v>279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644</v>
      </c>
      <c r="B87" s="72" t="s">
        <v>159</v>
      </c>
      <c r="C87" s="73" t="s">
        <v>280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159</v>
      </c>
      <c r="C88" s="73" t="s">
        <v>281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162</v>
      </c>
      <c r="C89" s="73" t="s">
        <v>282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162</v>
      </c>
      <c r="C90" s="73" t="s">
        <v>283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162</v>
      </c>
      <c r="C91" s="73" t="s">
        <v>284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162</v>
      </c>
      <c r="C92" s="73" t="s">
        <v>285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162</v>
      </c>
      <c r="C93" s="73" t="s">
        <v>286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645</v>
      </c>
      <c r="B94" s="72" t="s">
        <v>162</v>
      </c>
      <c r="C94" s="73" t="s">
        <v>287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162</v>
      </c>
      <c r="C95" s="73" t="s">
        <v>288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162</v>
      </c>
      <c r="C96" s="73" t="s">
        <v>289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162</v>
      </c>
      <c r="C97" s="73" t="s">
        <v>290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162</v>
      </c>
      <c r="C98" s="73" t="s">
        <v>291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162</v>
      </c>
      <c r="C99" s="73" t="s">
        <v>292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162</v>
      </c>
      <c r="C100" s="73" t="s">
        <v>293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162</v>
      </c>
      <c r="C101" s="73" t="s">
        <v>294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162</v>
      </c>
      <c r="C102" s="73" t="s">
        <v>295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162</v>
      </c>
      <c r="C103" s="73" t="s">
        <v>296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646</v>
      </c>
      <c r="B104" s="72" t="s">
        <v>162</v>
      </c>
      <c r="C104" s="73" t="s">
        <v>297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162</v>
      </c>
      <c r="C105" s="73" t="s">
        <v>298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162</v>
      </c>
      <c r="C106" s="73" t="s">
        <v>299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162</v>
      </c>
      <c r="C107" s="73" t="s">
        <v>300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162</v>
      </c>
      <c r="C108" s="73" t="s">
        <v>301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162</v>
      </c>
      <c r="C109" s="73" t="s">
        <v>302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647</v>
      </c>
      <c r="B110" s="72" t="s">
        <v>162</v>
      </c>
      <c r="C110" s="73" t="s">
        <v>303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162</v>
      </c>
      <c r="C111" s="73" t="s">
        <v>304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162</v>
      </c>
      <c r="C112" s="73" t="s">
        <v>305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162</v>
      </c>
      <c r="C113" s="73" t="s">
        <v>306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162</v>
      </c>
      <c r="C114" s="73" t="s">
        <v>307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648</v>
      </c>
      <c r="B115" s="72" t="s">
        <v>162</v>
      </c>
      <c r="C115" s="73" t="s">
        <v>308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649</v>
      </c>
      <c r="B116" s="72" t="s">
        <v>162</v>
      </c>
      <c r="C116" s="73" t="s">
        <v>309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160</v>
      </c>
      <c r="C117" s="73" t="s">
        <v>310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160</v>
      </c>
      <c r="C118" s="73" t="s">
        <v>311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160</v>
      </c>
      <c r="C119" s="73" t="s">
        <v>312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160</v>
      </c>
      <c r="C120" s="73" t="s">
        <v>313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160</v>
      </c>
      <c r="C121" s="73" t="s">
        <v>314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160</v>
      </c>
      <c r="C122" s="73" t="s">
        <v>315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160</v>
      </c>
      <c r="C123" s="73" t="s">
        <v>316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160</v>
      </c>
      <c r="C124" s="73" t="s">
        <v>317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650</v>
      </c>
      <c r="B125" s="72" t="s">
        <v>160</v>
      </c>
      <c r="C125" s="73" t="s">
        <v>318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160</v>
      </c>
      <c r="C126" s="73" t="s">
        <v>319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160</v>
      </c>
      <c r="C127" s="73" t="s">
        <v>320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160</v>
      </c>
      <c r="C128" s="73" t="s">
        <v>321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160</v>
      </c>
      <c r="C129" s="73" t="s">
        <v>322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160</v>
      </c>
      <c r="C130" s="73" t="s">
        <v>323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160</v>
      </c>
      <c r="C131" s="73" t="s">
        <v>324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160</v>
      </c>
      <c r="C132" s="73" t="s">
        <v>325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160</v>
      </c>
      <c r="C133" s="73" t="s">
        <v>326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651</v>
      </c>
      <c r="B134" s="72" t="s">
        <v>160</v>
      </c>
      <c r="C134" s="73" t="s">
        <v>327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160</v>
      </c>
      <c r="C135" s="73" t="s">
        <v>328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160</v>
      </c>
      <c r="C136" s="73" t="s">
        <v>329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161</v>
      </c>
      <c r="C137" s="73" t="s">
        <v>330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161</v>
      </c>
      <c r="C138" s="73" t="s">
        <v>331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161</v>
      </c>
      <c r="C139" s="73" t="s">
        <v>332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161</v>
      </c>
      <c r="C140" s="73" t="s">
        <v>333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161</v>
      </c>
      <c r="C141" s="73" t="s">
        <v>334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161</v>
      </c>
      <c r="C142" s="73" t="s">
        <v>335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161</v>
      </c>
      <c r="C143" s="73" t="s">
        <v>336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161</v>
      </c>
      <c r="C144" s="73" t="s">
        <v>337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161</v>
      </c>
      <c r="C145" s="73" t="s">
        <v>338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161</v>
      </c>
      <c r="C146" s="73" t="s">
        <v>339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161</v>
      </c>
      <c r="C147" s="73" t="s">
        <v>340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161</v>
      </c>
      <c r="C148" s="73" t="s">
        <v>341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161</v>
      </c>
      <c r="C149" s="73" t="s">
        <v>342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161</v>
      </c>
      <c r="C150" s="73" t="s">
        <v>343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161</v>
      </c>
      <c r="C151" s="73" t="s">
        <v>344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161</v>
      </c>
      <c r="C152" s="73" t="s">
        <v>345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161</v>
      </c>
      <c r="C153" s="73" t="s">
        <v>346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163</v>
      </c>
      <c r="C154" s="73" t="s">
        <v>347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163</v>
      </c>
      <c r="C155" s="73" t="s">
        <v>348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163</v>
      </c>
      <c r="C156" s="73" t="s">
        <v>349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163</v>
      </c>
      <c r="C157" s="73" t="s">
        <v>350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163</v>
      </c>
      <c r="C158" s="73" t="s">
        <v>351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163</v>
      </c>
      <c r="C159" s="73" t="s">
        <v>352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163</v>
      </c>
      <c r="C160" s="73" t="s">
        <v>353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163</v>
      </c>
      <c r="C161" s="73" t="s">
        <v>354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163</v>
      </c>
      <c r="C162" s="73" t="s">
        <v>355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163</v>
      </c>
      <c r="C163" s="73" t="s">
        <v>356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163</v>
      </c>
      <c r="C164" s="73" t="s">
        <v>357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163</v>
      </c>
      <c r="C165" s="73" t="s">
        <v>358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163</v>
      </c>
      <c r="C166" s="73" t="s">
        <v>359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652</v>
      </c>
      <c r="B167" s="72" t="s">
        <v>163</v>
      </c>
      <c r="C167" s="73" t="s">
        <v>360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164</v>
      </c>
      <c r="C168" s="73" t="s">
        <v>361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164</v>
      </c>
      <c r="C169" s="73" t="s">
        <v>362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164</v>
      </c>
      <c r="C170" s="73" t="s">
        <v>363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164</v>
      </c>
      <c r="C171" s="73" t="s">
        <v>364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653</v>
      </c>
      <c r="B172" s="72" t="s">
        <v>164</v>
      </c>
      <c r="C172" s="73" t="s">
        <v>365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164</v>
      </c>
      <c r="C173" s="73" t="s">
        <v>366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164</v>
      </c>
      <c r="C174" s="73" t="s">
        <v>367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164</v>
      </c>
      <c r="C175" s="73" t="s">
        <v>368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164</v>
      </c>
      <c r="C176" s="73" t="s">
        <v>369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164</v>
      </c>
      <c r="C177" s="73" t="s">
        <v>370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164</v>
      </c>
      <c r="C178" s="73" t="s">
        <v>371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165</v>
      </c>
      <c r="C179" s="73" t="s">
        <v>372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165</v>
      </c>
      <c r="C180" s="73" t="s">
        <v>373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165</v>
      </c>
      <c r="C181" s="73" t="s">
        <v>374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165</v>
      </c>
      <c r="C182" s="73" t="s">
        <v>375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654</v>
      </c>
      <c r="B183" s="72" t="s">
        <v>165</v>
      </c>
      <c r="C183" s="73" t="s">
        <v>376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165</v>
      </c>
      <c r="C184" s="73" t="s">
        <v>377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655</v>
      </c>
      <c r="B185" s="72" t="s">
        <v>165</v>
      </c>
      <c r="C185" s="73" t="s">
        <v>378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165</v>
      </c>
      <c r="C186" s="73" t="s">
        <v>379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165</v>
      </c>
      <c r="C187" s="73" t="s">
        <v>380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165</v>
      </c>
      <c r="C188" s="73" t="s">
        <v>381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165</v>
      </c>
      <c r="C189" s="73" t="s">
        <v>382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165</v>
      </c>
      <c r="C190" s="73" t="s">
        <v>383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165</v>
      </c>
      <c r="C191" s="73" t="s">
        <v>384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165</v>
      </c>
      <c r="C192" s="73" t="s">
        <v>385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165</v>
      </c>
      <c r="C193" s="73" t="s">
        <v>386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165</v>
      </c>
      <c r="C194" s="73" t="s">
        <v>387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165</v>
      </c>
      <c r="C195" s="73" t="s">
        <v>388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165</v>
      </c>
      <c r="C196" s="73" t="s">
        <v>389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165</v>
      </c>
      <c r="C197" s="73" t="s">
        <v>390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147</v>
      </c>
      <c r="C198" s="73" t="s">
        <v>391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147</v>
      </c>
      <c r="C199" s="73" t="s">
        <v>392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147</v>
      </c>
      <c r="C200" s="73" t="s">
        <v>393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147</v>
      </c>
      <c r="C201" s="73" t="s">
        <v>394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147</v>
      </c>
      <c r="C202" s="73" t="s">
        <v>395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147</v>
      </c>
      <c r="C203" s="73" t="s">
        <v>396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147</v>
      </c>
      <c r="C204" s="73" t="s">
        <v>397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147</v>
      </c>
      <c r="C205" s="73" t="s">
        <v>398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147</v>
      </c>
      <c r="C206" s="73" t="s">
        <v>399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147</v>
      </c>
      <c r="C207" s="73" t="s">
        <v>400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147</v>
      </c>
      <c r="C208" s="73" t="s">
        <v>401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147</v>
      </c>
      <c r="C209" s="73" t="s">
        <v>402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656</v>
      </c>
      <c r="B210" s="72" t="s">
        <v>147</v>
      </c>
      <c r="C210" s="73" t="s">
        <v>403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147</v>
      </c>
      <c r="C211" s="73" t="s">
        <v>404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147</v>
      </c>
      <c r="C212" s="73" t="s">
        <v>405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657</v>
      </c>
      <c r="B213" s="72" t="s">
        <v>147</v>
      </c>
      <c r="C213" s="73" t="s">
        <v>406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147</v>
      </c>
      <c r="C214" s="73" t="s">
        <v>407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147</v>
      </c>
      <c r="C215" s="73" t="s">
        <v>408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658</v>
      </c>
      <c r="B216" s="72" t="s">
        <v>147</v>
      </c>
      <c r="C216" s="73" t="s">
        <v>409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147</v>
      </c>
      <c r="C217" s="73" t="s">
        <v>410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147</v>
      </c>
      <c r="C218" s="73" t="s">
        <v>411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147</v>
      </c>
      <c r="C219" s="73" t="s">
        <v>412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147</v>
      </c>
      <c r="C220" s="73" t="s">
        <v>413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147</v>
      </c>
      <c r="C221" s="73" t="s">
        <v>414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147</v>
      </c>
      <c r="C222" s="73" t="s">
        <v>415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147</v>
      </c>
      <c r="C223" s="73" t="s">
        <v>416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147</v>
      </c>
      <c r="C224" s="73" t="s">
        <v>417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147</v>
      </c>
      <c r="C225" s="73" t="s">
        <v>418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147</v>
      </c>
      <c r="C226" s="73" t="s">
        <v>419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148</v>
      </c>
      <c r="C227" s="73" t="s">
        <v>420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148</v>
      </c>
      <c r="C228" s="73" t="s">
        <v>421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148</v>
      </c>
      <c r="C229" s="73" t="s">
        <v>422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148</v>
      </c>
      <c r="C230" s="73" t="s">
        <v>423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148</v>
      </c>
      <c r="C231" s="73" t="s">
        <v>424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148</v>
      </c>
      <c r="C232" s="73" t="s">
        <v>425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148</v>
      </c>
      <c r="C233" s="73" t="s">
        <v>426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148</v>
      </c>
      <c r="C234" s="73" t="s">
        <v>427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150</v>
      </c>
      <c r="C235" s="73" t="s">
        <v>428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150</v>
      </c>
      <c r="C236" s="73" t="s">
        <v>429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150</v>
      </c>
      <c r="C237" s="73" t="s">
        <v>430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150</v>
      </c>
      <c r="C238" s="73" t="s">
        <v>431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150</v>
      </c>
      <c r="C239" s="73" t="s">
        <v>432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150</v>
      </c>
      <c r="C240" s="73" t="s">
        <v>433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150</v>
      </c>
      <c r="C241" s="73" t="s">
        <v>434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150</v>
      </c>
      <c r="C242" s="73" t="s">
        <v>435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150</v>
      </c>
      <c r="C243" s="73" t="s">
        <v>436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150</v>
      </c>
      <c r="C244" s="73" t="s">
        <v>437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151</v>
      </c>
      <c r="C245" s="73" t="s">
        <v>438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151</v>
      </c>
      <c r="C246" s="73" t="s">
        <v>439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151</v>
      </c>
      <c r="C247" s="73" t="s">
        <v>440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151</v>
      </c>
      <c r="C248" s="73" t="s">
        <v>441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152</v>
      </c>
      <c r="C249" s="73" t="s">
        <v>442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152</v>
      </c>
      <c r="C250" s="73" t="s">
        <v>443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152</v>
      </c>
      <c r="C251" s="73" t="s">
        <v>444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152</v>
      </c>
      <c r="C252" s="73" t="s">
        <v>445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152</v>
      </c>
      <c r="C253" s="73" t="s">
        <v>446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152</v>
      </c>
      <c r="C254" s="73" t="s">
        <v>447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659</v>
      </c>
      <c r="B255" s="72" t="s">
        <v>152</v>
      </c>
      <c r="C255" s="73" t="s">
        <v>448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153</v>
      </c>
      <c r="C256" s="73" t="s">
        <v>449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153</v>
      </c>
      <c r="C257" s="73" t="s">
        <v>450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153</v>
      </c>
      <c r="C258" s="73" t="s">
        <v>451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153</v>
      </c>
      <c r="C259" s="73" t="s">
        <v>452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152</v>
      </c>
      <c r="C260" s="73" t="s">
        <v>453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152</v>
      </c>
      <c r="C261" s="73" t="s">
        <v>454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152</v>
      </c>
      <c r="C262" s="73" t="s">
        <v>455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152</v>
      </c>
      <c r="C263" s="73" t="s">
        <v>456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152</v>
      </c>
      <c r="C264" s="73" t="s">
        <v>457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152</v>
      </c>
      <c r="C265" s="73" t="s">
        <v>458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152</v>
      </c>
      <c r="C266" s="73" t="s">
        <v>459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660</v>
      </c>
      <c r="B267" s="72" t="s">
        <v>152</v>
      </c>
      <c r="C267" s="73" t="s">
        <v>460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154</v>
      </c>
      <c r="C268" s="73" t="s">
        <v>461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154</v>
      </c>
      <c r="C269" s="73" t="s">
        <v>462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154</v>
      </c>
      <c r="C270" s="73" t="s">
        <v>463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154</v>
      </c>
      <c r="C271" s="73" t="s">
        <v>464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154</v>
      </c>
      <c r="C272" s="73" t="s">
        <v>465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154</v>
      </c>
      <c r="C273" s="73" t="s">
        <v>466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154</v>
      </c>
      <c r="C274" s="73" t="s">
        <v>467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154</v>
      </c>
      <c r="C275" s="73" t="s">
        <v>468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154</v>
      </c>
      <c r="C276" s="73" t="s">
        <v>469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154</v>
      </c>
      <c r="C277" s="73" t="s">
        <v>470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170</v>
      </c>
      <c r="C278" s="73" t="s">
        <v>471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170</v>
      </c>
      <c r="C279" s="73" t="s">
        <v>472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170</v>
      </c>
      <c r="C280" s="73" t="s">
        <v>473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170</v>
      </c>
      <c r="C281" s="73" t="s">
        <v>474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661</v>
      </c>
      <c r="B282" s="72" t="s">
        <v>170</v>
      </c>
      <c r="C282" s="73" t="s">
        <v>475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170</v>
      </c>
      <c r="C283" s="73" t="s">
        <v>476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170</v>
      </c>
      <c r="C284" s="73" t="s">
        <v>477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170</v>
      </c>
      <c r="C285" s="73" t="s">
        <v>478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662</v>
      </c>
      <c r="B286" s="72" t="s">
        <v>170</v>
      </c>
      <c r="C286" s="73" t="s">
        <v>479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170</v>
      </c>
      <c r="C287" s="73" t="s">
        <v>480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663</v>
      </c>
      <c r="B288" s="72" t="s">
        <v>170</v>
      </c>
      <c r="C288" s="73" t="s">
        <v>481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170</v>
      </c>
      <c r="C289" s="73" t="s">
        <v>482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170</v>
      </c>
      <c r="C290" s="73" t="s">
        <v>483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170</v>
      </c>
      <c r="C291" s="73" t="s">
        <v>484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170</v>
      </c>
      <c r="C292" s="73" t="s">
        <v>485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170</v>
      </c>
      <c r="C293" s="73" t="s">
        <v>486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170</v>
      </c>
      <c r="C294" s="73" t="s">
        <v>487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170</v>
      </c>
      <c r="C295" s="73" t="s">
        <v>488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170</v>
      </c>
      <c r="C296" s="73" t="s">
        <v>489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664</v>
      </c>
      <c r="B297" s="72" t="s">
        <v>170</v>
      </c>
      <c r="C297" s="73" t="s">
        <v>490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171</v>
      </c>
      <c r="C298" s="73" t="s">
        <v>491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171</v>
      </c>
      <c r="C299" s="73" t="s">
        <v>492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171</v>
      </c>
      <c r="C300" s="73" t="s">
        <v>493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171</v>
      </c>
      <c r="C301" s="73" t="s">
        <v>494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171</v>
      </c>
      <c r="C302" s="73" t="s">
        <v>495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171</v>
      </c>
      <c r="C303" s="73" t="s">
        <v>496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665</v>
      </c>
      <c r="B304" s="72" t="s">
        <v>171</v>
      </c>
      <c r="C304" s="73" t="s">
        <v>497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171</v>
      </c>
      <c r="C305" s="73" t="s">
        <v>498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171</v>
      </c>
      <c r="C306" s="73" t="s">
        <v>499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173</v>
      </c>
      <c r="C307" s="73" t="s">
        <v>500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173</v>
      </c>
      <c r="C308" s="73" t="s">
        <v>501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173</v>
      </c>
      <c r="C309" s="73" t="s">
        <v>502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666</v>
      </c>
      <c r="B310" s="72" t="s">
        <v>173</v>
      </c>
      <c r="C310" s="73" t="s">
        <v>503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173</v>
      </c>
      <c r="C311" s="73" t="s">
        <v>504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173</v>
      </c>
      <c r="C312" s="73" t="s">
        <v>505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173</v>
      </c>
      <c r="C313" s="73" t="s">
        <v>506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173</v>
      </c>
      <c r="C314" s="73" t="s">
        <v>507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173</v>
      </c>
      <c r="C315" s="73" t="s">
        <v>508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174</v>
      </c>
      <c r="C316" s="73" t="s">
        <v>509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174</v>
      </c>
      <c r="C317" s="73" t="s">
        <v>510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667</v>
      </c>
      <c r="B318" s="72" t="s">
        <v>174</v>
      </c>
      <c r="C318" s="73" t="s">
        <v>511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175</v>
      </c>
      <c r="C319" s="73" t="s">
        <v>512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175</v>
      </c>
      <c r="C320" s="73" t="s">
        <v>513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668</v>
      </c>
      <c r="B321" s="72" t="s">
        <v>175</v>
      </c>
      <c r="C321" s="73" t="s">
        <v>514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669</v>
      </c>
      <c r="B322" s="72" t="s">
        <v>176</v>
      </c>
      <c r="C322" s="73" t="s">
        <v>515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670</v>
      </c>
      <c r="B323" s="72" t="s">
        <v>176</v>
      </c>
      <c r="C323" s="73" t="s">
        <v>516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176</v>
      </c>
      <c r="C324" s="73" t="s">
        <v>517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671</v>
      </c>
      <c r="B325" s="72" t="s">
        <v>176</v>
      </c>
      <c r="C325" s="73" t="s">
        <v>518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176</v>
      </c>
      <c r="C326" s="73" t="s">
        <v>519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672</v>
      </c>
      <c r="B327" s="72" t="s">
        <v>176</v>
      </c>
      <c r="C327" s="73" t="s">
        <v>520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176</v>
      </c>
      <c r="C328" s="73" t="s">
        <v>521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176</v>
      </c>
      <c r="C329" s="73" t="s">
        <v>522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673</v>
      </c>
      <c r="B330" s="72" t="s">
        <v>177</v>
      </c>
      <c r="C330" s="73" t="s">
        <v>523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674</v>
      </c>
      <c r="B331" s="72" t="s">
        <v>177</v>
      </c>
      <c r="C331" s="73" t="s">
        <v>524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675</v>
      </c>
      <c r="B332" s="72" t="s">
        <v>177</v>
      </c>
      <c r="C332" s="73" t="s">
        <v>525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177</v>
      </c>
      <c r="C333" s="73" t="s">
        <v>526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177</v>
      </c>
      <c r="C334" s="73" t="s">
        <v>527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676</v>
      </c>
      <c r="B335" s="72" t="s">
        <v>177</v>
      </c>
      <c r="C335" s="73" t="s">
        <v>528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177</v>
      </c>
      <c r="C336" s="73" t="s">
        <v>529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178</v>
      </c>
      <c r="C337" s="73" t="s">
        <v>530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175</v>
      </c>
      <c r="C338" s="73" t="s">
        <v>531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175</v>
      </c>
      <c r="C339" s="73" t="s">
        <v>532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677</v>
      </c>
      <c r="B340" s="72" t="s">
        <v>175</v>
      </c>
      <c r="C340" s="73" t="s">
        <v>533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178</v>
      </c>
      <c r="C341" s="73" t="s">
        <v>534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178</v>
      </c>
      <c r="C342" s="73" t="s">
        <v>535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178</v>
      </c>
      <c r="C343" s="73" t="s">
        <v>536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678</v>
      </c>
      <c r="B344" s="72" t="s">
        <v>178</v>
      </c>
      <c r="C344" s="73" t="s">
        <v>537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178</v>
      </c>
      <c r="C345" s="73" t="s">
        <v>538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178</v>
      </c>
      <c r="C346" s="73" t="s">
        <v>539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178</v>
      </c>
      <c r="C347" s="73" t="s">
        <v>540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178</v>
      </c>
      <c r="C348" s="73" t="s">
        <v>541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178</v>
      </c>
      <c r="C349" s="73" t="s">
        <v>542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679</v>
      </c>
      <c r="B350" s="72" t="s">
        <v>178</v>
      </c>
      <c r="C350" s="73" t="s">
        <v>543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178</v>
      </c>
      <c r="C351" s="73" t="s">
        <v>544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178</v>
      </c>
      <c r="C352" s="73" t="s">
        <v>545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178</v>
      </c>
      <c r="C353" s="73" t="s">
        <v>546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178</v>
      </c>
      <c r="C354" s="73" t="s">
        <v>547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178</v>
      </c>
      <c r="C355" s="73" t="s">
        <v>548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178</v>
      </c>
      <c r="C356" s="73" t="s">
        <v>549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178</v>
      </c>
      <c r="C357" s="73" t="s">
        <v>550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178</v>
      </c>
      <c r="C358" s="73" t="s">
        <v>551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178</v>
      </c>
      <c r="C359" s="73" t="s">
        <v>552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168</v>
      </c>
      <c r="C360" s="73" t="s">
        <v>553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180</v>
      </c>
      <c r="C361" s="73" t="s">
        <v>554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680</v>
      </c>
      <c r="B362" s="72" t="s">
        <v>180</v>
      </c>
      <c r="C362" s="73" t="s">
        <v>555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681</v>
      </c>
      <c r="B363" s="72" t="s">
        <v>180</v>
      </c>
      <c r="C363" s="73" t="s">
        <v>556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181</v>
      </c>
      <c r="C364" s="73" t="s">
        <v>557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181</v>
      </c>
      <c r="C365" s="73" t="s">
        <v>558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181</v>
      </c>
      <c r="C366" s="73" t="s">
        <v>559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181</v>
      </c>
      <c r="C367" s="73" t="s">
        <v>560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181</v>
      </c>
      <c r="C368" s="73" t="s">
        <v>561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181</v>
      </c>
      <c r="C369" s="73" t="s">
        <v>562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181</v>
      </c>
      <c r="C370" s="73" t="s">
        <v>563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181</v>
      </c>
      <c r="C371" s="73" t="s">
        <v>564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682</v>
      </c>
      <c r="B372" s="72" t="s">
        <v>181</v>
      </c>
      <c r="C372" s="73" t="s">
        <v>565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683</v>
      </c>
      <c r="B373" s="72" t="s">
        <v>181</v>
      </c>
      <c r="C373" s="73" t="s">
        <v>566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181</v>
      </c>
      <c r="C374" s="73" t="s">
        <v>567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181</v>
      </c>
      <c r="C375" s="73" t="s">
        <v>568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684</v>
      </c>
      <c r="B376" s="72" t="s">
        <v>181</v>
      </c>
      <c r="C376" s="73" t="s">
        <v>569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182</v>
      </c>
      <c r="C377" s="73" t="s">
        <v>570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182</v>
      </c>
      <c r="C378" s="73" t="s">
        <v>571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182</v>
      </c>
      <c r="C379" s="73" t="s">
        <v>572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685</v>
      </c>
      <c r="B380" s="72" t="s">
        <v>182</v>
      </c>
      <c r="C380" s="73" t="s">
        <v>573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182</v>
      </c>
      <c r="C381" s="73" t="s">
        <v>574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182</v>
      </c>
      <c r="C382" s="73" t="s">
        <v>575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182</v>
      </c>
      <c r="C383" s="73" t="s">
        <v>576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182</v>
      </c>
      <c r="C384" s="73" t="s">
        <v>577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172</v>
      </c>
      <c r="C385" s="73" t="s">
        <v>578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172</v>
      </c>
      <c r="C386" s="73" t="s">
        <v>579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172</v>
      </c>
      <c r="C387" s="73" t="s">
        <v>580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686</v>
      </c>
      <c r="B388" s="72" t="s">
        <v>172</v>
      </c>
      <c r="C388" s="73" t="s">
        <v>581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170</v>
      </c>
      <c r="C389" s="73" t="s">
        <v>582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165</v>
      </c>
      <c r="C390" s="73" t="s">
        <v>583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165</v>
      </c>
      <c r="C391" s="73" t="s">
        <v>584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165</v>
      </c>
      <c r="C392" s="73" t="s">
        <v>585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181</v>
      </c>
      <c r="C393" s="73" t="s">
        <v>586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181</v>
      </c>
      <c r="C394" s="73" t="s">
        <v>587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181</v>
      </c>
      <c r="C395" s="73" t="s">
        <v>588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181</v>
      </c>
      <c r="C396" s="73" t="s">
        <v>589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181</v>
      </c>
      <c r="C397" s="73" t="s">
        <v>590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687</v>
      </c>
      <c r="B398" s="72" t="s">
        <v>181</v>
      </c>
      <c r="C398" s="73" t="s">
        <v>591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688</v>
      </c>
      <c r="B399" s="72" t="s">
        <v>181</v>
      </c>
      <c r="C399" s="73" t="s">
        <v>592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183</v>
      </c>
      <c r="C400" s="73" t="s">
        <v>593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689</v>
      </c>
      <c r="B401" s="72" t="s">
        <v>179</v>
      </c>
      <c r="C401" s="73" t="s">
        <v>594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690</v>
      </c>
      <c r="B402" s="72" t="s">
        <v>179</v>
      </c>
      <c r="C402" s="73" t="s">
        <v>595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179</v>
      </c>
      <c r="C403" s="73" t="s">
        <v>596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692</v>
      </c>
      <c r="B404" s="72" t="s">
        <v>179</v>
      </c>
      <c r="C404" s="73" t="s">
        <v>598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693</v>
      </c>
      <c r="B405" s="72" t="s">
        <v>179</v>
      </c>
      <c r="C405" s="73" t="s">
        <v>599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694</v>
      </c>
      <c r="B406" s="72" t="s">
        <v>179</v>
      </c>
      <c r="C406" s="73" t="s">
        <v>600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695</v>
      </c>
      <c r="B407" s="72" t="s">
        <v>179</v>
      </c>
      <c r="C407" s="73" t="s">
        <v>601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698</v>
      </c>
      <c r="B408" s="72" t="s">
        <v>179</v>
      </c>
      <c r="C408" s="73" t="s">
        <v>604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720</v>
      </c>
      <c r="B409" s="72" t="s">
        <v>170</v>
      </c>
      <c r="C409" s="73" t="s">
        <v>721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722</v>
      </c>
      <c r="B410" s="72" t="s">
        <v>170</v>
      </c>
      <c r="C410" s="73" t="s">
        <v>723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724</v>
      </c>
      <c r="B411" s="78"/>
      <c r="C411" s="73" t="s">
        <v>725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726</v>
      </c>
      <c r="B412" s="78"/>
      <c r="C412" s="73" t="s">
        <v>727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728</v>
      </c>
      <c r="B413" s="80"/>
      <c r="C413" s="81" t="s">
        <v>729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730</v>
      </c>
      <c r="B414" s="78"/>
      <c r="C414" s="73" t="s">
        <v>731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732</v>
      </c>
      <c r="B415" s="78"/>
      <c r="C415" s="73" t="s">
        <v>733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734</v>
      </c>
      <c r="B416" s="78"/>
      <c r="C416" s="73" t="s">
        <v>735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736</v>
      </c>
      <c r="B417" s="88"/>
      <c r="C417" s="89" t="s">
        <v>737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738</v>
      </c>
      <c r="B418" s="96"/>
      <c r="C418" s="97" t="s">
        <v>739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740</v>
      </c>
      <c r="B419" s="78"/>
      <c r="C419" s="73" t="s">
        <v>741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742</v>
      </c>
      <c r="B420" s="78"/>
      <c r="C420" s="73" t="s">
        <v>743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744</v>
      </c>
      <c r="B421" s="88"/>
      <c r="C421" s="89" t="s">
        <v>745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746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>
      <selection activeCell="F9" sqref="F9"/>
    </sheetView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747</v>
      </c>
      <c r="B1" s="38"/>
    </row>
    <row r="2" spans="1:422" ht="12.75" customHeight="1" x14ac:dyDescent="0.2">
      <c r="A2" s="103" t="s">
        <v>197</v>
      </c>
      <c r="B2" s="40"/>
    </row>
    <row r="3" spans="1:422" ht="12.75" customHeight="1" x14ac:dyDescent="0.2">
      <c r="A3" s="103" t="s">
        <v>198</v>
      </c>
      <c r="B3" s="40"/>
    </row>
    <row r="4" spans="1:422" ht="12.75" customHeight="1" thickBot="1" x14ac:dyDescent="0.25"/>
    <row r="5" spans="1:422" ht="135.75" customHeight="1" x14ac:dyDescent="0.2">
      <c r="A5" s="104" t="s">
        <v>199</v>
      </c>
      <c r="B5" s="43"/>
      <c r="C5" s="105"/>
      <c r="D5" s="106" t="s">
        <v>200</v>
      </c>
      <c r="E5" s="107" t="s">
        <v>201</v>
      </c>
      <c r="F5" s="107" t="s">
        <v>202</v>
      </c>
      <c r="G5" s="107" t="s">
        <v>203</v>
      </c>
      <c r="H5" s="107" t="s">
        <v>204</v>
      </c>
      <c r="I5" s="107" t="s">
        <v>205</v>
      </c>
      <c r="J5" s="107" t="s">
        <v>206</v>
      </c>
      <c r="K5" s="107" t="s">
        <v>207</v>
      </c>
      <c r="L5" s="107" t="s">
        <v>208</v>
      </c>
      <c r="M5" s="107" t="s">
        <v>209</v>
      </c>
      <c r="N5" s="107" t="s">
        <v>210</v>
      </c>
      <c r="O5" s="107" t="s">
        <v>211</v>
      </c>
      <c r="P5" s="107" t="s">
        <v>212</v>
      </c>
      <c r="Q5" s="107" t="s">
        <v>213</v>
      </c>
      <c r="R5" s="107" t="s">
        <v>214</v>
      </c>
      <c r="S5" s="107" t="s">
        <v>215</v>
      </c>
      <c r="T5" s="107" t="s">
        <v>216</v>
      </c>
      <c r="U5" s="107" t="s">
        <v>217</v>
      </c>
      <c r="V5" s="107" t="s">
        <v>218</v>
      </c>
      <c r="W5" s="107" t="s">
        <v>219</v>
      </c>
      <c r="X5" s="107" t="s">
        <v>220</v>
      </c>
      <c r="Y5" s="107" t="s">
        <v>221</v>
      </c>
      <c r="Z5" s="107" t="s">
        <v>222</v>
      </c>
      <c r="AA5" s="107" t="s">
        <v>223</v>
      </c>
      <c r="AB5" s="107" t="s">
        <v>224</v>
      </c>
      <c r="AC5" s="107" t="s">
        <v>225</v>
      </c>
      <c r="AD5" s="107" t="s">
        <v>226</v>
      </c>
      <c r="AE5" s="107" t="s">
        <v>227</v>
      </c>
      <c r="AF5" s="107" t="s">
        <v>228</v>
      </c>
      <c r="AG5" s="107" t="s">
        <v>229</v>
      </c>
      <c r="AH5" s="107" t="s">
        <v>230</v>
      </c>
      <c r="AI5" s="107" t="s">
        <v>231</v>
      </c>
      <c r="AJ5" s="107" t="s">
        <v>232</v>
      </c>
      <c r="AK5" s="107" t="s">
        <v>233</v>
      </c>
      <c r="AL5" s="107" t="s">
        <v>234</v>
      </c>
      <c r="AM5" s="107" t="s">
        <v>235</v>
      </c>
      <c r="AN5" s="107" t="s">
        <v>236</v>
      </c>
      <c r="AO5" s="107" t="s">
        <v>237</v>
      </c>
      <c r="AP5" s="107" t="s">
        <v>238</v>
      </c>
      <c r="AQ5" s="107" t="s">
        <v>239</v>
      </c>
      <c r="AR5" s="107" t="s">
        <v>240</v>
      </c>
      <c r="AS5" s="107" t="s">
        <v>241</v>
      </c>
      <c r="AT5" s="107" t="s">
        <v>242</v>
      </c>
      <c r="AU5" s="107" t="s">
        <v>243</v>
      </c>
      <c r="AV5" s="107" t="s">
        <v>244</v>
      </c>
      <c r="AW5" s="107" t="s">
        <v>245</v>
      </c>
      <c r="AX5" s="107" t="s">
        <v>246</v>
      </c>
      <c r="AY5" s="107" t="s">
        <v>247</v>
      </c>
      <c r="AZ5" s="107" t="s">
        <v>248</v>
      </c>
      <c r="BA5" s="107" t="s">
        <v>249</v>
      </c>
      <c r="BB5" s="107" t="s">
        <v>250</v>
      </c>
      <c r="BC5" s="107" t="s">
        <v>251</v>
      </c>
      <c r="BD5" s="107" t="s">
        <v>252</v>
      </c>
      <c r="BE5" s="107" t="s">
        <v>253</v>
      </c>
      <c r="BF5" s="107" t="s">
        <v>254</v>
      </c>
      <c r="BG5" s="107" t="s">
        <v>255</v>
      </c>
      <c r="BH5" s="107" t="s">
        <v>256</v>
      </c>
      <c r="BI5" s="107" t="s">
        <v>257</v>
      </c>
      <c r="BJ5" s="107" t="s">
        <v>258</v>
      </c>
      <c r="BK5" s="107" t="s">
        <v>259</v>
      </c>
      <c r="BL5" s="107" t="s">
        <v>260</v>
      </c>
      <c r="BM5" s="107" t="s">
        <v>261</v>
      </c>
      <c r="BN5" s="107" t="s">
        <v>262</v>
      </c>
      <c r="BO5" s="107" t="s">
        <v>263</v>
      </c>
      <c r="BP5" s="107" t="s">
        <v>264</v>
      </c>
      <c r="BQ5" s="107" t="s">
        <v>265</v>
      </c>
      <c r="BR5" s="107" t="s">
        <v>266</v>
      </c>
      <c r="BS5" s="107" t="s">
        <v>267</v>
      </c>
      <c r="BT5" s="107" t="s">
        <v>268</v>
      </c>
      <c r="BU5" s="107" t="s">
        <v>269</v>
      </c>
      <c r="BV5" s="107" t="s">
        <v>270</v>
      </c>
      <c r="BW5" s="107" t="s">
        <v>271</v>
      </c>
      <c r="BX5" s="107" t="s">
        <v>272</v>
      </c>
      <c r="BY5" s="107" t="s">
        <v>273</v>
      </c>
      <c r="BZ5" s="107" t="s">
        <v>274</v>
      </c>
      <c r="CA5" s="107" t="s">
        <v>275</v>
      </c>
      <c r="CB5" s="107" t="s">
        <v>276</v>
      </c>
      <c r="CC5" s="107" t="s">
        <v>277</v>
      </c>
      <c r="CD5" s="107" t="s">
        <v>278</v>
      </c>
      <c r="CE5" s="107" t="s">
        <v>279</v>
      </c>
      <c r="CF5" s="107" t="s">
        <v>280</v>
      </c>
      <c r="CG5" s="107" t="s">
        <v>281</v>
      </c>
      <c r="CH5" s="107" t="s">
        <v>282</v>
      </c>
      <c r="CI5" s="107" t="s">
        <v>283</v>
      </c>
      <c r="CJ5" s="107" t="s">
        <v>284</v>
      </c>
      <c r="CK5" s="107" t="s">
        <v>285</v>
      </c>
      <c r="CL5" s="107" t="s">
        <v>286</v>
      </c>
      <c r="CM5" s="107" t="s">
        <v>287</v>
      </c>
      <c r="CN5" s="107" t="s">
        <v>288</v>
      </c>
      <c r="CO5" s="107" t="s">
        <v>289</v>
      </c>
      <c r="CP5" s="107" t="s">
        <v>290</v>
      </c>
      <c r="CQ5" s="107" t="s">
        <v>291</v>
      </c>
      <c r="CR5" s="107" t="s">
        <v>292</v>
      </c>
      <c r="CS5" s="107" t="s">
        <v>293</v>
      </c>
      <c r="CT5" s="107" t="s">
        <v>294</v>
      </c>
      <c r="CU5" s="107" t="s">
        <v>295</v>
      </c>
      <c r="CV5" s="107" t="s">
        <v>296</v>
      </c>
      <c r="CW5" s="107" t="s">
        <v>297</v>
      </c>
      <c r="CX5" s="107" t="s">
        <v>298</v>
      </c>
      <c r="CY5" s="107" t="s">
        <v>299</v>
      </c>
      <c r="CZ5" s="107" t="s">
        <v>300</v>
      </c>
      <c r="DA5" s="107" t="s">
        <v>301</v>
      </c>
      <c r="DB5" s="107" t="s">
        <v>302</v>
      </c>
      <c r="DC5" s="107" t="s">
        <v>303</v>
      </c>
      <c r="DD5" s="107" t="s">
        <v>304</v>
      </c>
      <c r="DE5" s="107" t="s">
        <v>305</v>
      </c>
      <c r="DF5" s="107" t="s">
        <v>306</v>
      </c>
      <c r="DG5" s="107" t="s">
        <v>307</v>
      </c>
      <c r="DH5" s="107" t="s">
        <v>308</v>
      </c>
      <c r="DI5" s="107" t="s">
        <v>309</v>
      </c>
      <c r="DJ5" s="107" t="s">
        <v>310</v>
      </c>
      <c r="DK5" s="107" t="s">
        <v>311</v>
      </c>
      <c r="DL5" s="107" t="s">
        <v>312</v>
      </c>
      <c r="DM5" s="107" t="s">
        <v>313</v>
      </c>
      <c r="DN5" s="107" t="s">
        <v>314</v>
      </c>
      <c r="DO5" s="107" t="s">
        <v>315</v>
      </c>
      <c r="DP5" s="107" t="s">
        <v>316</v>
      </c>
      <c r="DQ5" s="107" t="s">
        <v>317</v>
      </c>
      <c r="DR5" s="107" t="s">
        <v>318</v>
      </c>
      <c r="DS5" s="107" t="s">
        <v>319</v>
      </c>
      <c r="DT5" s="107" t="s">
        <v>320</v>
      </c>
      <c r="DU5" s="107" t="s">
        <v>321</v>
      </c>
      <c r="DV5" s="107" t="s">
        <v>322</v>
      </c>
      <c r="DW5" s="107" t="s">
        <v>323</v>
      </c>
      <c r="DX5" s="107" t="s">
        <v>324</v>
      </c>
      <c r="DY5" s="107" t="s">
        <v>325</v>
      </c>
      <c r="DZ5" s="107" t="s">
        <v>326</v>
      </c>
      <c r="EA5" s="107" t="s">
        <v>327</v>
      </c>
      <c r="EB5" s="107" t="s">
        <v>328</v>
      </c>
      <c r="EC5" s="107" t="s">
        <v>329</v>
      </c>
      <c r="ED5" s="107" t="s">
        <v>330</v>
      </c>
      <c r="EE5" s="107" t="s">
        <v>331</v>
      </c>
      <c r="EF5" s="107" t="s">
        <v>332</v>
      </c>
      <c r="EG5" s="107" t="s">
        <v>333</v>
      </c>
      <c r="EH5" s="107" t="s">
        <v>334</v>
      </c>
      <c r="EI5" s="107" t="s">
        <v>335</v>
      </c>
      <c r="EJ5" s="107" t="s">
        <v>336</v>
      </c>
      <c r="EK5" s="107" t="s">
        <v>337</v>
      </c>
      <c r="EL5" s="107" t="s">
        <v>338</v>
      </c>
      <c r="EM5" s="107" t="s">
        <v>339</v>
      </c>
      <c r="EN5" s="107" t="s">
        <v>340</v>
      </c>
      <c r="EO5" s="107" t="s">
        <v>341</v>
      </c>
      <c r="EP5" s="107" t="s">
        <v>342</v>
      </c>
      <c r="EQ5" s="107" t="s">
        <v>343</v>
      </c>
      <c r="ER5" s="107" t="s">
        <v>344</v>
      </c>
      <c r="ES5" s="107" t="s">
        <v>345</v>
      </c>
      <c r="ET5" s="107" t="s">
        <v>346</v>
      </c>
      <c r="EU5" s="107" t="s">
        <v>347</v>
      </c>
      <c r="EV5" s="107" t="s">
        <v>348</v>
      </c>
      <c r="EW5" s="107" t="s">
        <v>349</v>
      </c>
      <c r="EX5" s="107" t="s">
        <v>350</v>
      </c>
      <c r="EY5" s="107" t="s">
        <v>351</v>
      </c>
      <c r="EZ5" s="107" t="s">
        <v>352</v>
      </c>
      <c r="FA5" s="107" t="s">
        <v>353</v>
      </c>
      <c r="FB5" s="107" t="s">
        <v>354</v>
      </c>
      <c r="FC5" s="107" t="s">
        <v>355</v>
      </c>
      <c r="FD5" s="107" t="s">
        <v>356</v>
      </c>
      <c r="FE5" s="107" t="s">
        <v>357</v>
      </c>
      <c r="FF5" s="107" t="s">
        <v>358</v>
      </c>
      <c r="FG5" s="107" t="s">
        <v>359</v>
      </c>
      <c r="FH5" s="107" t="s">
        <v>360</v>
      </c>
      <c r="FI5" s="107" t="s">
        <v>361</v>
      </c>
      <c r="FJ5" s="107" t="s">
        <v>362</v>
      </c>
      <c r="FK5" s="107" t="s">
        <v>363</v>
      </c>
      <c r="FL5" s="107" t="s">
        <v>364</v>
      </c>
      <c r="FM5" s="107" t="s">
        <v>365</v>
      </c>
      <c r="FN5" s="107" t="s">
        <v>366</v>
      </c>
      <c r="FO5" s="107" t="s">
        <v>367</v>
      </c>
      <c r="FP5" s="107" t="s">
        <v>368</v>
      </c>
      <c r="FQ5" s="107" t="s">
        <v>369</v>
      </c>
      <c r="FR5" s="107" t="s">
        <v>370</v>
      </c>
      <c r="FS5" s="107" t="s">
        <v>371</v>
      </c>
      <c r="FT5" s="107" t="s">
        <v>372</v>
      </c>
      <c r="FU5" s="107" t="s">
        <v>373</v>
      </c>
      <c r="FV5" s="107" t="s">
        <v>374</v>
      </c>
      <c r="FW5" s="107" t="s">
        <v>375</v>
      </c>
      <c r="FX5" s="107" t="s">
        <v>376</v>
      </c>
      <c r="FY5" s="107" t="s">
        <v>377</v>
      </c>
      <c r="FZ5" s="107" t="s">
        <v>378</v>
      </c>
      <c r="GA5" s="107" t="s">
        <v>379</v>
      </c>
      <c r="GB5" s="107" t="s">
        <v>380</v>
      </c>
      <c r="GC5" s="107" t="s">
        <v>381</v>
      </c>
      <c r="GD5" s="107" t="s">
        <v>382</v>
      </c>
      <c r="GE5" s="107" t="s">
        <v>383</v>
      </c>
      <c r="GF5" s="107" t="s">
        <v>384</v>
      </c>
      <c r="GG5" s="107" t="s">
        <v>385</v>
      </c>
      <c r="GH5" s="107" t="s">
        <v>386</v>
      </c>
      <c r="GI5" s="107" t="s">
        <v>387</v>
      </c>
      <c r="GJ5" s="107" t="s">
        <v>388</v>
      </c>
      <c r="GK5" s="107" t="s">
        <v>389</v>
      </c>
      <c r="GL5" s="107" t="s">
        <v>390</v>
      </c>
      <c r="GM5" s="107" t="s">
        <v>391</v>
      </c>
      <c r="GN5" s="107" t="s">
        <v>392</v>
      </c>
      <c r="GO5" s="107" t="s">
        <v>393</v>
      </c>
      <c r="GP5" s="107" t="s">
        <v>394</v>
      </c>
      <c r="GQ5" s="107" t="s">
        <v>395</v>
      </c>
      <c r="GR5" s="107" t="s">
        <v>396</v>
      </c>
      <c r="GS5" s="107" t="s">
        <v>397</v>
      </c>
      <c r="GT5" s="107" t="s">
        <v>398</v>
      </c>
      <c r="GU5" s="107" t="s">
        <v>399</v>
      </c>
      <c r="GV5" s="107" t="s">
        <v>400</v>
      </c>
      <c r="GW5" s="107" t="s">
        <v>401</v>
      </c>
      <c r="GX5" s="107" t="s">
        <v>402</v>
      </c>
      <c r="GY5" s="107" t="s">
        <v>403</v>
      </c>
      <c r="GZ5" s="107" t="s">
        <v>404</v>
      </c>
      <c r="HA5" s="107" t="s">
        <v>405</v>
      </c>
      <c r="HB5" s="107" t="s">
        <v>406</v>
      </c>
      <c r="HC5" s="107" t="s">
        <v>407</v>
      </c>
      <c r="HD5" s="107" t="s">
        <v>408</v>
      </c>
      <c r="HE5" s="107" t="s">
        <v>409</v>
      </c>
      <c r="HF5" s="107" t="s">
        <v>410</v>
      </c>
      <c r="HG5" s="107" t="s">
        <v>411</v>
      </c>
      <c r="HH5" s="107" t="s">
        <v>412</v>
      </c>
      <c r="HI5" s="107" t="s">
        <v>413</v>
      </c>
      <c r="HJ5" s="107" t="s">
        <v>414</v>
      </c>
      <c r="HK5" s="107" t="s">
        <v>415</v>
      </c>
      <c r="HL5" s="107" t="s">
        <v>416</v>
      </c>
      <c r="HM5" s="107" t="s">
        <v>417</v>
      </c>
      <c r="HN5" s="107" t="s">
        <v>418</v>
      </c>
      <c r="HO5" s="107" t="s">
        <v>419</v>
      </c>
      <c r="HP5" s="107" t="s">
        <v>420</v>
      </c>
      <c r="HQ5" s="107" t="s">
        <v>421</v>
      </c>
      <c r="HR5" s="107" t="s">
        <v>422</v>
      </c>
      <c r="HS5" s="107" t="s">
        <v>423</v>
      </c>
      <c r="HT5" s="107" t="s">
        <v>424</v>
      </c>
      <c r="HU5" s="107" t="s">
        <v>425</v>
      </c>
      <c r="HV5" s="107" t="s">
        <v>426</v>
      </c>
      <c r="HW5" s="107" t="s">
        <v>427</v>
      </c>
      <c r="HX5" s="107" t="s">
        <v>428</v>
      </c>
      <c r="HY5" s="107" t="s">
        <v>429</v>
      </c>
      <c r="HZ5" s="107" t="s">
        <v>430</v>
      </c>
      <c r="IA5" s="107" t="s">
        <v>431</v>
      </c>
      <c r="IB5" s="107" t="s">
        <v>432</v>
      </c>
      <c r="IC5" s="107" t="s">
        <v>433</v>
      </c>
      <c r="ID5" s="107" t="s">
        <v>434</v>
      </c>
      <c r="IE5" s="107" t="s">
        <v>435</v>
      </c>
      <c r="IF5" s="107" t="s">
        <v>436</v>
      </c>
      <c r="IG5" s="107" t="s">
        <v>437</v>
      </c>
      <c r="IH5" s="107" t="s">
        <v>438</v>
      </c>
      <c r="II5" s="107" t="s">
        <v>439</v>
      </c>
      <c r="IJ5" s="107" t="s">
        <v>440</v>
      </c>
      <c r="IK5" s="107" t="s">
        <v>441</v>
      </c>
      <c r="IL5" s="107" t="s">
        <v>442</v>
      </c>
      <c r="IM5" s="107" t="s">
        <v>443</v>
      </c>
      <c r="IN5" s="107" t="s">
        <v>444</v>
      </c>
      <c r="IO5" s="107" t="s">
        <v>445</v>
      </c>
      <c r="IP5" s="107" t="s">
        <v>446</v>
      </c>
      <c r="IQ5" s="107" t="s">
        <v>447</v>
      </c>
      <c r="IR5" s="107" t="s">
        <v>448</v>
      </c>
      <c r="IS5" s="107" t="s">
        <v>449</v>
      </c>
      <c r="IT5" s="107" t="s">
        <v>450</v>
      </c>
      <c r="IU5" s="107" t="s">
        <v>451</v>
      </c>
      <c r="IV5" s="107" t="s">
        <v>452</v>
      </c>
      <c r="IW5" s="107" t="s">
        <v>453</v>
      </c>
      <c r="IX5" s="107" t="s">
        <v>454</v>
      </c>
      <c r="IY5" s="107" t="s">
        <v>455</v>
      </c>
      <c r="IZ5" s="107" t="s">
        <v>456</v>
      </c>
      <c r="JA5" s="107" t="s">
        <v>457</v>
      </c>
      <c r="JB5" s="107" t="s">
        <v>458</v>
      </c>
      <c r="JC5" s="107" t="s">
        <v>459</v>
      </c>
      <c r="JD5" s="107" t="s">
        <v>460</v>
      </c>
      <c r="JE5" s="107" t="s">
        <v>461</v>
      </c>
      <c r="JF5" s="107" t="s">
        <v>462</v>
      </c>
      <c r="JG5" s="107" t="s">
        <v>463</v>
      </c>
      <c r="JH5" s="107" t="s">
        <v>464</v>
      </c>
      <c r="JI5" s="107" t="s">
        <v>465</v>
      </c>
      <c r="JJ5" s="107" t="s">
        <v>466</v>
      </c>
      <c r="JK5" s="107" t="s">
        <v>467</v>
      </c>
      <c r="JL5" s="107" t="s">
        <v>468</v>
      </c>
      <c r="JM5" s="107" t="s">
        <v>469</v>
      </c>
      <c r="JN5" s="107" t="s">
        <v>470</v>
      </c>
      <c r="JO5" s="107" t="s">
        <v>471</v>
      </c>
      <c r="JP5" s="107" t="s">
        <v>472</v>
      </c>
      <c r="JQ5" s="107" t="s">
        <v>473</v>
      </c>
      <c r="JR5" s="107" t="s">
        <v>474</v>
      </c>
      <c r="JS5" s="107" t="s">
        <v>475</v>
      </c>
      <c r="JT5" s="107" t="s">
        <v>476</v>
      </c>
      <c r="JU5" s="107" t="s">
        <v>477</v>
      </c>
      <c r="JV5" s="107" t="s">
        <v>478</v>
      </c>
      <c r="JW5" s="107" t="s">
        <v>479</v>
      </c>
      <c r="JX5" s="107" t="s">
        <v>480</v>
      </c>
      <c r="JY5" s="107" t="s">
        <v>481</v>
      </c>
      <c r="JZ5" s="107" t="s">
        <v>482</v>
      </c>
      <c r="KA5" s="107" t="s">
        <v>483</v>
      </c>
      <c r="KB5" s="107" t="s">
        <v>484</v>
      </c>
      <c r="KC5" s="107" t="s">
        <v>485</v>
      </c>
      <c r="KD5" s="107" t="s">
        <v>486</v>
      </c>
      <c r="KE5" s="107" t="s">
        <v>487</v>
      </c>
      <c r="KF5" s="107" t="s">
        <v>488</v>
      </c>
      <c r="KG5" s="107" t="s">
        <v>489</v>
      </c>
      <c r="KH5" s="107" t="s">
        <v>490</v>
      </c>
      <c r="KI5" s="107" t="s">
        <v>491</v>
      </c>
      <c r="KJ5" s="107" t="s">
        <v>492</v>
      </c>
      <c r="KK5" s="107" t="s">
        <v>493</v>
      </c>
      <c r="KL5" s="107" t="s">
        <v>494</v>
      </c>
      <c r="KM5" s="107" t="s">
        <v>495</v>
      </c>
      <c r="KN5" s="107" t="s">
        <v>496</v>
      </c>
      <c r="KO5" s="107" t="s">
        <v>497</v>
      </c>
      <c r="KP5" s="107" t="s">
        <v>498</v>
      </c>
      <c r="KQ5" s="107" t="s">
        <v>499</v>
      </c>
      <c r="KR5" s="107" t="s">
        <v>500</v>
      </c>
      <c r="KS5" s="107" t="s">
        <v>501</v>
      </c>
      <c r="KT5" s="107" t="s">
        <v>502</v>
      </c>
      <c r="KU5" s="107" t="s">
        <v>503</v>
      </c>
      <c r="KV5" s="107" t="s">
        <v>504</v>
      </c>
      <c r="KW5" s="107" t="s">
        <v>505</v>
      </c>
      <c r="KX5" s="107" t="s">
        <v>506</v>
      </c>
      <c r="KY5" s="107" t="s">
        <v>507</v>
      </c>
      <c r="KZ5" s="107" t="s">
        <v>508</v>
      </c>
      <c r="LA5" s="107" t="s">
        <v>509</v>
      </c>
      <c r="LB5" s="107" t="s">
        <v>510</v>
      </c>
      <c r="LC5" s="107" t="s">
        <v>511</v>
      </c>
      <c r="LD5" s="107" t="s">
        <v>512</v>
      </c>
      <c r="LE5" s="107" t="s">
        <v>513</v>
      </c>
      <c r="LF5" s="107" t="s">
        <v>514</v>
      </c>
      <c r="LG5" s="107" t="s">
        <v>515</v>
      </c>
      <c r="LH5" s="107" t="s">
        <v>516</v>
      </c>
      <c r="LI5" s="107" t="s">
        <v>517</v>
      </c>
      <c r="LJ5" s="107" t="s">
        <v>518</v>
      </c>
      <c r="LK5" s="107" t="s">
        <v>519</v>
      </c>
      <c r="LL5" s="107" t="s">
        <v>520</v>
      </c>
      <c r="LM5" s="107" t="s">
        <v>521</v>
      </c>
      <c r="LN5" s="107" t="s">
        <v>522</v>
      </c>
      <c r="LO5" s="107" t="s">
        <v>523</v>
      </c>
      <c r="LP5" s="107" t="s">
        <v>524</v>
      </c>
      <c r="LQ5" s="107" t="s">
        <v>525</v>
      </c>
      <c r="LR5" s="107" t="s">
        <v>526</v>
      </c>
      <c r="LS5" s="107" t="s">
        <v>527</v>
      </c>
      <c r="LT5" s="107" t="s">
        <v>528</v>
      </c>
      <c r="LU5" s="107" t="s">
        <v>529</v>
      </c>
      <c r="LV5" s="107" t="s">
        <v>530</v>
      </c>
      <c r="LW5" s="107" t="s">
        <v>531</v>
      </c>
      <c r="LX5" s="107" t="s">
        <v>532</v>
      </c>
      <c r="LY5" s="107" t="s">
        <v>533</v>
      </c>
      <c r="LZ5" s="107" t="s">
        <v>534</v>
      </c>
      <c r="MA5" s="107" t="s">
        <v>535</v>
      </c>
      <c r="MB5" s="107" t="s">
        <v>536</v>
      </c>
      <c r="MC5" s="107" t="s">
        <v>537</v>
      </c>
      <c r="MD5" s="107" t="s">
        <v>538</v>
      </c>
      <c r="ME5" s="107" t="s">
        <v>539</v>
      </c>
      <c r="MF5" s="107" t="s">
        <v>540</v>
      </c>
      <c r="MG5" s="107" t="s">
        <v>541</v>
      </c>
      <c r="MH5" s="107" t="s">
        <v>542</v>
      </c>
      <c r="MI5" s="107" t="s">
        <v>543</v>
      </c>
      <c r="MJ5" s="107" t="s">
        <v>544</v>
      </c>
      <c r="MK5" s="107" t="s">
        <v>545</v>
      </c>
      <c r="ML5" s="107" t="s">
        <v>546</v>
      </c>
      <c r="MM5" s="107" t="s">
        <v>547</v>
      </c>
      <c r="MN5" s="107" t="s">
        <v>548</v>
      </c>
      <c r="MO5" s="107" t="s">
        <v>549</v>
      </c>
      <c r="MP5" s="107" t="s">
        <v>550</v>
      </c>
      <c r="MQ5" s="107" t="s">
        <v>551</v>
      </c>
      <c r="MR5" s="107" t="s">
        <v>552</v>
      </c>
      <c r="MS5" s="107" t="s">
        <v>553</v>
      </c>
      <c r="MT5" s="107" t="s">
        <v>554</v>
      </c>
      <c r="MU5" s="107" t="s">
        <v>555</v>
      </c>
      <c r="MV5" s="107" t="s">
        <v>556</v>
      </c>
      <c r="MW5" s="107" t="s">
        <v>557</v>
      </c>
      <c r="MX5" s="107" t="s">
        <v>558</v>
      </c>
      <c r="MY5" s="107" t="s">
        <v>559</v>
      </c>
      <c r="MZ5" s="107" t="s">
        <v>560</v>
      </c>
      <c r="NA5" s="107" t="s">
        <v>561</v>
      </c>
      <c r="NB5" s="107" t="s">
        <v>562</v>
      </c>
      <c r="NC5" s="107" t="s">
        <v>563</v>
      </c>
      <c r="ND5" s="107" t="s">
        <v>564</v>
      </c>
      <c r="NE5" s="107" t="s">
        <v>565</v>
      </c>
      <c r="NF5" s="107" t="s">
        <v>566</v>
      </c>
      <c r="NG5" s="107" t="s">
        <v>567</v>
      </c>
      <c r="NH5" s="107" t="s">
        <v>568</v>
      </c>
      <c r="NI5" s="107" t="s">
        <v>569</v>
      </c>
      <c r="NJ5" s="107" t="s">
        <v>570</v>
      </c>
      <c r="NK5" s="107" t="s">
        <v>571</v>
      </c>
      <c r="NL5" s="107" t="s">
        <v>572</v>
      </c>
      <c r="NM5" s="107" t="s">
        <v>573</v>
      </c>
      <c r="NN5" s="107" t="s">
        <v>574</v>
      </c>
      <c r="NO5" s="107" t="s">
        <v>575</v>
      </c>
      <c r="NP5" s="107" t="s">
        <v>576</v>
      </c>
      <c r="NQ5" s="107" t="s">
        <v>577</v>
      </c>
      <c r="NR5" s="107" t="s">
        <v>578</v>
      </c>
      <c r="NS5" s="107" t="s">
        <v>579</v>
      </c>
      <c r="NT5" s="107" t="s">
        <v>580</v>
      </c>
      <c r="NU5" s="107" t="s">
        <v>581</v>
      </c>
      <c r="NV5" s="107" t="s">
        <v>582</v>
      </c>
      <c r="NW5" s="107" t="s">
        <v>583</v>
      </c>
      <c r="NX5" s="107" t="s">
        <v>584</v>
      </c>
      <c r="NY5" s="107" t="s">
        <v>585</v>
      </c>
      <c r="NZ5" s="107" t="s">
        <v>586</v>
      </c>
      <c r="OA5" s="107" t="s">
        <v>587</v>
      </c>
      <c r="OB5" s="107" t="s">
        <v>588</v>
      </c>
      <c r="OC5" s="107" t="s">
        <v>589</v>
      </c>
      <c r="OD5" s="107" t="s">
        <v>590</v>
      </c>
      <c r="OE5" s="107" t="s">
        <v>591</v>
      </c>
      <c r="OF5" s="107" t="s">
        <v>592</v>
      </c>
      <c r="OG5" s="107" t="s">
        <v>593</v>
      </c>
      <c r="OH5" s="107" t="s">
        <v>594</v>
      </c>
      <c r="OI5" s="107" t="s">
        <v>595</v>
      </c>
      <c r="OJ5" s="107" t="s">
        <v>596</v>
      </c>
      <c r="OK5" s="107" t="s">
        <v>597</v>
      </c>
      <c r="OL5" s="107" t="s">
        <v>598</v>
      </c>
      <c r="OM5" s="107" t="s">
        <v>599</v>
      </c>
      <c r="ON5" s="107" t="s">
        <v>600</v>
      </c>
      <c r="OO5" s="107" t="s">
        <v>601</v>
      </c>
      <c r="OP5" s="107" t="s">
        <v>602</v>
      </c>
      <c r="OQ5" s="107" t="s">
        <v>603</v>
      </c>
      <c r="OR5" s="108" t="s">
        <v>604</v>
      </c>
      <c r="OS5" s="109" t="s">
        <v>748</v>
      </c>
      <c r="OT5" s="106" t="s">
        <v>185</v>
      </c>
      <c r="OU5" s="108" t="s">
        <v>749</v>
      </c>
      <c r="OV5" s="109" t="s">
        <v>750</v>
      </c>
      <c r="OW5" s="110" t="s">
        <v>751</v>
      </c>
      <c r="OX5" s="111" t="s">
        <v>752</v>
      </c>
      <c r="OY5" s="109" t="s">
        <v>753</v>
      </c>
      <c r="OZ5" s="110" t="s">
        <v>754</v>
      </c>
      <c r="PA5" s="112" t="s">
        <v>755</v>
      </c>
      <c r="PB5" s="111" t="s">
        <v>756</v>
      </c>
      <c r="PC5" s="113" t="s">
        <v>757</v>
      </c>
      <c r="PD5" s="114" t="s">
        <v>758</v>
      </c>
    </row>
    <row r="6" spans="1:422" s="122" customFormat="1" ht="12.75" customHeight="1" thickBot="1" x14ac:dyDescent="0.25">
      <c r="A6" s="115" t="s">
        <v>626</v>
      </c>
      <c r="B6" s="61" t="s">
        <v>627</v>
      </c>
      <c r="C6" s="116" t="s">
        <v>628</v>
      </c>
      <c r="D6" s="117" t="s">
        <v>629</v>
      </c>
      <c r="E6" s="118" t="s">
        <v>630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631</v>
      </c>
      <c r="L6" s="118">
        <v>112300</v>
      </c>
      <c r="M6" s="118" t="s">
        <v>632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633</v>
      </c>
      <c r="U6" s="118">
        <v>212310</v>
      </c>
      <c r="V6" s="118" t="s">
        <v>634</v>
      </c>
      <c r="W6" s="118">
        <v>213111</v>
      </c>
      <c r="X6" s="118" t="s">
        <v>635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636</v>
      </c>
      <c r="AG6" s="118">
        <v>233412</v>
      </c>
      <c r="AH6" s="118" t="s">
        <v>637</v>
      </c>
      <c r="AI6" s="118">
        <v>233230</v>
      </c>
      <c r="AJ6" s="118" t="s">
        <v>638</v>
      </c>
      <c r="AK6" s="118">
        <v>233240</v>
      </c>
      <c r="AL6" s="118">
        <v>233411</v>
      </c>
      <c r="AM6" s="118" t="s">
        <v>639</v>
      </c>
      <c r="AN6" s="118">
        <v>321100</v>
      </c>
      <c r="AO6" s="118">
        <v>321200</v>
      </c>
      <c r="AP6" s="118">
        <v>321910</v>
      </c>
      <c r="AQ6" s="118" t="s">
        <v>640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641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642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643</v>
      </c>
      <c r="CD6" s="118">
        <v>332991</v>
      </c>
      <c r="CE6" s="118">
        <v>332996</v>
      </c>
      <c r="CF6" s="118" t="s">
        <v>644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645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646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647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648</v>
      </c>
      <c r="DI6" s="118" t="s">
        <v>649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650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651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652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653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654</v>
      </c>
      <c r="FY6" s="118">
        <v>337215</v>
      </c>
      <c r="FZ6" s="118" t="s">
        <v>655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656</v>
      </c>
      <c r="GZ6" s="118">
        <v>311520</v>
      </c>
      <c r="HA6" s="118">
        <v>311615</v>
      </c>
      <c r="HB6" s="118" t="s">
        <v>657</v>
      </c>
      <c r="HC6" s="118">
        <v>311700</v>
      </c>
      <c r="HD6" s="118">
        <v>311810</v>
      </c>
      <c r="HE6" s="118" t="s">
        <v>658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659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660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661</v>
      </c>
      <c r="JT6" s="118">
        <v>424200</v>
      </c>
      <c r="JU6" s="118">
        <v>424400</v>
      </c>
      <c r="JV6" s="118">
        <v>424700</v>
      </c>
      <c r="JW6" s="118" t="s">
        <v>662</v>
      </c>
      <c r="JX6" s="118">
        <v>425000</v>
      </c>
      <c r="JY6" s="118" t="s">
        <v>663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664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665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666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667</v>
      </c>
      <c r="LD6" s="118">
        <v>518200</v>
      </c>
      <c r="LE6" s="118">
        <v>519130</v>
      </c>
      <c r="LF6" s="118" t="s">
        <v>668</v>
      </c>
      <c r="LG6" s="118" t="s">
        <v>669</v>
      </c>
      <c r="LH6" s="118" t="s">
        <v>670</v>
      </c>
      <c r="LI6" s="118">
        <v>523900</v>
      </c>
      <c r="LJ6" s="118" t="s">
        <v>671</v>
      </c>
      <c r="LK6" s="118">
        <v>524113</v>
      </c>
      <c r="LL6" s="118" t="s">
        <v>672</v>
      </c>
      <c r="LM6" s="118">
        <v>524200</v>
      </c>
      <c r="LN6" s="118">
        <v>525000</v>
      </c>
      <c r="LO6" s="118" t="s">
        <v>673</v>
      </c>
      <c r="LP6" s="118" t="s">
        <v>674</v>
      </c>
      <c r="LQ6" s="118" t="s">
        <v>675</v>
      </c>
      <c r="LR6" s="118">
        <v>532100</v>
      </c>
      <c r="LS6" s="118">
        <v>532400</v>
      </c>
      <c r="LT6" s="118" t="s">
        <v>676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677</v>
      </c>
      <c r="LZ6" s="118">
        <v>541200</v>
      </c>
      <c r="MA6" s="118">
        <v>541300</v>
      </c>
      <c r="MB6" s="118">
        <v>541610</v>
      </c>
      <c r="MC6" s="118" t="s">
        <v>678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679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680</v>
      </c>
      <c r="MV6" s="118" t="s">
        <v>681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682</v>
      </c>
      <c r="NF6" s="118" t="s">
        <v>683</v>
      </c>
      <c r="NG6" s="118">
        <v>624100</v>
      </c>
      <c r="NH6" s="118">
        <v>624400</v>
      </c>
      <c r="NI6" s="118" t="s">
        <v>684</v>
      </c>
      <c r="NJ6" s="118">
        <v>711100</v>
      </c>
      <c r="NK6" s="118">
        <v>711200</v>
      </c>
      <c r="NL6" s="118">
        <v>711500</v>
      </c>
      <c r="NM6" s="118" t="s">
        <v>685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686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687</v>
      </c>
      <c r="OF6" s="118" t="s">
        <v>688</v>
      </c>
      <c r="OG6" s="118">
        <v>814000</v>
      </c>
      <c r="OH6" s="118" t="s">
        <v>689</v>
      </c>
      <c r="OI6" s="118" t="s">
        <v>690</v>
      </c>
      <c r="OJ6" s="118">
        <v>491000</v>
      </c>
      <c r="OK6" s="118" t="s">
        <v>691</v>
      </c>
      <c r="OL6" s="118" t="s">
        <v>692</v>
      </c>
      <c r="OM6" s="118" t="s">
        <v>693</v>
      </c>
      <c r="ON6" s="118" t="s">
        <v>694</v>
      </c>
      <c r="OO6" s="118" t="s">
        <v>695</v>
      </c>
      <c r="OP6" s="118" t="s">
        <v>696</v>
      </c>
      <c r="OQ6" s="118" t="s">
        <v>697</v>
      </c>
      <c r="OR6" s="119" t="s">
        <v>698</v>
      </c>
      <c r="OS6" s="120" t="s">
        <v>759</v>
      </c>
      <c r="OT6" s="117" t="s">
        <v>760</v>
      </c>
      <c r="OU6" s="119" t="s">
        <v>761</v>
      </c>
      <c r="OV6" s="120" t="s">
        <v>762</v>
      </c>
      <c r="OW6" s="117" t="s">
        <v>763</v>
      </c>
      <c r="OX6" s="119" t="s">
        <v>764</v>
      </c>
      <c r="OY6" s="120" t="s">
        <v>765</v>
      </c>
      <c r="OZ6" s="117" t="s">
        <v>766</v>
      </c>
      <c r="PA6" s="118" t="s">
        <v>767</v>
      </c>
      <c r="PB6" s="119" t="s">
        <v>768</v>
      </c>
      <c r="PC6" s="121" t="s">
        <v>769</v>
      </c>
      <c r="PD6" s="120" t="s">
        <v>770</v>
      </c>
    </row>
    <row r="7" spans="1:422" ht="12.75" customHeight="1" x14ac:dyDescent="0.2">
      <c r="A7" s="123" t="s">
        <v>629</v>
      </c>
      <c r="B7" s="72" t="s">
        <v>142</v>
      </c>
      <c r="C7" s="124" t="s">
        <v>200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630</v>
      </c>
      <c r="B8" s="72" t="s">
        <v>142</v>
      </c>
      <c r="C8" s="135" t="s">
        <v>201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142</v>
      </c>
      <c r="C9" s="135" t="s">
        <v>202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142</v>
      </c>
      <c r="C10" s="135" t="s">
        <v>203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142</v>
      </c>
      <c r="C11" s="135" t="s">
        <v>204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142</v>
      </c>
      <c r="C12" s="135" t="s">
        <v>205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142</v>
      </c>
      <c r="C13" s="135" t="s">
        <v>206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631</v>
      </c>
      <c r="B14" s="72" t="s">
        <v>142</v>
      </c>
      <c r="C14" s="135" t="s">
        <v>207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142</v>
      </c>
      <c r="C15" s="135" t="s">
        <v>208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632</v>
      </c>
      <c r="B16" s="72" t="s">
        <v>142</v>
      </c>
      <c r="C16" s="135" t="s">
        <v>209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142</v>
      </c>
      <c r="C17" s="135" t="s">
        <v>210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142</v>
      </c>
      <c r="C18" s="135" t="s">
        <v>211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142</v>
      </c>
      <c r="C19" s="135" t="s">
        <v>212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144</v>
      </c>
      <c r="C20" s="135" t="s">
        <v>213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143</v>
      </c>
      <c r="C21" s="135" t="s">
        <v>214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145</v>
      </c>
      <c r="C22" s="135" t="s">
        <v>215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633</v>
      </c>
      <c r="B23" s="72" t="s">
        <v>145</v>
      </c>
      <c r="C23" s="135" t="s">
        <v>216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145</v>
      </c>
      <c r="C24" s="135" t="s">
        <v>217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634</v>
      </c>
      <c r="B25" s="72" t="s">
        <v>145</v>
      </c>
      <c r="C25" s="135" t="s">
        <v>218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146</v>
      </c>
      <c r="C26" s="135" t="s">
        <v>219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635</v>
      </c>
      <c r="B27" s="72" t="s">
        <v>146</v>
      </c>
      <c r="C27" s="135" t="s">
        <v>220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166</v>
      </c>
      <c r="C28" s="135" t="s">
        <v>221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167</v>
      </c>
      <c r="C29" s="135" t="s">
        <v>222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168</v>
      </c>
      <c r="C30" s="135" t="s">
        <v>223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169</v>
      </c>
      <c r="C31" s="135" t="s">
        <v>224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169</v>
      </c>
      <c r="C32" s="135" t="s">
        <v>225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169</v>
      </c>
      <c r="C33" s="135" t="s">
        <v>226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169</v>
      </c>
      <c r="C34" s="135" t="s">
        <v>227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636</v>
      </c>
      <c r="B35" s="72" t="s">
        <v>169</v>
      </c>
      <c r="C35" s="135" t="s">
        <v>228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169</v>
      </c>
      <c r="C36" s="135" t="s">
        <v>229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637</v>
      </c>
      <c r="B37" s="72" t="s">
        <v>169</v>
      </c>
      <c r="C37" s="135" t="s">
        <v>230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169</v>
      </c>
      <c r="C38" s="135" t="s">
        <v>231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638</v>
      </c>
      <c r="B39" s="72" t="s">
        <v>169</v>
      </c>
      <c r="C39" s="135" t="s">
        <v>232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169</v>
      </c>
      <c r="C40" s="135" t="s">
        <v>233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169</v>
      </c>
      <c r="C41" s="135" t="s">
        <v>234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639</v>
      </c>
      <c r="B42" s="72" t="s">
        <v>169</v>
      </c>
      <c r="C42" s="135" t="s">
        <v>235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149</v>
      </c>
      <c r="C43" s="135" t="s">
        <v>236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149</v>
      </c>
      <c r="C44" s="135" t="s">
        <v>237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149</v>
      </c>
      <c r="C45" s="135" t="s">
        <v>238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640</v>
      </c>
      <c r="B46" s="72" t="s">
        <v>149</v>
      </c>
      <c r="C46" s="135" t="s">
        <v>239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156</v>
      </c>
      <c r="C47" s="135" t="s">
        <v>240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155</v>
      </c>
      <c r="C48" s="135" t="s">
        <v>241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156</v>
      </c>
      <c r="C49" s="135" t="s">
        <v>242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156</v>
      </c>
      <c r="C50" s="135" t="s">
        <v>243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156</v>
      </c>
      <c r="C51" s="135" t="s">
        <v>244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156</v>
      </c>
      <c r="C52" s="135" t="s">
        <v>245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156</v>
      </c>
      <c r="C53" s="135" t="s">
        <v>246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156</v>
      </c>
      <c r="C54" s="135" t="s">
        <v>247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156</v>
      </c>
      <c r="C55" s="135" t="s">
        <v>248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156</v>
      </c>
      <c r="C56" s="135" t="s">
        <v>249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156</v>
      </c>
      <c r="C57" s="135" t="s">
        <v>250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156</v>
      </c>
      <c r="C58" s="135" t="s">
        <v>251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157</v>
      </c>
      <c r="C59" s="135" t="s">
        <v>252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159</v>
      </c>
      <c r="C60" s="135" t="s">
        <v>253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158</v>
      </c>
      <c r="C61" s="135" t="s">
        <v>255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641</v>
      </c>
      <c r="B62" s="72" t="s">
        <v>158</v>
      </c>
      <c r="C62" s="135" t="s">
        <v>256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158</v>
      </c>
      <c r="C63" s="135" t="s">
        <v>257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158</v>
      </c>
      <c r="C64" s="135" t="s">
        <v>258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158</v>
      </c>
      <c r="C65" s="135" t="s">
        <v>259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157</v>
      </c>
      <c r="C66" s="135" t="s">
        <v>260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158</v>
      </c>
      <c r="C67" s="135" t="s">
        <v>261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159</v>
      </c>
      <c r="C68" s="135" t="s">
        <v>262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642</v>
      </c>
      <c r="B69" s="72" t="s">
        <v>159</v>
      </c>
      <c r="C69" s="135" t="s">
        <v>263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159</v>
      </c>
      <c r="C70" s="135" t="s">
        <v>264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159</v>
      </c>
      <c r="C71" s="135" t="s">
        <v>265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159</v>
      </c>
      <c r="C72" s="135" t="s">
        <v>266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159</v>
      </c>
      <c r="C73" s="135" t="s">
        <v>267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159</v>
      </c>
      <c r="C74" s="135" t="s">
        <v>268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159</v>
      </c>
      <c r="C75" s="135" t="s">
        <v>269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159</v>
      </c>
      <c r="C76" s="135" t="s">
        <v>270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159</v>
      </c>
      <c r="C77" s="135" t="s">
        <v>271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159</v>
      </c>
      <c r="C78" s="135" t="s">
        <v>272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159</v>
      </c>
      <c r="C79" s="135" t="s">
        <v>273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159</v>
      </c>
      <c r="C80" s="135" t="s">
        <v>274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159</v>
      </c>
      <c r="C81" s="135" t="s">
        <v>275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159</v>
      </c>
      <c r="C82" s="135" t="s">
        <v>276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643</v>
      </c>
      <c r="B83" s="72" t="s">
        <v>159</v>
      </c>
      <c r="C83" s="135" t="s">
        <v>277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159</v>
      </c>
      <c r="C84" s="135" t="s">
        <v>278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159</v>
      </c>
      <c r="C85" s="135" t="s">
        <v>279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644</v>
      </c>
      <c r="B86" s="72" t="s">
        <v>159</v>
      </c>
      <c r="C86" s="135" t="s">
        <v>280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159</v>
      </c>
      <c r="C87" s="135" t="s">
        <v>281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162</v>
      </c>
      <c r="C88" s="135" t="s">
        <v>282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162</v>
      </c>
      <c r="C89" s="135" t="s">
        <v>283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162</v>
      </c>
      <c r="C90" s="135" t="s">
        <v>284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162</v>
      </c>
      <c r="C91" s="135" t="s">
        <v>285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162</v>
      </c>
      <c r="C92" s="135" t="s">
        <v>286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645</v>
      </c>
      <c r="B93" s="72" t="s">
        <v>162</v>
      </c>
      <c r="C93" s="135" t="s">
        <v>287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162</v>
      </c>
      <c r="C94" s="135" t="s">
        <v>288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162</v>
      </c>
      <c r="C95" s="135" t="s">
        <v>289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162</v>
      </c>
      <c r="C96" s="135" t="s">
        <v>290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162</v>
      </c>
      <c r="C97" s="135" t="s">
        <v>291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162</v>
      </c>
      <c r="C98" s="135" t="s">
        <v>292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162</v>
      </c>
      <c r="C99" s="135" t="s">
        <v>293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162</v>
      </c>
      <c r="C100" s="135" t="s">
        <v>294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162</v>
      </c>
      <c r="C101" s="135" t="s">
        <v>295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162</v>
      </c>
      <c r="C102" s="135" t="s">
        <v>296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646</v>
      </c>
      <c r="B103" s="72" t="s">
        <v>162</v>
      </c>
      <c r="C103" s="135" t="s">
        <v>297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162</v>
      </c>
      <c r="C104" s="135" t="s">
        <v>298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162</v>
      </c>
      <c r="C105" s="135" t="s">
        <v>299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162</v>
      </c>
      <c r="C106" s="135" t="s">
        <v>300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162</v>
      </c>
      <c r="C107" s="135" t="s">
        <v>301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162</v>
      </c>
      <c r="C108" s="135" t="s">
        <v>302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647</v>
      </c>
      <c r="B109" s="72" t="s">
        <v>162</v>
      </c>
      <c r="C109" s="135" t="s">
        <v>303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162</v>
      </c>
      <c r="C110" s="135" t="s">
        <v>304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162</v>
      </c>
      <c r="C111" s="135" t="s">
        <v>305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162</v>
      </c>
      <c r="C112" s="135" t="s">
        <v>306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162</v>
      </c>
      <c r="C113" s="135" t="s">
        <v>307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648</v>
      </c>
      <c r="B114" s="72" t="s">
        <v>162</v>
      </c>
      <c r="C114" s="135" t="s">
        <v>308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649</v>
      </c>
      <c r="B115" s="72" t="s">
        <v>162</v>
      </c>
      <c r="C115" s="135" t="s">
        <v>309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160</v>
      </c>
      <c r="C116" s="135" t="s">
        <v>310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160</v>
      </c>
      <c r="C117" s="135" t="s">
        <v>311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160</v>
      </c>
      <c r="C118" s="135" t="s">
        <v>312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160</v>
      </c>
      <c r="C119" s="135" t="s">
        <v>313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160</v>
      </c>
      <c r="C120" s="135" t="s">
        <v>314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160</v>
      </c>
      <c r="C121" s="135" t="s">
        <v>315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160</v>
      </c>
      <c r="C122" s="135" t="s">
        <v>316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160</v>
      </c>
      <c r="C123" s="135" t="s">
        <v>317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650</v>
      </c>
      <c r="B124" s="72" t="s">
        <v>160</v>
      </c>
      <c r="C124" s="135" t="s">
        <v>318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160</v>
      </c>
      <c r="C125" s="135" t="s">
        <v>319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160</v>
      </c>
      <c r="C126" s="135" t="s">
        <v>320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160</v>
      </c>
      <c r="C127" s="135" t="s">
        <v>321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160</v>
      </c>
      <c r="C128" s="135" t="s">
        <v>322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160</v>
      </c>
      <c r="C129" s="135" t="s">
        <v>323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160</v>
      </c>
      <c r="C130" s="135" t="s">
        <v>324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160</v>
      </c>
      <c r="C131" s="135" t="s">
        <v>325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160</v>
      </c>
      <c r="C132" s="135" t="s">
        <v>326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651</v>
      </c>
      <c r="B133" s="72" t="s">
        <v>160</v>
      </c>
      <c r="C133" s="135" t="s">
        <v>327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160</v>
      </c>
      <c r="C134" s="135" t="s">
        <v>328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160</v>
      </c>
      <c r="C135" s="135" t="s">
        <v>329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161</v>
      </c>
      <c r="C136" s="135" t="s">
        <v>330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161</v>
      </c>
      <c r="C137" s="135" t="s">
        <v>331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161</v>
      </c>
      <c r="C138" s="135" t="s">
        <v>332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161</v>
      </c>
      <c r="C139" s="135" t="s">
        <v>333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161</v>
      </c>
      <c r="C140" s="135" t="s">
        <v>334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161</v>
      </c>
      <c r="C141" s="135" t="s">
        <v>335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161</v>
      </c>
      <c r="C142" s="135" t="s">
        <v>336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161</v>
      </c>
      <c r="C143" s="135" t="s">
        <v>337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161</v>
      </c>
      <c r="C144" s="135" t="s">
        <v>338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161</v>
      </c>
      <c r="C145" s="135" t="s">
        <v>339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161</v>
      </c>
      <c r="C146" s="135" t="s">
        <v>340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161</v>
      </c>
      <c r="C147" s="135" t="s">
        <v>341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161</v>
      </c>
      <c r="C148" s="135" t="s">
        <v>342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161</v>
      </c>
      <c r="C149" s="135" t="s">
        <v>343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161</v>
      </c>
      <c r="C150" s="135" t="s">
        <v>344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161</v>
      </c>
      <c r="C151" s="135" t="s">
        <v>345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161</v>
      </c>
      <c r="C152" s="135" t="s">
        <v>346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163</v>
      </c>
      <c r="C153" s="135" t="s">
        <v>347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163</v>
      </c>
      <c r="C154" s="135" t="s">
        <v>348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163</v>
      </c>
      <c r="C155" s="135" t="s">
        <v>349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163</v>
      </c>
      <c r="C156" s="135" t="s">
        <v>350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163</v>
      </c>
      <c r="C157" s="135" t="s">
        <v>351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163</v>
      </c>
      <c r="C158" s="135" t="s">
        <v>352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163</v>
      </c>
      <c r="C159" s="135" t="s">
        <v>353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163</v>
      </c>
      <c r="C160" s="135" t="s">
        <v>354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163</v>
      </c>
      <c r="C161" s="135" t="s">
        <v>355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163</v>
      </c>
      <c r="C162" s="135" t="s">
        <v>356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163</v>
      </c>
      <c r="C163" s="135" t="s">
        <v>357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163</v>
      </c>
      <c r="C164" s="135" t="s">
        <v>358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163</v>
      </c>
      <c r="C165" s="135" t="s">
        <v>359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652</v>
      </c>
      <c r="B166" s="72" t="s">
        <v>163</v>
      </c>
      <c r="C166" s="135" t="s">
        <v>360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164</v>
      </c>
      <c r="C167" s="135" t="s">
        <v>361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164</v>
      </c>
      <c r="C168" s="135" t="s">
        <v>362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164</v>
      </c>
      <c r="C169" s="135" t="s">
        <v>363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164</v>
      </c>
      <c r="C170" s="135" t="s">
        <v>364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653</v>
      </c>
      <c r="B171" s="72" t="s">
        <v>164</v>
      </c>
      <c r="C171" s="135" t="s">
        <v>365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164</v>
      </c>
      <c r="C172" s="135" t="s">
        <v>366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164</v>
      </c>
      <c r="C173" s="135" t="s">
        <v>367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164</v>
      </c>
      <c r="C174" s="135" t="s">
        <v>368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164</v>
      </c>
      <c r="C175" s="135" t="s">
        <v>369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164</v>
      </c>
      <c r="C176" s="135" t="s">
        <v>370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164</v>
      </c>
      <c r="C177" s="135" t="s">
        <v>371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165</v>
      </c>
      <c r="C178" s="135" t="s">
        <v>372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165</v>
      </c>
      <c r="C179" s="135" t="s">
        <v>373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165</v>
      </c>
      <c r="C180" s="135" t="s">
        <v>374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165</v>
      </c>
      <c r="C181" s="135" t="s">
        <v>375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654</v>
      </c>
      <c r="B182" s="72" t="s">
        <v>165</v>
      </c>
      <c r="C182" s="135" t="s">
        <v>376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165</v>
      </c>
      <c r="C183" s="135" t="s">
        <v>377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655</v>
      </c>
      <c r="B184" s="72" t="s">
        <v>165</v>
      </c>
      <c r="C184" s="135" t="s">
        <v>378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165</v>
      </c>
      <c r="C185" s="135" t="s">
        <v>379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165</v>
      </c>
      <c r="C186" s="135" t="s">
        <v>380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165</v>
      </c>
      <c r="C187" s="135" t="s">
        <v>381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165</v>
      </c>
      <c r="C188" s="135" t="s">
        <v>382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165</v>
      </c>
      <c r="C189" s="135" t="s">
        <v>383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165</v>
      </c>
      <c r="C190" s="135" t="s">
        <v>384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165</v>
      </c>
      <c r="C191" s="135" t="s">
        <v>385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165</v>
      </c>
      <c r="C192" s="135" t="s">
        <v>386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165</v>
      </c>
      <c r="C193" s="135" t="s">
        <v>387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165</v>
      </c>
      <c r="C194" s="135" t="s">
        <v>388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165</v>
      </c>
      <c r="C195" s="135" t="s">
        <v>389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165</v>
      </c>
      <c r="C196" s="135" t="s">
        <v>390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147</v>
      </c>
      <c r="C197" s="135" t="s">
        <v>391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147</v>
      </c>
      <c r="C198" s="135" t="s">
        <v>392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147</v>
      </c>
      <c r="C199" s="135" t="s">
        <v>393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147</v>
      </c>
      <c r="C200" s="135" t="s">
        <v>394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147</v>
      </c>
      <c r="C201" s="135" t="s">
        <v>395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147</v>
      </c>
      <c r="C202" s="135" t="s">
        <v>396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147</v>
      </c>
      <c r="C203" s="135" t="s">
        <v>397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147</v>
      </c>
      <c r="C204" s="135" t="s">
        <v>398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147</v>
      </c>
      <c r="C205" s="135" t="s">
        <v>399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147</v>
      </c>
      <c r="C206" s="135" t="s">
        <v>400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147</v>
      </c>
      <c r="C207" s="135" t="s">
        <v>401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147</v>
      </c>
      <c r="C208" s="135" t="s">
        <v>402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656</v>
      </c>
      <c r="B209" s="72" t="s">
        <v>147</v>
      </c>
      <c r="C209" s="135" t="s">
        <v>403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147</v>
      </c>
      <c r="C210" s="135" t="s">
        <v>404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147</v>
      </c>
      <c r="C211" s="135" t="s">
        <v>405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657</v>
      </c>
      <c r="B212" s="72" t="s">
        <v>147</v>
      </c>
      <c r="C212" s="135" t="s">
        <v>406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147</v>
      </c>
      <c r="C213" s="135" t="s">
        <v>407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147</v>
      </c>
      <c r="C214" s="135" t="s">
        <v>408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658</v>
      </c>
      <c r="B215" s="72" t="s">
        <v>147</v>
      </c>
      <c r="C215" s="135" t="s">
        <v>409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147</v>
      </c>
      <c r="C216" s="135" t="s">
        <v>410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147</v>
      </c>
      <c r="C217" s="135" t="s">
        <v>411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147</v>
      </c>
      <c r="C218" s="135" t="s">
        <v>412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147</v>
      </c>
      <c r="C219" s="135" t="s">
        <v>413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147</v>
      </c>
      <c r="C220" s="135" t="s">
        <v>414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147</v>
      </c>
      <c r="C221" s="135" t="s">
        <v>415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147</v>
      </c>
      <c r="C222" s="135" t="s">
        <v>416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147</v>
      </c>
      <c r="C223" s="135" t="s">
        <v>417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147</v>
      </c>
      <c r="C224" s="135" t="s">
        <v>418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147</v>
      </c>
      <c r="C225" s="135" t="s">
        <v>419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148</v>
      </c>
      <c r="C226" s="135" t="s">
        <v>420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148</v>
      </c>
      <c r="C227" s="135" t="s">
        <v>421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148</v>
      </c>
      <c r="C228" s="135" t="s">
        <v>422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148</v>
      </c>
      <c r="C229" s="135" t="s">
        <v>423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148</v>
      </c>
      <c r="C230" s="135" t="s">
        <v>424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148</v>
      </c>
      <c r="C231" s="135" t="s">
        <v>425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148</v>
      </c>
      <c r="C232" s="135" t="s">
        <v>426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148</v>
      </c>
      <c r="C233" s="135" t="s">
        <v>427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150</v>
      </c>
      <c r="C234" s="135" t="s">
        <v>428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150</v>
      </c>
      <c r="C235" s="135" t="s">
        <v>429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150</v>
      </c>
      <c r="C236" s="135" t="s">
        <v>430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150</v>
      </c>
      <c r="C237" s="135" t="s">
        <v>431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150</v>
      </c>
      <c r="C238" s="135" t="s">
        <v>432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150</v>
      </c>
      <c r="C239" s="135" t="s">
        <v>433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150</v>
      </c>
      <c r="C240" s="135" t="s">
        <v>434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150</v>
      </c>
      <c r="C241" s="135" t="s">
        <v>435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150</v>
      </c>
      <c r="C242" s="135" t="s">
        <v>436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150</v>
      </c>
      <c r="C243" s="135" t="s">
        <v>437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151</v>
      </c>
      <c r="C244" s="135" t="s">
        <v>438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151</v>
      </c>
      <c r="C245" s="135" t="s">
        <v>439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151</v>
      </c>
      <c r="C246" s="135" t="s">
        <v>440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151</v>
      </c>
      <c r="C247" s="135" t="s">
        <v>441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152</v>
      </c>
      <c r="C248" s="135" t="s">
        <v>442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152</v>
      </c>
      <c r="C249" s="135" t="s">
        <v>443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152</v>
      </c>
      <c r="C250" s="135" t="s">
        <v>444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152</v>
      </c>
      <c r="C251" s="135" t="s">
        <v>445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152</v>
      </c>
      <c r="C252" s="135" t="s">
        <v>446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152</v>
      </c>
      <c r="C253" s="135" t="s">
        <v>447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659</v>
      </c>
      <c r="B254" s="72" t="s">
        <v>152</v>
      </c>
      <c r="C254" s="135" t="s">
        <v>448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153</v>
      </c>
      <c r="C255" s="135" t="s">
        <v>449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153</v>
      </c>
      <c r="C256" s="135" t="s">
        <v>450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153</v>
      </c>
      <c r="C257" s="135" t="s">
        <v>451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153</v>
      </c>
      <c r="C258" s="135" t="s">
        <v>452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152</v>
      </c>
      <c r="C259" s="135" t="s">
        <v>453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152</v>
      </c>
      <c r="C260" s="135" t="s">
        <v>454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152</v>
      </c>
      <c r="C261" s="135" t="s">
        <v>455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152</v>
      </c>
      <c r="C262" s="135" t="s">
        <v>456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152</v>
      </c>
      <c r="C263" s="135" t="s">
        <v>457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152</v>
      </c>
      <c r="C264" s="135" t="s">
        <v>458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152</v>
      </c>
      <c r="C265" s="135" t="s">
        <v>459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660</v>
      </c>
      <c r="B266" s="72" t="s">
        <v>152</v>
      </c>
      <c r="C266" s="135" t="s">
        <v>460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154</v>
      </c>
      <c r="C267" s="135" t="s">
        <v>461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154</v>
      </c>
      <c r="C268" s="135" t="s">
        <v>462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154</v>
      </c>
      <c r="C269" s="135" t="s">
        <v>463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154</v>
      </c>
      <c r="C270" s="135" t="s">
        <v>464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154</v>
      </c>
      <c r="C271" s="135" t="s">
        <v>465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154</v>
      </c>
      <c r="C272" s="135" t="s">
        <v>466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154</v>
      </c>
      <c r="C273" s="135" t="s">
        <v>467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154</v>
      </c>
      <c r="C274" s="135" t="s">
        <v>468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154</v>
      </c>
      <c r="C275" s="135" t="s">
        <v>469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154</v>
      </c>
      <c r="C276" s="135" t="s">
        <v>470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170</v>
      </c>
      <c r="C277" s="135" t="s">
        <v>471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170</v>
      </c>
      <c r="C278" s="135" t="s">
        <v>472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170</v>
      </c>
      <c r="C279" s="135" t="s">
        <v>473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170</v>
      </c>
      <c r="C280" s="135" t="s">
        <v>474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661</v>
      </c>
      <c r="B281" s="72" t="s">
        <v>170</v>
      </c>
      <c r="C281" s="135" t="s">
        <v>475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170</v>
      </c>
      <c r="C282" s="135" t="s">
        <v>476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170</v>
      </c>
      <c r="C283" s="135" t="s">
        <v>477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170</v>
      </c>
      <c r="C284" s="135" t="s">
        <v>478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662</v>
      </c>
      <c r="B285" s="72" t="s">
        <v>170</v>
      </c>
      <c r="C285" s="135" t="s">
        <v>479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170</v>
      </c>
      <c r="C286" s="135" t="s">
        <v>480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663</v>
      </c>
      <c r="B287" s="72" t="s">
        <v>170</v>
      </c>
      <c r="C287" s="135" t="s">
        <v>481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170</v>
      </c>
      <c r="C288" s="135" t="s">
        <v>482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170</v>
      </c>
      <c r="C289" s="135" t="s">
        <v>483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170</v>
      </c>
      <c r="C290" s="135" t="s">
        <v>484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170</v>
      </c>
      <c r="C291" s="135" t="s">
        <v>485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170</v>
      </c>
      <c r="C292" s="135" t="s">
        <v>486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170</v>
      </c>
      <c r="C293" s="135" t="s">
        <v>487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170</v>
      </c>
      <c r="C294" s="135" t="s">
        <v>488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170</v>
      </c>
      <c r="C295" s="135" t="s">
        <v>489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664</v>
      </c>
      <c r="B296" s="72" t="s">
        <v>170</v>
      </c>
      <c r="C296" s="135" t="s">
        <v>490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171</v>
      </c>
      <c r="C297" s="135" t="s">
        <v>491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171</v>
      </c>
      <c r="C298" s="135" t="s">
        <v>492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171</v>
      </c>
      <c r="C299" s="135" t="s">
        <v>493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171</v>
      </c>
      <c r="C300" s="135" t="s">
        <v>494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171</v>
      </c>
      <c r="C301" s="135" t="s">
        <v>495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171</v>
      </c>
      <c r="C302" s="135" t="s">
        <v>496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665</v>
      </c>
      <c r="B303" s="72" t="s">
        <v>171</v>
      </c>
      <c r="C303" s="135" t="s">
        <v>497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171</v>
      </c>
      <c r="C304" s="135" t="s">
        <v>498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171</v>
      </c>
      <c r="C305" s="135" t="s">
        <v>499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173</v>
      </c>
      <c r="C306" s="135" t="s">
        <v>500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173</v>
      </c>
      <c r="C307" s="135" t="s">
        <v>501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173</v>
      </c>
      <c r="C308" s="135" t="s">
        <v>502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666</v>
      </c>
      <c r="B309" s="72" t="s">
        <v>173</v>
      </c>
      <c r="C309" s="135" t="s">
        <v>503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173</v>
      </c>
      <c r="C310" s="135" t="s">
        <v>504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173</v>
      </c>
      <c r="C311" s="135" t="s">
        <v>505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173</v>
      </c>
      <c r="C312" s="135" t="s">
        <v>506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173</v>
      </c>
      <c r="C313" s="135" t="s">
        <v>507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173</v>
      </c>
      <c r="C314" s="135" t="s">
        <v>508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174</v>
      </c>
      <c r="C315" s="135" t="s">
        <v>509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174</v>
      </c>
      <c r="C316" s="135" t="s">
        <v>510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667</v>
      </c>
      <c r="B317" s="72" t="s">
        <v>174</v>
      </c>
      <c r="C317" s="135" t="s">
        <v>511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175</v>
      </c>
      <c r="C318" s="135" t="s">
        <v>512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175</v>
      </c>
      <c r="C319" s="135" t="s">
        <v>513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668</v>
      </c>
      <c r="B320" s="72" t="s">
        <v>175</v>
      </c>
      <c r="C320" s="135" t="s">
        <v>514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669</v>
      </c>
      <c r="B321" s="72" t="s">
        <v>176</v>
      </c>
      <c r="C321" s="135" t="s">
        <v>515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670</v>
      </c>
      <c r="B322" s="72" t="s">
        <v>176</v>
      </c>
      <c r="C322" s="135" t="s">
        <v>516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176</v>
      </c>
      <c r="C323" s="135" t="s">
        <v>517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671</v>
      </c>
      <c r="B324" s="72" t="s">
        <v>176</v>
      </c>
      <c r="C324" s="135" t="s">
        <v>518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176</v>
      </c>
      <c r="C325" s="135" t="s">
        <v>519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672</v>
      </c>
      <c r="B326" s="72" t="s">
        <v>176</v>
      </c>
      <c r="C326" s="135" t="s">
        <v>520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176</v>
      </c>
      <c r="C327" s="135" t="s">
        <v>521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176</v>
      </c>
      <c r="C328" s="135" t="s">
        <v>522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673</v>
      </c>
      <c r="B329" s="72" t="s">
        <v>177</v>
      </c>
      <c r="C329" s="135" t="s">
        <v>523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674</v>
      </c>
      <c r="B330" s="72" t="s">
        <v>177</v>
      </c>
      <c r="C330" s="135" t="s">
        <v>524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675</v>
      </c>
      <c r="B331" s="72" t="s">
        <v>177</v>
      </c>
      <c r="C331" s="135" t="s">
        <v>525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177</v>
      </c>
      <c r="C332" s="135" t="s">
        <v>526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177</v>
      </c>
      <c r="C333" s="135" t="s">
        <v>527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676</v>
      </c>
      <c r="B334" s="72" t="s">
        <v>177</v>
      </c>
      <c r="C334" s="135" t="s">
        <v>528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177</v>
      </c>
      <c r="C335" s="135" t="s">
        <v>529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178</v>
      </c>
      <c r="C336" s="135" t="s">
        <v>530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175</v>
      </c>
      <c r="C337" s="135" t="s">
        <v>531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175</v>
      </c>
      <c r="C338" s="135" t="s">
        <v>532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677</v>
      </c>
      <c r="B339" s="72" t="s">
        <v>175</v>
      </c>
      <c r="C339" s="135" t="s">
        <v>533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178</v>
      </c>
      <c r="C340" s="135" t="s">
        <v>534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178</v>
      </c>
      <c r="C341" s="135" t="s">
        <v>535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178</v>
      </c>
      <c r="C342" s="135" t="s">
        <v>536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678</v>
      </c>
      <c r="B343" s="72" t="s">
        <v>178</v>
      </c>
      <c r="C343" s="135" t="s">
        <v>537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178</v>
      </c>
      <c r="C344" s="135" t="s">
        <v>538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178</v>
      </c>
      <c r="C345" s="135" t="s">
        <v>539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178</v>
      </c>
      <c r="C346" s="135" t="s">
        <v>540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178</v>
      </c>
      <c r="C347" s="135" t="s">
        <v>541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178</v>
      </c>
      <c r="C348" s="135" t="s">
        <v>542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679</v>
      </c>
      <c r="B349" s="72" t="s">
        <v>178</v>
      </c>
      <c r="C349" s="135" t="s">
        <v>543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178</v>
      </c>
      <c r="C350" s="135" t="s">
        <v>544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178</v>
      </c>
      <c r="C351" s="135" t="s">
        <v>545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178</v>
      </c>
      <c r="C352" s="135" t="s">
        <v>546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178</v>
      </c>
      <c r="C353" s="135" t="s">
        <v>547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178</v>
      </c>
      <c r="C354" s="135" t="s">
        <v>548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178</v>
      </c>
      <c r="C355" s="135" t="s">
        <v>549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178</v>
      </c>
      <c r="C356" s="135" t="s">
        <v>550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178</v>
      </c>
      <c r="C357" s="135" t="s">
        <v>551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178</v>
      </c>
      <c r="C358" s="135" t="s">
        <v>552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168</v>
      </c>
      <c r="C359" s="135" t="s">
        <v>553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180</v>
      </c>
      <c r="C360" s="135" t="s">
        <v>554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680</v>
      </c>
      <c r="B361" s="72" t="s">
        <v>180</v>
      </c>
      <c r="C361" s="135" t="s">
        <v>555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681</v>
      </c>
      <c r="B362" s="72" t="s">
        <v>180</v>
      </c>
      <c r="C362" s="135" t="s">
        <v>556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181</v>
      </c>
      <c r="C363" s="135" t="s">
        <v>557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181</v>
      </c>
      <c r="C364" s="135" t="s">
        <v>558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181</v>
      </c>
      <c r="C365" s="135" t="s">
        <v>559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181</v>
      </c>
      <c r="C366" s="135" t="s">
        <v>560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181</v>
      </c>
      <c r="C367" s="135" t="s">
        <v>561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181</v>
      </c>
      <c r="C368" s="135" t="s">
        <v>562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181</v>
      </c>
      <c r="C369" s="135" t="s">
        <v>563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181</v>
      </c>
      <c r="C370" s="135" t="s">
        <v>564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682</v>
      </c>
      <c r="B371" s="72" t="s">
        <v>181</v>
      </c>
      <c r="C371" s="135" t="s">
        <v>565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683</v>
      </c>
      <c r="B372" s="72" t="s">
        <v>181</v>
      </c>
      <c r="C372" s="135" t="s">
        <v>566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181</v>
      </c>
      <c r="C373" s="135" t="s">
        <v>567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181</v>
      </c>
      <c r="C374" s="135" t="s">
        <v>568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684</v>
      </c>
      <c r="B375" s="72" t="s">
        <v>181</v>
      </c>
      <c r="C375" s="135" t="s">
        <v>569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182</v>
      </c>
      <c r="C376" s="135" t="s">
        <v>570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182</v>
      </c>
      <c r="C377" s="135" t="s">
        <v>571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182</v>
      </c>
      <c r="C378" s="135" t="s">
        <v>572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685</v>
      </c>
      <c r="B379" s="72" t="s">
        <v>182</v>
      </c>
      <c r="C379" s="135" t="s">
        <v>573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182</v>
      </c>
      <c r="C380" s="135" t="s">
        <v>574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182</v>
      </c>
      <c r="C381" s="135" t="s">
        <v>575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182</v>
      </c>
      <c r="C382" s="135" t="s">
        <v>576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182</v>
      </c>
      <c r="C383" s="135" t="s">
        <v>577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172</v>
      </c>
      <c r="C384" s="135" t="s">
        <v>578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172</v>
      </c>
      <c r="C385" s="135" t="s">
        <v>579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172</v>
      </c>
      <c r="C386" s="135" t="s">
        <v>580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686</v>
      </c>
      <c r="B387" s="72" t="s">
        <v>172</v>
      </c>
      <c r="C387" s="135" t="s">
        <v>581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170</v>
      </c>
      <c r="C388" s="135" t="s">
        <v>582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165</v>
      </c>
      <c r="C389" s="135" t="s">
        <v>583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165</v>
      </c>
      <c r="C390" s="135" t="s">
        <v>584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165</v>
      </c>
      <c r="C391" s="135" t="s">
        <v>585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181</v>
      </c>
      <c r="C392" s="135" t="s">
        <v>586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181</v>
      </c>
      <c r="C393" s="135" t="s">
        <v>587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181</v>
      </c>
      <c r="C394" s="135" t="s">
        <v>588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181</v>
      </c>
      <c r="C395" s="135" t="s">
        <v>589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181</v>
      </c>
      <c r="C396" s="135" t="s">
        <v>590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687</v>
      </c>
      <c r="B397" s="72" t="s">
        <v>181</v>
      </c>
      <c r="C397" s="135" t="s">
        <v>591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688</v>
      </c>
      <c r="B398" s="72" t="s">
        <v>181</v>
      </c>
      <c r="C398" s="135" t="s">
        <v>592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183</v>
      </c>
      <c r="C399" s="135" t="s">
        <v>593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689</v>
      </c>
      <c r="B400" s="72" t="s">
        <v>179</v>
      </c>
      <c r="C400" s="135" t="s">
        <v>594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690</v>
      </c>
      <c r="B401" s="72" t="s">
        <v>179</v>
      </c>
      <c r="C401" s="135" t="s">
        <v>595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179</v>
      </c>
      <c r="C402" s="135" t="s">
        <v>596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692</v>
      </c>
      <c r="B403" s="72" t="s">
        <v>179</v>
      </c>
      <c r="C403" s="135" t="s">
        <v>598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693</v>
      </c>
      <c r="B404" s="72" t="s">
        <v>179</v>
      </c>
      <c r="C404" s="135" t="s">
        <v>599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694</v>
      </c>
      <c r="B405" s="72" t="s">
        <v>179</v>
      </c>
      <c r="C405" s="135" t="s">
        <v>600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695</v>
      </c>
      <c r="B406" s="72" t="s">
        <v>179</v>
      </c>
      <c r="C406" s="135" t="s">
        <v>601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698</v>
      </c>
      <c r="B407" s="72" t="s">
        <v>179</v>
      </c>
      <c r="C407" s="135" t="s">
        <v>604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720</v>
      </c>
      <c r="B408" s="72" t="s">
        <v>170</v>
      </c>
      <c r="C408" s="135" t="s">
        <v>721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722</v>
      </c>
      <c r="B409" s="72" t="s">
        <v>170</v>
      </c>
      <c r="C409" s="135" t="s">
        <v>723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724</v>
      </c>
      <c r="B410" s="78"/>
      <c r="C410" s="135" t="s">
        <v>725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726</v>
      </c>
      <c r="B411" s="78"/>
      <c r="C411" s="135" t="s">
        <v>727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771</v>
      </c>
      <c r="B412" s="80"/>
      <c r="C412" s="137" t="s">
        <v>772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746</v>
      </c>
      <c r="B414" s="78"/>
    </row>
    <row r="415" spans="1:420" ht="12.75" customHeight="1" x14ac:dyDescent="0.2">
      <c r="B415" s="78"/>
    </row>
    <row r="416" spans="1:420" ht="12.75" customHeight="1" x14ac:dyDescent="0.2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7"/>
    </row>
    <row r="418" spans="2:2" x14ac:dyDescent="0.2">
      <c r="B418" s="78"/>
    </row>
    <row r="419" spans="2:2" x14ac:dyDescent="0.2">
      <c r="B419" s="78"/>
    </row>
    <row r="420" spans="2:2" x14ac:dyDescent="0.2">
      <c r="B420" s="146"/>
    </row>
    <row r="422" spans="2:2" x14ac:dyDescent="0.2">
      <c r="B422" s="9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D4" sqref="D4"/>
    </sheetView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2" t="s">
        <v>773</v>
      </c>
      <c r="B1" s="152" t="s">
        <v>44</v>
      </c>
      <c r="C1" s="153" t="s">
        <v>214</v>
      </c>
      <c r="D1" s="154" t="s">
        <v>213</v>
      </c>
      <c r="E1" s="153" t="s">
        <v>774</v>
      </c>
      <c r="F1" s="154" t="s">
        <v>775</v>
      </c>
      <c r="G1" s="153" t="s">
        <v>776</v>
      </c>
      <c r="H1" s="154" t="s">
        <v>777</v>
      </c>
      <c r="I1" s="153" t="s">
        <v>778</v>
      </c>
      <c r="J1" s="154" t="s">
        <v>779</v>
      </c>
      <c r="K1" s="153" t="s">
        <v>780</v>
      </c>
      <c r="L1" s="163" t="s">
        <v>781</v>
      </c>
      <c r="M1" s="154" t="s">
        <v>782</v>
      </c>
    </row>
    <row r="2" spans="1:13" s="4" customFormat="1" x14ac:dyDescent="0.25">
      <c r="C2" s="155" t="s">
        <v>143</v>
      </c>
      <c r="D2" s="156" t="s">
        <v>144</v>
      </c>
      <c r="E2" s="155" t="s">
        <v>152</v>
      </c>
      <c r="F2" s="156" t="s">
        <v>153</v>
      </c>
      <c r="G2" s="155" t="s">
        <v>155</v>
      </c>
      <c r="H2" s="156" t="s">
        <v>156</v>
      </c>
      <c r="I2" s="155" t="s">
        <v>157</v>
      </c>
      <c r="J2" s="156" t="s">
        <v>158</v>
      </c>
      <c r="K2" s="155" t="s">
        <v>166</v>
      </c>
      <c r="L2" s="164" t="s">
        <v>167</v>
      </c>
      <c r="M2" s="156" t="s">
        <v>168</v>
      </c>
    </row>
    <row r="3" spans="1:13" x14ac:dyDescent="0.25">
      <c r="A3" t="s">
        <v>184</v>
      </c>
      <c r="B3" t="s">
        <v>783</v>
      </c>
      <c r="C3" s="157">
        <f>'OECD TTL'!$D$49*SUMIFS('DLIM BEA Use Table'!$D$418:$OR$418,'DLIM BEA Use Table'!$D$7:$OR$7,C$2)</f>
        <v>15417439078.9</v>
      </c>
      <c r="D3" s="158">
        <f>'OECD TTL'!$D$49*SUMIFS('DLIM BEA Use Table'!$D$418:$OR$418,'DLIM BEA Use Table'!$D$7:$OR$7,D$2)</f>
        <v>102379325210.89999</v>
      </c>
      <c r="E3" s="157">
        <f>'OECD TTL'!$L$49*SUMIFS('DLIM BEA Use Table'!$D$418:$OR$418,'DLIM BEA Use Table'!$D$7:$OR$7,E$2)</f>
        <v>459251376330</v>
      </c>
      <c r="F3" s="158">
        <f>'OECD TTL'!$L$49*SUMIFS('DLIM BEA Use Table'!$D$418:$OR$418,'DLIM BEA Use Table'!$D$7:$OR$7,F$2)</f>
        <v>160659056352</v>
      </c>
      <c r="G3" s="157">
        <f>'OECD TTL'!$N$49*SUMIFS('DLIM BEA Use Table'!$D$418:$OR$418,'DLIM BEA Use Table'!$D$7:$OR$7,G$2)</f>
        <v>2814978401.1999998</v>
      </c>
      <c r="H3" s="158">
        <f>'OECD TTL'!$N$49*SUMIFS('DLIM BEA Use Table'!$D$418:$OR$418,'DLIM BEA Use Table'!$D$7:$OR$7,H$2)</f>
        <v>9079076063.3999996</v>
      </c>
      <c r="I3" s="157">
        <f>'OECD TTL'!$O$49*SUMIFS('DLIM BEA Use Table'!$D$418:$OR$418,'DLIM BEA Use Table'!$D$7:$OR$7,I$2)</f>
        <v>29695003189.5</v>
      </c>
      <c r="J3" s="158">
        <f>'OECD TTL'!$O$49*SUMIFS('DLIM BEA Use Table'!$D$418:$OR$418,'DLIM BEA Use Table'!$D$7:$OR$7,J$2)</f>
        <v>25088093793.400002</v>
      </c>
      <c r="K3" s="157">
        <f>'OECD TTL'!$W$49*SUMIFS('DLIM BEA Use Table'!$D$418:$OR$418,'DLIM BEA Use Table'!$D$7:$OR$7,K$2)</f>
        <v>161378375550.10001</v>
      </c>
      <c r="L3" s="165">
        <f>'OECD TTL'!$W$49*SUMIFS('DLIM BEA Use Table'!$D$418:$OR$418,'DLIM BEA Use Table'!$D$7:$OR$7,L$2)</f>
        <v>37435106830.799995</v>
      </c>
      <c r="M3" s="158">
        <f>'OECD TTL'!$W$49*SUMIFS('DLIM BEA Use Table'!$D$418:$OR$418,'DLIM BEA Use Table'!$D$7:$OR$7,M$2)</f>
        <v>45058821413.699997</v>
      </c>
    </row>
    <row r="4" spans="1:13" x14ac:dyDescent="0.25">
      <c r="A4" t="s">
        <v>185</v>
      </c>
      <c r="B4" t="s">
        <v>783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25">
      <c r="A5" t="s">
        <v>186</v>
      </c>
      <c r="B5" t="s">
        <v>783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2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25">
      <c r="A7" t="s">
        <v>184</v>
      </c>
      <c r="B7" t="s">
        <v>784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25">
      <c r="A8" t="s">
        <v>185</v>
      </c>
      <c r="B8" t="s">
        <v>784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 x14ac:dyDescent="0.3">
      <c r="A9" t="s">
        <v>186</v>
      </c>
      <c r="B9" t="s">
        <v>784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OECD TTL</vt:lpstr>
      <vt:lpstr>OECD ICESHR</vt:lpstr>
      <vt:lpstr>Exiobase Outputs</vt:lpstr>
      <vt:lpstr>WIOT Outputs</vt:lpstr>
      <vt:lpstr>Calculations 1</vt:lpstr>
      <vt:lpstr>Calculations 2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2024-07-16T16:12:55Z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