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CDTRtSY\"/>
    </mc:Choice>
  </mc:AlternateContent>
  <xr:revisionPtr revIDLastSave="0" documentId="8_{C45EC545-A767-4462-94F3-2697F17216A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2" l="1"/>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3" i="23" l="1"/>
  <c r="K3" i="62"/>
  <c r="K3" i="23" s="1"/>
  <c r="S3" i="62"/>
  <c r="S3" i="23" s="1"/>
  <c r="AA3" i="62"/>
  <c r="AA3" i="23" s="1"/>
  <c r="G3" i="62"/>
  <c r="G3" i="23" s="1"/>
  <c r="X3" i="62"/>
  <c r="X3" i="23" s="1"/>
  <c r="L3" i="62"/>
  <c r="L3" i="23" s="1"/>
  <c r="T3" i="62"/>
  <c r="T3" i="23" s="1"/>
  <c r="AB3" i="62"/>
  <c r="AB3" i="23" s="1"/>
  <c r="W3" i="62"/>
  <c r="W3" i="23" s="1"/>
  <c r="P3" i="62"/>
  <c r="P3" i="23" s="1"/>
  <c r="M3" i="62"/>
  <c r="M3" i="23" s="1"/>
  <c r="U3" i="62"/>
  <c r="U3" i="23" s="1"/>
  <c r="AC3" i="62"/>
  <c r="AC3" i="23" s="1"/>
  <c r="O3" i="62"/>
  <c r="O3" i="23" s="1"/>
  <c r="H3" i="62"/>
  <c r="H3" i="23" s="1"/>
  <c r="F3" i="62"/>
  <c r="F3" i="23" s="1"/>
  <c r="N3" i="62"/>
  <c r="N3" i="23" s="1"/>
  <c r="V3" i="62"/>
  <c r="V3" i="23" s="1"/>
  <c r="AD3" i="62"/>
  <c r="AD3" i="23" s="1"/>
  <c r="AE3" i="62"/>
  <c r="AE3" i="23" s="1"/>
  <c r="I3" i="62"/>
  <c r="I3" i="23" s="1"/>
  <c r="Q3" i="62"/>
  <c r="Q3" i="23" s="1"/>
  <c r="Y3" i="62"/>
  <c r="Y3" i="23" s="1"/>
  <c r="E3" i="62"/>
  <c r="E3" i="23" s="1"/>
  <c r="J3" i="62"/>
  <c r="J3" i="23" s="1"/>
  <c r="R3" i="62"/>
  <c r="R3" i="23" s="1"/>
  <c r="Z3" i="62"/>
  <c r="Z3" i="23" s="1"/>
  <c r="AF3" i="62"/>
  <c r="AF3" i="23" s="1"/>
  <c r="D2" i="62"/>
  <c r="D2" i="63"/>
  <c r="D4" i="62"/>
  <c r="D4" i="63"/>
  <c r="K3" i="63"/>
  <c r="K3" i="24" s="1"/>
  <c r="S3" i="63"/>
  <c r="S3" i="24" s="1"/>
  <c r="AA3" i="63"/>
  <c r="AA3" i="24" s="1"/>
  <c r="P3" i="63"/>
  <c r="P3" i="24" s="1"/>
  <c r="L3" i="63"/>
  <c r="L3" i="24" s="1"/>
  <c r="T3" i="63"/>
  <c r="T3" i="24" s="1"/>
  <c r="AB3" i="63"/>
  <c r="AB3" i="24" s="1"/>
  <c r="W3" i="63"/>
  <c r="W3" i="24" s="1"/>
  <c r="E3" i="63"/>
  <c r="E3" i="24" s="1"/>
  <c r="M3" i="63"/>
  <c r="M3" i="24" s="1"/>
  <c r="U3" i="63"/>
  <c r="U3" i="24" s="1"/>
  <c r="AC3" i="63"/>
  <c r="AC3" i="24" s="1"/>
  <c r="G3" i="63"/>
  <c r="G3" i="24" s="1"/>
  <c r="F3" i="63"/>
  <c r="F3" i="24" s="1"/>
  <c r="N3" i="63"/>
  <c r="N3" i="24" s="1"/>
  <c r="V3" i="63"/>
  <c r="V3" i="24" s="1"/>
  <c r="AD3" i="63"/>
  <c r="AD3" i="24" s="1"/>
  <c r="O3" i="63"/>
  <c r="O3" i="24" s="1"/>
  <c r="AE3" i="63"/>
  <c r="AE3" i="24" s="1"/>
  <c r="H3" i="63"/>
  <c r="H3" i="24" s="1"/>
  <c r="I3" i="63"/>
  <c r="I3" i="24" s="1"/>
  <c r="Q3" i="63"/>
  <c r="Q3" i="24" s="1"/>
  <c r="Y3" i="63"/>
  <c r="Y3" i="24" s="1"/>
  <c r="D3" i="24"/>
  <c r="J3" i="63"/>
  <c r="J3" i="24" s="1"/>
  <c r="R3" i="63"/>
  <c r="R3" i="24" s="1"/>
  <c r="Z3" i="63"/>
  <c r="Z3" i="24" s="1"/>
  <c r="AF3" i="63"/>
  <c r="AF3" i="24" s="1"/>
  <c r="X3" i="63"/>
  <c r="X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G4" i="62"/>
  <c r="G4" i="23" s="1"/>
  <c r="O4" i="62"/>
  <c r="O4" i="23" s="1"/>
  <c r="W4" i="62"/>
  <c r="W4" i="23" s="1"/>
  <c r="AE4" i="62"/>
  <c r="AE4" i="23" s="1"/>
  <c r="H4" i="62"/>
  <c r="H4" i="23" s="1"/>
  <c r="P4" i="62"/>
  <c r="P4" i="23" s="1"/>
  <c r="X4" i="62"/>
  <c r="X4" i="23" s="1"/>
  <c r="AF4" i="62"/>
  <c r="AF4" i="23" s="1"/>
  <c r="D4" i="23"/>
  <c r="AA4" i="62"/>
  <c r="AA4" i="23" s="1"/>
  <c r="AB4" i="62"/>
  <c r="AB4" i="23" s="1"/>
  <c r="I4" i="62"/>
  <c r="I4" i="23" s="1"/>
  <c r="Q4" i="62"/>
  <c r="Q4" i="23" s="1"/>
  <c r="Y4" i="62"/>
  <c r="Y4" i="23" s="1"/>
  <c r="E4" i="62"/>
  <c r="E4" i="23" s="1"/>
  <c r="S4" i="62"/>
  <c r="S4" i="23" s="1"/>
  <c r="T4" i="62"/>
  <c r="T4" i="23" s="1"/>
  <c r="J4" i="62"/>
  <c r="J4" i="23" s="1"/>
  <c r="R4" i="62"/>
  <c r="R4" i="23" s="1"/>
  <c r="Z4" i="62"/>
  <c r="Z4" i="23" s="1"/>
  <c r="K4" i="62"/>
  <c r="K4" i="23" s="1"/>
  <c r="L4" i="62"/>
  <c r="L4" i="23" s="1"/>
  <c r="M4" i="62"/>
  <c r="M4" i="23" s="1"/>
  <c r="U4" i="62"/>
  <c r="U4" i="23" s="1"/>
  <c r="AC4" i="62"/>
  <c r="AC4" i="23" s="1"/>
  <c r="N4" i="62"/>
  <c r="N4" i="23" s="1"/>
  <c r="V4" i="62"/>
  <c r="V4" i="23" s="1"/>
  <c r="AD4" i="62"/>
  <c r="AD4" i="23" s="1"/>
  <c r="H2" i="63"/>
  <c r="H2" i="24" s="1"/>
  <c r="P2" i="63"/>
  <c r="P2" i="24" s="1"/>
  <c r="X2" i="63"/>
  <c r="X2" i="24" s="1"/>
  <c r="AF2" i="63"/>
  <c r="AF2" i="24" s="1"/>
  <c r="AB2" i="63"/>
  <c r="AB2" i="24" s="1"/>
  <c r="D2" i="24"/>
  <c r="I2" i="63"/>
  <c r="I2" i="24" s="1"/>
  <c r="Q2" i="63"/>
  <c r="Q2" i="24" s="1"/>
  <c r="Y2" i="63"/>
  <c r="Y2" i="24" s="1"/>
  <c r="E2" i="63"/>
  <c r="E2" i="24" s="1"/>
  <c r="L2" i="63"/>
  <c r="L2" i="24" s="1"/>
  <c r="M2" i="63"/>
  <c r="M2" i="24" s="1"/>
  <c r="J2" i="63"/>
  <c r="J2" i="24" s="1"/>
  <c r="R2" i="63"/>
  <c r="R2" i="24" s="1"/>
  <c r="Z2" i="63"/>
  <c r="Z2" i="24" s="1"/>
  <c r="AC2" i="63"/>
  <c r="AC2" i="24" s="1"/>
  <c r="K2" i="63"/>
  <c r="K2" i="24" s="1"/>
  <c r="S2" i="63"/>
  <c r="S2" i="24" s="1"/>
  <c r="AA2" i="63"/>
  <c r="AA2" i="24" s="1"/>
  <c r="T2" i="63"/>
  <c r="T2" i="24" s="1"/>
  <c r="F2" i="63"/>
  <c r="F2" i="24" s="1"/>
  <c r="N2" i="63"/>
  <c r="N2" i="24" s="1"/>
  <c r="V2" i="63"/>
  <c r="V2" i="24" s="1"/>
  <c r="AD2" i="63"/>
  <c r="AD2" i="24" s="1"/>
  <c r="G2" i="63"/>
  <c r="G2" i="24" s="1"/>
  <c r="O2" i="63"/>
  <c r="O2" i="24" s="1"/>
  <c r="W2" i="63"/>
  <c r="W2" i="24" s="1"/>
  <c r="AE2" i="63"/>
  <c r="AE2" i="24" s="1"/>
  <c r="U2" i="63"/>
  <c r="U2" i="24" s="1"/>
  <c r="G2" i="62"/>
  <c r="G2" i="23" s="1"/>
  <c r="O2" i="62"/>
  <c r="O2" i="23" s="1"/>
  <c r="W2" i="62"/>
  <c r="W2" i="23" s="1"/>
  <c r="AE2" i="62"/>
  <c r="AE2" i="23" s="1"/>
  <c r="K2" i="62"/>
  <c r="K2" i="23" s="1"/>
  <c r="S2" i="62"/>
  <c r="S2" i="23" s="1"/>
  <c r="H2" i="62"/>
  <c r="H2" i="23" s="1"/>
  <c r="P2" i="62"/>
  <c r="P2" i="23" s="1"/>
  <c r="X2" i="62"/>
  <c r="X2" i="23" s="1"/>
  <c r="AF2" i="62"/>
  <c r="AF2" i="23" s="1"/>
  <c r="AA2" i="62"/>
  <c r="AA2" i="23" s="1"/>
  <c r="T2" i="62"/>
  <c r="T2" i="23" s="1"/>
  <c r="AB2" i="62"/>
  <c r="AB2" i="23" s="1"/>
  <c r="D2" i="23"/>
  <c r="I2" i="62"/>
  <c r="I2" i="23" s="1"/>
  <c r="Q2" i="62"/>
  <c r="Q2" i="23" s="1"/>
  <c r="Y2" i="62"/>
  <c r="Y2" i="23" s="1"/>
  <c r="E2" i="62"/>
  <c r="E2" i="23" s="1"/>
  <c r="J2" i="62"/>
  <c r="J2" i="23" s="1"/>
  <c r="R2" i="62"/>
  <c r="R2" i="23" s="1"/>
  <c r="Z2" i="62"/>
  <c r="Z2" i="23" s="1"/>
  <c r="L2" i="62"/>
  <c r="L2" i="23" s="1"/>
  <c r="M2" i="62"/>
  <c r="M2" i="23" s="1"/>
  <c r="U2" i="62"/>
  <c r="U2" i="23" s="1"/>
  <c r="AC2" i="62"/>
  <c r="AC2" i="23" s="1"/>
  <c r="F2" i="62"/>
  <c r="F2" i="23" s="1"/>
  <c r="N2" i="62"/>
  <c r="N2" i="23" s="1"/>
  <c r="V2" i="62"/>
  <c r="V2" i="23" s="1"/>
  <c r="AD2" i="62"/>
  <c r="AD2" i="23" s="1"/>
  <c r="AF4" i="63"/>
  <c r="AF4" i="24" s="1"/>
  <c r="D4" i="24"/>
  <c r="Y4" i="63"/>
  <c r="Y4" i="24" s="1"/>
  <c r="S4" i="63"/>
  <c r="S4" i="24" s="1"/>
  <c r="Q4" i="63"/>
  <c r="Q4" i="24" s="1"/>
  <c r="K4" i="63"/>
  <c r="K4" i="24" s="1"/>
  <c r="I4" i="63"/>
  <c r="I4" i="24" s="1"/>
  <c r="E4" i="63"/>
  <c r="E4" i="24" s="1"/>
  <c r="AA4" i="63"/>
  <c r="AA4" i="24" s="1"/>
  <c r="Z4" i="63"/>
  <c r="Z4" i="24" s="1"/>
  <c r="L4" i="63"/>
  <c r="L4" i="24" s="1"/>
  <c r="V4" i="63"/>
  <c r="V4" i="24" s="1"/>
  <c r="X4" i="63"/>
  <c r="X4" i="24" s="1"/>
  <c r="T4" i="63"/>
  <c r="T4" i="24" s="1"/>
  <c r="AD4" i="63"/>
  <c r="AD4" i="24" s="1"/>
  <c r="AB4" i="63"/>
  <c r="AB4" i="24" s="1"/>
  <c r="G4" i="63"/>
  <c r="G4" i="24" s="1"/>
  <c r="AC4" i="63"/>
  <c r="AC4" i="24" s="1"/>
  <c r="AE4" i="63"/>
  <c r="AE4" i="24" s="1"/>
  <c r="R4" i="63"/>
  <c r="R4" i="24" s="1"/>
  <c r="F4" i="63"/>
  <c r="F4" i="24" s="1"/>
  <c r="P4" i="63"/>
  <c r="P4" i="24" s="1"/>
  <c r="M4" i="63"/>
  <c r="M4" i="24" s="1"/>
  <c r="O4" i="63"/>
  <c r="O4" i="24" s="1"/>
  <c r="J4" i="63"/>
  <c r="J4" i="24" s="1"/>
  <c r="H4" i="63"/>
  <c r="H4" i="24" s="1"/>
  <c r="N4" i="63"/>
  <c r="N4" i="24" s="1"/>
  <c r="U4" i="63"/>
  <c r="U4" i="24" s="1"/>
  <c r="W4" i="63"/>
  <c r="W4"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<sst xmlns="http://schemas.openxmlformats.org/spreadsheetml/2006/main" count="53128" uniqueCount="4272">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</sst>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4223</v>
      </c>
      <c r="C1" s="104">
        <v>45660</v>
      </c>
      <c r="E1" s="106" t="s">
        <v>3851</v>
      </c>
      <c r="F1" s="106" t="s">
        <v>3851</v>
      </c>
    </row>
    <row r="2" spans="1:6">
      <c r="B2" t="str">
        <f>LOOKUP(B1,E2:F51,F2:F51)</f>
        <v>FL</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FL</v>
      </c>
    </row>
    <row r="2" spans="1:8">
      <c r="E2">
        <v>2021</v>
      </c>
      <c r="F2">
        <v>2022</v>
      </c>
      <c r="G2" t="s">
        <v>4265</v>
      </c>
      <c r="H2" t="s">
        <v>4266</v>
      </c>
    </row>
    <row r="3" spans="1:8">
      <c r="A3" t="s">
        <v>4105</v>
      </c>
      <c r="C3" t="s">
        <v>4195</v>
      </c>
      <c r="D3" t="s">
        <v>4196</v>
      </c>
      <c r="E3" s="107">
        <f>SUMIFS('SEDS 2022'!F:F,'SEDS 2022'!$C:$C,$A3,'SEDS 2022'!$B:$B,$A$1)</f>
        <v>1673852</v>
      </c>
      <c r="F3" s="107">
        <f>SUMIFS('SEDS 2022'!G:G,'SEDS 2022'!$C:$C,$A3,'SEDS 2022'!$B:$B,$A$1)</f>
        <v>1738449</v>
      </c>
      <c r="G3" s="82">
        <f>F3/E3</f>
        <v>1.0385918229329714</v>
      </c>
    </row>
    <row r="4" spans="1:8">
      <c r="A4" t="s">
        <v>3864</v>
      </c>
      <c r="C4" t="s">
        <v>4197</v>
      </c>
      <c r="D4" t="s">
        <v>4198</v>
      </c>
      <c r="E4" s="107">
        <f>SUMIFS('SEDS 2022'!F:F,'SEDS 2022'!$C:$C,$A4,'SEDS 2022'!$B:$B,$A$1)</f>
        <v>2920</v>
      </c>
      <c r="F4" s="107">
        <f>SUMIFS('SEDS 2022'!G:G,'SEDS 2022'!$C:$C,$A4,'SEDS 2022'!$B:$B,$A$1)</f>
        <v>2460</v>
      </c>
      <c r="G4" s="82">
        <f t="shared" ref="G4:G12" si="0">F4/E4</f>
        <v>0.84246575342465757</v>
      </c>
    </row>
    <row r="5" spans="1:8">
      <c r="A5" t="s">
        <v>3909</v>
      </c>
      <c r="C5" t="s">
        <v>4199</v>
      </c>
      <c r="D5" t="s">
        <v>4200</v>
      </c>
      <c r="E5" s="107">
        <f>SUMIFS('SEDS 2022'!F:F,'SEDS 2022'!$C:$C,$A5,'SEDS 2022'!$B:$B,$A$1)</f>
        <v>70577</v>
      </c>
      <c r="F5" s="107">
        <f>SUMIFS('SEDS 2022'!G:G,'SEDS 2022'!$C:$C,$A5,'SEDS 2022'!$B:$B,$A$1)</f>
        <v>72352</v>
      </c>
      <c r="G5" s="82">
        <f t="shared" si="0"/>
        <v>1.0251498363489522</v>
      </c>
    </row>
    <row r="6" spans="1:8">
      <c r="A6" t="s">
        <v>3916</v>
      </c>
      <c r="C6" t="s">
        <v>4201</v>
      </c>
      <c r="D6" t="s">
        <v>4202</v>
      </c>
      <c r="E6" s="107">
        <f>SUMIFS('SEDS 2022'!F:F,'SEDS 2022'!$C:$C,$A6,'SEDS 2022'!$B:$B,$A$1)</f>
        <v>246</v>
      </c>
      <c r="F6" s="107">
        <f>SUMIFS('SEDS 2022'!G:G,'SEDS 2022'!$C:$C,$A6,'SEDS 2022'!$B:$B,$A$1)</f>
        <v>256</v>
      </c>
      <c r="G6" s="82">
        <f t="shared" si="0"/>
        <v>1.0406504065040652</v>
      </c>
    </row>
    <row r="7" spans="1:8">
      <c r="A7" t="s">
        <v>4070</v>
      </c>
      <c r="C7" t="s">
        <v>4203</v>
      </c>
      <c r="D7" t="s">
        <v>4204</v>
      </c>
      <c r="E7" s="107">
        <f>SUMIFS('SEDS 2022'!F:F,'SEDS 2022'!$C:$C,$A7,'SEDS 2022'!$B:$B,$A$1)</f>
        <v>68169</v>
      </c>
      <c r="F7" s="107">
        <f>SUMIFS('SEDS 2022'!G:G,'SEDS 2022'!$C:$C,$A7,'SEDS 2022'!$B:$B,$A$1)</f>
        <v>69854</v>
      </c>
      <c r="G7" s="82">
        <f t="shared" si="0"/>
        <v>1.0247179803136324</v>
      </c>
    </row>
    <row r="8" spans="1:8">
      <c r="A8" t="s">
        <v>3973</v>
      </c>
      <c r="B8" t="s">
        <v>3859</v>
      </c>
      <c r="C8" t="s">
        <v>4205</v>
      </c>
      <c r="D8" t="s">
        <v>4206</v>
      </c>
      <c r="E8" s="107">
        <f>SUMIFS('SEDS 2022'!F:F,'SEDS 2022'!$C:$C,$A8,'SEDS 2022'!$B:$B,$A$1)</f>
        <v>276978</v>
      </c>
      <c r="F8" s="107">
        <f>SUMIFS('SEDS 2022'!G:G,'SEDS 2022'!$C:$C,$A8,'SEDS 2022'!$B:$B,$A$1)</f>
        <v>311908</v>
      </c>
      <c r="G8" s="82">
        <f t="shared" si="0"/>
        <v>1.1261110990764609</v>
      </c>
      <c r="H8" t="s">
        <v>122</v>
      </c>
    </row>
    <row r="9" spans="1:8">
      <c r="A9" t="s">
        <v>4055</v>
      </c>
      <c r="C9" t="s">
        <v>4207</v>
      </c>
      <c r="D9" t="s">
        <v>4208</v>
      </c>
      <c r="E9" s="107">
        <f>SUMIFS('SEDS 2022'!F:F,'SEDS 2022'!$C:$C,$A9,'SEDS 2022'!$B:$B,$A$1)</f>
        <v>1415</v>
      </c>
      <c r="F9" s="107">
        <f>SUMIFS('SEDS 2022'!G:G,'SEDS 2022'!$C:$C,$A9,'SEDS 2022'!$B:$B,$A$1)</f>
        <v>837</v>
      </c>
      <c r="G9" s="82">
        <f t="shared" si="0"/>
        <v>0.59151943462897527</v>
      </c>
    </row>
    <row r="10" spans="1:8">
      <c r="A10" t="s">
        <v>4004</v>
      </c>
      <c r="C10" t="s">
        <v>4209</v>
      </c>
      <c r="D10" t="s">
        <v>4210</v>
      </c>
      <c r="E10" s="107">
        <f>SUMIFS('SEDS 2022'!F:F,'SEDS 2022'!$C:$C,$A10,'SEDS 2022'!$B:$B,$A$1)</f>
        <v>21116</v>
      </c>
      <c r="F10" s="107">
        <f>SUMIFS('SEDS 2022'!G:G,'SEDS 2022'!$C:$C,$A10,'SEDS 2022'!$B:$B,$A$1)</f>
        <v>24110</v>
      </c>
      <c r="G10" s="82">
        <f t="shared" si="0"/>
        <v>1.141788217465429</v>
      </c>
    </row>
    <row r="11" spans="1:8">
      <c r="A11" t="s">
        <v>3892</v>
      </c>
      <c r="C11" t="s">
        <v>4211</v>
      </c>
      <c r="D11" t="s">
        <v>4212</v>
      </c>
      <c r="E11" s="107">
        <f>SUMIFS('SEDS 2022'!F:F,'SEDS 2022'!$C:$C,$A11,'SEDS 2022'!$B:$B,$A$1)</f>
        <v>269120</v>
      </c>
      <c r="F11" s="107">
        <f>SUMIFS('SEDS 2022'!G:G,'SEDS 2022'!$C:$C,$A11,'SEDS 2022'!$B:$B,$A$1)</f>
        <v>278549</v>
      </c>
      <c r="G11" s="82">
        <f t="shared" si="0"/>
        <v>1.035036414982164</v>
      </c>
      <c r="H11" t="s">
        <v>124</v>
      </c>
    </row>
    <row r="12" spans="1:8">
      <c r="A12" t="s">
        <v>3993</v>
      </c>
      <c r="C12" t="s">
        <v>4213</v>
      </c>
      <c r="D12" t="s">
        <v>4214</v>
      </c>
      <c r="E12" s="107">
        <f>SUMIFS('SEDS 2022'!F:F,'SEDS 2022'!$C:$C,$A12,'SEDS 2022'!$B:$B,$A$1)</f>
        <v>1025650</v>
      </c>
      <c r="F12" s="107">
        <f>SUMIFS('SEDS 2022'!G:G,'SEDS 2022'!$C:$C,$A12,'SEDS 2022'!$B:$B,$A$1)</f>
        <v>1041467</v>
      </c>
      <c r="G12" s="82">
        <f t="shared" si="0"/>
        <v>1.0154214400623995</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1.0154214400623995</v>
      </c>
      <c r="E2">
        <f>$D$2*INDEX('AEO 2023 Table 7'!18:18,MATCH(E$1,'AEO 2023 Table 7'!1:1,0))/INDEX('AEO 2023 Table 7'!18:18,MATCH($D$1,'AEO 2023 Table 7'!1:1,0))</f>
        <v>1.0361565758159537</v>
      </c>
      <c r="F2">
        <f>$D$2*INDEX('AEO 2023 Table 7'!18:18,MATCH(F$1,'AEO 2023 Table 7'!1:1,0))/INDEX('AEO 2023 Table 7'!18:18,MATCH($D$1,'AEO 2023 Table 7'!1:1,0))</f>
        <v>1.0437090139846159</v>
      </c>
      <c r="G2">
        <f>$D$2*INDEX('AEO 2023 Table 7'!18:18,MATCH(G$1,'AEO 2023 Table 7'!1:1,0))/INDEX('AEO 2023 Table 7'!18:18,MATCH($D$1,'AEO 2023 Table 7'!1:1,0))</f>
        <v>1.0475851083858829</v>
      </c>
      <c r="H2">
        <f>$D$2*INDEX('AEO 2023 Table 7'!18:18,MATCH(H$1,'AEO 2023 Table 7'!1:1,0))/INDEX('AEO 2023 Table 7'!18:18,MATCH($D$1,'AEO 2023 Table 7'!1:1,0))</f>
        <v>1.055041202340979</v>
      </c>
      <c r="I2">
        <f>$D$2*INDEX('AEO 2023 Table 7'!18:18,MATCH(I$1,'AEO 2023 Table 7'!1:1,0))/INDEX('AEO 2023 Table 7'!18:18,MATCH($D$1,'AEO 2023 Table 7'!1:1,0))</f>
        <v>1.0649323233951973</v>
      </c>
      <c r="J2">
        <f>$D$2*INDEX('AEO 2023 Table 7'!18:18,MATCH(J$1,'AEO 2023 Table 7'!1:1,0))/INDEX('AEO 2023 Table 7'!18:18,MATCH($D$1,'AEO 2023 Table 7'!1:1,0))</f>
        <v>1.0740832930415474</v>
      </c>
      <c r="K2">
        <f>$D$2*INDEX('AEO 2023 Table 7'!18:18,MATCH(K$1,'AEO 2023 Table 7'!1:1,0))/INDEX('AEO 2023 Table 7'!18:18,MATCH($D$1,'AEO 2023 Table 7'!1:1,0))</f>
        <v>1.0812311722953429</v>
      </c>
      <c r="L2">
        <f>$D$2*INDEX('AEO 2023 Table 7'!18:18,MATCH(L$1,'AEO 2023 Table 7'!1:1,0))/INDEX('AEO 2023 Table 7'!18:18,MATCH($D$1,'AEO 2023 Table 7'!1:1,0))</f>
        <v>1.0866846115540778</v>
      </c>
      <c r="M2">
        <f>$D$2*INDEX('AEO 2023 Table 7'!18:18,MATCH(M$1,'AEO 2023 Table 7'!1:1,0))/INDEX('AEO 2023 Table 7'!18:18,MATCH($D$1,'AEO 2023 Table 7'!1:1,0))</f>
        <v>1.0913027754978479</v>
      </c>
      <c r="N2">
        <f>$D$2*INDEX('AEO 2023 Table 7'!18:18,MATCH(N$1,'AEO 2023 Table 7'!1:1,0))/INDEX('AEO 2023 Table 7'!18:18,MATCH($D$1,'AEO 2023 Table 7'!1:1,0))</f>
        <v>1.0951872402658189</v>
      </c>
      <c r="O2">
        <f>$D$2*INDEX('AEO 2023 Table 7'!18:18,MATCH(O$1,'AEO 2023 Table 7'!1:1,0))/INDEX('AEO 2023 Table 7'!18:18,MATCH($D$1,'AEO 2023 Table 7'!1:1,0))</f>
        <v>1.1007969230364996</v>
      </c>
      <c r="P2">
        <f>$D$2*INDEX('AEO 2023 Table 7'!18:18,MATCH(P$1,'AEO 2023 Table 7'!1:1,0))/INDEX('AEO 2023 Table 7'!18:18,MATCH($D$1,'AEO 2023 Table 7'!1:1,0))</f>
        <v>1.1079604962814551</v>
      </c>
      <c r="Q2">
        <f>$D$2*INDEX('AEO 2023 Table 7'!18:18,MATCH(Q$1,'AEO 2023 Table 7'!1:1,0))/INDEX('AEO 2023 Table 7'!18:18,MATCH($D$1,'AEO 2023 Table 7'!1:1,0))</f>
        <v>1.1145028446086587</v>
      </c>
      <c r="R2">
        <f>$D$2*INDEX('AEO 2023 Table 7'!18:18,MATCH(R$1,'AEO 2023 Table 7'!1:1,0))/INDEX('AEO 2023 Table 7'!18:18,MATCH($D$1,'AEO 2023 Table 7'!1:1,0))</f>
        <v>1.1198180885345639</v>
      </c>
      <c r="S2">
        <f>$D$2*INDEX('AEO 2023 Table 7'!18:18,MATCH(S$1,'AEO 2023 Table 7'!1:1,0))/INDEX('AEO 2023 Table 7'!18:18,MATCH($D$1,'AEO 2023 Table 7'!1:1,0))</f>
        <v>1.125995287381842</v>
      </c>
      <c r="T2">
        <f>$D$2*INDEX('AEO 2023 Table 7'!18:18,MATCH(T$1,'AEO 2023 Table 7'!1:1,0))/INDEX('AEO 2023 Table 7'!18:18,MATCH($D$1,'AEO 2023 Table 7'!1:1,0))</f>
        <v>1.1329656486499775</v>
      </c>
      <c r="U2">
        <f>$D$2*INDEX('AEO 2023 Table 7'!18:18,MATCH(U$1,'AEO 2023 Table 7'!1:1,0))/INDEX('AEO 2023 Table 7'!18:18,MATCH($D$1,'AEO 2023 Table 7'!1:1,0))</f>
        <v>1.1399885852349088</v>
      </c>
      <c r="V2">
        <f>$D$2*INDEX('AEO 2023 Table 7'!18:18,MATCH(V$1,'AEO 2023 Table 7'!1:1,0))/INDEX('AEO 2023 Table 7'!18:18,MATCH($D$1,'AEO 2023 Table 7'!1:1,0))</f>
        <v>1.1480105385496837</v>
      </c>
      <c r="W2">
        <f>$D$2*INDEX('AEO 2023 Table 7'!18:18,MATCH(W$1,'AEO 2023 Table 7'!1:1,0))/INDEX('AEO 2023 Table 7'!18:18,MATCH($D$1,'AEO 2023 Table 7'!1:1,0))</f>
        <v>1.1562307607741453</v>
      </c>
      <c r="X2">
        <f>$D$2*INDEX('AEO 2023 Table 7'!18:18,MATCH(X$1,'AEO 2023 Table 7'!1:1,0))/INDEX('AEO 2023 Table 7'!18:18,MATCH($D$1,'AEO 2023 Table 7'!1:1,0))</f>
        <v>1.1648033158678885</v>
      </c>
      <c r="Y2">
        <f>$D$2*INDEX('AEO 2023 Table 7'!18:18,MATCH(Y$1,'AEO 2023 Table 7'!1:1,0))/INDEX('AEO 2023 Table 7'!18:18,MATCH($D$1,'AEO 2023 Table 7'!1:1,0))</f>
        <v>1.1731289501436575</v>
      </c>
      <c r="Z2">
        <f>$D$2*INDEX('AEO 2023 Table 7'!18:18,MATCH(Z$1,'AEO 2023 Table 7'!1:1,0))/INDEX('AEO 2023 Table 7'!18:18,MATCH($D$1,'AEO 2023 Table 7'!1:1,0))</f>
        <v>1.1817505924847536</v>
      </c>
      <c r="AA2">
        <f>$D$2*INDEX('AEO 2023 Table 7'!18:18,MATCH(AA$1,'AEO 2023 Table 7'!1:1,0))/INDEX('AEO 2023 Table 7'!18:18,MATCH($D$1,'AEO 2023 Table 7'!1:1,0))</f>
        <v>1.1909160358157942</v>
      </c>
      <c r="AB2">
        <f>$D$2*INDEX('AEO 2023 Table 7'!18:18,MATCH(AB$1,'AEO 2023 Table 7'!1:1,0))/INDEX('AEO 2023 Table 7'!18:18,MATCH($D$1,'AEO 2023 Table 7'!1:1,0))</f>
        <v>1.2015652693177581</v>
      </c>
      <c r="AC2">
        <f>$D$2*INDEX('AEO 2023 Table 7'!18:18,MATCH(AC$1,'AEO 2023 Table 7'!1:1,0))/INDEX('AEO 2023 Table 7'!18:18,MATCH($D$1,'AEO 2023 Table 7'!1:1,0))</f>
        <v>1.2129978999318005</v>
      </c>
      <c r="AD2">
        <f>$D$2*INDEX('AEO 2023 Table 7'!18:18,MATCH(AD$1,'AEO 2023 Table 7'!1:1,0))/INDEX('AEO 2023 Table 7'!18:18,MATCH($D$1,'AEO 2023 Table 7'!1:1,0))</f>
        <v>1.2247929772808579</v>
      </c>
      <c r="AE2">
        <f>$D$2*INDEX('AEO 2023 Table 7'!18:18,MATCH(AE$1,'AEO 2023 Table 7'!1:1,0))/INDEX('AEO 2023 Table 7'!18:18,MATCH($D$1,'AEO 2023 Table 7'!1:1,0))</f>
        <v>1.2367432517567409</v>
      </c>
      <c r="AF2">
        <f>$D$2*INDEX('AEO 2023 Table 7'!18:18,MATCH(AF$1,'AEO 2023 Table 7'!1:1,0))/INDEX('AEO 2023 Table 7'!18:18,MATCH($D$1,'AEO 2023 Table 7'!1:1,0))</f>
        <v>1.2497848769854152</v>
      </c>
    </row>
    <row r="3" spans="1:32">
      <c r="A3" t="s">
        <v>124</v>
      </c>
      <c r="B3">
        <f>INDEX('AEO 2021 Table 7'!22:22,MATCH(B$1,'AEO 2021 Table 7'!1:1,0))/INDEX('AEO 2021 Table 7'!22:22,MATCH(B$1,'AEO 2021 Table 7'!1:1,0))</f>
        <v>1</v>
      </c>
      <c r="C3">
        <v>1</v>
      </c>
      <c r="D3" s="108">
        <f>'seds growth'!G11</f>
        <v>1.035036414982164</v>
      </c>
      <c r="E3">
        <f>$D$3*INDEX('AEO 2023 Table 7'!22:22,MATCH(E$1,'AEO 2023 Table 7'!1:1,0))/INDEX('AEO 2023 Table 7'!22:22,MATCH($D$1,'AEO 2023 Table 7'!1:1,0))</f>
        <v>1.1023364964836568</v>
      </c>
      <c r="F3">
        <f>$D$3*INDEX('AEO 2023 Table 7'!22:22,MATCH(F$1,'AEO 2023 Table 7'!1:1,0))/INDEX('AEO 2023 Table 7'!22:22,MATCH($D$1,'AEO 2023 Table 7'!1:1,0))</f>
        <v>1.1405938606008914</v>
      </c>
      <c r="G3">
        <f>$D$3*INDEX('AEO 2023 Table 7'!22:22,MATCH(G$1,'AEO 2023 Table 7'!1:1,0))/INDEX('AEO 2023 Table 7'!22:22,MATCH($D$1,'AEO 2023 Table 7'!1:1,0))</f>
        <v>1.1643241503513215</v>
      </c>
      <c r="H3">
        <f>$D$3*INDEX('AEO 2023 Table 7'!22:22,MATCH(H$1,'AEO 2023 Table 7'!1:1,0))/INDEX('AEO 2023 Table 7'!22:22,MATCH($D$1,'AEO 2023 Table 7'!1:1,0))</f>
        <v>1.1816376721585322</v>
      </c>
      <c r="I3">
        <f>$D$3*INDEX('AEO 2023 Table 7'!22:22,MATCH(I$1,'AEO 2023 Table 7'!1:1,0))/INDEX('AEO 2023 Table 7'!22:22,MATCH($D$1,'AEO 2023 Table 7'!1:1,0))</f>
        <v>1.1946271946464124</v>
      </c>
      <c r="J3">
        <f>$D$3*INDEX('AEO 2023 Table 7'!22:22,MATCH(J$1,'AEO 2023 Table 7'!1:1,0))/INDEX('AEO 2023 Table 7'!22:22,MATCH($D$1,'AEO 2023 Table 7'!1:1,0))</f>
        <v>1.204546945646729</v>
      </c>
      <c r="K3">
        <f>$D$3*INDEX('AEO 2023 Table 7'!22:22,MATCH(K$1,'AEO 2023 Table 7'!1:1,0))/INDEX('AEO 2023 Table 7'!22:22,MATCH($D$1,'AEO 2023 Table 7'!1:1,0))</f>
        <v>1.2119612374362823</v>
      </c>
      <c r="L3">
        <f>$D$3*INDEX('AEO 2023 Table 7'!22:22,MATCH(L$1,'AEO 2023 Table 7'!1:1,0))/INDEX('AEO 2023 Table 7'!22:22,MATCH($D$1,'AEO 2023 Table 7'!1:1,0))</f>
        <v>1.2174184739589522</v>
      </c>
      <c r="M3">
        <f>$D$3*INDEX('AEO 2023 Table 7'!22:22,MATCH(M$1,'AEO 2023 Table 7'!1:1,0))/INDEX('AEO 2023 Table 7'!22:22,MATCH($D$1,'AEO 2023 Table 7'!1:1,0))</f>
        <v>1.2211689592961223</v>
      </c>
      <c r="N3">
        <f>$D$3*INDEX('AEO 2023 Table 7'!22:22,MATCH(N$1,'AEO 2023 Table 7'!1:1,0))/INDEX('AEO 2023 Table 7'!22:22,MATCH($D$1,'AEO 2023 Table 7'!1:1,0))</f>
        <v>1.2241857266013998</v>
      </c>
      <c r="O3">
        <f>$D$3*INDEX('AEO 2023 Table 7'!22:22,MATCH(O$1,'AEO 2023 Table 7'!1:1,0))/INDEX('AEO 2023 Table 7'!22:22,MATCH($D$1,'AEO 2023 Table 7'!1:1,0))</f>
        <v>1.2268683953212243</v>
      </c>
      <c r="P3">
        <f>$D$3*INDEX('AEO 2023 Table 7'!22:22,MATCH(P$1,'AEO 2023 Table 7'!1:1,0))/INDEX('AEO 2023 Table 7'!22:22,MATCH($D$1,'AEO 2023 Table 7'!1:1,0))</f>
        <v>1.2294879733740411</v>
      </c>
      <c r="Q3">
        <f>$D$3*INDEX('AEO 2023 Table 7'!22:22,MATCH(Q$1,'AEO 2023 Table 7'!1:1,0))/INDEX('AEO 2023 Table 7'!22:22,MATCH($D$1,'AEO 2023 Table 7'!1:1,0))</f>
        <v>1.2315942555280446</v>
      </c>
      <c r="R3">
        <f>$D$3*INDEX('AEO 2023 Table 7'!22:22,MATCH(R$1,'AEO 2023 Table 7'!1:1,0))/INDEX('AEO 2023 Table 7'!22:22,MATCH($D$1,'AEO 2023 Table 7'!1:1,0))</f>
        <v>1.2334024496166112</v>
      </c>
      <c r="S3">
        <f>$D$3*INDEX('AEO 2023 Table 7'!22:22,MATCH(S$1,'AEO 2023 Table 7'!1:1,0))/INDEX('AEO 2023 Table 7'!22:22,MATCH($D$1,'AEO 2023 Table 7'!1:1,0))</f>
        <v>1.2349758114655625</v>
      </c>
      <c r="T3">
        <f>$D$3*INDEX('AEO 2023 Table 7'!22:22,MATCH(T$1,'AEO 2023 Table 7'!1:1,0))/INDEX('AEO 2023 Table 7'!22:22,MATCH($D$1,'AEO 2023 Table 7'!1:1,0))</f>
        <v>1.2357052117741709</v>
      </c>
      <c r="U3">
        <f>$D$3*INDEX('AEO 2023 Table 7'!22:22,MATCH(U$1,'AEO 2023 Table 7'!1:1,0))/INDEX('AEO 2023 Table 7'!22:22,MATCH($D$1,'AEO 2023 Table 7'!1:1,0))</f>
        <v>1.2360023147852524</v>
      </c>
      <c r="V3">
        <f>$D$3*INDEX('AEO 2023 Table 7'!22:22,MATCH(V$1,'AEO 2023 Table 7'!1:1,0))/INDEX('AEO 2023 Table 7'!22:22,MATCH($D$1,'AEO 2023 Table 7'!1:1,0))</f>
        <v>1.2359988936383877</v>
      </c>
      <c r="W3">
        <f>$D$3*INDEX('AEO 2023 Table 7'!22:22,MATCH(W$1,'AEO 2023 Table 7'!1:1,0))/INDEX('AEO 2023 Table 7'!22:22,MATCH($D$1,'AEO 2023 Table 7'!1:1,0))</f>
        <v>1.2356898166132799</v>
      </c>
      <c r="X3">
        <f>$D$3*INDEX('AEO 2023 Table 7'!22:22,MATCH(X$1,'AEO 2023 Table 7'!1:1,0))/INDEX('AEO 2023 Table 7'!22:22,MATCH($D$1,'AEO 2023 Table 7'!1:1,0))</f>
        <v>1.2352218863015982</v>
      </c>
      <c r="Y3">
        <f>$D$3*INDEX('AEO 2023 Table 7'!22:22,MATCH(Y$1,'AEO 2023 Table 7'!1:1,0))/INDEX('AEO 2023 Table 7'!22:22,MATCH($D$1,'AEO 2023 Table 7'!1:1,0))</f>
        <v>1.2343169811588317</v>
      </c>
      <c r="Z3">
        <f>$D$3*INDEX('AEO 2023 Table 7'!22:22,MATCH(Z$1,'AEO 2023 Table 7'!1:1,0))/INDEX('AEO 2023 Table 7'!22:22,MATCH($D$1,'AEO 2023 Table 7'!1:1,0))</f>
        <v>1.2334362894779261</v>
      </c>
      <c r="AA3">
        <f>$D$3*INDEX('AEO 2023 Table 7'!22:22,MATCH(AA$1,'AEO 2023 Table 7'!1:1,0))/INDEX('AEO 2023 Table 7'!22:22,MATCH($D$1,'AEO 2023 Table 7'!1:1,0))</f>
        <v>1.2323856670728401</v>
      </c>
      <c r="AB3">
        <f>$D$3*INDEX('AEO 2023 Table 7'!22:22,MATCH(AB$1,'AEO 2023 Table 7'!1:1,0))/INDEX('AEO 2023 Table 7'!22:22,MATCH($D$1,'AEO 2023 Table 7'!1:1,0))</f>
        <v>1.2316830047965379</v>
      </c>
      <c r="AC3">
        <f>$D$3*INDEX('AEO 2023 Table 7'!22:22,MATCH(AC$1,'AEO 2023 Table 7'!1:1,0))/INDEX('AEO 2023 Table 7'!22:22,MATCH($D$1,'AEO 2023 Table 7'!1:1,0))</f>
        <v>1.2304692939610009</v>
      </c>
      <c r="AD3">
        <f>$D$3*INDEX('AEO 2023 Table 7'!22:22,MATCH(AD$1,'AEO 2023 Table 7'!1:1,0))/INDEX('AEO 2023 Table 7'!22:22,MATCH($D$1,'AEO 2023 Table 7'!1:1,0))</f>
        <v>1.2293578282284854</v>
      </c>
      <c r="AE3">
        <f>$D$3*INDEX('AEO 2023 Table 7'!22:22,MATCH(AE$1,'AEO 2023 Table 7'!1:1,0))/INDEX('AEO 2023 Table 7'!22:22,MATCH($D$1,'AEO 2023 Table 7'!1:1,0))</f>
        <v>1.228028641889207</v>
      </c>
      <c r="AF3">
        <f>$D$3*INDEX('AEO 2023 Table 7'!22:22,MATCH(AF$1,'AEO 2023 Table 7'!1:1,0))/INDEX('AEO 2023 Table 7'!22:22,MATCH($D$1,'AEO 2023 Table 7'!1:1,0))</f>
        <v>1.2268700174167204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1.1261110990764609</v>
      </c>
      <c r="E4">
        <f>$D$4*'AEO 2023 Table 7'!G65/'AEO 2023 Table 7'!$F$65*'calibration multiplier'!$E$3</f>
        <v>1.2086205593414314</v>
      </c>
      <c r="F4">
        <f>$D$4*'AEO 2023 Table 7'!H65/'AEO 2023 Table 7'!$F$65*'calibration multiplier'!$E$3</f>
        <v>1.2259111447646056</v>
      </c>
      <c r="G4">
        <f>$D$4*'AEO 2023 Table 7'!I65/'AEO 2023 Table 7'!$F$65*'calibration multiplier'!$E$3</f>
        <v>1.228284858687694</v>
      </c>
      <c r="H4">
        <f>$D$4*'AEO 2023 Table 7'!J65/'AEO 2023 Table 7'!$F$65*'calibration multiplier'!$E$3</f>
        <v>1.2438686843367854</v>
      </c>
      <c r="I4">
        <f>$D$4*'AEO 2023 Table 7'!K65/'AEO 2023 Table 7'!$F$65*'calibration multiplier'!$E$3</f>
        <v>1.2592684949254884</v>
      </c>
      <c r="J4">
        <f>$D$4*'AEO 2023 Table 7'!L65/'AEO 2023 Table 7'!$F$65*'calibration multiplier'!$E$3</f>
        <v>1.2714524615330811</v>
      </c>
      <c r="K4">
        <f>$D$4*'AEO 2023 Table 7'!M65/'AEO 2023 Table 7'!$F$65*'calibration multiplier'!$E$3</f>
        <v>1.2805150023674046</v>
      </c>
      <c r="L4">
        <f>$D$4*'AEO 2023 Table 7'!N65/'AEO 2023 Table 7'!$F$65*'calibration multiplier'!$E$3</f>
        <v>1.2868751735594308</v>
      </c>
      <c r="M4">
        <f>$D$4*'AEO 2023 Table 7'!O65/'AEO 2023 Table 7'!$F$65*'calibration multiplier'!$E$3</f>
        <v>1.2932413714455746</v>
      </c>
      <c r="N4">
        <f>$D$4*'AEO 2023 Table 7'!P65/'AEO 2023 Table 7'!$F$65*'calibration multiplier'!$E$3</f>
        <v>1.303347735701053</v>
      </c>
      <c r="O4">
        <f>$D$4*'AEO 2023 Table 7'!Q65/'AEO 2023 Table 7'!$F$65*'calibration multiplier'!$E$3</f>
        <v>1.3139993148843636</v>
      </c>
      <c r="P4">
        <f>$D$4*'AEO 2023 Table 7'!R65/'AEO 2023 Table 7'!$F$65*'calibration multiplier'!$E$3</f>
        <v>1.323623945390048</v>
      </c>
      <c r="Q4">
        <f>$D$4*'AEO 2023 Table 7'!S65/'AEO 2023 Table 7'!$F$65*'calibration multiplier'!$E$3</f>
        <v>1.3350831015851066</v>
      </c>
      <c r="R4">
        <f>$D$4*'AEO 2023 Table 7'!T65/'AEO 2023 Table 7'!$F$65*'calibration multiplier'!$E$3</f>
        <v>1.3499091708938216</v>
      </c>
      <c r="S4">
        <f>$D$4*'AEO 2023 Table 7'!U65/'AEO 2023 Table 7'!$F$65*'calibration multiplier'!$E$3</f>
        <v>1.3676155982111047</v>
      </c>
      <c r="T4">
        <f>$D$4*'AEO 2023 Table 7'!V65/'AEO 2023 Table 7'!$F$65*'calibration multiplier'!$E$3</f>
        <v>1.3862087531228791</v>
      </c>
      <c r="U4">
        <f>$D$4*'AEO 2023 Table 7'!W65/'AEO 2023 Table 7'!$F$65*'calibration multiplier'!$E$3</f>
        <v>1.4056211366550293</v>
      </c>
      <c r="V4">
        <f>$D$4*'AEO 2023 Table 7'!X65/'AEO 2023 Table 7'!$F$65*'calibration multiplier'!$E$3</f>
        <v>1.4281834723126048</v>
      </c>
      <c r="W4">
        <f>$D$4*'AEO 2023 Table 7'!Y65/'AEO 2023 Table 7'!$F$65*'calibration multiplier'!$E$3</f>
        <v>1.4497827422502001</v>
      </c>
      <c r="X4">
        <f>$D$4*'AEO 2023 Table 7'!Z65/'AEO 2023 Table 7'!$F$65*'calibration multiplier'!$E$3</f>
        <v>1.4717580779007289</v>
      </c>
      <c r="Y4">
        <f>$D$4*'AEO 2023 Table 7'!AA65/'AEO 2023 Table 7'!$F$65*'calibration multiplier'!$E$3</f>
        <v>1.494067694184976</v>
      </c>
      <c r="Z4">
        <f>$D$4*'AEO 2023 Table 7'!AB65/'AEO 2023 Table 7'!$F$65*'calibration multiplier'!$E$3</f>
        <v>1.5163202577649109</v>
      </c>
      <c r="AA4">
        <f>$D$4*'AEO 2023 Table 7'!AC65/'AEO 2023 Table 7'!$F$65*'calibration multiplier'!$E$3</f>
        <v>1.5379797946436811</v>
      </c>
      <c r="AB4">
        <f>$D$4*'AEO 2023 Table 7'!AD65/'AEO 2023 Table 7'!$F$65*'calibration multiplier'!$E$3</f>
        <v>1.55907925074913</v>
      </c>
      <c r="AC4">
        <f>$D$4*'AEO 2023 Table 7'!AE65/'AEO 2023 Table 7'!$F$65*'calibration multiplier'!$E$3</f>
        <v>1.581701049788665</v>
      </c>
      <c r="AD4">
        <f>$D$4*'AEO 2023 Table 7'!AF65/'AEO 2023 Table 7'!$F$65*'calibration multiplier'!$E$3</f>
        <v>1.6045486489678029</v>
      </c>
      <c r="AE4">
        <f>$D$4*'AEO 2023 Table 7'!AG65/'AEO 2023 Table 7'!$F$65*'calibration multiplier'!$E$3</f>
        <v>1.6270671906481244</v>
      </c>
      <c r="AF4">
        <f>$D$4*'AEO 2023 Table 7'!AH65/'AEO 2023 Table 7'!$F$65*'calibration multiplier'!$E$3</f>
        <v>1.6521812285950594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1.0154214400623995</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1.0132521215036352</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1.0115468604431153</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1.0177917922743116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1.0283171635535342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1.0371833276650126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1.045062798146055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1.0523565678976137</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1.0601600081487572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1.0692943883510742</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1.0821845386320226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1.0944586394429183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1.1059092963085426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1.1184253309441143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1.1297897400278314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1.1434026269452551</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1.1570403835640477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1.1698616006830609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1.1843350991218293</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1.1994222970364934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1.2148324158240087</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1.2298742233233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1.2442178770940266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1.2583743959930762</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1.274003646385097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1.2902072798662536</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1.3057414946111501</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1.3223184689672964</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1.3414686355592389</v>
      </c>
    </row>
    <row r="3" spans="1:32">
      <c r="A3" t="s">
        <v>124</v>
      </c>
      <c r="B3">
        <v>1</v>
      </c>
      <c r="C3">
        <v>1</v>
      </c>
      <c r="D3" s="108">
        <f>'seds growth'!G11</f>
        <v>1.035036414982164</v>
      </c>
      <c r="E3">
        <f>$D$3*INDEX('AEO 2023 Table 49'!50:50,MATCH(E1,'AEO 2023 Table 49'!13:13,0))/INDEX('AEO 2023 Table 49'!50:50,MATCH($D$1,'AEO 2023 Table 49'!13:13,0))</f>
        <v>1.0188382046663864</v>
      </c>
      <c r="F3">
        <f>$D$3*INDEX('AEO 2023 Table 49'!50:50,MATCH(F1,'AEO 2023 Table 49'!13:13,0))/INDEX('AEO 2023 Table 49'!50:50,MATCH($D$1,'AEO 2023 Table 49'!13:13,0))</f>
        <v>1.0061099918412411</v>
      </c>
      <c r="G3">
        <f>$D$3*INDEX('AEO 2023 Table 49'!50:50,MATCH(G1,'AEO 2023 Table 49'!13:13,0))/INDEX('AEO 2023 Table 49'!50:50,MATCH($D$1,'AEO 2023 Table 49'!13:13,0))</f>
        <v>1.0051037571240633</v>
      </c>
      <c r="H3">
        <f>$D$3*INDEX('AEO 2023 Table 49'!50:50,MATCH(H1,'AEO 2023 Table 49'!13:13,0))/INDEX('AEO 2023 Table 49'!50:50,MATCH($D$1,'AEO 2023 Table 49'!13:13,0))</f>
        <v>1.0113993470948659</v>
      </c>
      <c r="I3">
        <f>$D$3*INDEX('AEO 2023 Table 49'!50:50,MATCH(I1,'AEO 2023 Table 49'!13:13,0))/INDEX('AEO 2023 Table 49'!50:50,MATCH($D$1,'AEO 2023 Table 49'!13:13,0))</f>
        <v>1.0158782921673251</v>
      </c>
      <c r="J3">
        <f>$D$3*INDEX('AEO 2023 Table 49'!50:50,MATCH(J1,'AEO 2023 Table 49'!13:13,0))/INDEX('AEO 2023 Table 49'!50:50,MATCH($D$1,'AEO 2023 Table 49'!13:13,0))</f>
        <v>1.0191294057724261</v>
      </c>
      <c r="K3">
        <f>$D$3*INDEX('AEO 2023 Table 49'!50:50,MATCH(K1,'AEO 2023 Table 49'!13:13,0))/INDEX('AEO 2023 Table 49'!50:50,MATCH($D$1,'AEO 2023 Table 49'!13:13,0))</f>
        <v>1.0197809140591028</v>
      </c>
      <c r="L3">
        <f>$D$3*INDEX('AEO 2023 Table 49'!50:50,MATCH(L1,'AEO 2023 Table 49'!13:13,0))/INDEX('AEO 2023 Table 49'!50:50,MATCH($D$1,'AEO 2023 Table 49'!13:13,0))</f>
        <v>1.0200160197679449</v>
      </c>
      <c r="M3">
        <f>$D$3*INDEX('AEO 2023 Table 49'!50:50,MATCH(M1,'AEO 2023 Table 49'!13:13,0))/INDEX('AEO 2023 Table 49'!50:50,MATCH($D$1,'AEO 2023 Table 49'!13:13,0))</f>
        <v>1.0202842390348841</v>
      </c>
      <c r="N3">
        <f>$D$3*INDEX('AEO 2023 Table 49'!50:50,MATCH(N1,'AEO 2023 Table 49'!13:13,0))/INDEX('AEO 2023 Table 49'!50:50,MATCH($D$1,'AEO 2023 Table 49'!13:13,0))</f>
        <v>1.0225865642158711</v>
      </c>
      <c r="O3">
        <f>$D$3*INDEX('AEO 2023 Table 49'!50:50,MATCH(O1,'AEO 2023 Table 49'!13:13,0))/INDEX('AEO 2023 Table 49'!50:50,MATCH($D$1,'AEO 2023 Table 49'!13:13,0))</f>
        <v>1.0225690800800293</v>
      </c>
      <c r="P3">
        <f>$D$3*INDEX('AEO 2023 Table 49'!50:50,MATCH(P1,'AEO 2023 Table 49'!13:13,0))/INDEX('AEO 2023 Table 49'!50:50,MATCH($D$1,'AEO 2023 Table 49'!13:13,0))</f>
        <v>1.0197862345956903</v>
      </c>
      <c r="Q3">
        <f>$D$3*INDEX('AEO 2023 Table 49'!50:50,MATCH(Q1,'AEO 2023 Table 49'!13:13,0))/INDEX('AEO 2023 Table 49'!50:50,MATCH($D$1,'AEO 2023 Table 49'!13:13,0))</f>
        <v>1.0174627878256479</v>
      </c>
      <c r="R3">
        <f>$D$3*INDEX('AEO 2023 Table 49'!50:50,MATCH(R1,'AEO 2023 Table 49'!13:13,0))/INDEX('AEO 2023 Table 49'!50:50,MATCH($D$1,'AEO 2023 Table 49'!13:13,0))</f>
        <v>1.0133830989191479</v>
      </c>
      <c r="S3">
        <f>$D$3*INDEX('AEO 2023 Table 49'!50:50,MATCH(S1,'AEO 2023 Table 49'!13:13,0))/INDEX('AEO 2023 Table 49'!50:50,MATCH($D$1,'AEO 2023 Table 49'!13:13,0))</f>
        <v>1.0125873824987561</v>
      </c>
      <c r="T3">
        <f>$D$3*INDEX('AEO 2023 Table 49'!50:50,MATCH(T1,'AEO 2023 Table 49'!13:13,0))/INDEX('AEO 2023 Table 49'!50:50,MATCH($D$1,'AEO 2023 Table 49'!13:13,0))</f>
        <v>1.0125227554190595</v>
      </c>
      <c r="U3">
        <f>$D$3*INDEX('AEO 2023 Table 49'!50:50,MATCH(U1,'AEO 2023 Table 49'!13:13,0))/INDEX('AEO 2023 Table 49'!50:50,MATCH($D$1,'AEO 2023 Table 49'!13:13,0))</f>
        <v>1.0113353124162254</v>
      </c>
      <c r="V3">
        <f>$D$3*INDEX('AEO 2023 Table 49'!50:50,MATCH(V1,'AEO 2023 Table 49'!13:13,0))/INDEX('AEO 2023 Table 49'!50:50,MATCH($D$1,'AEO 2023 Table 49'!13:13,0))</f>
        <v>1.0112350360804536</v>
      </c>
      <c r="W3">
        <f>$D$3*INDEX('AEO 2023 Table 49'!50:50,MATCH(W1,'AEO 2023 Table 49'!13:13,0))/INDEX('AEO 2023 Table 49'!50:50,MATCH($D$1,'AEO 2023 Table 49'!13:13,0))</f>
        <v>1.0104068815498981</v>
      </c>
      <c r="X3">
        <f>$D$3*INDEX('AEO 2023 Table 49'!50:50,MATCH(X1,'AEO 2023 Table 49'!13:13,0))/INDEX('AEO 2023 Table 49'!50:50,MATCH($D$1,'AEO 2023 Table 49'!13:13,0))</f>
        <v>1.0102325993737848</v>
      </c>
      <c r="Y3">
        <f>$D$3*INDEX('AEO 2023 Table 49'!50:50,MATCH(Y1,'AEO 2023 Table 49'!13:13,0))/INDEX('AEO 2023 Table 49'!50:50,MATCH($D$1,'AEO 2023 Table 49'!13:13,0))</f>
        <v>1.0094434768754286</v>
      </c>
      <c r="Z3">
        <f>$D$3*INDEX('AEO 2023 Table 49'!50:50,MATCH(Z1,'AEO 2023 Table 49'!13:13,0))/INDEX('AEO 2023 Table 49'!50:50,MATCH($D$1,'AEO 2023 Table 49'!13:13,0))</f>
        <v>1.007996423798573</v>
      </c>
      <c r="AA3">
        <f>$D$3*INDEX('AEO 2023 Table 49'!50:50,MATCH(AA1,'AEO 2023 Table 49'!13:13,0))/INDEX('AEO 2023 Table 49'!50:50,MATCH($D$1,'AEO 2023 Table 49'!13:13,0))</f>
        <v>1.0058173567924582</v>
      </c>
      <c r="AB3">
        <f>$D$3*INDEX('AEO 2023 Table 49'!50:50,MATCH(AB1,'AEO 2023 Table 49'!13:13,0))/INDEX('AEO 2023 Table 49'!50:50,MATCH($D$1,'AEO 2023 Table 49'!13:13,0))</f>
        <v>1.0035767022223459</v>
      </c>
      <c r="AC3">
        <f>$D$3*INDEX('AEO 2023 Table 49'!50:50,MATCH(AC1,'AEO 2023 Table 49'!13:13,0))/INDEX('AEO 2023 Table 49'!50:50,MATCH($D$1,'AEO 2023 Table 49'!13:13,0))</f>
        <v>1.0006839469645008</v>
      </c>
      <c r="AD3">
        <f>$D$3*INDEX('AEO 2023 Table 49'!50:50,MATCH(AD1,'AEO 2023 Table 49'!13:13,0))/INDEX('AEO 2023 Table 49'!50:50,MATCH($D$1,'AEO 2023 Table 49'!13:13,0))</f>
        <v>0.99739971980130271</v>
      </c>
      <c r="AE3">
        <f>$D$3*INDEX('AEO 2023 Table 49'!50:50,MATCH(AE1,'AEO 2023 Table 49'!13:13,0))/INDEX('AEO 2023 Table 49'!50:50,MATCH($D$1,'AEO 2023 Table 49'!13:13,0))</f>
        <v>0.9960062264236661</v>
      </c>
      <c r="AF3">
        <f>$D$3*INDEX('AEO 2023 Table 49'!50:50,MATCH(AF1,'AEO 2023 Table 49'!13:13,0))/INDEX('AEO 2023 Table 49'!50:50,MATCH($D$1,'AEO 2023 Table 49'!13:13,0))</f>
        <v>0.99584182682591837</v>
      </c>
    </row>
    <row r="4" spans="1:32">
      <c r="A4" t="s">
        <v>122</v>
      </c>
      <c r="B4">
        <v>1</v>
      </c>
      <c r="C4">
        <v>1</v>
      </c>
      <c r="D4" s="108">
        <f>'seds growth'!G8</f>
        <v>1.1261110990764609</v>
      </c>
      <c r="E4">
        <f>$D$4*'AEO 2023 Table 7'!G65/'AEO 2023 Table 7'!$F$65</f>
        <v>1.2086205593414314</v>
      </c>
      <c r="F4">
        <f>$D$4*'AEO 2023 Table 7'!H65/'AEO 2023 Table 7'!$F$65</f>
        <v>1.2259111447646056</v>
      </c>
      <c r="G4">
        <f>$D$4*'AEO 2023 Table 7'!I65/'AEO 2023 Table 7'!$F$65</f>
        <v>1.228284858687694</v>
      </c>
      <c r="H4">
        <f>$D$4*'AEO 2023 Table 7'!J65/'AEO 2023 Table 7'!$F$65</f>
        <v>1.2438686843367854</v>
      </c>
      <c r="I4">
        <f>$D$4*'AEO 2023 Table 7'!K65/'AEO 2023 Table 7'!$F$65</f>
        <v>1.2592684949254884</v>
      </c>
      <c r="J4">
        <f>$D$4*'AEO 2023 Table 7'!L65/'AEO 2023 Table 7'!$F$65</f>
        <v>1.2714524615330811</v>
      </c>
      <c r="K4">
        <f>$D$4*'AEO 2023 Table 7'!M65/'AEO 2023 Table 7'!$F$65</f>
        <v>1.2805150023674046</v>
      </c>
      <c r="L4">
        <f>$D$4*'AEO 2023 Table 7'!N65/'AEO 2023 Table 7'!$F$65</f>
        <v>1.2868751735594308</v>
      </c>
      <c r="M4">
        <f>$D$4*'AEO 2023 Table 7'!O65/'AEO 2023 Table 7'!$F$65</f>
        <v>1.2932413714455746</v>
      </c>
      <c r="N4">
        <f>$D$4*'AEO 2023 Table 7'!P65/'AEO 2023 Table 7'!$F$65</f>
        <v>1.303347735701053</v>
      </c>
      <c r="O4">
        <f>$D$4*'AEO 2023 Table 7'!Q65/'AEO 2023 Table 7'!$F$65</f>
        <v>1.3139993148843636</v>
      </c>
      <c r="P4">
        <f>$D$4*'AEO 2023 Table 7'!R65/'AEO 2023 Table 7'!$F$65</f>
        <v>1.323623945390048</v>
      </c>
      <c r="Q4">
        <f>$D$4*'AEO 2023 Table 7'!S65/'AEO 2023 Table 7'!$F$65</f>
        <v>1.3350831015851066</v>
      </c>
      <c r="R4">
        <f>$D$4*'AEO 2023 Table 7'!T65/'AEO 2023 Table 7'!$F$65</f>
        <v>1.3499091708938216</v>
      </c>
      <c r="S4">
        <f>$D$4*'AEO 2023 Table 7'!U65/'AEO 2023 Table 7'!$F$65</f>
        <v>1.3676155982111047</v>
      </c>
      <c r="T4">
        <f>$D$4*'AEO 2023 Table 7'!V65/'AEO 2023 Table 7'!$F$65</f>
        <v>1.3862087531228791</v>
      </c>
      <c r="U4">
        <f>$D$4*'AEO 2023 Table 7'!W65/'AEO 2023 Table 7'!$F$65</f>
        <v>1.4056211366550293</v>
      </c>
      <c r="V4">
        <f>$D$4*'AEO 2023 Table 7'!X65/'AEO 2023 Table 7'!$F$65</f>
        <v>1.4281834723126048</v>
      </c>
      <c r="W4">
        <f>$D$4*'AEO 2023 Table 7'!Y65/'AEO 2023 Table 7'!$F$65</f>
        <v>1.4497827422502001</v>
      </c>
      <c r="X4">
        <f>$D$4*'AEO 2023 Table 7'!Z65/'AEO 2023 Table 7'!$F$65</f>
        <v>1.4717580779007289</v>
      </c>
      <c r="Y4">
        <f>$D$4*'AEO 2023 Table 7'!AA65/'AEO 2023 Table 7'!$F$65</f>
        <v>1.494067694184976</v>
      </c>
      <c r="Z4">
        <f>$D$4*'AEO 2023 Table 7'!AB65/'AEO 2023 Table 7'!$F$65</f>
        <v>1.5163202577649109</v>
      </c>
      <c r="AA4">
        <f>$D$4*'AEO 2023 Table 7'!AC65/'AEO 2023 Table 7'!$F$65</f>
        <v>1.5379797946436811</v>
      </c>
      <c r="AB4">
        <f>$D$4*'AEO 2023 Table 7'!AD65/'AEO 2023 Table 7'!$F$65</f>
        <v>1.55907925074913</v>
      </c>
      <c r="AC4">
        <f>$D$4*'AEO 2023 Table 7'!AE65/'AEO 2023 Table 7'!$F$65</f>
        <v>1.581701049788665</v>
      </c>
      <c r="AD4">
        <f>$D$4*'AEO 2023 Table 7'!AF65/'AEO 2023 Table 7'!$F$65</f>
        <v>1.6045486489678029</v>
      </c>
      <c r="AE4">
        <f>$D$4*'AEO 2023 Table 7'!AG65/'AEO 2023 Table 7'!$F$65</f>
        <v>1.6270671906481244</v>
      </c>
      <c r="AF4">
        <f>$D$4*'AEO 2023 Table 7'!AH65/'AEO 2023 Table 7'!$F$65</f>
        <v>1.6521812285950594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1.0154214400623995</v>
      </c>
      <c r="E2" s="108">
        <f>'growth rates from 2022 psgr'!E2</f>
        <v>1.0361565758159537</v>
      </c>
      <c r="F2" s="108">
        <f>'growth rates from 2022 psgr'!F2</f>
        <v>1.0437090139846159</v>
      </c>
      <c r="G2" s="108">
        <f>'growth rates from 2022 psgr'!G2</f>
        <v>1.0475851083858829</v>
      </c>
      <c r="H2" s="108">
        <f>'growth rates from 2022 psgr'!H2</f>
        <v>1.055041202340979</v>
      </c>
      <c r="I2" s="108">
        <f>'growth rates from 2022 psgr'!I2</f>
        <v>1.0649323233951973</v>
      </c>
      <c r="J2" s="108">
        <f>'growth rates from 2022 psgr'!J2</f>
        <v>1.0740832930415474</v>
      </c>
      <c r="K2" s="108">
        <f>'growth rates from 2022 psgr'!K2</f>
        <v>1.0812311722953429</v>
      </c>
      <c r="L2" s="108">
        <f>'growth rates from 2022 psgr'!L2</f>
        <v>1.0866846115540778</v>
      </c>
      <c r="M2" s="108">
        <f>'growth rates from 2022 psgr'!M2</f>
        <v>1.0913027754978479</v>
      </c>
      <c r="N2" s="108">
        <f>'growth rates from 2022 psgr'!N2</f>
        <v>1.0951872402658189</v>
      </c>
      <c r="O2" s="108">
        <f>'growth rates from 2022 psgr'!O2</f>
        <v>1.1007969230364996</v>
      </c>
      <c r="P2" s="108">
        <f>'growth rates from 2022 psgr'!P2</f>
        <v>1.1079604962814551</v>
      </c>
      <c r="Q2" s="108">
        <f>'growth rates from 2022 psgr'!Q2</f>
        <v>1.1145028446086587</v>
      </c>
      <c r="R2" s="108">
        <f>'growth rates from 2022 psgr'!R2</f>
        <v>1.1198180885345639</v>
      </c>
      <c r="S2" s="108">
        <f>'growth rates from 2022 psgr'!S2</f>
        <v>1.125995287381842</v>
      </c>
      <c r="T2" s="108">
        <f>'growth rates from 2022 psgr'!T2</f>
        <v>1.1329656486499775</v>
      </c>
      <c r="U2" s="108">
        <f>'growth rates from 2022 psgr'!U2</f>
        <v>1.1399885852349088</v>
      </c>
      <c r="V2" s="108">
        <f>'growth rates from 2022 psgr'!V2</f>
        <v>1.1480105385496837</v>
      </c>
      <c r="W2" s="108">
        <f>'growth rates from 2022 psgr'!W2</f>
        <v>1.1562307607741453</v>
      </c>
      <c r="X2" s="108">
        <f>'growth rates from 2022 psgr'!X2</f>
        <v>1.1648033158678885</v>
      </c>
      <c r="Y2" s="108">
        <f>'growth rates from 2022 psgr'!Y2</f>
        <v>1.1731289501436575</v>
      </c>
      <c r="Z2" s="108">
        <f>'growth rates from 2022 psgr'!Z2</f>
        <v>1.1817505924847536</v>
      </c>
      <c r="AA2" s="108">
        <f>'growth rates from 2022 psgr'!AA2</f>
        <v>1.1909160358157942</v>
      </c>
      <c r="AB2" s="108">
        <f>'growth rates from 2022 psgr'!AB2</f>
        <v>1.2015652693177581</v>
      </c>
      <c r="AC2" s="108">
        <f>'growth rates from 2022 psgr'!AC2</f>
        <v>1.2129978999318005</v>
      </c>
      <c r="AD2" s="108">
        <f>'growth rates from 2022 psgr'!AD2</f>
        <v>1.2247929772808579</v>
      </c>
      <c r="AE2" s="108">
        <f>'growth rates from 2022 psgr'!AE2</f>
        <v>1.2367432517567409</v>
      </c>
      <c r="AF2" s="108">
        <f>'growth rates from 2022 psgr'!AF2</f>
        <v>1.2497848769854152</v>
      </c>
    </row>
    <row r="3" spans="1:32">
      <c r="A3" t="s">
        <v>124</v>
      </c>
      <c r="B3">
        <f>INDEX('AEO 2021 Table 7'!22:22,MATCH(B$1,'AEO 2021 Table 7'!1:1,0))/INDEX('AEO 2021 Table 7'!22:22,MATCH(B$1,'AEO 2021 Table 7'!1:1,0))</f>
        <v>1</v>
      </c>
      <c r="C3">
        <v>1</v>
      </c>
      <c r="D3" s="108">
        <f>'growth rates from 2022 psgr'!D3</f>
        <v>1.035036414982164</v>
      </c>
      <c r="E3" s="108">
        <f>'growth rates from 2022 psgr'!E3</f>
        <v>1.1023364964836568</v>
      </c>
      <c r="F3" s="108">
        <f>'growth rates from 2022 psgr'!F3</f>
        <v>1.1405938606008914</v>
      </c>
      <c r="G3" s="108">
        <f>'growth rates from 2022 psgr'!G3</f>
        <v>1.1643241503513215</v>
      </c>
      <c r="H3" s="108">
        <f>'growth rates from 2022 psgr'!H3</f>
        <v>1.1816376721585322</v>
      </c>
      <c r="I3" s="108">
        <f>'growth rates from 2022 psgr'!I3</f>
        <v>1.1946271946464124</v>
      </c>
      <c r="J3" s="108">
        <f>'growth rates from 2022 psgr'!J3</f>
        <v>1.204546945646729</v>
      </c>
      <c r="K3" s="108">
        <f>'growth rates from 2022 psgr'!K3</f>
        <v>1.2119612374362823</v>
      </c>
      <c r="L3" s="108">
        <f>'growth rates from 2022 psgr'!L3</f>
        <v>1.2174184739589522</v>
      </c>
      <c r="M3" s="108">
        <f>'growth rates from 2022 psgr'!M3</f>
        <v>1.2211689592961223</v>
      </c>
      <c r="N3" s="108">
        <f>'growth rates from 2022 psgr'!N3</f>
        <v>1.2241857266013998</v>
      </c>
      <c r="O3" s="108">
        <f>'growth rates from 2022 psgr'!O3</f>
        <v>1.2268683953212243</v>
      </c>
      <c r="P3" s="108">
        <f>'growth rates from 2022 psgr'!P3</f>
        <v>1.2294879733740411</v>
      </c>
      <c r="Q3" s="108">
        <f>'growth rates from 2022 psgr'!Q3</f>
        <v>1.2315942555280446</v>
      </c>
      <c r="R3" s="108">
        <f>'growth rates from 2022 psgr'!R3</f>
        <v>1.2334024496166112</v>
      </c>
      <c r="S3" s="108">
        <f>'growth rates from 2022 psgr'!S3</f>
        <v>1.2349758114655625</v>
      </c>
      <c r="T3" s="108">
        <f>'growth rates from 2022 psgr'!T3</f>
        <v>1.2357052117741709</v>
      </c>
      <c r="U3" s="108">
        <f>'growth rates from 2022 psgr'!U3</f>
        <v>1.2360023147852524</v>
      </c>
      <c r="V3" s="108">
        <f>'growth rates from 2022 psgr'!V3</f>
        <v>1.2359988936383877</v>
      </c>
      <c r="W3" s="108">
        <f>'growth rates from 2022 psgr'!W3</f>
        <v>1.2356898166132799</v>
      </c>
      <c r="X3" s="108">
        <f>'growth rates from 2022 psgr'!X3</f>
        <v>1.2352218863015982</v>
      </c>
      <c r="Y3" s="108">
        <f>'growth rates from 2022 psgr'!Y3</f>
        <v>1.2343169811588317</v>
      </c>
      <c r="Z3" s="108">
        <f>'growth rates from 2022 psgr'!Z3</f>
        <v>1.2334362894779261</v>
      </c>
      <c r="AA3" s="108">
        <f>'growth rates from 2022 psgr'!AA3</f>
        <v>1.2323856670728401</v>
      </c>
      <c r="AB3" s="108">
        <f>'growth rates from 2022 psgr'!AB3</f>
        <v>1.2316830047965379</v>
      </c>
      <c r="AC3" s="108">
        <f>'growth rates from 2022 psgr'!AC3</f>
        <v>1.2304692939610009</v>
      </c>
      <c r="AD3" s="108">
        <f>'growth rates from 2022 psgr'!AD3</f>
        <v>1.2293578282284854</v>
      </c>
      <c r="AE3" s="108">
        <f>'growth rates from 2022 psgr'!AE3</f>
        <v>1.228028641889207</v>
      </c>
      <c r="AF3" s="108">
        <f>'growth rates from 2022 psgr'!AF3</f>
        <v>1.2268700174167204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1.1261110990764609</v>
      </c>
      <c r="E4" s="108">
        <f>'growth rates from 2022 psgr'!E4</f>
        <v>1.2086205593414314</v>
      </c>
      <c r="F4" s="108">
        <f>'growth rates from 2022 psgr'!F4</f>
        <v>1.2259111447646056</v>
      </c>
      <c r="G4" s="108">
        <f>'growth rates from 2022 psgr'!G4</f>
        <v>1.228284858687694</v>
      </c>
      <c r="H4" s="108">
        <f>'growth rates from 2022 psgr'!H4</f>
        <v>1.2438686843367854</v>
      </c>
      <c r="I4" s="108">
        <f>'growth rates from 2022 psgr'!I4</f>
        <v>1.2592684949254884</v>
      </c>
      <c r="J4" s="108">
        <f>'growth rates from 2022 psgr'!J4</f>
        <v>1.2714524615330811</v>
      </c>
      <c r="K4" s="108">
        <f>'growth rates from 2022 psgr'!K4</f>
        <v>1.2805150023674046</v>
      </c>
      <c r="L4" s="108">
        <f>'growth rates from 2022 psgr'!L4</f>
        <v>1.2868751735594308</v>
      </c>
      <c r="M4" s="108">
        <f>'growth rates from 2022 psgr'!M4</f>
        <v>1.2932413714455746</v>
      </c>
      <c r="N4" s="108">
        <f>'growth rates from 2022 psgr'!N4</f>
        <v>1.303347735701053</v>
      </c>
      <c r="O4" s="108">
        <f>'growth rates from 2022 psgr'!O4</f>
        <v>1.3139993148843636</v>
      </c>
      <c r="P4" s="108">
        <f>'growth rates from 2022 psgr'!P4</f>
        <v>1.323623945390048</v>
      </c>
      <c r="Q4" s="108">
        <f>'growth rates from 2022 psgr'!Q4</f>
        <v>1.3350831015851066</v>
      </c>
      <c r="R4" s="108">
        <f>'growth rates from 2022 psgr'!R4</f>
        <v>1.3499091708938216</v>
      </c>
      <c r="S4" s="108">
        <f>'growth rates from 2022 psgr'!S4</f>
        <v>1.3676155982111047</v>
      </c>
      <c r="T4" s="108">
        <f>'growth rates from 2022 psgr'!T4</f>
        <v>1.3862087531228791</v>
      </c>
      <c r="U4" s="108">
        <f>'growth rates from 2022 psgr'!U4</f>
        <v>1.4056211366550293</v>
      </c>
      <c r="V4" s="108">
        <f>'growth rates from 2022 psgr'!V4</f>
        <v>1.4281834723126048</v>
      </c>
      <c r="W4" s="108">
        <f>'growth rates from 2022 psgr'!W4</f>
        <v>1.4497827422502001</v>
      </c>
      <c r="X4" s="108">
        <f>'growth rates from 2022 psgr'!X4</f>
        <v>1.4717580779007289</v>
      </c>
      <c r="Y4" s="108">
        <f>'growth rates from 2022 psgr'!Y4</f>
        <v>1.494067694184976</v>
      </c>
      <c r="Z4" s="108">
        <f>'growth rates from 2022 psgr'!Z4</f>
        <v>1.5163202577649109</v>
      </c>
      <c r="AA4" s="108">
        <f>'growth rates from 2022 psgr'!AA4</f>
        <v>1.5379797946436811</v>
      </c>
      <c r="AB4" s="108">
        <f>'growth rates from 2022 psgr'!AB4</f>
        <v>1.55907925074913</v>
      </c>
      <c r="AC4" s="108">
        <f>'growth rates from 2022 psgr'!AC4</f>
        <v>1.581701049788665</v>
      </c>
      <c r="AD4" s="108">
        <f>'growth rates from 2022 psgr'!AD4</f>
        <v>1.6045486489678029</v>
      </c>
      <c r="AE4" s="108">
        <f>'growth rates from 2022 psgr'!AE4</f>
        <v>1.6270671906481244</v>
      </c>
      <c r="AF4" s="108">
        <f>'growth rates from 2022 psgr'!AF4</f>
        <v>1.6521812285950594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1.0154214400623995</v>
      </c>
      <c r="E2" s="108">
        <f>'growth rates from 2022 frgt'!E2</f>
        <v>1.0132521215036352</v>
      </c>
      <c r="F2" s="108">
        <f>'growth rates from 2022 frgt'!F2</f>
        <v>1.0115468604431153</v>
      </c>
      <c r="G2" s="108">
        <f>'growth rates from 2022 frgt'!G2</f>
        <v>1.0177917922743116</v>
      </c>
      <c r="H2" s="108">
        <f>'growth rates from 2022 frgt'!H2</f>
        <v>1.0283171635535342</v>
      </c>
      <c r="I2" s="108">
        <f>'growth rates from 2022 frgt'!I2</f>
        <v>1.0371833276650126</v>
      </c>
      <c r="J2" s="108">
        <f>'growth rates from 2022 frgt'!J2</f>
        <v>1.045062798146055</v>
      </c>
      <c r="K2" s="108">
        <f>'growth rates from 2022 frgt'!K2</f>
        <v>1.0523565678976137</v>
      </c>
      <c r="L2" s="108">
        <f>'growth rates from 2022 frgt'!L2</f>
        <v>1.0601600081487572</v>
      </c>
      <c r="M2" s="108">
        <f>'growth rates from 2022 frgt'!M2</f>
        <v>1.0692943883510742</v>
      </c>
      <c r="N2" s="108">
        <f>'growth rates from 2022 frgt'!N2</f>
        <v>1.0821845386320226</v>
      </c>
      <c r="O2" s="108">
        <f>'growth rates from 2022 frgt'!O2</f>
        <v>1.0944586394429183</v>
      </c>
      <c r="P2" s="108">
        <f>'growth rates from 2022 frgt'!P2</f>
        <v>1.1059092963085426</v>
      </c>
      <c r="Q2" s="108">
        <f>'growth rates from 2022 frgt'!Q2</f>
        <v>1.1184253309441143</v>
      </c>
      <c r="R2" s="108">
        <f>'growth rates from 2022 frgt'!R2</f>
        <v>1.1297897400278314</v>
      </c>
      <c r="S2" s="108">
        <f>'growth rates from 2022 frgt'!S2</f>
        <v>1.1434026269452551</v>
      </c>
      <c r="T2" s="108">
        <f>'growth rates from 2022 frgt'!T2</f>
        <v>1.1570403835640477</v>
      </c>
      <c r="U2" s="108">
        <f>'growth rates from 2022 frgt'!U2</f>
        <v>1.1698616006830609</v>
      </c>
      <c r="V2" s="108">
        <f>'growth rates from 2022 frgt'!V2</f>
        <v>1.1843350991218293</v>
      </c>
      <c r="W2" s="108">
        <f>'growth rates from 2022 frgt'!W2</f>
        <v>1.1994222970364934</v>
      </c>
      <c r="X2" s="108">
        <f>'growth rates from 2022 frgt'!X2</f>
        <v>1.2148324158240087</v>
      </c>
      <c r="Y2" s="108">
        <f>'growth rates from 2022 frgt'!Y2</f>
        <v>1.2298742233233</v>
      </c>
      <c r="Z2" s="108">
        <f>'growth rates from 2022 frgt'!Z2</f>
        <v>1.2442178770940266</v>
      </c>
      <c r="AA2" s="108">
        <f>'growth rates from 2022 frgt'!AA2</f>
        <v>1.2583743959930762</v>
      </c>
      <c r="AB2" s="108">
        <f>'growth rates from 2022 frgt'!AB2</f>
        <v>1.274003646385097</v>
      </c>
      <c r="AC2" s="108">
        <f>'growth rates from 2022 frgt'!AC2</f>
        <v>1.2902072798662536</v>
      </c>
      <c r="AD2" s="108">
        <f>'growth rates from 2022 frgt'!AD2</f>
        <v>1.3057414946111501</v>
      </c>
      <c r="AE2" s="108">
        <f>'growth rates from 2022 frgt'!AE2</f>
        <v>1.3223184689672964</v>
      </c>
      <c r="AF2" s="108">
        <f>'growth rates from 2022 frgt'!AF2</f>
        <v>1.3414686355592389</v>
      </c>
    </row>
    <row r="3" spans="1:32">
      <c r="A3" t="s">
        <v>124</v>
      </c>
      <c r="B3">
        <v>1</v>
      </c>
      <c r="C3">
        <v>1</v>
      </c>
      <c r="D3" s="108">
        <f>'growth rates from 2022 frgt'!D3</f>
        <v>1.035036414982164</v>
      </c>
      <c r="E3" s="108">
        <f>'growth rates from 2022 frgt'!E3</f>
        <v>1.0188382046663864</v>
      </c>
      <c r="F3" s="108">
        <f>'growth rates from 2022 frgt'!F3</f>
        <v>1.0061099918412411</v>
      </c>
      <c r="G3" s="108">
        <f>'growth rates from 2022 frgt'!G3</f>
        <v>1.0051037571240633</v>
      </c>
      <c r="H3" s="108">
        <f>'growth rates from 2022 frgt'!H3</f>
        <v>1.0113993470948659</v>
      </c>
      <c r="I3" s="108">
        <f>'growth rates from 2022 frgt'!I3</f>
        <v>1.0158782921673251</v>
      </c>
      <c r="J3" s="108">
        <f>'growth rates from 2022 frgt'!J3</f>
        <v>1.0191294057724261</v>
      </c>
      <c r="K3" s="108">
        <f>'growth rates from 2022 frgt'!K3</f>
        <v>1.0197809140591028</v>
      </c>
      <c r="L3" s="108">
        <f>'growth rates from 2022 frgt'!L3</f>
        <v>1.0200160197679449</v>
      </c>
      <c r="M3" s="108">
        <f>'growth rates from 2022 frgt'!M3</f>
        <v>1.0202842390348841</v>
      </c>
      <c r="N3" s="108">
        <f>'growth rates from 2022 frgt'!N3</f>
        <v>1.0225865642158711</v>
      </c>
      <c r="O3" s="108">
        <f>'growth rates from 2022 frgt'!O3</f>
        <v>1.0225690800800293</v>
      </c>
      <c r="P3" s="108">
        <f>'growth rates from 2022 frgt'!P3</f>
        <v>1.0197862345956903</v>
      </c>
      <c r="Q3" s="108">
        <f>'growth rates from 2022 frgt'!Q3</f>
        <v>1.0174627878256479</v>
      </c>
      <c r="R3" s="108">
        <f>'growth rates from 2022 frgt'!R3</f>
        <v>1.0133830989191479</v>
      </c>
      <c r="S3" s="108">
        <f>'growth rates from 2022 frgt'!S3</f>
        <v>1.0125873824987561</v>
      </c>
      <c r="T3" s="108">
        <f>'growth rates from 2022 frgt'!T3</f>
        <v>1.0125227554190595</v>
      </c>
      <c r="U3" s="108">
        <f>'growth rates from 2022 frgt'!U3</f>
        <v>1.0113353124162254</v>
      </c>
      <c r="V3" s="108">
        <f>'growth rates from 2022 frgt'!V3</f>
        <v>1.0112350360804536</v>
      </c>
      <c r="W3" s="108">
        <f>'growth rates from 2022 frgt'!W3</f>
        <v>1.0104068815498981</v>
      </c>
      <c r="X3" s="108">
        <f>'growth rates from 2022 frgt'!X3</f>
        <v>1.0102325993737848</v>
      </c>
      <c r="Y3" s="108">
        <f>'growth rates from 2022 frgt'!Y3</f>
        <v>1.0094434768754286</v>
      </c>
      <c r="Z3" s="108">
        <f>'growth rates from 2022 frgt'!Z3</f>
        <v>1.007996423798573</v>
      </c>
      <c r="AA3" s="108">
        <f>'growth rates from 2022 frgt'!AA3</f>
        <v>1.0058173567924582</v>
      </c>
      <c r="AB3" s="108">
        <f>'growth rates from 2022 frgt'!AB3</f>
        <v>1.0035767022223459</v>
      </c>
      <c r="AC3" s="108">
        <f>'growth rates from 2022 frgt'!AC3</f>
        <v>1.0006839469645008</v>
      </c>
      <c r="AD3" s="108">
        <f>'growth rates from 2022 frgt'!AD3</f>
        <v>0.99739971980130271</v>
      </c>
      <c r="AE3" s="108">
        <f>'growth rates from 2022 frgt'!AE3</f>
        <v>0.9960062264236661</v>
      </c>
      <c r="AF3" s="108">
        <f>'growth rates from 2022 frgt'!AF3</f>
        <v>0.99584182682591837</v>
      </c>
    </row>
    <row r="4" spans="1:32">
      <c r="A4" t="s">
        <v>122</v>
      </c>
      <c r="B4">
        <v>1</v>
      </c>
      <c r="C4">
        <v>1</v>
      </c>
      <c r="D4" s="108">
        <f>'growth rates from 2022 frgt'!D4</f>
        <v>1.1261110990764609</v>
      </c>
      <c r="E4" s="108">
        <f>'growth rates from 2022 frgt'!E4</f>
        <v>1.2086205593414314</v>
      </c>
      <c r="F4" s="108">
        <f>'growth rates from 2022 frgt'!F4</f>
        <v>1.2259111447646056</v>
      </c>
      <c r="G4" s="108">
        <f>'growth rates from 2022 frgt'!G4</f>
        <v>1.228284858687694</v>
      </c>
      <c r="H4" s="108">
        <f>'growth rates from 2022 frgt'!H4</f>
        <v>1.2438686843367854</v>
      </c>
      <c r="I4" s="108">
        <f>'growth rates from 2022 frgt'!I4</f>
        <v>1.2592684949254884</v>
      </c>
      <c r="J4" s="108">
        <f>'growth rates from 2022 frgt'!J4</f>
        <v>1.2714524615330811</v>
      </c>
      <c r="K4" s="108">
        <f>'growth rates from 2022 frgt'!K4</f>
        <v>1.2805150023674046</v>
      </c>
      <c r="L4" s="108">
        <f>'growth rates from 2022 frgt'!L4</f>
        <v>1.2868751735594308</v>
      </c>
      <c r="M4" s="108">
        <f>'growth rates from 2022 frgt'!M4</f>
        <v>1.2932413714455746</v>
      </c>
      <c r="N4" s="108">
        <f>'growth rates from 2022 frgt'!N4</f>
        <v>1.303347735701053</v>
      </c>
      <c r="O4" s="108">
        <f>'growth rates from 2022 frgt'!O4</f>
        <v>1.3139993148843636</v>
      </c>
      <c r="P4" s="108">
        <f>'growth rates from 2022 frgt'!P4</f>
        <v>1.323623945390048</v>
      </c>
      <c r="Q4" s="108">
        <f>'growth rates from 2022 frgt'!Q4</f>
        <v>1.3350831015851066</v>
      </c>
      <c r="R4" s="108">
        <f>'growth rates from 2022 frgt'!R4</f>
        <v>1.3499091708938216</v>
      </c>
      <c r="S4" s="108">
        <f>'growth rates from 2022 frgt'!S4</f>
        <v>1.3676155982111047</v>
      </c>
      <c r="T4" s="108">
        <f>'growth rates from 2022 frgt'!T4</f>
        <v>1.3862087531228791</v>
      </c>
      <c r="U4" s="108">
        <f>'growth rates from 2022 frgt'!U4</f>
        <v>1.4056211366550293</v>
      </c>
      <c r="V4" s="108">
        <f>'growth rates from 2022 frgt'!V4</f>
        <v>1.4281834723126048</v>
      </c>
      <c r="W4" s="108">
        <f>'growth rates from 2022 frgt'!W4</f>
        <v>1.4497827422502001</v>
      </c>
      <c r="X4" s="108">
        <f>'growth rates from 2022 frgt'!X4</f>
        <v>1.4717580779007289</v>
      </c>
      <c r="Y4" s="108">
        <f>'growth rates from 2022 frgt'!Y4</f>
        <v>1.494067694184976</v>
      </c>
      <c r="Z4" s="108">
        <f>'growth rates from 2022 frgt'!Z4</f>
        <v>1.5163202577649109</v>
      </c>
      <c r="AA4" s="108">
        <f>'growth rates from 2022 frgt'!AA4</f>
        <v>1.5379797946436811</v>
      </c>
      <c r="AB4" s="108">
        <f>'growth rates from 2022 frgt'!AB4</f>
        <v>1.55907925074913</v>
      </c>
      <c r="AC4" s="108">
        <f>'growth rates from 2022 frgt'!AC4</f>
        <v>1.581701049788665</v>
      </c>
      <c r="AD4" s="108">
        <f>'growth rates from 2022 frgt'!AD4</f>
        <v>1.6045486489678029</v>
      </c>
      <c r="AE4" s="108">
        <f>'growth rates from 2022 frgt'!AE4</f>
        <v>1.6270671906481244</v>
      </c>
      <c r="AF4" s="108">
        <f>'growth rates from 2022 frgt'!AF4</f>
        <v>1.6521812285950594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2025-01-03T23:19:43Z</dcterms:modified>
</cp:coreProperties>
</file>