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FL/elec/PMCCS/"/>
    </mc:Choice>
  </mc:AlternateContent>
  <xr:revisionPtr revIDLastSave="0" documentId="13_ncr:1_{F0562CEF-EBB2-A041-AFD6-BF13758B9A47}" xr6:coauthVersionLast="47" xr6:coauthVersionMax="47" xr10:uidLastSave="{00000000-0000-0000-0000-000000000000}"/>
  <bookViews>
    <workbookView xWindow="0" yWindow="460" windowWidth="28800" windowHeight="15940" activeTab="2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10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J12" i="2" s="1"/>
  <c r="H45" i="5"/>
  <c r="J16" i="2" s="1"/>
  <c r="D52" i="5"/>
  <c r="D63" i="5"/>
  <c r="E50" i="5"/>
  <c r="I36" i="5"/>
  <c r="I40" i="5"/>
  <c r="I45" i="5"/>
  <c r="C41" i="5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J3" i="2" s="1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D3" i="2" s="1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D12" i="2" s="1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E3" i="2" s="1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E12" i="2" l="1"/>
  <c r="F12" i="2"/>
  <c r="G3" i="2"/>
  <c r="I3" i="2"/>
  <c r="F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<sst xmlns="http://schemas.openxmlformats.org/spreadsheetml/2006/main" count="13572" uniqueCount="2651">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</sst>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108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2606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FL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abSelected="1" topLeftCell="A32" workbookViewId="0">
      <selection activeCell="P59" sqref="P59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FL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80.8</v>
      </c>
      <c r="C32">
        <f>SUMIFS(BPMCCS!E$2:E$817,BPMCCS!$B$2:$B$817,Calculations!$A$27,BPMCCS!$A$2:$A$817,$A32)</f>
        <v>45.5</v>
      </c>
      <c r="D32">
        <f>SUMIFS(BPMCCS!F$2:F$817,BPMCCS!$B$2:$B$817,Calculations!$A$27,BPMCCS!$A$2:$A$817,$A32)</f>
        <v>2346.1999999999998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573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40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0</v>
      </c>
      <c r="C35">
        <f>SUMIFS(BPMCCS!E$2:E$817,BPMCCS!$B$2:$B$817,Calculations!$A$27,BPMCCS!$A$2:$A$817,$A35)</f>
        <v>0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1701.7</v>
      </c>
      <c r="C36">
        <f>SUMIFS(BPMCCS!E$2:E$817,BPMCCS!$B$2:$B$817,Calculations!$A$27,BPMCCS!$A$2:$A$817,$A36)</f>
        <v>521.9</v>
      </c>
      <c r="D36">
        <f>SUMIFS(BPMCCS!F$2:F$817,BPMCCS!$B$2:$B$817,Calculations!$A$27,BPMCCS!$A$2:$A$817,$A36)</f>
        <v>224.7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2335.6999999999998</v>
      </c>
      <c r="C41">
        <f>SUMIFS(BPMCCS!E$2:E$817,BPMCCS!$B$2:$B$817,Calculations!$A$27,BPMCCS!$A$2:$A$817,$A41)</f>
        <v>795.6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409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50</v>
      </c>
      <c r="D56">
        <f>SUMIFS('Planned Additions'!$O:$O,'Planned Additions'!$K:$K,Calculations!$A56,'Planned Additions'!$G:$G,Calculations!$A$27,'Planned Additions'!$P:$P,"Yes",'Planned Additions'!$A:$A,Calculations!D$49)</f>
        <v>1183.2</v>
      </c>
      <c r="E56">
        <f>SUMIFS('Planned Additions'!$O:$O,'Planned Additions'!$K:$K,Calculations!$A56,'Planned Additions'!$G:$G,Calculations!$A$27,'Planned Additions'!$P:$P,"Yes",'Planned Additions'!$A:$A,Calculations!E$49)</f>
        <v>573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784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13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445.5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0</v>
      </c>
      <c r="C66">
        <f>SUMIFS('Planned Additions'!$O:$O,'Planned Additions'!$K:$K,Calculations!$A66,'Planned Additions'!$G:$G,Calculations!$A$27,'Planned Additions'!$P:$P,"Yes",'Planned Additions'!$A:$A,Calculations!C$49)</f>
        <v>276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topLeftCell="A352" workbookViewId="0">
      <selection activeCell="B370" sqref="B1:B104857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4" sqref="G34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30.799999999999997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1327.6999999999998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573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40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0</v>
      </c>
      <c r="E6">
        <f>Calculations!C35</f>
        <v>0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1701.7</v>
      </c>
      <c r="E7">
        <f>Calculations!C36</f>
        <v>521.9</v>
      </c>
      <c r="F7">
        <f>Calculations!D36</f>
        <v>224.7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2335.6999999999998</v>
      </c>
      <c r="E12">
        <f>IF(Calculations!C41-SUMIFS(Calculations!D$50:D$67,Calculations!$K$50:$K$67,$A12)&lt;0,0,Calculations!C41-SUMIFS(Calculations!D$50:D$67,Calculations!$K$50:$K$67,$A12))</f>
        <v>795.6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2021-11-16T04:33:03Z</dcterms:modified>
</cp:coreProperties>
</file>