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060E6CED-F146-47B0-8130-90B0EC078462}"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46" i="26"/>
  <c r="AE47" i="26"/>
  <c r="O10" i="24"/>
  <c r="P10" i="24" s="1"/>
  <c r="O6" i="26"/>
  <c r="O12" i="26"/>
  <c r="W12" i="26"/>
  <c r="O17" i="26"/>
  <c r="W19" i="26"/>
  <c r="AF22" i="26"/>
  <c r="AF30" i="26"/>
  <c r="AF39" i="26"/>
  <c r="AF4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R76" i="26"/>
  <c r="J76" i="26"/>
  <c r="R75" i="26"/>
  <c r="AH74" i="26"/>
  <c r="R74" i="26"/>
  <c r="R73" i="26"/>
  <c r="AH72" i="26"/>
  <c r="J72" i="26"/>
  <c r="Z71" i="26"/>
  <c r="R71" i="26"/>
  <c r="J70" i="26"/>
  <c r="Z69" i="26"/>
  <c r="AH68" i="26"/>
  <c r="R68" i="26"/>
  <c r="J68" i="26"/>
  <c r="AH66" i="26"/>
  <c r="Y87" i="26"/>
  <c r="I87" i="26"/>
  <c r="AG86" i="26"/>
  <c r="Y86" i="26"/>
  <c r="I86" i="26"/>
  <c r="AG85" i="26"/>
  <c r="Y85" i="26"/>
  <c r="I85" i="26"/>
  <c r="AG84" i="26"/>
  <c r="Y84" i="26"/>
  <c r="I84" i="26"/>
  <c r="AG83" i="26"/>
  <c r="Y83" i="26"/>
  <c r="I83" i="26"/>
  <c r="AG82" i="26"/>
  <c r="Y82" i="26"/>
  <c r="I82" i="26"/>
  <c r="AG81" i="26"/>
  <c r="Y81" i="26"/>
  <c r="I81" i="26"/>
  <c r="AG80" i="26"/>
  <c r="Y80" i="26"/>
  <c r="I80" i="26"/>
  <c r="AG79" i="26"/>
  <c r="Y79" i="26"/>
  <c r="I79" i="26"/>
  <c r="AG78" i="26"/>
  <c r="Y78" i="26"/>
  <c r="I78" i="26"/>
  <c r="AG77" i="26"/>
  <c r="Y77" i="26"/>
  <c r="I77" i="26"/>
  <c r="AG76" i="26"/>
  <c r="Y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R57" i="26" l="1"/>
  <c r="O21" i="26"/>
  <c r="W10" i="26"/>
  <c r="AE30" i="26"/>
  <c r="N10" i="26"/>
  <c r="W44" i="26"/>
  <c r="Q77" i="26"/>
  <c r="Q79" i="26"/>
  <c r="Q81" i="26"/>
  <c r="Q83" i="26"/>
  <c r="Q85" i="26"/>
  <c r="Q87" i="26"/>
  <c r="R69" i="26"/>
  <c r="R72" i="26"/>
  <c r="Z75" i="26"/>
  <c r="AH78" i="26"/>
  <c r="R82" i="26"/>
  <c r="J87" i="26"/>
  <c r="H44" i="26"/>
  <c r="Q21" i="26"/>
  <c r="AG13" i="26"/>
  <c r="Y6" i="26"/>
  <c r="G43" i="26"/>
  <c r="P18" i="26"/>
  <c r="P9" i="26"/>
  <c r="AF50" i="26"/>
  <c r="O20" i="26"/>
  <c r="W7" i="26"/>
  <c r="AE27" i="26"/>
  <c r="V9" i="26"/>
  <c r="X37" i="26"/>
  <c r="U12" i="26"/>
  <c r="R67" i="26"/>
  <c r="R70" i="26"/>
  <c r="Z73" i="26"/>
  <c r="AH76" i="26"/>
  <c r="J80" i="26"/>
  <c r="J84" i="26"/>
  <c r="K64" i="26"/>
  <c r="H35" i="26"/>
  <c r="Q18" i="26"/>
  <c r="Q11" i="26"/>
  <c r="G28" i="26"/>
  <c r="X14" i="26"/>
  <c r="X5" i="26"/>
  <c r="AF38" i="26"/>
  <c r="W16" i="26"/>
  <c r="U82" i="26"/>
  <c r="V18" i="26"/>
  <c r="N5" i="26"/>
  <c r="D8" i="26"/>
  <c r="J21" i="24"/>
  <c r="K21" i="24" s="1"/>
  <c r="Q76" i="26"/>
  <c r="Q78" i="26"/>
  <c r="Q80" i="26"/>
  <c r="Q82" i="26"/>
  <c r="Q84" i="26"/>
  <c r="Q86" i="26"/>
  <c r="Z67" i="26"/>
  <c r="AH70" i="26"/>
  <c r="J74" i="26"/>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U16" i="26"/>
  <c r="W51" i="26"/>
  <c r="T9" i="26"/>
  <c r="K1" i="26"/>
  <c r="S1" i="26"/>
  <c r="AA1" i="26"/>
  <c r="R161" i="1"/>
  <c r="Q161" i="1"/>
  <c r="P161" i="1"/>
  <c r="O161" i="1"/>
  <c r="N161" i="1"/>
  <c r="M161" i="1"/>
  <c r="L161" i="1"/>
  <c r="K161" i="1"/>
  <c r="J161" i="1"/>
  <c r="B161" i="1"/>
  <c r="A161" i="1"/>
  <c r="AG1" i="26" l="1"/>
  <c r="G6" i="24"/>
  <c r="G11" i="24"/>
  <c r="J11" i="24" s="1"/>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K11" i="24" l="1"/>
  <c r="D2" i="20"/>
  <c r="D3" i="20"/>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E3" i="20" l="1"/>
  <c r="E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<sst xmlns="http://schemas.openxmlformats.org/spreadsheetml/2006/main" count="28264" uniqueCount="2481">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</sst>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1932</v>
      </c>
      <c r="C1" s="260">
        <v>45369</v>
      </c>
      <c r="G1" s="147" t="s">
        <v>1914</v>
      </c>
      <c r="H1" s="147" t="s">
        <v>1915</v>
      </c>
    </row>
    <row r="2" spans="1:8" x14ac:dyDescent="0.25">
      <c r="B2" t="str">
        <f>B1</f>
        <v>Florida</v>
      </c>
      <c r="C2" t="str">
        <f>INDEX(G:G,MATCH(B1,H:H,0))</f>
        <v>FL</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Florida.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Florida.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Florida.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Florida,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Florida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PV:**Florida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Wind:**Florida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Florida will retire 0 MW of coal by 2050. Florida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Florida will retire 3950 MW of natural gas by 2050. Florida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Florida will retire 2000 MW of nuclear by 2050. Florida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Florida will retire 100 MW of natural gas by 2050. Florida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Florida will retire 0 MW of lignite by 2050. Florida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13% to 22% through 2050.//**Urban Residential Appliances:** In the BAU case, in Florida,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13% to 22% through 2050.//**Rural Residential Appliances:** In the BAU case, in Florida,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rise from 9% to 10% through 2050.//**Comercial Appliances:** In the BAU case, in Florida, the share of electricity among fuels used for appliances in commercial buildings will fall from 39% to 37% through 2050.//**Comercial Other Components:** In the BAU case, in Florida,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Florida.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0 MW of coal by 2050. Florida currently has 0 MW of coal capacity.//**Natural gas non-peaker:** The EIA projects that Florida will retire 3950 MW of natural gas by 2050. Florida currently has 18863 MW of natural gas non-peaker capacity.//**Nuclear:** The EIA projects that Florida will retire 2000 MW of nuclear by 2050. Florida currently has 2240 MW of nuclear capacity.//**Natural gas peaker:** The EIA projects that Florida will retire 100 MW of natural gas by 2050. Florida currently has 15301 MW of natural gas peaker capacity.//**Lignite:** The EIA projects that Florida will retire 0 MW of lignite by 2050. Florida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80% below 1990 levels by 2050</v>
      </c>
      <c r="C2" s="1">
        <f>IF(INDEX('State Targets'!I:I,MATCH(About!$B$2,'State Targets'!$B:$B,0))=0,"",INDEX('State Targets'!I:I,MATCH(About!$B$2,'State Targets'!$B:$B,0)))</f>
        <v>2050</v>
      </c>
      <c r="D2" s="1">
        <f>INDEX('State Targets'!J:J,MATCH(About!$B$2,'State Targets'!$B:$B,0))</f>
        <v>37.399999999999991</v>
      </c>
      <c r="E2" s="1">
        <f>INDEX('State Targets'!K:K,MATCH(About!$B$2,'State Targets'!$B:$B,0))</f>
        <v>37.399999999999991</v>
      </c>
      <c r="F2" s="1" t="str">
        <f>IF(INDEX('State Targets'!L:L,MATCH(About!$B$2,'State Targets'!$B:$B,0))=0,"",INDEX('State Targets'!L:L,MATCH(About!$B$2,'State Targets'!$B:$B,0)))</f>
        <v>Florida set executive targets in 2007 to reduce GHG emissions by 80% of 1990 levels by 2050.</v>
      </c>
    </row>
    <row r="3" spans="1:6" x14ac:dyDescent="0.25">
      <c r="A3" s="1"/>
      <c r="B3" s="1" t="str">
        <f>IF(INDEX('State Targets'!H:H,MATCH(About!$B$2,'State Targets'!$B:$B,0))=0,"",INDEX('State Targets'!H:H,MATCH(About!$B$2,'State Targets'!$B:$B,0)))</f>
        <v>80% below 1990 levels by 2050</v>
      </c>
      <c r="C3" s="1">
        <f>IF(INDEX('State Targets'!I:I,MATCH(About!$B$2,'State Targets'!$B:$B,0))=0,"",INDEX('State Targets'!I:I,MATCH(About!$B$2,'State Targets'!$B:$B,0)))</f>
        <v>2050</v>
      </c>
      <c r="D3" s="1">
        <f>INDEX('State Targets'!J:J,MATCH(About!$B$2,'State Targets'!$B:$B,0))</f>
        <v>37.399999999999991</v>
      </c>
      <c r="E3" s="1">
        <f>INDEX('State Targets'!K:K,MATCH(About!$B$2,'State Targets'!$B:$B,0))</f>
        <v>37.399999999999991</v>
      </c>
      <c r="F3" s="1" t="str">
        <f>IF(INDEX('State Targets'!L:L,MATCH(About!$B$2,'State Targets'!$B:$B,0))=0,"",INDEX('State Targets'!L:L,MATCH(About!$B$2,'State Targets'!$B:$B,0)))</f>
        <v>Florida set executive targets in 2007 to reduce GHG emissions by 80% of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187</v>
      </c>
      <c r="H11" s="1" t="s">
        <v>2150</v>
      </c>
      <c r="I11" s="213">
        <v>2050</v>
      </c>
      <c r="J11" s="213">
        <f t="shared" si="0"/>
        <v>37.399999999999991</v>
      </c>
      <c r="K11" s="213">
        <f t="shared" si="1"/>
        <v>37.399999999999991</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FL</v>
      </c>
      <c r="C1" s="223">
        <f>SUM(C4:C87)</f>
        <v>186.709689894001</v>
      </c>
      <c r="D1" s="223">
        <f t="shared" ref="D1:AH1" si="0">SUM(D4:D87)</f>
        <v>187.48109118169833</v>
      </c>
      <c r="E1" s="223">
        <f t="shared" si="0"/>
        <v>190.33975666717703</v>
      </c>
      <c r="F1" s="223">
        <f t="shared" si="0"/>
        <v>197.9763472573905</v>
      </c>
      <c r="G1" s="223">
        <f t="shared" si="0"/>
        <v>202.72804322028881</v>
      </c>
      <c r="H1" s="223">
        <f t="shared" si="0"/>
        <v>208.34248400711709</v>
      </c>
      <c r="I1" s="223">
        <f t="shared" si="0"/>
        <v>215.81866075544181</v>
      </c>
      <c r="J1" s="223">
        <f t="shared" si="0"/>
        <v>219.36016317520773</v>
      </c>
      <c r="K1" s="223">
        <f t="shared" si="0"/>
        <v>232.41144154592681</v>
      </c>
      <c r="L1" s="223">
        <f t="shared" si="0"/>
        <v>233.45877780112912</v>
      </c>
      <c r="M1" s="223">
        <f t="shared" si="0"/>
        <v>242.57136045939728</v>
      </c>
      <c r="N1" s="223">
        <f t="shared" si="0"/>
        <v>241.85543174823158</v>
      </c>
      <c r="O1" s="223">
        <f t="shared" si="0"/>
        <v>246.79089644827943</v>
      </c>
      <c r="P1" s="223">
        <f t="shared" si="0"/>
        <v>253.91369819830527</v>
      </c>
      <c r="Q1" s="223">
        <f t="shared" si="0"/>
        <v>261.39311807225062</v>
      </c>
      <c r="R1" s="223">
        <f t="shared" si="0"/>
        <v>264.88678874933652</v>
      </c>
      <c r="S1" s="223">
        <f t="shared" si="0"/>
        <v>262.89132695370176</v>
      </c>
      <c r="T1" s="223">
        <f t="shared" si="0"/>
        <v>261.40605746632428</v>
      </c>
      <c r="U1" s="223">
        <f t="shared" si="0"/>
        <v>246.68294451546285</v>
      </c>
      <c r="V1" s="223">
        <f t="shared" si="0"/>
        <v>235.61369721605135</v>
      </c>
      <c r="W1" s="223">
        <f t="shared" si="0"/>
        <v>250.22018274599904</v>
      </c>
      <c r="X1" s="223">
        <f t="shared" si="0"/>
        <v>235.7583101239629</v>
      </c>
      <c r="Y1" s="223">
        <f t="shared" si="0"/>
        <v>233.6468932866797</v>
      </c>
      <c r="Z1" s="223">
        <f t="shared" si="0"/>
        <v>233.49289311560844</v>
      </c>
      <c r="AA1" s="223">
        <f t="shared" si="0"/>
        <v>239.22942084778418</v>
      </c>
      <c r="AB1" s="223">
        <f t="shared" si="0"/>
        <v>244.12144269925588</v>
      </c>
      <c r="AC1" s="223">
        <f t="shared" si="0"/>
        <v>247.20551490038198</v>
      </c>
      <c r="AD1" s="223">
        <f t="shared" si="0"/>
        <v>247.1202326320844</v>
      </c>
      <c r="AE1" s="223">
        <f t="shared" si="0"/>
        <v>249.56443276881237</v>
      </c>
      <c r="AF1" s="223">
        <f t="shared" si="0"/>
        <v>245.11937305010051</v>
      </c>
      <c r="AG1" s="223">
        <f t="shared" si="0"/>
        <v>223.07051057306825</v>
      </c>
      <c r="AH1" s="223">
        <f t="shared" si="0"/>
        <v>240.0648149099363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227" t="s">
        <v>479</v>
      </c>
      <c r="B5" s="199" t="s">
        <v>2259</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227" t="s">
        <v>479</v>
      </c>
      <c r="B6" s="199" t="s">
        <v>2263</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227" t="s">
        <v>479</v>
      </c>
      <c r="B7" s="199" t="s">
        <v>2265</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227" t="s">
        <v>479</v>
      </c>
      <c r="B8" s="199" t="s">
        <v>2267</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227" t="s">
        <v>479</v>
      </c>
      <c r="B9" s="199" t="s">
        <v>2277</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227" t="s">
        <v>479</v>
      </c>
      <c r="B10" s="199" t="s">
        <v>2286</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227" t="s">
        <v>479</v>
      </c>
      <c r="B11" s="199" t="s">
        <v>2281</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227" t="s">
        <v>479</v>
      </c>
      <c r="B17" s="199" t="s">
        <v>2294</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227" t="s">
        <v>479</v>
      </c>
      <c r="B24" s="199" t="s">
        <v>2318</v>
      </c>
      <c r="C24" s="228">
        <f>SUMIFS('EPA Export Aggregation'!F:F,'EPA Export Aggregation'!$A:$A,$B24,'EPA Export Aggregation'!$D:$D,$A$1)*IF($A24="CH4",About!$D$58,IF($A24="N2O",About!$D$59,1))</f>
        <v>0.85560657045330002</v>
      </c>
      <c r="D24" s="228">
        <f>SUMIFS('EPA Export Aggregation'!G:G,'EPA Export Aggregation'!$A:$A,$B24,'EPA Export Aggregation'!$D:$D,$A$1)*IF($A24="CH4",About!$D$58,IF($A24="N2O",About!$D$59,1))</f>
        <v>0.82064288376750005</v>
      </c>
      <c r="E24" s="228">
        <f>SUMIFS('EPA Export Aggregation'!H:H,'EPA Export Aggregation'!$A:$A,$B24,'EPA Export Aggregation'!$D:$D,$A$1)*IF($A24="CH4",About!$D$58,IF($A24="N2O",About!$D$59,1))</f>
        <v>0.86923520178549996</v>
      </c>
      <c r="F24" s="228">
        <f>SUMIFS('EPA Export Aggregation'!I:I,'EPA Export Aggregation'!$A:$A,$B24,'EPA Export Aggregation'!$D:$D,$A$1)*IF($A24="CH4",About!$D$58,IF($A24="N2O",About!$D$59,1))</f>
        <v>0.77199612403100004</v>
      </c>
      <c r="G24" s="228">
        <f>SUMIFS('EPA Export Aggregation'!J:J,'EPA Export Aggregation'!$A:$A,$B24,'EPA Export Aggregation'!$D:$D,$A$1)*IF($A24="CH4",About!$D$58,IF($A24="N2O",About!$D$59,1))</f>
        <v>0.89808169564770002</v>
      </c>
      <c r="H24" s="228">
        <f>SUMIFS('EPA Export Aggregation'!K:K,'EPA Export Aggregation'!$A:$A,$B24,'EPA Export Aggregation'!$D:$D,$A$1)*IF($A24="CH4",About!$D$58,IF($A24="N2O",About!$D$59,1))</f>
        <v>0.89548225494190004</v>
      </c>
      <c r="I24" s="228">
        <f>SUMIFS('EPA Export Aggregation'!L:L,'EPA Export Aggregation'!$A:$A,$B24,'EPA Export Aggregation'!$D:$D,$A$1)*IF($A24="CH4",About!$D$58,IF($A24="N2O",About!$D$59,1))</f>
        <v>0.93366553301510002</v>
      </c>
      <c r="J24" s="228">
        <f>SUMIFS('EPA Export Aggregation'!M:M,'EPA Export Aggregation'!$A:$A,$B24,'EPA Export Aggregation'!$D:$D,$A$1)*IF($A24="CH4",About!$D$58,IF($A24="N2O",About!$D$59,1))</f>
        <v>0.94303320156430004</v>
      </c>
      <c r="K24" s="228">
        <f>SUMIFS('EPA Export Aggregation'!N:N,'EPA Export Aggregation'!$A:$A,$B24,'EPA Export Aggregation'!$D:$D,$A$1)*IF($A24="CH4",About!$D$58,IF($A24="N2O",About!$D$59,1))</f>
        <v>0.97988709567760002</v>
      </c>
      <c r="L24" s="228">
        <f>SUMIFS('EPA Export Aggregation'!O:O,'EPA Export Aggregation'!$A:$A,$B24,'EPA Export Aggregation'!$D:$D,$A$1)*IF($A24="CH4",About!$D$58,IF($A24="N2O",About!$D$59,1))</f>
        <v>0.91468146529969996</v>
      </c>
      <c r="M24" s="228">
        <f>SUMIFS('EPA Export Aggregation'!P:P,'EPA Export Aggregation'!$A:$A,$B24,'EPA Export Aggregation'!$D:$D,$A$1)*IF($A24="CH4",About!$D$58,IF($A24="N2O",About!$D$59,1))</f>
        <v>0.86117372205880005</v>
      </c>
      <c r="N24" s="228">
        <f>SUMIFS('EPA Export Aggregation'!Q:Q,'EPA Export Aggregation'!$A:$A,$B24,'EPA Export Aggregation'!$D:$D,$A$1)*IF($A24="CH4",About!$D$58,IF($A24="N2O",About!$D$59,1))</f>
        <v>0.75126696432700002</v>
      </c>
      <c r="O24" s="228">
        <f>SUMIFS('EPA Export Aggregation'!R:R,'EPA Export Aggregation'!$A:$A,$B24,'EPA Export Aggregation'!$D:$D,$A$1)*IF($A24="CH4",About!$D$58,IF($A24="N2O",About!$D$59,1))</f>
        <v>0.83083291251199998</v>
      </c>
      <c r="P24" s="228">
        <f>SUMIFS('EPA Export Aggregation'!S:S,'EPA Export Aggregation'!$A:$A,$B24,'EPA Export Aggregation'!$D:$D,$A$1)*IF($A24="CH4",About!$D$58,IF($A24="N2O",About!$D$59,1))</f>
        <v>0.95255754379820001</v>
      </c>
      <c r="Q24" s="228">
        <f>SUMIFS('EPA Export Aggregation'!T:T,'EPA Export Aggregation'!$A:$A,$B24,'EPA Export Aggregation'!$D:$D,$A$1)*IF($A24="CH4",About!$D$58,IF($A24="N2O",About!$D$59,1))</f>
        <v>0.96560000000000001</v>
      </c>
      <c r="R24" s="228">
        <f>SUMIFS('EPA Export Aggregation'!U:U,'EPA Export Aggregation'!$A:$A,$B24,'EPA Export Aggregation'!$D:$D,$A$1)*IF($A24="CH4",About!$D$58,IF($A24="N2O",About!$D$59,1))</f>
        <v>0.86048405063290001</v>
      </c>
      <c r="S24" s="228">
        <f>SUMIFS('EPA Export Aggregation'!V:V,'EPA Export Aggregation'!$A:$A,$B24,'EPA Export Aggregation'!$D:$D,$A$1)*IF($A24="CH4",About!$D$58,IF($A24="N2O",About!$D$59,1))</f>
        <v>0.6959157968313</v>
      </c>
      <c r="T24" s="228">
        <f>SUMIFS('EPA Export Aggregation'!W:W,'EPA Export Aggregation'!$A:$A,$B24,'EPA Export Aggregation'!$D:$D,$A$1)*IF($A24="CH4",About!$D$58,IF($A24="N2O",About!$D$59,1))</f>
        <v>0.70413609719439996</v>
      </c>
      <c r="U24" s="228">
        <f>SUMIFS('EPA Export Aggregation'!X:X,'EPA Export Aggregation'!$A:$A,$B24,'EPA Export Aggregation'!$D:$D,$A$1)*IF($A24="CH4",About!$D$58,IF($A24="N2O",About!$D$59,1))</f>
        <v>0.65432582665329997</v>
      </c>
      <c r="V24" s="228">
        <f>SUMIFS('EPA Export Aggregation'!Y:Y,'EPA Export Aggregation'!$A:$A,$B24,'EPA Export Aggregation'!$D:$D,$A$1)*IF($A24="CH4",About!$D$58,IF($A24="N2O",About!$D$59,1))</f>
        <v>0.57734631763529998</v>
      </c>
      <c r="W24" s="228">
        <f>SUMIFS('EPA Export Aggregation'!Z:Z,'EPA Export Aggregation'!$A:$A,$B24,'EPA Export Aggregation'!$D:$D,$A$1)*IF($A24="CH4",About!$D$58,IF($A24="N2O",About!$D$59,1))</f>
        <v>0.57666583703490004</v>
      </c>
      <c r="X24" s="228">
        <f>SUMIFS('EPA Export Aggregation'!AA:AA,'EPA Export Aggregation'!$A:$A,$B24,'EPA Export Aggregation'!$D:$D,$A$1)*IF($A24="CH4",About!$D$58,IF($A24="N2O",About!$D$59,1))</f>
        <v>0.58116312530909997</v>
      </c>
      <c r="Y24" s="228">
        <f>SUMIFS('EPA Export Aggregation'!AB:AB,'EPA Export Aggregation'!$A:$A,$B24,'EPA Export Aggregation'!$D:$D,$A$1)*IF($A24="CH4",About!$D$58,IF($A24="N2O",About!$D$59,1))</f>
        <v>0.55513058770820001</v>
      </c>
      <c r="Z24" s="228">
        <f>SUMIFS('EPA Export Aggregation'!AC:AC,'EPA Export Aggregation'!$A:$A,$B24,'EPA Export Aggregation'!$D:$D,$A$1)*IF($A24="CH4",About!$D$58,IF($A24="N2O",About!$D$59,1))</f>
        <v>0.54594688368940003</v>
      </c>
      <c r="AA24" s="228">
        <f>SUMIFS('EPA Export Aggregation'!AD:AD,'EPA Export Aggregation'!$A:$A,$B24,'EPA Export Aggregation'!$D:$D,$A$1)*IF($A24="CH4",About!$D$58,IF($A24="N2O",About!$D$59,1))</f>
        <v>0.52694681532959997</v>
      </c>
      <c r="AB24" s="228">
        <f>SUMIFS('EPA Export Aggregation'!AE:AE,'EPA Export Aggregation'!$A:$A,$B24,'EPA Export Aggregation'!$D:$D,$A$1)*IF($A24="CH4",About!$D$58,IF($A24="N2O",About!$D$59,1))</f>
        <v>0.52390827055120004</v>
      </c>
      <c r="AC24" s="228">
        <f>SUMIFS('EPA Export Aggregation'!AF:AF,'EPA Export Aggregation'!$A:$A,$B24,'EPA Export Aggregation'!$D:$D,$A$1)*IF($A24="CH4",About!$D$58,IF($A24="N2O",About!$D$59,1))</f>
        <v>0.54259321942289995</v>
      </c>
      <c r="AD24" s="228">
        <f>SUMIFS('EPA Export Aggregation'!AG:AG,'EPA Export Aggregation'!$A:$A,$B24,'EPA Export Aggregation'!$D:$D,$A$1)*IF($A24="CH4",About!$D$58,IF($A24="N2O",About!$D$59,1))</f>
        <v>0.52900930291659998</v>
      </c>
      <c r="AE24" s="228">
        <f>SUMIFS('EPA Export Aggregation'!AH:AH,'EPA Export Aggregation'!$A:$A,$B24,'EPA Export Aggregation'!$D:$D,$A$1)*IF($A24="CH4",About!$D$58,IF($A24="N2O",About!$D$59,1))</f>
        <v>0.47139830308140002</v>
      </c>
      <c r="AF24" s="228">
        <f>SUMIFS('EPA Export Aggregation'!AI:AI,'EPA Export Aggregation'!$A:$A,$B24,'EPA Export Aggregation'!$D:$D,$A$1)*IF($A24="CH4",About!$D$58,IF($A24="N2O",About!$D$59,1))</f>
        <v>0.47455567412170002</v>
      </c>
      <c r="AG24" s="228">
        <f>SUMIFS('EPA Export Aggregation'!AJ:AJ,'EPA Export Aggregation'!$A:$A,$B24,'EPA Export Aggregation'!$D:$D,$A$1)*IF($A24="CH4",About!$D$58,IF($A24="N2O",About!$D$59,1))</f>
        <v>0.43705392511480001</v>
      </c>
      <c r="AH24" s="228">
        <f>SUMIFS('EPA Export Aggregation'!AK:AK,'EPA Export Aggregation'!$A:$A,$B24,'EPA Export Aggregation'!$D:$D,$A$1)*IF($A24="CH4",About!$D$58,IF($A24="N2O",About!$D$59,1))</f>
        <v>0.44599404959159999</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227" t="s">
        <v>479</v>
      </c>
      <c r="B30" s="199" t="s">
        <v>2327</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228">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228">
        <f>SUMIFS('EPA Export Aggregation'!R:R,'EPA Export Aggregation'!$A:$A,$B33,'EPA Export Aggregation'!$D:$D,$A$1)*IF($A33="CH4",About!$D$58,IF($A33="N2O",About!$D$59,1))</f>
        <v>0.1219317057245</v>
      </c>
      <c r="P33" s="228">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228">
        <f>SUMIFS('EPA Export Aggregation'!U:U,'EPA Export Aggregation'!$A:$A,$B33,'EPA Export Aggregation'!$D:$D,$A$1)*IF($A33="CH4",About!$D$58,IF($A33="N2O",About!$D$59,1))</f>
        <v>0.36659023085800002</v>
      </c>
      <c r="S33" s="228">
        <f>SUMIFS('EPA Export Aggregation'!V:V,'EPA Export Aggregation'!$A:$A,$B33,'EPA Export Aggregation'!$D:$D,$A$1)*IF($A33="CH4",About!$D$58,IF($A33="N2O",About!$D$59,1))</f>
        <v>0</v>
      </c>
      <c r="T33" s="228">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228">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228">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228">
        <f>SUMIFS('EPA Export Aggregation'!AD:AD,'EPA Export Aggregation'!$A:$A,$B33,'EPA Export Aggregation'!$D:$D,$A$1)*IF($A33="CH4",About!$D$58,IF($A33="N2O",About!$D$59,1))</f>
        <v>0.2039744933621</v>
      </c>
      <c r="AB33" s="228">
        <f>SUMIFS('EPA Export Aggregation'!AE:AE,'EPA Export Aggregation'!$A:$A,$B33,'EPA Export Aggregation'!$D:$D,$A$1)*IF($A33="CH4",About!$D$58,IF($A33="N2O",About!$D$59,1))</f>
        <v>0.1879403839014</v>
      </c>
      <c r="AC33" s="228">
        <f>SUMIFS('EPA Export Aggregation'!AF:AF,'EPA Export Aggregation'!$A:$A,$B33,'EPA Export Aggregation'!$D:$D,$A$1)*IF($A33="CH4",About!$D$58,IF($A33="N2O",About!$D$59,1))</f>
        <v>7.0362304356200001E-2</v>
      </c>
      <c r="AD33" s="228">
        <f>SUMIFS('EPA Export Aggregation'!AG:AG,'EPA Export Aggregation'!$A:$A,$B33,'EPA Export Aggregation'!$D:$D,$A$1)*IF($A33="CH4",About!$D$58,IF($A33="N2O",About!$D$59,1))</f>
        <v>0.1074594003464</v>
      </c>
      <c r="AE33" s="228">
        <f>SUMIFS('EPA Export Aggregation'!AH:AH,'EPA Export Aggregation'!$A:$A,$B33,'EPA Export Aggregation'!$D:$D,$A$1)*IF($A33="CH4",About!$D$58,IF($A33="N2O",About!$D$59,1))</f>
        <v>0.37858183346180002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8.9756750949999996E-4</v>
      </c>
      <c r="D76" s="228">
        <f>SUMIFS('EPA Export Aggregation'!G:G,'EPA Export Aggregation'!$A:$A,$B76,'EPA Export Aggregation'!$D:$D,$A$1)*IF($A76="CH4",About!$D$58,IF($A76="N2O",About!$D$59,1))</f>
        <v>8.9756750949999996E-4</v>
      </c>
      <c r="E76" s="228">
        <f>SUMIFS('EPA Export Aggregation'!H:H,'EPA Export Aggregation'!$A:$A,$B76,'EPA Export Aggregation'!$D:$D,$A$1)*IF($A76="CH4",About!$D$58,IF($A76="N2O",About!$D$59,1))</f>
        <v>8.9756750949999996E-4</v>
      </c>
      <c r="F76" s="228">
        <f>SUMIFS('EPA Export Aggregation'!I:I,'EPA Export Aggregation'!$A:$A,$B76,'EPA Export Aggregation'!$D:$D,$A$1)*IF($A76="CH4",About!$D$58,IF($A76="N2O",About!$D$59,1))</f>
        <v>1.1219590967000001E-3</v>
      </c>
      <c r="G76" s="228">
        <f>SUMIFS('EPA Export Aggregation'!J:J,'EPA Export Aggregation'!$A:$A,$B76,'EPA Export Aggregation'!$D:$D,$A$1)*IF($A76="CH4",About!$D$58,IF($A76="N2O",About!$D$59,1))</f>
        <v>1.2341543352999999E-3</v>
      </c>
      <c r="H76" s="228">
        <f>SUMIFS('EPA Export Aggregation'!K:K,'EPA Export Aggregation'!$A:$A,$B76,'EPA Export Aggregation'!$D:$D,$A$1)*IF($A76="CH4",About!$D$58,IF($A76="N2O",About!$D$59,1))</f>
        <v>1.5509133990999999E-3</v>
      </c>
      <c r="I76" s="228">
        <f>SUMIFS('EPA Export Aggregation'!L:L,'EPA Export Aggregation'!$A:$A,$B76,'EPA Export Aggregation'!$D:$D,$A$1)*IF($A76="CH4",About!$D$58,IF($A76="N2O",About!$D$59,1))</f>
        <v>1.7222320194999999E-3</v>
      </c>
      <c r="J76" s="228">
        <f>SUMIFS('EPA Export Aggregation'!M:M,'EPA Export Aggregation'!$A:$A,$B76,'EPA Export Aggregation'!$D:$D,$A$1)*IF($A76="CH4",About!$D$58,IF($A76="N2O",About!$D$59,1))</f>
        <v>1.8200553151E-3</v>
      </c>
      <c r="K76" s="228">
        <f>SUMIFS('EPA Export Aggregation'!N:N,'EPA Export Aggregation'!$A:$A,$B76,'EPA Export Aggregation'!$D:$D,$A$1)*IF($A76="CH4",About!$D$58,IF($A76="N2O",About!$D$59,1))</f>
        <v>2.2317076027999999E-3</v>
      </c>
      <c r="L76" s="228">
        <f>SUMIFS('EPA Export Aggregation'!O:O,'EPA Export Aggregation'!$A:$A,$B76,'EPA Export Aggregation'!$D:$D,$A$1)*IF($A76="CH4",About!$D$58,IF($A76="N2O",About!$D$59,1))</f>
        <v>2.2646467560999998E-3</v>
      </c>
      <c r="M76" s="228">
        <f>SUMIFS('EPA Export Aggregation'!P:P,'EPA Export Aggregation'!$A:$A,$B76,'EPA Export Aggregation'!$D:$D,$A$1)*IF($A76="CH4",About!$D$58,IF($A76="N2O",About!$D$59,1))</f>
        <v>1.3791381291999999E-3</v>
      </c>
      <c r="N76" s="228">
        <f>SUMIFS('EPA Export Aggregation'!Q:Q,'EPA Export Aggregation'!$A:$A,$B76,'EPA Export Aggregation'!$D:$D,$A$1)*IF($A76="CH4",About!$D$58,IF($A76="N2O",About!$D$59,1))</f>
        <v>9.1645147569999999E-4</v>
      </c>
      <c r="O76" s="228">
        <f>SUMIFS('EPA Export Aggregation'!R:R,'EPA Export Aggregation'!$A:$A,$B76,'EPA Export Aggregation'!$D:$D,$A$1)*IF($A76="CH4",About!$D$58,IF($A76="N2O",About!$D$59,1))</f>
        <v>8.7613825790000001E-4</v>
      </c>
      <c r="P76" s="228">
        <f>SUMIFS('EPA Export Aggregation'!S:S,'EPA Export Aggregation'!$A:$A,$B76,'EPA Export Aggregation'!$D:$D,$A$1)*IF($A76="CH4",About!$D$58,IF($A76="N2O",About!$D$59,1))</f>
        <v>9.161583978E-4</v>
      </c>
      <c r="Q76" s="228">
        <f>SUMIFS('EPA Export Aggregation'!T:T,'EPA Export Aggregation'!$A:$A,$B76,'EPA Export Aggregation'!$D:$D,$A$1)*IF($A76="CH4",About!$D$58,IF($A76="N2O",About!$D$59,1))</f>
        <v>9.1217535399999998E-4</v>
      </c>
      <c r="R76" s="228">
        <f>SUMIFS('EPA Export Aggregation'!U:U,'EPA Export Aggregation'!$A:$A,$B76,'EPA Export Aggregation'!$D:$D,$A$1)*IF($A76="CH4",About!$D$58,IF($A76="N2O",About!$D$59,1))</f>
        <v>8.7564641899999995E-4</v>
      </c>
      <c r="S76" s="228">
        <f>SUMIFS('EPA Export Aggregation'!V:V,'EPA Export Aggregation'!$A:$A,$B76,'EPA Export Aggregation'!$D:$D,$A$1)*IF($A76="CH4",About!$D$58,IF($A76="N2O",About!$D$59,1))</f>
        <v>1.0425286875000001E-3</v>
      </c>
      <c r="T76" s="228">
        <f>SUMIFS('EPA Export Aggregation'!W:W,'EPA Export Aggregation'!$A:$A,$B76,'EPA Export Aggregation'!$D:$D,$A$1)*IF($A76="CH4",About!$D$58,IF($A76="N2O",About!$D$59,1))</f>
        <v>1.0144993561999999E-3</v>
      </c>
      <c r="U76" s="228">
        <f>SUMIFS('EPA Export Aggregation'!X:X,'EPA Export Aggregation'!$A:$A,$B76,'EPA Export Aggregation'!$D:$D,$A$1)*IF($A76="CH4",About!$D$58,IF($A76="N2O",About!$D$59,1))</f>
        <v>9.5886299869999997E-4</v>
      </c>
      <c r="V76" s="228">
        <f>SUMIFS('EPA Export Aggregation'!Y:Y,'EPA Export Aggregation'!$A:$A,$B76,'EPA Export Aggregation'!$D:$D,$A$1)*IF($A76="CH4",About!$D$58,IF($A76="N2O",About!$D$59,1))</f>
        <v>7.7164027470000003E-4</v>
      </c>
      <c r="W76" s="228">
        <f>SUMIFS('EPA Export Aggregation'!Z:Z,'EPA Export Aggregation'!$A:$A,$B76,'EPA Export Aggregation'!$D:$D,$A$1)*IF($A76="CH4",About!$D$58,IF($A76="N2O",About!$D$59,1))</f>
        <v>1.0176538157999999E-3</v>
      </c>
      <c r="X76" s="228">
        <f>SUMIFS('EPA Export Aggregation'!AA:AA,'EPA Export Aggregation'!$A:$A,$B76,'EPA Export Aggregation'!$D:$D,$A$1)*IF($A76="CH4",About!$D$58,IF($A76="N2O",About!$D$59,1))</f>
        <v>3.7807211679200002E-2</v>
      </c>
      <c r="Y76" s="228">
        <f>SUMIFS('EPA Export Aggregation'!AB:AB,'EPA Export Aggregation'!$A:$A,$B76,'EPA Export Aggregation'!$D:$D,$A$1)*IF($A76="CH4",About!$D$58,IF($A76="N2O",About!$D$59,1))</f>
        <v>4.1138313490200001E-2</v>
      </c>
      <c r="Z76" s="228">
        <f>SUMIFS('EPA Export Aggregation'!AC:AC,'EPA Export Aggregation'!$A:$A,$B76,'EPA Export Aggregation'!$D:$D,$A$1)*IF($A76="CH4",About!$D$58,IF($A76="N2O",About!$D$59,1))</f>
        <v>2.6561246743000001E-3</v>
      </c>
      <c r="AA76" s="228">
        <f>SUMIFS('EPA Export Aggregation'!AD:AD,'EPA Export Aggregation'!$A:$A,$B76,'EPA Export Aggregation'!$D:$D,$A$1)*IF($A76="CH4",About!$D$58,IF($A76="N2O",About!$D$59,1))</f>
        <v>1.4825552421E-3</v>
      </c>
      <c r="AB76" s="228">
        <f>SUMIFS('EPA Export Aggregation'!AE:AE,'EPA Export Aggregation'!$A:$A,$B76,'EPA Export Aggregation'!$D:$D,$A$1)*IF($A76="CH4",About!$D$58,IF($A76="N2O",About!$D$59,1))</f>
        <v>1.5644644534999999E-3</v>
      </c>
      <c r="AC76" s="228">
        <f>SUMIFS('EPA Export Aggregation'!AF:AF,'EPA Export Aggregation'!$A:$A,$B76,'EPA Export Aggregation'!$D:$D,$A$1)*IF($A76="CH4",About!$D$58,IF($A76="N2O",About!$D$59,1))</f>
        <v>1.6426873611E-3</v>
      </c>
      <c r="AD76" s="228">
        <f>SUMIFS('EPA Export Aggregation'!AG:AG,'EPA Export Aggregation'!$A:$A,$B76,'EPA Export Aggregation'!$D:$D,$A$1)*IF($A76="CH4",About!$D$58,IF($A76="N2O",About!$D$59,1))</f>
        <v>1.5914608786000001E-3</v>
      </c>
      <c r="AE76" s="228">
        <f>SUMIFS('EPA Export Aggregation'!AH:AH,'EPA Export Aggregation'!$A:$A,$B76,'EPA Export Aggregation'!$D:$D,$A$1)*IF($A76="CH4",About!$D$58,IF($A76="N2O",About!$D$59,1))</f>
        <v>1.3561083909999999E-3</v>
      </c>
      <c r="AF76" s="228">
        <f>SUMIFS('EPA Export Aggregation'!AI:AI,'EPA Export Aggregation'!$A:$A,$B76,'EPA Export Aggregation'!$D:$D,$A$1)*IF($A76="CH4",About!$D$58,IF($A76="N2O",About!$D$59,1))</f>
        <v>3.7173077030000002E-4</v>
      </c>
      <c r="AG76" s="228">
        <f>SUMIFS('EPA Export Aggregation'!AJ:AJ,'EPA Export Aggregation'!$A:$A,$B76,'EPA Export Aggregation'!$D:$D,$A$1)*IF($A76="CH4",About!$D$58,IF($A76="N2O",About!$D$59,1))</f>
        <v>3.5318038870000001E-4</v>
      </c>
      <c r="AH76" s="228">
        <f>SUMIFS('EPA Export Aggregation'!AK:AK,'EPA Export Aggregation'!$A:$A,$B76,'EPA Export Aggregation'!$D:$D,$A$1)*IF($A76="CH4",About!$D$58,IF($A76="N2O",About!$D$59,1))</f>
        <v>3.6943970170000002E-4</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1.2582222234332301E-2</v>
      </c>
      <c r="D80" s="228">
        <f>SUMIFS('EPA Export Aggregation'!G:G,'EPA Export Aggregation'!$A:$A,$B80,'EPA Export Aggregation'!$D:$D,$A$1)*IF($A80="CH4",About!$D$58,IF($A80="N2O",About!$D$59,1))</f>
        <v>1.2582222234332301E-2</v>
      </c>
      <c r="E80" s="228">
        <f>SUMIFS('EPA Export Aggregation'!H:H,'EPA Export Aggregation'!$A:$A,$B80,'EPA Export Aggregation'!$D:$D,$A$1)*IF($A80="CH4",About!$D$58,IF($A80="N2O",About!$D$59,1))</f>
        <v>1.2582222234332301E-2</v>
      </c>
      <c r="F80" s="228">
        <f>SUMIFS('EPA Export Aggregation'!I:I,'EPA Export Aggregation'!$A:$A,$B80,'EPA Export Aggregation'!$D:$D,$A$1)*IF($A80="CH4",About!$D$58,IF($A80="N2O",About!$D$59,1))</f>
        <v>1.5727776739715298E-2</v>
      </c>
      <c r="G80" s="228">
        <f>SUMIFS('EPA Export Aggregation'!J:J,'EPA Export Aggregation'!$A:$A,$B80,'EPA Export Aggregation'!$D:$D,$A$1)*IF($A80="CH4",About!$D$58,IF($A80="N2O",About!$D$59,1))</f>
        <v>1.7300555323807101E-2</v>
      </c>
      <c r="H80" s="228">
        <f>SUMIFS('EPA Export Aggregation'!K:K,'EPA Export Aggregation'!$A:$A,$B80,'EPA Export Aggregation'!$D:$D,$A$1)*IF($A80="CH4",About!$D$58,IF($A80="N2O",About!$D$59,1))</f>
        <v>2.17409300314533E-2</v>
      </c>
      <c r="I80" s="228">
        <f>SUMIFS('EPA Export Aggregation'!L:L,'EPA Export Aggregation'!$A:$A,$B80,'EPA Export Aggregation'!$D:$D,$A$1)*IF($A80="CH4",About!$D$58,IF($A80="N2O",About!$D$59,1))</f>
        <v>2.41424955162255E-2</v>
      </c>
      <c r="J80" s="228">
        <f>SUMIFS('EPA Export Aggregation'!M:M,'EPA Export Aggregation'!$A:$A,$B80,'EPA Export Aggregation'!$D:$D,$A$1)*IF($A80="CH4",About!$D$58,IF($A80="N2O",About!$D$59,1))</f>
        <v>2.55137896423514E-2</v>
      </c>
      <c r="K80" s="228">
        <f>SUMIFS('EPA Export Aggregation'!N:N,'EPA Export Aggregation'!$A:$A,$B80,'EPA Export Aggregation'!$D:$D,$A$1)*IF($A80="CH4",About!$D$58,IF($A80="N2O",About!$D$59,1))</f>
        <v>3.1284397833690199E-2</v>
      </c>
      <c r="L80" s="228">
        <f>SUMIFS('EPA Export Aggregation'!O:O,'EPA Export Aggregation'!$A:$A,$B80,'EPA Export Aggregation'!$D:$D,$A$1)*IF($A80="CH4",About!$D$58,IF($A80="N2O",About!$D$59,1))</f>
        <v>3.1746139236869399E-2</v>
      </c>
      <c r="M80" s="228">
        <f>SUMIFS('EPA Export Aggregation'!P:P,'EPA Export Aggregation'!$A:$A,$B80,'EPA Export Aggregation'!$D:$D,$A$1)*IF($A80="CH4",About!$D$58,IF($A80="N2O",About!$D$59,1))</f>
        <v>2.7077278750775601E-2</v>
      </c>
      <c r="N80" s="228">
        <f>SUMIFS('EPA Export Aggregation'!Q:Q,'EPA Export Aggregation'!$A:$A,$B80,'EPA Export Aggregation'!$D:$D,$A$1)*IF($A80="CH4",About!$D$58,IF($A80="N2O",About!$D$59,1))</f>
        <v>1.9056288726277799E-2</v>
      </c>
      <c r="O80" s="228">
        <f>SUMIFS('EPA Export Aggregation'!R:R,'EPA Export Aggregation'!$A:$A,$B80,'EPA Export Aggregation'!$D:$D,$A$1)*IF($A80="CH4",About!$D$58,IF($A80="N2O",About!$D$59,1))</f>
        <v>1.86678270007101E-2</v>
      </c>
      <c r="P80" s="228">
        <f>SUMIFS('EPA Export Aggregation'!S:S,'EPA Export Aggregation'!$A:$A,$B80,'EPA Export Aggregation'!$D:$D,$A$1)*IF($A80="CH4",About!$D$58,IF($A80="N2O",About!$D$59,1))</f>
        <v>1.70675708076168E-2</v>
      </c>
      <c r="Q80" s="228">
        <f>SUMIFS('EPA Export Aggregation'!T:T,'EPA Export Aggregation'!$A:$A,$B80,'EPA Export Aggregation'!$D:$D,$A$1)*IF($A80="CH4",About!$D$58,IF($A80="N2O",About!$D$59,1))</f>
        <v>1.58530595637573E-2</v>
      </c>
      <c r="R80" s="228">
        <f>SUMIFS('EPA Export Aggregation'!U:U,'EPA Export Aggregation'!$A:$A,$B80,'EPA Export Aggregation'!$D:$D,$A$1)*IF($A80="CH4",About!$D$58,IF($A80="N2O",About!$D$59,1))</f>
        <v>1.46064742248425E-2</v>
      </c>
      <c r="S80" s="228">
        <f>SUMIFS('EPA Export Aggregation'!V:V,'EPA Export Aggregation'!$A:$A,$B80,'EPA Export Aggregation'!$D:$D,$A$1)*IF($A80="CH4",About!$D$58,IF($A80="N2O",About!$D$59,1))</f>
        <v>1.56058134312875E-2</v>
      </c>
      <c r="T80" s="228">
        <f>SUMIFS('EPA Export Aggregation'!W:W,'EPA Export Aggregation'!$A:$A,$B80,'EPA Export Aggregation'!$D:$D,$A$1)*IF($A80="CH4",About!$D$58,IF($A80="N2O",About!$D$59,1))</f>
        <v>1.49123780460252E-2</v>
      </c>
      <c r="U80" s="228">
        <f>SUMIFS('EPA Export Aggregation'!X:X,'EPA Export Aggregation'!$A:$A,$B80,'EPA Export Aggregation'!$D:$D,$A$1)*IF($A80="CH4",About!$D$58,IF($A80="N2O",About!$D$59,1))</f>
        <v>1.35518887396956E-2</v>
      </c>
      <c r="V80" s="228">
        <f>SUMIFS('EPA Export Aggregation'!Y:Y,'EPA Export Aggregation'!$A:$A,$B80,'EPA Export Aggregation'!$D:$D,$A$1)*IF($A80="CH4",About!$D$58,IF($A80="N2O",About!$D$59,1))</f>
        <v>1.0656731169189601E-2</v>
      </c>
      <c r="W80" s="228">
        <f>SUMIFS('EPA Export Aggregation'!Z:Z,'EPA Export Aggregation'!$A:$A,$B80,'EPA Export Aggregation'!$D:$D,$A$1)*IF($A80="CH4",About!$D$58,IF($A80="N2O",About!$D$59,1))</f>
        <v>1.38087402035252E-2</v>
      </c>
      <c r="X80" s="228">
        <f>SUMIFS('EPA Export Aggregation'!AA:AA,'EPA Export Aggregation'!$A:$A,$B80,'EPA Export Aggregation'!$D:$D,$A$1)*IF($A80="CH4",About!$D$58,IF($A80="N2O",About!$D$59,1))</f>
        <v>3.2417526807644703E-2</v>
      </c>
      <c r="Y80" s="228">
        <f>SUMIFS('EPA Export Aggregation'!AB:AB,'EPA Export Aggregation'!$A:$A,$B80,'EPA Export Aggregation'!$D:$D,$A$1)*IF($A80="CH4",About!$D$58,IF($A80="N2O",About!$D$59,1))</f>
        <v>3.17132314682287E-2</v>
      </c>
      <c r="Z80" s="228">
        <f>SUMIFS('EPA Export Aggregation'!AC:AC,'EPA Export Aggregation'!$A:$A,$B80,'EPA Export Aggregation'!$D:$D,$A$1)*IF($A80="CH4",About!$D$58,IF($A80="N2O",About!$D$59,1))</f>
        <v>2.2716226779237101E-2</v>
      </c>
      <c r="AA80" s="228">
        <f>SUMIFS('EPA Export Aggregation'!AD:AD,'EPA Export Aggregation'!$A:$A,$B80,'EPA Export Aggregation'!$D:$D,$A$1)*IF($A80="CH4",About!$D$58,IF($A80="N2O",About!$D$59,1))</f>
        <v>8.7061607770523002E-3</v>
      </c>
      <c r="AB80" s="228">
        <f>SUMIFS('EPA Export Aggregation'!AE:AE,'EPA Export Aggregation'!$A:$A,$B80,'EPA Export Aggregation'!$D:$D,$A$1)*IF($A80="CH4",About!$D$58,IF($A80="N2O",About!$D$59,1))</f>
        <v>1.2733612618178E-2</v>
      </c>
      <c r="AC80" s="228">
        <f>SUMIFS('EPA Export Aggregation'!AF:AF,'EPA Export Aggregation'!$A:$A,$B80,'EPA Export Aggregation'!$D:$D,$A$1)*IF($A80="CH4",About!$D$58,IF($A80="N2O",About!$D$59,1))</f>
        <v>1.3052481561359601E-2</v>
      </c>
      <c r="AD80" s="228">
        <f>SUMIFS('EPA Export Aggregation'!AG:AG,'EPA Export Aggregation'!$A:$A,$B80,'EPA Export Aggregation'!$D:$D,$A$1)*IF($A80="CH4",About!$D$58,IF($A80="N2O",About!$D$59,1))</f>
        <v>9.8646359589587007E-3</v>
      </c>
      <c r="AE80" s="228">
        <f>SUMIFS('EPA Export Aggregation'!AH:AH,'EPA Export Aggregation'!$A:$A,$B80,'EPA Export Aggregation'!$D:$D,$A$1)*IF($A80="CH4",About!$D$58,IF($A80="N2O",About!$D$59,1))</f>
        <v>1.17570591692028E-2</v>
      </c>
      <c r="AF80" s="228">
        <f>SUMIFS('EPA Export Aggregation'!AI:AI,'EPA Export Aggregation'!$A:$A,$B80,'EPA Export Aggregation'!$D:$D,$A$1)*IF($A80="CH4",About!$D$58,IF($A80="N2O",About!$D$59,1))</f>
        <v>5.1287107288000003E-3</v>
      </c>
      <c r="AG80" s="228">
        <f>SUMIFS('EPA Export Aggregation'!AJ:AJ,'EPA Export Aggregation'!$A:$A,$B80,'EPA Export Aggregation'!$D:$D,$A$1)*IF($A80="CH4",About!$D$58,IF($A80="N2O",About!$D$59,1))</f>
        <v>3.2469203362474998E-3</v>
      </c>
      <c r="AH80" s="228">
        <f>SUMIFS('EPA Export Aggregation'!AK:AK,'EPA Export Aggregation'!$A:$A,$B80,'EPA Export Aggregation'!$D:$D,$A$1)*IF($A80="CH4",About!$D$58,IF($A80="N2O",About!$D$59,1))</f>
        <v>3.3279782393886999E-3</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2.5292156999999998E-3</v>
      </c>
      <c r="D84" s="228">
        <f>SUMIFS('EPA Export Aggregation'!G:G,'EPA Export Aggregation'!$A:$A,$B84,'EPA Export Aggregation'!$D:$D,$A$1)*IF($A84="CH4",About!$D$58,IF($A84="N2O",About!$D$59,1))</f>
        <v>2.5292156999999998E-3</v>
      </c>
      <c r="E84" s="228">
        <f>SUMIFS('EPA Export Aggregation'!H:H,'EPA Export Aggregation'!$A:$A,$B84,'EPA Export Aggregation'!$D:$D,$A$1)*IF($A84="CH4",About!$D$58,IF($A84="N2O",About!$D$59,1))</f>
        <v>2.5292156999999998E-3</v>
      </c>
      <c r="F84" s="228">
        <f>SUMIFS('EPA Export Aggregation'!I:I,'EPA Export Aggregation'!$A:$A,$B84,'EPA Export Aggregation'!$D:$D,$A$1)*IF($A84="CH4",About!$D$58,IF($A84="N2O",About!$D$59,1))</f>
        <v>3.1615184499999998E-3</v>
      </c>
      <c r="G84" s="228">
        <f>SUMIFS('EPA Export Aggregation'!J:J,'EPA Export Aggregation'!$A:$A,$B84,'EPA Export Aggregation'!$D:$D,$A$1)*IF($A84="CH4",About!$D$58,IF($A84="N2O",About!$D$59,1))</f>
        <v>3.4776709999999999E-3</v>
      </c>
      <c r="H84" s="228">
        <f>SUMIFS('EPA Export Aggregation'!K:K,'EPA Export Aggregation'!$A:$A,$B84,'EPA Export Aggregation'!$D:$D,$A$1)*IF($A84="CH4",About!$D$58,IF($A84="N2O",About!$D$59,1))</f>
        <v>4.3702526999999996E-3</v>
      </c>
      <c r="I84" s="228">
        <f>SUMIFS('EPA Export Aggregation'!L:L,'EPA Export Aggregation'!$A:$A,$B84,'EPA Export Aggregation'!$D:$D,$A$1)*IF($A84="CH4",About!$D$58,IF($A84="N2O",About!$D$59,1))</f>
        <v>4.8530038000000001E-3</v>
      </c>
      <c r="J84" s="228">
        <f>SUMIFS('EPA Export Aggregation'!M:M,'EPA Export Aggregation'!$A:$A,$B84,'EPA Export Aggregation'!$D:$D,$A$1)*IF($A84="CH4",About!$D$58,IF($A84="N2O",About!$D$59,1))</f>
        <v>5.1286541000000003E-3</v>
      </c>
      <c r="K84" s="228">
        <f>SUMIFS('EPA Export Aggregation'!N:N,'EPA Export Aggregation'!$A:$A,$B84,'EPA Export Aggregation'!$D:$D,$A$1)*IF($A84="CH4",About!$D$58,IF($A84="N2O",About!$D$59,1))</f>
        <v>6.2886328999999996E-3</v>
      </c>
      <c r="L84" s="228">
        <f>SUMIFS('EPA Export Aggregation'!O:O,'EPA Export Aggregation'!$A:$A,$B84,'EPA Export Aggregation'!$D:$D,$A$1)*IF($A84="CH4",About!$D$58,IF($A84="N2O",About!$D$59,1))</f>
        <v>6.3814485000000002E-3</v>
      </c>
      <c r="M84" s="228">
        <f>SUMIFS('EPA Export Aggregation'!P:P,'EPA Export Aggregation'!$A:$A,$B84,'EPA Export Aggregation'!$D:$D,$A$1)*IF($A84="CH4",About!$D$58,IF($A84="N2O",About!$D$59,1))</f>
        <v>5.1578129000000002E-3</v>
      </c>
      <c r="N84" s="228">
        <f>SUMIFS('EPA Export Aggregation'!Q:Q,'EPA Export Aggregation'!$A:$A,$B84,'EPA Export Aggregation'!$D:$D,$A$1)*IF($A84="CH4",About!$D$58,IF($A84="N2O",About!$D$59,1))</f>
        <v>3.50687445E-3</v>
      </c>
      <c r="O84" s="228">
        <f>SUMIFS('EPA Export Aggregation'!R:R,'EPA Export Aggregation'!$A:$A,$B84,'EPA Export Aggregation'!$D:$D,$A$1)*IF($A84="CH4",About!$D$58,IF($A84="N2O",About!$D$59,1))</f>
        <v>3.1127512499999998E-3</v>
      </c>
      <c r="P84" s="228">
        <f>SUMIFS('EPA Export Aggregation'!S:S,'EPA Export Aggregation'!$A:$A,$B84,'EPA Export Aggregation'!$D:$D,$A$1)*IF($A84="CH4",About!$D$58,IF($A84="N2O",About!$D$59,1))</f>
        <v>3.7499631500000001E-3</v>
      </c>
      <c r="Q84" s="228">
        <f>SUMIFS('EPA Export Aggregation'!T:T,'EPA Export Aggregation'!$A:$A,$B84,'EPA Export Aggregation'!$D:$D,$A$1)*IF($A84="CH4",About!$D$58,IF($A84="N2O",About!$D$59,1))</f>
        <v>3.5997206E-3</v>
      </c>
      <c r="R84" s="228">
        <f>SUMIFS('EPA Export Aggregation'!U:U,'EPA Export Aggregation'!$A:$A,$B84,'EPA Export Aggregation'!$D:$D,$A$1)*IF($A84="CH4",About!$D$58,IF($A84="N2O",About!$D$59,1))</f>
        <v>3.91439265E-3</v>
      </c>
      <c r="S84" s="228">
        <f>SUMIFS('EPA Export Aggregation'!V:V,'EPA Export Aggregation'!$A:$A,$B84,'EPA Export Aggregation'!$D:$D,$A$1)*IF($A84="CH4",About!$D$58,IF($A84="N2O",About!$D$59,1))</f>
        <v>3.8012871499999998E-3</v>
      </c>
      <c r="T84" s="228">
        <f>SUMIFS('EPA Export Aggregation'!W:W,'EPA Export Aggregation'!$A:$A,$B84,'EPA Export Aggregation'!$D:$D,$A$1)*IF($A84="CH4",About!$D$58,IF($A84="N2O",About!$D$59,1))</f>
        <v>3.0584075000000001E-3</v>
      </c>
      <c r="U84" s="228">
        <f>SUMIFS('EPA Export Aggregation'!X:X,'EPA Export Aggregation'!$A:$A,$B84,'EPA Export Aggregation'!$D:$D,$A$1)*IF($A84="CH4",About!$D$58,IF($A84="N2O",About!$D$59,1))</f>
        <v>2.8084708999999999E-3</v>
      </c>
      <c r="V84" s="228">
        <f>SUMIFS('EPA Export Aggregation'!Y:Y,'EPA Export Aggregation'!$A:$A,$B84,'EPA Export Aggregation'!$D:$D,$A$1)*IF($A84="CH4",About!$D$58,IF($A84="N2O",About!$D$59,1))</f>
        <v>2.1459518500000002E-3</v>
      </c>
      <c r="W84" s="228">
        <f>SUMIFS('EPA Export Aggregation'!Z:Z,'EPA Export Aggregation'!$A:$A,$B84,'EPA Export Aggregation'!$D:$D,$A$1)*IF($A84="CH4",About!$D$58,IF($A84="N2O",About!$D$59,1))</f>
        <v>2.8056321000000002E-3</v>
      </c>
      <c r="X84" s="228">
        <f>SUMIFS('EPA Export Aggregation'!AA:AA,'EPA Export Aggregation'!$A:$A,$B84,'EPA Export Aggregation'!$D:$D,$A$1)*IF($A84="CH4",About!$D$58,IF($A84="N2O",About!$D$59,1))</f>
        <v>3.4906641499999999E-3</v>
      </c>
      <c r="Y84" s="228">
        <f>SUMIFS('EPA Export Aggregation'!AB:AB,'EPA Export Aggregation'!$A:$A,$B84,'EPA Export Aggregation'!$D:$D,$A$1)*IF($A84="CH4",About!$D$58,IF($A84="N2O",About!$D$59,1))</f>
        <v>3.6739641499999999E-3</v>
      </c>
      <c r="Z84" s="228">
        <f>SUMIFS('EPA Export Aggregation'!AC:AC,'EPA Export Aggregation'!$A:$A,$B84,'EPA Export Aggregation'!$D:$D,$A$1)*IF($A84="CH4",About!$D$58,IF($A84="N2O",About!$D$59,1))</f>
        <v>5.4754577000000002E-3</v>
      </c>
      <c r="AA84" s="228">
        <f>SUMIFS('EPA Export Aggregation'!AD:AD,'EPA Export Aggregation'!$A:$A,$B84,'EPA Export Aggregation'!$D:$D,$A$1)*IF($A84="CH4",About!$D$58,IF($A84="N2O",About!$D$59,1))</f>
        <v>1.4874654E-3</v>
      </c>
      <c r="AB84" s="228">
        <f>SUMIFS('EPA Export Aggregation'!AE:AE,'EPA Export Aggregation'!$A:$A,$B84,'EPA Export Aggregation'!$D:$D,$A$1)*IF($A84="CH4",About!$D$58,IF($A84="N2O",About!$D$59,1))</f>
        <v>2.1569569000000001E-3</v>
      </c>
      <c r="AC84" s="228">
        <f>SUMIFS('EPA Export Aggregation'!AF:AF,'EPA Export Aggregation'!$A:$A,$B84,'EPA Export Aggregation'!$D:$D,$A$1)*IF($A84="CH4",About!$D$58,IF($A84="N2O",About!$D$59,1))</f>
        <v>2.6866774500000001E-3</v>
      </c>
      <c r="AD84" s="228">
        <f>SUMIFS('EPA Export Aggregation'!AG:AG,'EPA Export Aggregation'!$A:$A,$B84,'EPA Export Aggregation'!$D:$D,$A$1)*IF($A84="CH4",About!$D$58,IF($A84="N2O",About!$D$59,1))</f>
        <v>2.6108030000000001E-3</v>
      </c>
      <c r="AE84" s="228">
        <f>SUMIFS('EPA Export Aggregation'!AH:AH,'EPA Export Aggregation'!$A:$A,$B84,'EPA Export Aggregation'!$D:$D,$A$1)*IF($A84="CH4",About!$D$58,IF($A84="N2O",About!$D$59,1))</f>
        <v>1.9844762999999999E-3</v>
      </c>
      <c r="AF84" s="228">
        <f>SUMIFS('EPA Export Aggregation'!AI:AI,'EPA Export Aggregation'!$A:$A,$B84,'EPA Export Aggregation'!$D:$D,$A$1)*IF($A84="CH4",About!$D$58,IF($A84="N2O",About!$D$59,1))</f>
        <v>1.3178752999999999E-3</v>
      </c>
      <c r="AG84" s="228">
        <f>SUMIFS('EPA Export Aggregation'!AJ:AJ,'EPA Export Aggregation'!$A:$A,$B84,'EPA Export Aggregation'!$D:$D,$A$1)*IF($A84="CH4",About!$D$58,IF($A84="N2O",About!$D$59,1))</f>
        <v>1.5936055000000001E-3</v>
      </c>
      <c r="AH84" s="228">
        <f>SUMIFS('EPA Export Aggregation'!AK:AK,'EPA Export Aggregation'!$A:$A,$B84,'EPA Export Aggregation'!$D:$D,$A$1)*IF($A84="CH4",About!$D$58,IF($A84="N2O",About!$D$59,1))</f>
        <v>1.9395842499999999E-3</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2.221317E-4</v>
      </c>
      <c r="D87" s="228">
        <f>SUMIFS('EPA Export Aggregation'!$F:$F,'EPA Export Aggregation'!$A:$A,$B87,'EPA Export Aggregation'!$D:$D,$A$1)*IF($A87="CH4",About!$D$58,IF($A87="N2O",About!$D$59,1))</f>
        <v>2.221317E-4</v>
      </c>
      <c r="E87" s="228">
        <f>SUMIFS('EPA Export Aggregation'!$F:$F,'EPA Export Aggregation'!$A:$A,$B87,'EPA Export Aggregation'!$D:$D,$A$1)*IF($A87="CH4",About!$D$58,IF($A87="N2O",About!$D$59,1))</f>
        <v>2.221317E-4</v>
      </c>
      <c r="F87" s="228">
        <f>SUMIFS('EPA Export Aggregation'!$F:$F,'EPA Export Aggregation'!$A:$A,$B87,'EPA Export Aggregation'!$D:$D,$A$1)*IF($A87="CH4",About!$D$58,IF($A87="N2O",About!$D$59,1))</f>
        <v>2.221317E-4</v>
      </c>
      <c r="G87" s="228">
        <f>SUMIFS('EPA Export Aggregation'!$F:$F,'EPA Export Aggregation'!$A:$A,$B87,'EPA Export Aggregation'!$D:$D,$A$1)*IF($A87="CH4",About!$D$58,IF($A87="N2O",About!$D$59,1))</f>
        <v>2.221317E-4</v>
      </c>
      <c r="H87" s="228">
        <f>SUMIFS('EPA Export Aggregation'!$F:$F,'EPA Export Aggregation'!$A:$A,$B87,'EPA Export Aggregation'!$D:$D,$A$1)*IF($A87="CH4",About!$D$58,IF($A87="N2O",About!$D$59,1))</f>
        <v>2.221317E-4</v>
      </c>
      <c r="I87" s="228">
        <f>SUMIFS('EPA Export Aggregation'!$F:$F,'EPA Export Aggregation'!$A:$A,$B87,'EPA Export Aggregation'!$D:$D,$A$1)*IF($A87="CH4",About!$D$58,IF($A87="N2O",About!$D$59,1))</f>
        <v>2.221317E-4</v>
      </c>
      <c r="J87" s="228">
        <f>SUMIFS('EPA Export Aggregation'!$F:$F,'EPA Export Aggregation'!$A:$A,$B87,'EPA Export Aggregation'!$D:$D,$A$1)*IF($A87="CH4",About!$D$58,IF($A87="N2O",About!$D$59,1))</f>
        <v>2.221317E-4</v>
      </c>
      <c r="K87" s="228">
        <f>SUMIFS('EPA Export Aggregation'!$F:$F,'EPA Export Aggregation'!$A:$A,$B87,'EPA Export Aggregation'!$D:$D,$A$1)*IF($A87="CH4",About!$D$58,IF($A87="N2O",About!$D$59,1))</f>
        <v>2.221317E-4</v>
      </c>
      <c r="L87" s="228">
        <f>SUMIFS('EPA Export Aggregation'!$F:$F,'EPA Export Aggregation'!$A:$A,$B87,'EPA Export Aggregation'!$D:$D,$A$1)*IF($A87="CH4",About!$D$58,IF($A87="N2O",About!$D$59,1))</f>
        <v>2.221317E-4</v>
      </c>
      <c r="M87" s="228">
        <f>SUMIFS('EPA Export Aggregation'!$F:$F,'EPA Export Aggregation'!$A:$A,$B87,'EPA Export Aggregation'!$D:$D,$A$1)*IF($A87="CH4",About!$D$58,IF($A87="N2O",About!$D$59,1))</f>
        <v>2.221317E-4</v>
      </c>
      <c r="N87" s="228">
        <f>SUMIFS('EPA Export Aggregation'!$F:$F,'EPA Export Aggregation'!$A:$A,$B87,'EPA Export Aggregation'!$D:$D,$A$1)*IF($A87="CH4",About!$D$58,IF($A87="N2O",About!$D$59,1))</f>
        <v>2.221317E-4</v>
      </c>
      <c r="O87" s="228">
        <f>SUMIFS('EPA Export Aggregation'!$F:$F,'EPA Export Aggregation'!$A:$A,$B87,'EPA Export Aggregation'!$D:$D,$A$1)*IF($A87="CH4",About!$D$58,IF($A87="N2O",About!$D$59,1))</f>
        <v>2.221317E-4</v>
      </c>
      <c r="P87" s="228">
        <f>SUMIFS('EPA Export Aggregation'!$F:$F,'EPA Export Aggregation'!$A:$A,$B87,'EPA Export Aggregation'!$D:$D,$A$1)*IF($A87="CH4",About!$D$58,IF($A87="N2O",About!$D$59,1))</f>
        <v>2.221317E-4</v>
      </c>
      <c r="Q87" s="228">
        <f>SUMIFS('EPA Export Aggregation'!$F:$F,'EPA Export Aggregation'!$A:$A,$B87,'EPA Export Aggregation'!$D:$D,$A$1)*IF($A87="CH4",About!$D$58,IF($A87="N2O",About!$D$59,1))</f>
        <v>2.221317E-4</v>
      </c>
      <c r="R87" s="228">
        <f>SUMIFS('EPA Export Aggregation'!$F:$F,'EPA Export Aggregation'!$A:$A,$B87,'EPA Export Aggregation'!$D:$D,$A$1)*IF($A87="CH4",About!$D$58,IF($A87="N2O",About!$D$59,1))</f>
        <v>2.221317E-4</v>
      </c>
      <c r="S87" s="228">
        <f>SUMIFS('EPA Export Aggregation'!$F:$F,'EPA Export Aggregation'!$A:$A,$B87,'EPA Export Aggregation'!$D:$D,$A$1)*IF($A87="CH4",About!$D$58,IF($A87="N2O",About!$D$59,1))</f>
        <v>2.221317E-4</v>
      </c>
      <c r="T87" s="228">
        <f>SUMIFS('EPA Export Aggregation'!$F:$F,'EPA Export Aggregation'!$A:$A,$B87,'EPA Export Aggregation'!$D:$D,$A$1)*IF($A87="CH4",About!$D$58,IF($A87="N2O",About!$D$59,1))</f>
        <v>2.221317E-4</v>
      </c>
      <c r="U87" s="228">
        <f>SUMIFS('EPA Export Aggregation'!$F:$F,'EPA Export Aggregation'!$A:$A,$B87,'EPA Export Aggregation'!$D:$D,$A$1)*IF($A87="CH4",About!$D$58,IF($A87="N2O",About!$D$59,1))</f>
        <v>2.221317E-4</v>
      </c>
      <c r="V87" s="228">
        <f>SUMIFS('EPA Export Aggregation'!$F:$F,'EPA Export Aggregation'!$A:$A,$B87,'EPA Export Aggregation'!$D:$D,$A$1)*IF($A87="CH4",About!$D$58,IF($A87="N2O",About!$D$59,1))</f>
        <v>2.221317E-4</v>
      </c>
      <c r="W87" s="228">
        <f>SUMIFS('EPA Export Aggregation'!$F:$F,'EPA Export Aggregation'!$A:$A,$B87,'EPA Export Aggregation'!$D:$D,$A$1)*IF($A87="CH4",About!$D$58,IF($A87="N2O",About!$D$59,1))</f>
        <v>2.221317E-4</v>
      </c>
      <c r="X87" s="228">
        <f>SUMIFS('EPA Export Aggregation'!$F:$F,'EPA Export Aggregation'!$A:$A,$B87,'EPA Export Aggregation'!$D:$D,$A$1)*IF($A87="CH4",About!$D$58,IF($A87="N2O",About!$D$59,1))</f>
        <v>2.221317E-4</v>
      </c>
      <c r="Y87" s="228">
        <f>SUMIFS('EPA Export Aggregation'!$F:$F,'EPA Export Aggregation'!$A:$A,$B87,'EPA Export Aggregation'!$D:$D,$A$1)*IF($A87="CH4",About!$D$58,IF($A87="N2O",About!$D$59,1))</f>
        <v>2.221317E-4</v>
      </c>
      <c r="Z87" s="228">
        <f>SUMIFS('EPA Export Aggregation'!$F:$F,'EPA Export Aggregation'!$A:$A,$B87,'EPA Export Aggregation'!$D:$D,$A$1)*IF($A87="CH4",About!$D$58,IF($A87="N2O",About!$D$59,1))</f>
        <v>2.221317E-4</v>
      </c>
      <c r="AA87" s="228">
        <f>SUMIFS('EPA Export Aggregation'!$F:$F,'EPA Export Aggregation'!$A:$A,$B87,'EPA Export Aggregation'!$D:$D,$A$1)*IF($A87="CH4",About!$D$58,IF($A87="N2O",About!$D$59,1))</f>
        <v>2.221317E-4</v>
      </c>
      <c r="AB87" s="228">
        <f>SUMIFS('EPA Export Aggregation'!$F:$F,'EPA Export Aggregation'!$A:$A,$B87,'EPA Export Aggregation'!$D:$D,$A$1)*IF($A87="CH4",About!$D$58,IF($A87="N2O",About!$D$59,1))</f>
        <v>2.221317E-4</v>
      </c>
      <c r="AC87" s="228">
        <f>SUMIFS('EPA Export Aggregation'!$F:$F,'EPA Export Aggregation'!$A:$A,$B87,'EPA Export Aggregation'!$D:$D,$A$1)*IF($A87="CH4",About!$D$58,IF($A87="N2O",About!$D$59,1))</f>
        <v>2.221317E-4</v>
      </c>
      <c r="AD87" s="228">
        <f>SUMIFS('EPA Export Aggregation'!$F:$F,'EPA Export Aggregation'!$A:$A,$B87,'EPA Export Aggregation'!$D:$D,$A$1)*IF($A87="CH4",About!$D$58,IF($A87="N2O",About!$D$59,1))</f>
        <v>2.221317E-4</v>
      </c>
      <c r="AE87" s="228">
        <f>SUMIFS('EPA Export Aggregation'!$F:$F,'EPA Export Aggregation'!$A:$A,$B87,'EPA Export Aggregation'!$D:$D,$A$1)*IF($A87="CH4",About!$D$58,IF($A87="N2O",About!$D$59,1))</f>
        <v>2.221317E-4</v>
      </c>
      <c r="AF87" s="228">
        <f>SUMIFS('EPA Export Aggregation'!$F:$F,'EPA Export Aggregation'!$A:$A,$B87,'EPA Export Aggregation'!$D:$D,$A$1)*IF($A87="CH4",About!$D$58,IF($A87="N2O",About!$D$59,1))</f>
        <v>2.221317E-4</v>
      </c>
      <c r="AG87" s="228">
        <f>SUMIFS('EPA Export Aggregation'!$F:$F,'EPA Export Aggregation'!$A:$A,$B87,'EPA Export Aggregation'!$D:$D,$A$1)*IF($A87="CH4",About!$D$58,IF($A87="N2O",About!$D$59,1))</f>
        <v>2.221317E-4</v>
      </c>
      <c r="AH87" s="228">
        <f>SUMIFS('EPA Export Aggregation'!$F:$F,'EPA Export Aggregation'!$A:$A,$B87,'EPA Export Aggregation'!$D:$D,$A$1)*IF($A87="CH4",About!$D$58,IF($A87="N2O",About!$D$59,1))</f>
        <v>2.221317E-4</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2024-03-18T21:12:13Z</dcterms:modified>
</cp:coreProperties>
</file>