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trans\BVS\"/>
    </mc:Choice>
  </mc:AlternateContent>
  <xr:revisionPtr revIDLastSave="0" documentId="8_{88802587-DA6F-4990-AAF2-3BC65E602DEB}" xr6:coauthVersionLast="47" xr6:coauthVersionMax="47" xr10:uidLastSave="{00000000-0000-0000-0000-000000000000}"/>
  <bookViews>
    <workbookView xWindow="1415" yWindow="1415" windowWidth="14400" windowHeight="7290" activeTab="1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5" i="114" s="1"/>
  <c r="Y45" i="114" l="1"/>
  <c r="AA45" i="114"/>
  <c r="S45" i="114"/>
  <c r="K45" i="114"/>
  <c r="Z45" i="114"/>
  <c r="R45" i="114"/>
  <c r="J45" i="114"/>
  <c r="I45" i="114"/>
  <c r="AF45" i="114"/>
  <c r="X45" i="114"/>
  <c r="P45" i="114"/>
  <c r="H45" i="114"/>
  <c r="G45" i="114"/>
  <c r="W45" i="114"/>
  <c r="AD45" i="114"/>
  <c r="V45" i="114"/>
  <c r="N45" i="114"/>
  <c r="F45" i="114"/>
  <c r="C45" i="114"/>
  <c r="C49" i="114" s="1"/>
  <c r="O45" i="114"/>
  <c r="AC45" i="114"/>
  <c r="U45" i="114"/>
  <c r="M45" i="114"/>
  <c r="E45" i="114"/>
  <c r="Q45" i="114"/>
  <c r="AE45" i="114"/>
  <c r="AB45" i="114"/>
  <c r="T45" i="114"/>
  <c r="L45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C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6" i="114" l="1"/>
  <c r="B2" i="2" s="1"/>
  <c r="E19" i="114"/>
  <c r="F19" i="114" s="1"/>
  <c r="G19" i="114" s="1"/>
  <c r="H19" i="114" s="1"/>
  <c r="I19" i="114" s="1"/>
  <c r="J19" i="114" s="1"/>
  <c r="AF49" i="114" l="1"/>
  <c r="AE2" i="2" s="1"/>
  <c r="AE8" i="2" s="1"/>
  <c r="G50" i="114"/>
  <c r="F6" i="2" s="1"/>
  <c r="B6" i="2"/>
  <c r="G49" i="114" l="1"/>
  <c r="F2" i="2" s="1"/>
  <c r="F8" i="2" s="1"/>
  <c r="T50" i="114"/>
  <c r="S6" i="2" s="1"/>
  <c r="AB49" i="114"/>
  <c r="AA2" i="2" s="1"/>
  <c r="AA8" i="2" s="1"/>
  <c r="H50" i="114"/>
  <c r="G6" i="2" s="1"/>
  <c r="K50" i="114"/>
  <c r="J6" i="2" s="1"/>
  <c r="AB50" i="114"/>
  <c r="AA6" i="2" s="1"/>
  <c r="S49" i="114"/>
  <c r="R2" i="2" s="1"/>
  <c r="R8" i="2" s="1"/>
  <c r="O50" i="114"/>
  <c r="N6" i="2" s="1"/>
  <c r="P50" i="114"/>
  <c r="O6" i="2" s="1"/>
  <c r="V49" i="114"/>
  <c r="U2" i="2" s="1"/>
  <c r="U8" i="2" s="1"/>
  <c r="Q49" i="114"/>
  <c r="P2" i="2" s="1"/>
  <c r="P8" i="2" s="1"/>
  <c r="M50" i="114"/>
  <c r="L6" i="2" s="1"/>
  <c r="AD50" i="114"/>
  <c r="AC6" i="2" s="1"/>
  <c r="M49" i="114"/>
  <c r="L2" i="2" s="1"/>
  <c r="L8" i="2" s="1"/>
  <c r="O49" i="114"/>
  <c r="N2" i="2" s="1"/>
  <c r="N8" i="2" s="1"/>
  <c r="P49" i="114"/>
  <c r="O2" i="2" s="1"/>
  <c r="O8" i="2" s="1"/>
  <c r="L50" i="114"/>
  <c r="K6" i="2" s="1"/>
  <c r="AC50" i="114"/>
  <c r="AB6" i="2" s="1"/>
  <c r="T49" i="114"/>
  <c r="S2" i="2" s="1"/>
  <c r="S8" i="2" s="1"/>
  <c r="AC49" i="114"/>
  <c r="AB2" i="2" s="1"/>
  <c r="AB8" i="2" s="1"/>
  <c r="J50" i="114"/>
  <c r="I6" i="2" s="1"/>
  <c r="X49" i="114"/>
  <c r="W2" i="2" s="1"/>
  <c r="W8" i="2" s="1"/>
  <c r="K49" i="114"/>
  <c r="J2" i="2" s="1"/>
  <c r="J8" i="2" s="1"/>
  <c r="N49" i="114"/>
  <c r="M2" i="2" s="1"/>
  <c r="M8" i="2" s="1"/>
  <c r="S50" i="114"/>
  <c r="R6" i="2" s="1"/>
  <c r="J49" i="114"/>
  <c r="I2" i="2" s="1"/>
  <c r="I8" i="2" s="1"/>
  <c r="AA49" i="114"/>
  <c r="Z2" i="2" s="1"/>
  <c r="Z8" i="2" s="1"/>
  <c r="W50" i="114"/>
  <c r="V6" i="2" s="1"/>
  <c r="X50" i="114"/>
  <c r="W6" i="2" s="1"/>
  <c r="AD49" i="114"/>
  <c r="AC2" i="2" s="1"/>
  <c r="AC8" i="2" s="1"/>
  <c r="AA50" i="114"/>
  <c r="Z6" i="2" s="1"/>
  <c r="R49" i="114"/>
  <c r="Q2" i="2" s="1"/>
  <c r="Q8" i="2" s="1"/>
  <c r="N50" i="114"/>
  <c r="M6" i="2" s="1"/>
  <c r="AE50" i="114"/>
  <c r="AD6" i="2" s="1"/>
  <c r="AF50" i="114"/>
  <c r="AE6" i="2" s="1"/>
  <c r="I50" i="114"/>
  <c r="H6" i="2" s="1"/>
  <c r="I49" i="114"/>
  <c r="H2" i="2" s="1"/>
  <c r="H8" i="2" s="1"/>
  <c r="Z49" i="114"/>
  <c r="Y2" i="2" s="1"/>
  <c r="Y8" i="2" s="1"/>
  <c r="V50" i="114"/>
  <c r="U6" i="2" s="1"/>
  <c r="W49" i="114"/>
  <c r="V2" i="2" s="1"/>
  <c r="V8" i="2" s="1"/>
  <c r="Q50" i="114"/>
  <c r="P6" i="2" s="1"/>
  <c r="H49" i="114"/>
  <c r="G2" i="2" s="1"/>
  <c r="G8" i="2" s="1"/>
  <c r="Y49" i="114"/>
  <c r="X2" i="2" s="1"/>
  <c r="X8" i="2" s="1"/>
  <c r="U50" i="114"/>
  <c r="T6" i="2" s="1"/>
  <c r="L49" i="114"/>
  <c r="K2" i="2" s="1"/>
  <c r="K8" i="2" s="1"/>
  <c r="U49" i="114"/>
  <c r="T2" i="2" s="1"/>
  <c r="T8" i="2" s="1"/>
  <c r="AE49" i="114"/>
  <c r="AD2" i="2" s="1"/>
  <c r="AD8" i="2" s="1"/>
  <c r="Y50" i="114"/>
  <c r="X6" i="2" s="1"/>
  <c r="Z50" i="114"/>
  <c r="Y6" i="2" s="1"/>
  <c r="R50" i="114"/>
  <c r="Q6" i="2" s="1"/>
  <c r="E50" i="114"/>
  <c r="D6" i="2" s="1"/>
  <c r="E49" i="114"/>
  <c r="D2" i="2" s="1"/>
  <c r="D8" i="2" s="1"/>
  <c r="D50" i="114"/>
  <c r="C6" i="2" s="1"/>
  <c r="D49" i="114"/>
  <c r="C2" i="2" s="1"/>
  <c r="F50" i="114"/>
  <c r="E6" i="2" s="1"/>
  <c r="F49" i="114"/>
  <c r="E2" i="2" s="1"/>
  <c r="E8" i="2" s="1"/>
</calcChain>
</file>

<file path=xl/sharedStrings.xml><?xml version="1.0" encoding="utf-8"?>
<sst xmlns="http://schemas.openxmlformats.org/spreadsheetml/2006/main" count="302" uniqueCount="175">
  <si>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</si>
  <si>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</si>
  <si>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</si>
  <si>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</si>
  <si>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</si>
  <si>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</si>
  <si>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</si>
  <si>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</si>
  <si>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</si>
  <si>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</si>
  <si>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</si>
  <si>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</si>
  <si>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</si>
  <si>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</si>
  <si>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</si>
  <si>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</si>
  <si>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</si>
  <si>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</si>
  <si>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</si>
  <si>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</si>
  <si>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</si>
  <si>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</si>
  <si>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</si>
  <si>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</si>
  <si>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</si>
  <si>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</si>
  <si>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</si>
  <si>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</si>
  <si>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</si>
  <si>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</si>
  <si>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</si>
  <si>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</si>
  <si>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</si>
  <si>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</si>
  <si>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</si>
  <si>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</si>
  <si>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</si>
  <si>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</si>
  <si>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</si>
  <si>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</si>
  <si>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</si>
  <si>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</si>
  <si>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</si>
  <si>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</si>
  <si>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</si>
  <si>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</si>
  <si>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</si>
  <si>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</si>
  <si>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</si>
  <si>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</si>
  <si>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</si>
  <si>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</si>
  <si>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</si>
  <si>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</si>
  <si>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</si>
  <si>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</si>
  <si>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</si>
  <si>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</si>
  <si>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</si>
  <si>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</si>
  <si>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</si>
  <si>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</si>
  <si>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</si>
  <si>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</si>
  <si>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</si>
  <si>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</si>
  <si>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</si>
  <si>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</si>
  <si>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</si>
  <si>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</si>
  <si>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</si>
  <si>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</si>
  <si>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</si>
  <si>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</si>
  <si>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</si>
  <si>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</si>
  <si>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</si>
  <si>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</si>
  <si>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</si>
  <si>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</si>
  <si>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</si>
  <si>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</si>
  <si>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</si>
  <si>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</si>
  <si>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</si>
  <si>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</si>
  <si>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</si>
  <si>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</si>
  <si>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</si>
  <si>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</si>
  <si>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</si>
  <si>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</si>
  <si>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</si>
  <si>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</si>
  <si>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</si>
  <si>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</si>
  <si>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</si>
  <si>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</si>
  <si>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</si>
  <si>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</si>
  <si>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</si>
  <si>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</si>
  <si>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</si>
  <si>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</si>
  <si>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</si>
  <si>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</si>
  <si>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</si>
  <si>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</si>
  <si>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</si>
  <si>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</si>
  <si>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</si>
  <si>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</si>
  <si>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</si>
  <si>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</si>
  <si>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</si>
  <si>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</si>
  <si>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</si>
  <si>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</si>
  <si>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</si>
  <si>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</si>
  <si>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</si>
  <si>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</si>
  <si>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</si>
  <si>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</si>
  <si>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</si>
  <si>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</si>
  <si>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</si>
  <si>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</si>
  <si>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</si>
  <si>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</si>
  <si>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</si>
  <si>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</si>
  <si>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</si>
  <si>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</si>
  <si>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</si>
  <si>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</si>
  <si>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</si>
  <si>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</si>
  <si>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</si>
  <si>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</si>
  <si>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</si>
  <si>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</si>
  <si>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</si>
  <si>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</si>
  <si>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</si>
  <si>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</si>
  <si>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</si>
  <si>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</si>
  <si>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</si>
  <si>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</si>
  <si>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</si>
  <si>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</si>
  <si>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</si>
  <si>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</si>
  <si>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</si>
  <si>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</si>
  <si>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</si>
  <si>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</si>
  <si>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</si>
  <si>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</si>
  <si>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</si>
  <si>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</si>
  <si>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</si>
  <si>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</si>
  <si>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</si>
  <si>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</si>
  <si>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</si>
  <si>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</si>
  <si>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</si>
  <si>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</si>
  <si>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 Rebates + Tax Credits Updated 7/26/2024</t>
  </si>
  <si>
    <t>Note: maximum of 5000 for vehicles under 80,000. additional 2500 available for vehicles under 35000</t>
  </si>
  <si>
    <t>Note: CVRP closed to new applications as of Nov 2023</t>
  </si>
  <si>
    <t>Note: value was previously 1500 but after digging I don’t believe LA has ever had a state tax credit</t>
  </si>
  <si>
    <t>Note; renewed on annual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</si>
</sst>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2" sqref="B2"/>
    </sheetView>
  </sheetViews>
  <sheetFormatPr defaultColWidth="8.81640625" defaultRowHeight="14.75" x14ac:dyDescent="0.75"/>
  <cols>
    <col min="2" max="2" width="69.36328125" customWidth="1"/>
  </cols>
  <sheetData>
    <row r="1" spans="1:7" x14ac:dyDescent="0.75">
      <c r="A1" s="1" t="s">
        <v>9</v>
      </c>
      <c r="B1" t="s">
        <v>96</v>
      </c>
      <c r="C1" s="39">
        <v>45501</v>
      </c>
      <c r="F1" s="37" t="s">
        <v>18</v>
      </c>
      <c r="G1" s="37" t="s">
        <v>18</v>
      </c>
    </row>
    <row r="2" spans="1:7" x14ac:dyDescent="0.75">
      <c r="B2" t="str">
        <f>LOOKUP(B1,F2:G51,G2:G51)</f>
        <v>FL</v>
      </c>
      <c r="F2" s="38" t="s">
        <v>84</v>
      </c>
      <c r="G2" s="38" t="s">
        <v>85</v>
      </c>
    </row>
    <row r="3" spans="1:7" x14ac:dyDescent="0.75">
      <c r="A3" s="1" t="s">
        <v>0</v>
      </c>
      <c r="B3" s="20" t="s">
        <v>47</v>
      </c>
      <c r="F3" s="38" t="s">
        <v>86</v>
      </c>
      <c r="G3" s="38" t="s">
        <v>87</v>
      </c>
    </row>
    <row r="4" spans="1:7" x14ac:dyDescent="0.75">
      <c r="B4" t="s">
        <v>49</v>
      </c>
      <c r="F4" s="38" t="s">
        <v>88</v>
      </c>
      <c r="G4" s="38" t="s">
        <v>89</v>
      </c>
    </row>
    <row r="5" spans="1:7" x14ac:dyDescent="0.75">
      <c r="B5" s="3">
        <v>2023</v>
      </c>
      <c r="F5" s="38" t="s">
        <v>90</v>
      </c>
      <c r="G5" s="38" t="s">
        <v>91</v>
      </c>
    </row>
    <row r="6" spans="1:7" x14ac:dyDescent="0.75">
      <c r="B6" t="s">
        <v>48</v>
      </c>
      <c r="F6" s="38" t="s">
        <v>92</v>
      </c>
      <c r="G6" s="38" t="s">
        <v>30</v>
      </c>
    </row>
    <row r="7" spans="1:7" x14ac:dyDescent="0.75">
      <c r="B7" s="4"/>
      <c r="F7" s="38" t="s">
        <v>93</v>
      </c>
      <c r="G7" s="38" t="s">
        <v>21</v>
      </c>
    </row>
    <row r="8" spans="1:7" x14ac:dyDescent="0.75">
      <c r="F8" s="38" t="s">
        <v>94</v>
      </c>
      <c r="G8" s="38" t="s">
        <v>23</v>
      </c>
    </row>
    <row r="9" spans="1:7" x14ac:dyDescent="0.75">
      <c r="F9" s="38" t="s">
        <v>95</v>
      </c>
      <c r="G9" s="38" t="s">
        <v>25</v>
      </c>
    </row>
    <row r="10" spans="1:7" x14ac:dyDescent="0.75">
      <c r="F10" s="38" t="s">
        <v>96</v>
      </c>
      <c r="G10" s="38" t="s">
        <v>97</v>
      </c>
    </row>
    <row r="11" spans="1:7" x14ac:dyDescent="0.75">
      <c r="F11" s="38" t="s">
        <v>98</v>
      </c>
      <c r="G11" s="38" t="s">
        <v>99</v>
      </c>
    </row>
    <row r="12" spans="1:7" x14ac:dyDescent="0.75">
      <c r="B12" s="3"/>
      <c r="F12" s="38" t="s">
        <v>100</v>
      </c>
      <c r="G12" s="38" t="s">
        <v>101</v>
      </c>
    </row>
    <row r="13" spans="1:7" x14ac:dyDescent="0.75">
      <c r="F13" s="38" t="s">
        <v>102</v>
      </c>
      <c r="G13" s="38" t="s">
        <v>103</v>
      </c>
    </row>
    <row r="14" spans="1:7" x14ac:dyDescent="0.75">
      <c r="B14" s="4"/>
      <c r="F14" s="38" t="s">
        <v>104</v>
      </c>
      <c r="G14" s="38" t="s">
        <v>105</v>
      </c>
    </row>
    <row r="15" spans="1:7" x14ac:dyDescent="0.75">
      <c r="F15" s="38" t="s">
        <v>106</v>
      </c>
      <c r="G15" s="38" t="s">
        <v>107</v>
      </c>
    </row>
    <row r="16" spans="1:7" x14ac:dyDescent="0.75">
      <c r="F16" s="38" t="s">
        <v>108</v>
      </c>
      <c r="G16" s="38" t="s">
        <v>109</v>
      </c>
    </row>
    <row r="17" spans="1:7" x14ac:dyDescent="0.75">
      <c r="F17" s="38" t="s">
        <v>110</v>
      </c>
      <c r="G17" s="38" t="s">
        <v>111</v>
      </c>
    </row>
    <row r="18" spans="1:7" x14ac:dyDescent="0.75">
      <c r="F18" s="38" t="s">
        <v>112</v>
      </c>
      <c r="G18" s="38" t="s">
        <v>113</v>
      </c>
    </row>
    <row r="19" spans="1:7" x14ac:dyDescent="0.75">
      <c r="F19" s="38" t="s">
        <v>114</v>
      </c>
      <c r="G19" s="38" t="s">
        <v>31</v>
      </c>
    </row>
    <row r="20" spans="1:7" x14ac:dyDescent="0.75">
      <c r="F20" s="38" t="s">
        <v>115</v>
      </c>
      <c r="G20" s="38" t="s">
        <v>32</v>
      </c>
    </row>
    <row r="21" spans="1:7" x14ac:dyDescent="0.75">
      <c r="F21" s="38" t="s">
        <v>116</v>
      </c>
      <c r="G21" s="38" t="s">
        <v>33</v>
      </c>
    </row>
    <row r="22" spans="1:7" x14ac:dyDescent="0.75">
      <c r="F22" s="38" t="s">
        <v>117</v>
      </c>
      <c r="G22" s="38" t="s">
        <v>34</v>
      </c>
    </row>
    <row r="23" spans="1:7" x14ac:dyDescent="0.75">
      <c r="F23" s="38" t="s">
        <v>118</v>
      </c>
      <c r="G23" s="38" t="s">
        <v>119</v>
      </c>
    </row>
    <row r="24" spans="1:7" x14ac:dyDescent="0.75">
      <c r="F24" s="38" t="s">
        <v>120</v>
      </c>
      <c r="G24" s="38" t="s">
        <v>121</v>
      </c>
    </row>
    <row r="25" spans="1:7" x14ac:dyDescent="0.75">
      <c r="F25" s="38" t="s">
        <v>122</v>
      </c>
      <c r="G25" s="38" t="s">
        <v>123</v>
      </c>
    </row>
    <row r="26" spans="1:7" x14ac:dyDescent="0.75">
      <c r="B26" s="3"/>
      <c r="F26" s="38" t="s">
        <v>124</v>
      </c>
      <c r="G26" s="38" t="s">
        <v>125</v>
      </c>
    </row>
    <row r="27" spans="1:7" x14ac:dyDescent="0.75">
      <c r="F27" s="38" t="s">
        <v>126</v>
      </c>
      <c r="G27" s="38" t="s">
        <v>127</v>
      </c>
    </row>
    <row r="28" spans="1:7" x14ac:dyDescent="0.75">
      <c r="B28" s="4"/>
      <c r="F28" s="38" t="s">
        <v>128</v>
      </c>
      <c r="G28" s="38" t="s">
        <v>129</v>
      </c>
    </row>
    <row r="29" spans="1:7" x14ac:dyDescent="0.75">
      <c r="F29" s="38" t="s">
        <v>130</v>
      </c>
      <c r="G29" s="38" t="s">
        <v>131</v>
      </c>
    </row>
    <row r="30" spans="1:7" x14ac:dyDescent="0.75">
      <c r="F30" s="38" t="s">
        <v>132</v>
      </c>
      <c r="G30" s="38" t="s">
        <v>133</v>
      </c>
    </row>
    <row r="31" spans="1:7" x14ac:dyDescent="0.75">
      <c r="A31" s="1"/>
      <c r="F31" s="38" t="s">
        <v>134</v>
      </c>
      <c r="G31" s="38" t="s">
        <v>35</v>
      </c>
    </row>
    <row r="32" spans="1:7" x14ac:dyDescent="0.75">
      <c r="F32" s="38" t="s">
        <v>135</v>
      </c>
      <c r="G32" s="38" t="s">
        <v>136</v>
      </c>
    </row>
    <row r="33" spans="6:7" x14ac:dyDescent="0.75">
      <c r="F33" s="38" t="s">
        <v>137</v>
      </c>
      <c r="G33" s="38" t="s">
        <v>26</v>
      </c>
    </row>
    <row r="34" spans="6:7" x14ac:dyDescent="0.75">
      <c r="F34" s="38" t="s">
        <v>138</v>
      </c>
      <c r="G34" s="38" t="s">
        <v>139</v>
      </c>
    </row>
    <row r="35" spans="6:7" x14ac:dyDescent="0.75">
      <c r="F35" s="38" t="s">
        <v>140</v>
      </c>
      <c r="G35" s="38" t="s">
        <v>141</v>
      </c>
    </row>
    <row r="36" spans="6:7" x14ac:dyDescent="0.75">
      <c r="F36" s="38" t="s">
        <v>83</v>
      </c>
      <c r="G36" s="38" t="s">
        <v>142</v>
      </c>
    </row>
    <row r="37" spans="6:7" x14ac:dyDescent="0.75">
      <c r="F37" s="38" t="s">
        <v>143</v>
      </c>
      <c r="G37" s="38" t="s">
        <v>144</v>
      </c>
    </row>
    <row r="38" spans="6:7" x14ac:dyDescent="0.75">
      <c r="F38" s="38" t="s">
        <v>145</v>
      </c>
      <c r="G38" s="38" t="s">
        <v>36</v>
      </c>
    </row>
    <row r="39" spans="6:7" x14ac:dyDescent="0.75">
      <c r="F39" s="38" t="s">
        <v>146</v>
      </c>
      <c r="G39" s="38" t="s">
        <v>147</v>
      </c>
    </row>
    <row r="40" spans="6:7" x14ac:dyDescent="0.75">
      <c r="F40" s="38" t="s">
        <v>148</v>
      </c>
      <c r="G40" s="38" t="s">
        <v>149</v>
      </c>
    </row>
    <row r="41" spans="6:7" x14ac:dyDescent="0.75">
      <c r="F41" s="38" t="s">
        <v>150</v>
      </c>
      <c r="G41" s="38" t="s">
        <v>151</v>
      </c>
    </row>
    <row r="42" spans="6:7" x14ac:dyDescent="0.75">
      <c r="F42" s="38" t="s">
        <v>152</v>
      </c>
      <c r="G42" s="38" t="s">
        <v>153</v>
      </c>
    </row>
    <row r="43" spans="6:7" x14ac:dyDescent="0.75">
      <c r="F43" s="38" t="s">
        <v>154</v>
      </c>
      <c r="G43" s="38" t="s">
        <v>155</v>
      </c>
    </row>
    <row r="44" spans="6:7" x14ac:dyDescent="0.75">
      <c r="F44" s="38" t="s">
        <v>156</v>
      </c>
      <c r="G44" s="38" t="s">
        <v>28</v>
      </c>
    </row>
    <row r="45" spans="6:7" x14ac:dyDescent="0.75">
      <c r="F45" s="38" t="s">
        <v>157</v>
      </c>
      <c r="G45" s="38" t="s">
        <v>158</v>
      </c>
    </row>
    <row r="46" spans="6:7" x14ac:dyDescent="0.75">
      <c r="F46" s="38" t="s">
        <v>159</v>
      </c>
      <c r="G46" s="38" t="s">
        <v>37</v>
      </c>
    </row>
    <row r="47" spans="6:7" x14ac:dyDescent="0.75">
      <c r="F47" s="38" t="s">
        <v>160</v>
      </c>
      <c r="G47" s="38" t="s">
        <v>161</v>
      </c>
    </row>
    <row r="48" spans="6:7" x14ac:dyDescent="0.75">
      <c r="F48" s="38" t="s">
        <v>162</v>
      </c>
      <c r="G48" s="38" t="s">
        <v>163</v>
      </c>
    </row>
    <row r="49" spans="6:7" x14ac:dyDescent="0.75">
      <c r="F49" s="38" t="s">
        <v>164</v>
      </c>
      <c r="G49" s="38" t="s">
        <v>165</v>
      </c>
    </row>
    <row r="50" spans="6:7" x14ac:dyDescent="0.75">
      <c r="F50" s="38" t="s">
        <v>166</v>
      </c>
      <c r="G50" s="38" t="s">
        <v>167</v>
      </c>
    </row>
    <row r="51" spans="6:7" x14ac:dyDescent="0.75">
      <c r="F51" s="38" t="s">
        <v>168</v>
      </c>
      <c r="G51" s="38" t="s">
        <v>169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62"/>
  <sheetViews>
    <sheetView tabSelected="1" topLeftCell="A30" zoomScaleNormal="100" workbookViewId="0">
      <selection activeCell="C45" sqref="C45"/>
    </sheetView>
  </sheetViews>
  <sheetFormatPr defaultColWidth="8.6328125" defaultRowHeight="14.75" x14ac:dyDescent="0.75"/>
  <cols>
    <col min="1" max="1" width="45.453125" customWidth="1"/>
    <col min="2" max="2" width="15.6328125" customWidth="1"/>
    <col min="3" max="3" width="19.1796875" customWidth="1"/>
  </cols>
  <sheetData>
    <row r="1" spans="1:31" x14ac:dyDescent="0.75">
      <c r="A1" s="1" t="s">
        <v>45</v>
      </c>
    </row>
    <row r="2" spans="1:31" x14ac:dyDescent="0.75">
      <c r="A2" t="s">
        <v>82</v>
      </c>
    </row>
    <row r="3" spans="1:31" x14ac:dyDescent="0.75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75">
      <c r="A4" s="5" t="s">
        <v>42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s="5" t="s">
        <v>43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s="5"/>
    </row>
    <row r="7" spans="1:31" x14ac:dyDescent="0.75">
      <c r="A7" s="5" t="s">
        <v>81</v>
      </c>
    </row>
    <row r="8" spans="1:31" x14ac:dyDescent="0.75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75">
      <c r="A9" s="5" t="s">
        <v>42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s="5" t="s">
        <v>43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75">
      <c r="A11" s="5"/>
    </row>
    <row r="12" spans="1:31" x14ac:dyDescent="0.75">
      <c r="A12" s="6" t="s">
        <v>10</v>
      </c>
    </row>
    <row r="13" spans="1:31" x14ac:dyDescent="0.75">
      <c r="A13" s="5" t="s">
        <v>11</v>
      </c>
    </row>
    <row r="14" spans="1:31" x14ac:dyDescent="0.75">
      <c r="A14" s="5" t="s">
        <v>12</v>
      </c>
    </row>
    <row r="15" spans="1:31" x14ac:dyDescent="0.75">
      <c r="A15" s="7" t="s">
        <v>170</v>
      </c>
      <c r="B15" s="7"/>
    </row>
    <row r="16" spans="1:31" x14ac:dyDescent="0.75">
      <c r="A16" s="8" t="s">
        <v>13</v>
      </c>
      <c r="B16" s="8"/>
      <c r="C16" s="9" t="s">
        <v>14</v>
      </c>
    </row>
    <row r="17" spans="1:18" x14ac:dyDescent="0.75">
      <c r="A17" s="8" t="s">
        <v>15</v>
      </c>
      <c r="B17" s="8"/>
      <c r="C17" s="9" t="s">
        <v>16</v>
      </c>
    </row>
    <row r="18" spans="1:18" x14ac:dyDescent="0.75">
      <c r="A18" s="8" t="s">
        <v>17</v>
      </c>
      <c r="B18" s="8"/>
    </row>
    <row r="19" spans="1:18" x14ac:dyDescent="0.75">
      <c r="A19" s="8" t="s">
        <v>18</v>
      </c>
      <c r="B19" s="8" t="s">
        <v>19</v>
      </c>
      <c r="C19" s="8" t="s">
        <v>20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75">
      <c r="A20" s="8" t="s">
        <v>21</v>
      </c>
      <c r="B20" s="8">
        <v>5.6849999999999996</v>
      </c>
      <c r="C20" s="8" t="s">
        <v>22</v>
      </c>
      <c r="D20" s="8">
        <v>4750</v>
      </c>
      <c r="E20" s="8">
        <v>4750</v>
      </c>
      <c r="F20" s="8">
        <v>3000</v>
      </c>
      <c r="G20" s="8">
        <v>5000</v>
      </c>
      <c r="H20" s="8">
        <v>5000</v>
      </c>
      <c r="I20" s="8">
        <v>5000</v>
      </c>
      <c r="J20" s="8">
        <v>5000</v>
      </c>
      <c r="K20" s="7" t="s">
        <v>171</v>
      </c>
    </row>
    <row r="21" spans="1:18" x14ac:dyDescent="0.75">
      <c r="A21" s="8" t="s">
        <v>23</v>
      </c>
      <c r="B21" s="8">
        <v>3.5710000000000002</v>
      </c>
      <c r="C21" s="8" t="s">
        <v>22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24</v>
      </c>
    </row>
    <row r="22" spans="1:18" x14ac:dyDescent="0.75">
      <c r="A22" s="8" t="s">
        <v>25</v>
      </c>
      <c r="B22" s="8">
        <v>0.96799999999999997</v>
      </c>
      <c r="C22" s="8" t="s">
        <v>22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75">
      <c r="A23" s="8" t="s">
        <v>26</v>
      </c>
      <c r="B23" s="8">
        <v>8.3800000000000008</v>
      </c>
      <c r="C23" s="10" t="s">
        <v>22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27</v>
      </c>
      <c r="L23" s="10"/>
      <c r="M23" s="12"/>
    </row>
    <row r="24" spans="1:18" ht="15.75" customHeight="1" x14ac:dyDescent="0.75">
      <c r="A24" s="8" t="s">
        <v>28</v>
      </c>
      <c r="B24" s="8">
        <v>28.64</v>
      </c>
      <c r="C24" s="8" t="s">
        <v>22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29</v>
      </c>
      <c r="R24" s="13"/>
    </row>
    <row r="25" spans="1:18" ht="15.75" customHeight="1" x14ac:dyDescent="0.75">
      <c r="A25" s="8" t="s">
        <v>30</v>
      </c>
      <c r="B25" s="8">
        <v>39.35</v>
      </c>
      <c r="C25" s="8" t="s">
        <v>22</v>
      </c>
      <c r="D25" s="8">
        <v>2500</v>
      </c>
      <c r="E25" s="8">
        <v>2500</v>
      </c>
      <c r="F25" s="8">
        <v>2500</v>
      </c>
      <c r="G25" s="8">
        <v>2500</v>
      </c>
      <c r="H25" s="8">
        <v>0</v>
      </c>
      <c r="I25" s="8">
        <v>0</v>
      </c>
      <c r="J25" s="8">
        <v>0</v>
      </c>
      <c r="K25" s="8" t="s">
        <v>172</v>
      </c>
    </row>
    <row r="26" spans="1:18" ht="15.75" customHeight="1" x14ac:dyDescent="0.75">
      <c r="A26" s="8" t="s">
        <v>31</v>
      </c>
      <c r="B26" s="8">
        <v>4.665</v>
      </c>
      <c r="C26" s="8" t="s">
        <v>22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8" t="s">
        <v>173</v>
      </c>
    </row>
    <row r="27" spans="1:18" ht="15.75" customHeight="1" x14ac:dyDescent="0.75">
      <c r="A27" s="8" t="s">
        <v>32</v>
      </c>
      <c r="B27" s="8">
        <v>1.341</v>
      </c>
      <c r="C27" s="8" t="s">
        <v>22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75">
      <c r="A28" s="8" t="s">
        <v>121</v>
      </c>
      <c r="B28" s="8">
        <v>5.7169999999999996</v>
      </c>
      <c r="C28" s="8" t="s">
        <v>22</v>
      </c>
      <c r="D28" s="8">
        <v>0</v>
      </c>
      <c r="E28" s="8">
        <v>0</v>
      </c>
      <c r="F28" s="8">
        <v>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75">
      <c r="A29" s="8" t="s">
        <v>33</v>
      </c>
      <c r="B29" s="8">
        <v>6.0380000000000003</v>
      </c>
      <c r="C29" s="8" t="s">
        <v>22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75">
      <c r="A30" s="8" t="s">
        <v>34</v>
      </c>
      <c r="B30" s="8">
        <v>6.8730000000000002</v>
      </c>
      <c r="C30" s="8" t="s">
        <v>22</v>
      </c>
      <c r="D30" s="8">
        <v>2500</v>
      </c>
      <c r="E30" s="8">
        <v>2500</v>
      </c>
      <c r="F30" s="8">
        <v>2500</v>
      </c>
      <c r="G30" s="8">
        <v>3500</v>
      </c>
      <c r="H30" s="8">
        <v>3500</v>
      </c>
      <c r="I30" s="8">
        <v>3500</v>
      </c>
      <c r="J30" s="8">
        <v>3500</v>
      </c>
    </row>
    <row r="31" spans="1:18" ht="15.75" customHeight="1" x14ac:dyDescent="0.75">
      <c r="A31" s="8" t="s">
        <v>147</v>
      </c>
      <c r="B31" s="8">
        <v>12.97</v>
      </c>
      <c r="C31" s="8" t="s">
        <v>22</v>
      </c>
      <c r="D31" s="8">
        <v>0</v>
      </c>
      <c r="E31" s="8">
        <v>0</v>
      </c>
      <c r="F31" s="8">
        <v>0</v>
      </c>
      <c r="G31" s="8">
        <v>2000</v>
      </c>
      <c r="H31" s="8">
        <v>2000</v>
      </c>
      <c r="I31" s="8">
        <v>2000</v>
      </c>
      <c r="J31" s="8">
        <v>2000</v>
      </c>
      <c r="K31" t="s">
        <v>174</v>
      </c>
    </row>
    <row r="32" spans="1:18" ht="15.75" customHeight="1" x14ac:dyDescent="0.75">
      <c r="A32" s="8" t="s">
        <v>149</v>
      </c>
      <c r="B32" s="8">
        <v>1.0940000000000001</v>
      </c>
      <c r="C32" s="8" t="s">
        <v>22</v>
      </c>
      <c r="D32" s="8">
        <v>0</v>
      </c>
      <c r="E32" s="8">
        <v>0</v>
      </c>
      <c r="F32" s="8">
        <v>1500</v>
      </c>
      <c r="G32" s="8">
        <v>1500</v>
      </c>
      <c r="H32" s="8">
        <v>1500</v>
      </c>
      <c r="I32" s="8">
        <v>1500</v>
      </c>
      <c r="J32" s="8">
        <v>1500</v>
      </c>
    </row>
    <row r="33" spans="1:32" ht="15.75" customHeight="1" x14ac:dyDescent="0.75">
      <c r="A33" s="8" t="s">
        <v>35</v>
      </c>
      <c r="B33" s="8">
        <v>8.8849999999999998</v>
      </c>
      <c r="C33" s="8" t="s">
        <v>22</v>
      </c>
      <c r="D33" s="8">
        <v>4000</v>
      </c>
      <c r="E33" s="8">
        <v>4000</v>
      </c>
      <c r="F33" s="8">
        <v>4000</v>
      </c>
      <c r="G33" s="8">
        <v>4000</v>
      </c>
      <c r="H33" s="8">
        <v>4000</v>
      </c>
      <c r="I33" s="8">
        <v>4000</v>
      </c>
      <c r="J33" s="8">
        <v>4000</v>
      </c>
      <c r="K33" s="8" t="s">
        <v>38</v>
      </c>
    </row>
    <row r="34" spans="1:32" ht="15.75" customHeight="1" x14ac:dyDescent="0.75">
      <c r="A34" s="8" t="s">
        <v>36</v>
      </c>
      <c r="B34" s="8">
        <v>4.1760000000000002</v>
      </c>
      <c r="C34" s="8" t="s">
        <v>22</v>
      </c>
      <c r="D34" s="8">
        <v>2500</v>
      </c>
      <c r="E34" s="8">
        <v>2500</v>
      </c>
      <c r="F34" s="8">
        <v>2500</v>
      </c>
      <c r="G34" s="8">
        <v>2500</v>
      </c>
      <c r="H34" s="8">
        <v>2500</v>
      </c>
      <c r="I34" s="8">
        <v>2500</v>
      </c>
      <c r="J34" s="8">
        <v>2500</v>
      </c>
    </row>
    <row r="35" spans="1:32" ht="15.75" customHeight="1" x14ac:dyDescent="0.75">
      <c r="A35" s="8" t="s">
        <v>37</v>
      </c>
      <c r="B35" s="8">
        <v>0.624</v>
      </c>
      <c r="C35" s="8" t="s">
        <v>22</v>
      </c>
      <c r="D35" s="8">
        <v>4000</v>
      </c>
      <c r="E35" s="8">
        <v>4000</v>
      </c>
      <c r="F35" s="8">
        <v>4000</v>
      </c>
      <c r="G35" s="8">
        <v>4000</v>
      </c>
      <c r="H35" s="8">
        <v>4000</v>
      </c>
      <c r="I35" s="8">
        <v>4000</v>
      </c>
      <c r="J35" s="8">
        <v>4000</v>
      </c>
      <c r="K35" s="8" t="s">
        <v>38</v>
      </c>
    </row>
    <row r="36" spans="1:32" ht="15.75" customHeight="1" x14ac:dyDescent="0.75">
      <c r="A36" s="8" t="s">
        <v>39</v>
      </c>
      <c r="B36" s="8">
        <f>B37-SUM(B20:B35)</f>
        <v>190.52300000000002</v>
      </c>
      <c r="C36" s="8"/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/>
    </row>
    <row r="37" spans="1:32" ht="15.75" customHeight="1" x14ac:dyDescent="0.75">
      <c r="A37" s="8" t="s">
        <v>40</v>
      </c>
      <c r="B37" s="8">
        <v>329.5</v>
      </c>
    </row>
    <row r="38" spans="1:32" ht="15.75" customHeight="1" x14ac:dyDescent="0.75">
      <c r="A38" s="8"/>
      <c r="B38" s="8"/>
      <c r="C38" s="8"/>
      <c r="D38" s="8"/>
      <c r="E38" s="8"/>
      <c r="F38" s="8"/>
      <c r="G38" s="8"/>
      <c r="H38" s="8"/>
      <c r="I38" s="8"/>
      <c r="J38" s="7"/>
    </row>
    <row r="39" spans="1:32" x14ac:dyDescent="0.75">
      <c r="A39" s="15"/>
    </row>
    <row r="40" spans="1:32" x14ac:dyDescent="0.75">
      <c r="A40" s="5"/>
    </row>
    <row r="41" spans="1:32" x14ac:dyDescent="0.75">
      <c r="A41" s="5" t="s">
        <v>46</v>
      </c>
      <c r="B41">
        <v>0.78500000000000003</v>
      </c>
    </row>
    <row r="42" spans="1:32" x14ac:dyDescent="0.75">
      <c r="A42" s="5"/>
    </row>
    <row r="43" spans="1:32" x14ac:dyDescent="0.75">
      <c r="A43" s="5" t="s">
        <v>44</v>
      </c>
    </row>
    <row r="44" spans="1:32" x14ac:dyDescent="0.75">
      <c r="C44">
        <v>2021</v>
      </c>
      <c r="D44">
        <v>2022</v>
      </c>
      <c r="E44">
        <v>2023</v>
      </c>
      <c r="F44">
        <v>2024</v>
      </c>
      <c r="G44">
        <v>2025</v>
      </c>
      <c r="H44">
        <v>2026</v>
      </c>
      <c r="I44">
        <v>2027</v>
      </c>
      <c r="J44">
        <v>2028</v>
      </c>
      <c r="K44">
        <v>2029</v>
      </c>
      <c r="L44">
        <v>2030</v>
      </c>
      <c r="M44">
        <v>2031</v>
      </c>
      <c r="N44">
        <v>2032</v>
      </c>
      <c r="O44">
        <v>2033</v>
      </c>
      <c r="P44">
        <v>2034</v>
      </c>
      <c r="Q44">
        <v>2035</v>
      </c>
      <c r="R44">
        <v>2036</v>
      </c>
      <c r="S44">
        <v>2037</v>
      </c>
      <c r="T44">
        <v>2038</v>
      </c>
      <c r="U44">
        <v>2039</v>
      </c>
      <c r="V44">
        <v>2040</v>
      </c>
      <c r="W44">
        <v>2041</v>
      </c>
      <c r="X44">
        <v>2042</v>
      </c>
      <c r="Y44">
        <v>2043</v>
      </c>
      <c r="Z44">
        <v>2044</v>
      </c>
      <c r="AA44">
        <v>2045</v>
      </c>
      <c r="AB44">
        <v>2046</v>
      </c>
      <c r="AC44">
        <v>2047</v>
      </c>
      <c r="AD44">
        <v>2048</v>
      </c>
      <c r="AE44">
        <v>2049</v>
      </c>
      <c r="AF44">
        <v>2050</v>
      </c>
    </row>
    <row r="45" spans="1:32" x14ac:dyDescent="0.75">
      <c r="C45" s="5">
        <f>SUMIFS(E$19:E$35,$A19:$A35,About!$B$2)</f>
        <v>0</v>
      </c>
      <c r="D45" s="5">
        <f>SUMIFS(F$19:F$35,$A19:$A35,About!$B$2)</f>
        <v>0</v>
      </c>
      <c r="E45" s="5">
        <f>SUMIFS(G$19:G$35,$A19:$A35,About!$B$2)</f>
        <v>0</v>
      </c>
      <c r="F45" s="5">
        <f>SUMIFS(H$19:H$35,$A19:$A35,About!$B$2)</f>
        <v>0</v>
      </c>
      <c r="G45" s="5">
        <f>SUMIFS(I$19:I$35,$A19:$A35,About!$B$2)</f>
        <v>0</v>
      </c>
      <c r="H45" s="5">
        <f>SUMIFS(J$19:J$35,$A19:$A35,About!$B$2)</f>
        <v>0</v>
      </c>
      <c r="I45" s="5">
        <f>SUMIFS(K$19:K$35,$A19:$A35,About!$B$2)</f>
        <v>0</v>
      </c>
      <c r="J45" s="5">
        <f>SUMIFS(L$19:L$35,$A19:$A35,About!$B$2)</f>
        <v>0</v>
      </c>
      <c r="K45" s="5">
        <f>SUMIFS(M$19:M$35,$A19:$A35,About!$B$2)</f>
        <v>0</v>
      </c>
      <c r="L45" s="5">
        <f>SUMIFS(N$19:N$35,$A19:$A35,About!$B$2)</f>
        <v>0</v>
      </c>
      <c r="M45" s="5">
        <f>SUMIFS(O$19:O$35,$A19:$A35,About!$B$2)</f>
        <v>0</v>
      </c>
      <c r="N45" s="5">
        <f>SUMIFS(P$19:P$35,$A19:$A35,About!$B$2)</f>
        <v>0</v>
      </c>
      <c r="O45" s="5">
        <f>SUMIFS(Q$19:Q$35,$A19:$A35,About!$B$2)</f>
        <v>0</v>
      </c>
      <c r="P45" s="5">
        <f>SUMIFS(R$19:R$35,$A19:$A35,About!$B$2)</f>
        <v>0</v>
      </c>
      <c r="Q45" s="5">
        <f>SUMIFS(S$19:S$35,$A19:$A35,About!$B$2)</f>
        <v>0</v>
      </c>
      <c r="R45" s="5">
        <f>SUMIFS(T$19:T$35,$A19:$A35,About!$B$2)</f>
        <v>0</v>
      </c>
      <c r="S45" s="5">
        <f>SUMIFS(U$19:U$35,$A19:$A35,About!$B$2)</f>
        <v>0</v>
      </c>
      <c r="T45" s="5">
        <f>SUMIFS(V$19:V$35,$A19:$A35,About!$B$2)</f>
        <v>0</v>
      </c>
      <c r="U45" s="5">
        <f>SUMIFS(W$19:W$35,$A19:$A35,About!$B$2)</f>
        <v>0</v>
      </c>
      <c r="V45" s="5">
        <f>SUMIFS(X$19:X$35,$A19:$A35,About!$B$2)</f>
        <v>0</v>
      </c>
      <c r="W45" s="5">
        <f>SUMIFS(Y$19:Y$35,$A19:$A35,About!$B$2)</f>
        <v>0</v>
      </c>
      <c r="X45" s="5">
        <f>SUMIFS(Z$19:Z$35,$A19:$A35,About!$B$2)</f>
        <v>0</v>
      </c>
      <c r="Y45" s="5">
        <f>SUMIFS(AA$19:AA$35,$A19:$A35,About!$B$2)</f>
        <v>0</v>
      </c>
      <c r="Z45" s="5">
        <f>SUMIFS(AB$19:AB$35,$A19:$A35,About!$B$2)</f>
        <v>0</v>
      </c>
      <c r="AA45" s="5">
        <f>SUMIFS(AC$19:AC$35,$A19:$A35,About!$B$2)</f>
        <v>0</v>
      </c>
      <c r="AB45" s="5">
        <f>SUMIFS(AD$19:AD$35,$A19:$A35,About!$B$2)</f>
        <v>0</v>
      </c>
      <c r="AC45" s="5">
        <f>SUMIFS(AE$19:AE$35,$A19:$A35,About!$B$2)</f>
        <v>0</v>
      </c>
      <c r="AD45" s="5">
        <f>SUMIFS(AF$19:AF$35,$A19:$A35,About!$B$2)</f>
        <v>0</v>
      </c>
      <c r="AE45" s="5">
        <f>SUMIFS(AG$19:AG$35,$A19:$A35,About!$B$2)</f>
        <v>0</v>
      </c>
      <c r="AF45" s="5">
        <f>SUMIFS(AH$19:AH$35,$A19:$A35,About!$B$2)</f>
        <v>0</v>
      </c>
    </row>
    <row r="46" spans="1:32" x14ac:dyDescent="0.75">
      <c r="A46" s="5"/>
    </row>
    <row r="47" spans="1:32" x14ac:dyDescent="0.75">
      <c r="A47" s="5" t="s">
        <v>41</v>
      </c>
    </row>
    <row r="48" spans="1:32" x14ac:dyDescent="0.75">
      <c r="C48">
        <v>2021</v>
      </c>
      <c r="D48">
        <v>2022</v>
      </c>
      <c r="E48">
        <v>2023</v>
      </c>
      <c r="F48">
        <v>2024</v>
      </c>
      <c r="G48">
        <v>2025</v>
      </c>
      <c r="H48">
        <v>2026</v>
      </c>
      <c r="I48">
        <v>2027</v>
      </c>
      <c r="J48">
        <v>2028</v>
      </c>
      <c r="K48">
        <v>2029</v>
      </c>
      <c r="L48">
        <v>2030</v>
      </c>
      <c r="M48">
        <v>2031</v>
      </c>
      <c r="N48">
        <v>2032</v>
      </c>
      <c r="O48">
        <v>2033</v>
      </c>
      <c r="P48">
        <v>2034</v>
      </c>
      <c r="Q48">
        <v>2035</v>
      </c>
      <c r="R48">
        <v>2036</v>
      </c>
      <c r="S48">
        <v>2037</v>
      </c>
      <c r="T48">
        <v>2038</v>
      </c>
      <c r="U48">
        <v>2039</v>
      </c>
      <c r="V48">
        <v>2040</v>
      </c>
      <c r="W48">
        <v>2041</v>
      </c>
      <c r="X48">
        <v>2042</v>
      </c>
      <c r="Y48">
        <v>2043</v>
      </c>
      <c r="Z48">
        <v>2044</v>
      </c>
      <c r="AA48">
        <v>2045</v>
      </c>
      <c r="AB48">
        <v>2046</v>
      </c>
      <c r="AC48">
        <v>2047</v>
      </c>
      <c r="AD48">
        <v>2048</v>
      </c>
      <c r="AE48">
        <v>2049</v>
      </c>
      <c r="AF48">
        <v>2050</v>
      </c>
    </row>
    <row r="49" spans="1:32" x14ac:dyDescent="0.75">
      <c r="A49" s="5" t="s">
        <v>42</v>
      </c>
      <c r="B49" s="5"/>
      <c r="C49" s="5">
        <f>B4+C45</f>
        <v>2435.88</v>
      </c>
      <c r="D49" s="5">
        <f t="shared" ref="D49:AF49" si="3">C4+D45</f>
        <v>1697.08</v>
      </c>
      <c r="E49" s="5">
        <f t="shared" si="3"/>
        <v>1020.0425</v>
      </c>
      <c r="F49" s="5">
        <f t="shared" si="3"/>
        <v>1000.8575</v>
      </c>
      <c r="G49" s="5">
        <f t="shared" si="3"/>
        <v>1102.7774999999999</v>
      </c>
      <c r="H49" s="5">
        <f t="shared" si="3"/>
        <v>1057.2825</v>
      </c>
      <c r="I49" s="5">
        <f t="shared" si="3"/>
        <v>1022.79</v>
      </c>
      <c r="J49" s="5">
        <f t="shared" si="3"/>
        <v>1024.8150000000001</v>
      </c>
      <c r="K49" s="5">
        <f t="shared" si="3"/>
        <v>1031.5474999999999</v>
      </c>
      <c r="L49" s="5">
        <f t="shared" si="3"/>
        <v>1089.8074999999999</v>
      </c>
      <c r="M49" s="5">
        <f t="shared" si="3"/>
        <v>1145.5925</v>
      </c>
      <c r="N49" s="5">
        <f t="shared" si="3"/>
        <v>1156.375</v>
      </c>
      <c r="O49" s="5">
        <f t="shared" si="3"/>
        <v>0</v>
      </c>
      <c r="P49" s="5">
        <f t="shared" si="3"/>
        <v>0</v>
      </c>
      <c r="Q49" s="5">
        <f t="shared" si="3"/>
        <v>0</v>
      </c>
      <c r="R49" s="5">
        <f t="shared" si="3"/>
        <v>0</v>
      </c>
      <c r="S49" s="5">
        <f t="shared" si="3"/>
        <v>0</v>
      </c>
      <c r="T49" s="5">
        <f t="shared" si="3"/>
        <v>0</v>
      </c>
      <c r="U49" s="5">
        <f t="shared" si="3"/>
        <v>0</v>
      </c>
      <c r="V49" s="5">
        <f t="shared" si="3"/>
        <v>0</v>
      </c>
      <c r="W49" s="5">
        <f t="shared" si="3"/>
        <v>0</v>
      </c>
      <c r="X49" s="5">
        <f t="shared" si="3"/>
        <v>0</v>
      </c>
      <c r="Y49" s="5">
        <f t="shared" si="3"/>
        <v>0</v>
      </c>
      <c r="Z49" s="5">
        <f t="shared" si="3"/>
        <v>0</v>
      </c>
      <c r="AA49" s="5">
        <f t="shared" si="3"/>
        <v>0</v>
      </c>
      <c r="AB49" s="5">
        <f t="shared" si="3"/>
        <v>0</v>
      </c>
      <c r="AC49" s="5">
        <f t="shared" si="3"/>
        <v>0</v>
      </c>
      <c r="AD49" s="5">
        <f t="shared" si="3"/>
        <v>0</v>
      </c>
      <c r="AE49" s="5">
        <f t="shared" si="3"/>
        <v>0</v>
      </c>
      <c r="AF49" s="5">
        <f t="shared" si="3"/>
        <v>0</v>
      </c>
    </row>
    <row r="50" spans="1:32" x14ac:dyDescent="0.75">
      <c r="A50" s="5" t="s">
        <v>43</v>
      </c>
      <c r="C50" s="5">
        <f>B5+C45</f>
        <v>6652.72</v>
      </c>
      <c r="D50" s="5">
        <f t="shared" ref="D50:AF50" si="4">C5+D45</f>
        <v>3617.05</v>
      </c>
      <c r="E50" s="5">
        <f t="shared" si="4"/>
        <v>1020.0425</v>
      </c>
      <c r="F50" s="5">
        <f t="shared" si="4"/>
        <v>1000.8575</v>
      </c>
      <c r="G50" s="5">
        <f t="shared" si="4"/>
        <v>1102.7774999999999</v>
      </c>
      <c r="H50" s="5">
        <f t="shared" si="4"/>
        <v>1057.2825</v>
      </c>
      <c r="I50" s="5">
        <f t="shared" si="4"/>
        <v>1022.79</v>
      </c>
      <c r="J50" s="5">
        <f t="shared" si="4"/>
        <v>1024.8150000000001</v>
      </c>
      <c r="K50" s="5">
        <f t="shared" si="4"/>
        <v>1031.5474999999999</v>
      </c>
      <c r="L50" s="5">
        <f t="shared" si="4"/>
        <v>1089.8074999999999</v>
      </c>
      <c r="M50" s="5">
        <f t="shared" si="4"/>
        <v>1145.5925</v>
      </c>
      <c r="N50" s="5">
        <f t="shared" si="4"/>
        <v>1156.375</v>
      </c>
      <c r="O50" s="5">
        <f t="shared" si="4"/>
        <v>0</v>
      </c>
      <c r="P50" s="5">
        <f t="shared" si="4"/>
        <v>0</v>
      </c>
      <c r="Q50" s="5">
        <f t="shared" si="4"/>
        <v>0</v>
      </c>
      <c r="R50" s="5">
        <f t="shared" si="4"/>
        <v>0</v>
      </c>
      <c r="S50" s="5">
        <f t="shared" si="4"/>
        <v>0</v>
      </c>
      <c r="T50" s="5">
        <f t="shared" si="4"/>
        <v>0</v>
      </c>
      <c r="U50" s="5">
        <f t="shared" si="4"/>
        <v>0</v>
      </c>
      <c r="V50" s="5">
        <f t="shared" si="4"/>
        <v>0</v>
      </c>
      <c r="W50" s="5">
        <f t="shared" si="4"/>
        <v>0</v>
      </c>
      <c r="X50" s="5">
        <f t="shared" si="4"/>
        <v>0</v>
      </c>
      <c r="Y50" s="5">
        <f t="shared" si="4"/>
        <v>0</v>
      </c>
      <c r="Z50" s="5">
        <f t="shared" si="4"/>
        <v>0</v>
      </c>
      <c r="AA50" s="5">
        <f t="shared" si="4"/>
        <v>0</v>
      </c>
      <c r="AB50" s="5">
        <f t="shared" si="4"/>
        <v>0</v>
      </c>
      <c r="AC50" s="5">
        <f t="shared" si="4"/>
        <v>0</v>
      </c>
      <c r="AD50" s="5">
        <f t="shared" si="4"/>
        <v>0</v>
      </c>
      <c r="AE50" s="5">
        <f t="shared" si="4"/>
        <v>0</v>
      </c>
      <c r="AF50" s="5">
        <f t="shared" si="4"/>
        <v>0</v>
      </c>
    </row>
    <row r="62" spans="1:32" x14ac:dyDescent="0.75"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defaultColWidth="12.453125" defaultRowHeight="15.75" customHeight="1" x14ac:dyDescent="0.7"/>
  <cols>
    <col min="1" max="1" width="51.81640625" style="23" customWidth="1"/>
    <col min="2" max="2" width="12.6328125" style="23" bestFit="1" customWidth="1"/>
    <col min="3" max="3" width="12.36328125" style="23" customWidth="1"/>
    <col min="4" max="4" width="9.453125" style="23" customWidth="1"/>
    <col min="5" max="38" width="7.453125" style="23" customWidth="1"/>
    <col min="39" max="16384" width="12.453125" style="23"/>
  </cols>
  <sheetData>
    <row r="1" spans="1:38" ht="14.25" customHeight="1" x14ac:dyDescent="0.75">
      <c r="A1" s="21" t="s">
        <v>50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8.25" x14ac:dyDescent="0.75">
      <c r="A2" s="24" t="s">
        <v>72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4.75" x14ac:dyDescent="0.7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4.75" x14ac:dyDescent="0.75">
      <c r="A4" s="25" t="s">
        <v>73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75">
      <c r="A5" s="25" t="s">
        <v>74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7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3.5" x14ac:dyDescent="0.7">
      <c r="A7" s="26" t="s">
        <v>75</v>
      </c>
      <c r="B7" s="27">
        <f>B4*$B$16*$B$14</f>
        <v>27004</v>
      </c>
    </row>
    <row r="8" spans="1:38" ht="13.5" x14ac:dyDescent="0.7">
      <c r="A8" s="26" t="s">
        <v>76</v>
      </c>
      <c r="B8" s="27">
        <f>B4*B14</f>
        <v>31400</v>
      </c>
    </row>
    <row r="9" spans="1:38" ht="13.5" x14ac:dyDescent="0.7">
      <c r="A9" s="26"/>
      <c r="B9" s="27"/>
    </row>
    <row r="10" spans="1:38" ht="15.75" customHeight="1" x14ac:dyDescent="0.7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7">
      <c r="A11" s="23" t="s">
        <v>77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75">
      <c r="A13" s="21" t="s">
        <v>51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3.5" x14ac:dyDescent="0.7">
      <c r="A14" s="26" t="s">
        <v>52</v>
      </c>
      <c r="B14" s="26">
        <v>0.78500000000000003</v>
      </c>
    </row>
    <row r="15" spans="1:38" ht="13.5" x14ac:dyDescent="0.7">
      <c r="A15" s="26"/>
    </row>
    <row r="16" spans="1:38" ht="13.5" x14ac:dyDescent="0.7">
      <c r="A16" s="26" t="s">
        <v>53</v>
      </c>
      <c r="B16" s="26">
        <v>0.86</v>
      </c>
    </row>
    <row r="17" spans="1:33" ht="13.5" x14ac:dyDescent="0.7">
      <c r="A17" s="26"/>
    </row>
    <row r="18" spans="1:33" ht="13.5" x14ac:dyDescent="0.7"/>
    <row r="19" spans="1:33" ht="13.5" x14ac:dyDescent="0.7">
      <c r="A19" s="26" t="s">
        <v>54</v>
      </c>
    </row>
    <row r="20" spans="1:33" ht="13.5" x14ac:dyDescent="0.7">
      <c r="A20" s="26" t="s">
        <v>55</v>
      </c>
    </row>
    <row r="21" spans="1:33" ht="13.5" x14ac:dyDescent="0.7"/>
    <row r="22" spans="1:33" ht="40.5" x14ac:dyDescent="0.7">
      <c r="A22" s="26" t="s">
        <v>56</v>
      </c>
      <c r="B22" s="26" t="s">
        <v>57</v>
      </c>
      <c r="C22" s="26" t="s">
        <v>58</v>
      </c>
      <c r="D22" s="24" t="s">
        <v>78</v>
      </c>
    </row>
    <row r="23" spans="1:33" ht="27" x14ac:dyDescent="0.7">
      <c r="A23" s="26" t="s">
        <v>59</v>
      </c>
      <c r="B23" s="28" t="s">
        <v>60</v>
      </c>
      <c r="C23" s="28" t="s">
        <v>61</v>
      </c>
      <c r="D23" s="27">
        <f>B5*B14</f>
        <v>5887.5</v>
      </c>
    </row>
    <row r="24" spans="1:33" ht="27" x14ac:dyDescent="0.7">
      <c r="A24" s="26" t="s">
        <v>62</v>
      </c>
      <c r="B24" s="24">
        <v>3</v>
      </c>
      <c r="C24" s="28" t="s">
        <v>63</v>
      </c>
      <c r="D24" s="27">
        <f>D23</f>
        <v>5887.5</v>
      </c>
    </row>
    <row r="25" spans="1:33" ht="27" x14ac:dyDescent="0.7">
      <c r="A25" s="26" t="s">
        <v>64</v>
      </c>
      <c r="B25" s="29">
        <v>44657</v>
      </c>
      <c r="C25" s="28" t="s">
        <v>65</v>
      </c>
      <c r="D25" s="27">
        <f>B4*B14</f>
        <v>31400</v>
      </c>
    </row>
    <row r="26" spans="1:33" ht="13.5" x14ac:dyDescent="0.7"/>
    <row r="27" spans="1:33" ht="13.5" x14ac:dyDescent="0.7">
      <c r="A27" s="26" t="s">
        <v>66</v>
      </c>
    </row>
    <row r="28" spans="1:33" ht="13.5" x14ac:dyDescent="0.7">
      <c r="A28" s="30" t="s">
        <v>79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3.5" x14ac:dyDescent="0.7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3.5" x14ac:dyDescent="0.7">
      <c r="A30" s="31" t="s">
        <v>67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3.5" x14ac:dyDescent="0.7">
      <c r="A31" s="30" t="s">
        <v>80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3.5" x14ac:dyDescent="0.7">
      <c r="A32" s="30" t="s">
        <v>68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3.5" x14ac:dyDescent="0.7">
      <c r="A33" s="30" t="s">
        <v>69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3.5" x14ac:dyDescent="0.7">
      <c r="A34" s="30" t="s">
        <v>70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3.5" x14ac:dyDescent="0.7">
      <c r="A36" s="26" t="s">
        <v>71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3.5" x14ac:dyDescent="0.7"/>
    <row r="38" spans="1:32" ht="13.5" x14ac:dyDescent="0.7"/>
    <row r="39" spans="1:32" ht="13.5" x14ac:dyDescent="0.7"/>
    <row r="40" spans="1:32" ht="13.5" x14ac:dyDescent="0.7"/>
    <row r="41" spans="1:32" ht="13.5" x14ac:dyDescent="0.7"/>
    <row r="42" spans="1:32" ht="13.5" x14ac:dyDescent="0.7"/>
    <row r="43" spans="1:32" ht="13.5" x14ac:dyDescent="0.7"/>
    <row r="44" spans="1:32" ht="13.5" x14ac:dyDescent="0.7"/>
    <row r="45" spans="1:32" ht="13.5" x14ac:dyDescent="0.7"/>
    <row r="46" spans="1:32" ht="13.5" x14ac:dyDescent="0.7"/>
    <row r="47" spans="1:32" ht="13.5" x14ac:dyDescent="0.7"/>
    <row r="48" spans="1:32" ht="13.5" x14ac:dyDescent="0.7"/>
    <row r="49" ht="13.5" x14ac:dyDescent="0.7"/>
    <row r="50" ht="13.5" x14ac:dyDescent="0.7"/>
    <row r="51" ht="13.5" x14ac:dyDescent="0.7"/>
    <row r="52" ht="13.5" x14ac:dyDescent="0.7"/>
    <row r="53" ht="13.5" x14ac:dyDescent="0.7"/>
    <row r="54" ht="13.5" x14ac:dyDescent="0.7"/>
    <row r="55" ht="13.5" x14ac:dyDescent="0.7"/>
    <row r="56" ht="13.5" x14ac:dyDescent="0.7"/>
    <row r="57" ht="13.5" x14ac:dyDescent="0.7"/>
    <row r="58" ht="13.5" x14ac:dyDescent="0.7"/>
    <row r="59" ht="13.5" x14ac:dyDescent="0.7"/>
    <row r="60" ht="13.5" x14ac:dyDescent="0.7"/>
    <row r="61" ht="13.5" x14ac:dyDescent="0.7"/>
    <row r="62" ht="13.5" x14ac:dyDescent="0.7"/>
    <row r="63" ht="13.5" x14ac:dyDescent="0.7"/>
    <row r="64" ht="13.5" x14ac:dyDescent="0.7"/>
    <row r="65" ht="13.5" x14ac:dyDescent="0.7"/>
    <row r="66" ht="13.5" x14ac:dyDescent="0.7"/>
    <row r="67" ht="13.5" x14ac:dyDescent="0.7"/>
    <row r="68" ht="13.5" x14ac:dyDescent="0.7"/>
    <row r="69" ht="13.5" x14ac:dyDescent="0.7"/>
    <row r="70" ht="13.5" x14ac:dyDescent="0.7"/>
    <row r="71" ht="13.5" x14ac:dyDescent="0.7"/>
    <row r="72" ht="13.5" x14ac:dyDescent="0.7"/>
    <row r="73" ht="13.5" x14ac:dyDescent="0.7"/>
    <row r="74" ht="13.5" x14ac:dyDescent="0.7"/>
    <row r="75" ht="13.5" x14ac:dyDescent="0.7"/>
    <row r="76" ht="13.5" x14ac:dyDescent="0.7"/>
    <row r="77" ht="13.5" x14ac:dyDescent="0.7"/>
    <row r="78" ht="13.5" x14ac:dyDescent="0.7"/>
    <row r="79" ht="13.5" x14ac:dyDescent="0.7"/>
    <row r="80" ht="13.5" x14ac:dyDescent="0.7"/>
    <row r="81" ht="13.5" x14ac:dyDescent="0.7"/>
    <row r="82" ht="13.5" x14ac:dyDescent="0.7"/>
    <row r="83" ht="13.5" x14ac:dyDescent="0.7"/>
    <row r="84" ht="13.5" x14ac:dyDescent="0.7"/>
    <row r="85" ht="13.5" x14ac:dyDescent="0.7"/>
    <row r="86" ht="13.5" x14ac:dyDescent="0.7"/>
    <row r="87" ht="13.5" x14ac:dyDescent="0.7"/>
    <row r="88" ht="13.5" x14ac:dyDescent="0.7"/>
    <row r="89" ht="13.5" x14ac:dyDescent="0.7"/>
    <row r="90" ht="13.5" x14ac:dyDescent="0.7"/>
    <row r="91" ht="13.5" x14ac:dyDescent="0.7"/>
    <row r="92" ht="13.5" x14ac:dyDescent="0.7"/>
    <row r="93" ht="13.5" x14ac:dyDescent="0.7"/>
    <row r="94" ht="13.5" x14ac:dyDescent="0.7"/>
    <row r="95" ht="13.5" x14ac:dyDescent="0.7"/>
    <row r="96" ht="13.5" x14ac:dyDescent="0.7"/>
    <row r="97" ht="13.5" x14ac:dyDescent="0.7"/>
    <row r="98" ht="13.5" x14ac:dyDescent="0.7"/>
    <row r="99" ht="13.5" x14ac:dyDescent="0.7"/>
    <row r="100" ht="13.5" x14ac:dyDescent="0.7"/>
    <row r="101" ht="13.5" x14ac:dyDescent="0.7"/>
    <row r="102" ht="13.5" x14ac:dyDescent="0.7"/>
    <row r="103" ht="13.5" x14ac:dyDescent="0.7"/>
    <row r="104" ht="13.5" x14ac:dyDescent="0.7"/>
    <row r="105" ht="13.5" x14ac:dyDescent="0.7"/>
    <row r="106" ht="13.5" x14ac:dyDescent="0.7"/>
    <row r="107" ht="13.5" x14ac:dyDescent="0.7"/>
    <row r="108" ht="13.5" x14ac:dyDescent="0.7"/>
    <row r="109" ht="13.5" x14ac:dyDescent="0.7"/>
    <row r="110" ht="13.5" x14ac:dyDescent="0.7"/>
    <row r="111" ht="13.5" x14ac:dyDescent="0.7"/>
    <row r="112" ht="13.5" x14ac:dyDescent="0.7"/>
    <row r="113" ht="13.5" x14ac:dyDescent="0.7"/>
    <row r="114" ht="13.5" x14ac:dyDescent="0.7"/>
    <row r="115" ht="13.5" x14ac:dyDescent="0.7"/>
    <row r="116" ht="13.5" x14ac:dyDescent="0.7"/>
    <row r="117" ht="13.5" x14ac:dyDescent="0.7"/>
    <row r="118" ht="13.5" x14ac:dyDescent="0.7"/>
    <row r="119" ht="13.5" x14ac:dyDescent="0.7"/>
    <row r="120" ht="13.5" x14ac:dyDescent="0.7"/>
    <row r="121" ht="13.5" x14ac:dyDescent="0.7"/>
    <row r="122" ht="13.5" x14ac:dyDescent="0.7"/>
    <row r="123" ht="13.5" x14ac:dyDescent="0.7"/>
    <row r="124" ht="13.5" x14ac:dyDescent="0.7"/>
    <row r="125" ht="13.5" x14ac:dyDescent="0.7"/>
    <row r="126" ht="13.5" x14ac:dyDescent="0.7"/>
    <row r="127" ht="13.5" x14ac:dyDescent="0.7"/>
    <row r="128" ht="13.5" x14ac:dyDescent="0.7"/>
    <row r="129" ht="13.5" x14ac:dyDescent="0.7"/>
    <row r="130" ht="13.5" x14ac:dyDescent="0.7"/>
    <row r="131" ht="13.5" x14ac:dyDescent="0.7"/>
    <row r="132" ht="13.5" x14ac:dyDescent="0.7"/>
    <row r="133" ht="13.5" x14ac:dyDescent="0.7"/>
    <row r="134" ht="13.5" x14ac:dyDescent="0.7"/>
    <row r="135" ht="13.5" x14ac:dyDescent="0.7"/>
    <row r="136" ht="13.5" x14ac:dyDescent="0.7"/>
    <row r="137" ht="13.5" x14ac:dyDescent="0.7"/>
    <row r="138" ht="13.5" x14ac:dyDescent="0.7"/>
    <row r="139" ht="13.5" x14ac:dyDescent="0.7"/>
    <row r="140" ht="13.5" x14ac:dyDescent="0.7"/>
    <row r="141" ht="13.5" x14ac:dyDescent="0.7"/>
    <row r="142" ht="13.5" x14ac:dyDescent="0.7"/>
    <row r="143" ht="13.5" x14ac:dyDescent="0.7"/>
    <row r="144" ht="13.5" x14ac:dyDescent="0.7"/>
    <row r="145" ht="13.5" x14ac:dyDescent="0.7"/>
    <row r="146" ht="13.5" x14ac:dyDescent="0.7"/>
    <row r="147" ht="13.5" x14ac:dyDescent="0.7"/>
    <row r="148" ht="13.5" x14ac:dyDescent="0.7"/>
    <row r="149" ht="13.5" x14ac:dyDescent="0.7"/>
    <row r="150" ht="13.5" x14ac:dyDescent="0.7"/>
    <row r="151" ht="13.5" x14ac:dyDescent="0.7"/>
    <row r="152" ht="13.5" x14ac:dyDescent="0.7"/>
    <row r="153" ht="13.5" x14ac:dyDescent="0.7"/>
    <row r="154" ht="13.5" x14ac:dyDescent="0.7"/>
    <row r="155" ht="13.5" x14ac:dyDescent="0.7"/>
    <row r="156" ht="13.5" x14ac:dyDescent="0.7"/>
    <row r="157" ht="13.5" x14ac:dyDescent="0.7"/>
    <row r="158" ht="13.5" x14ac:dyDescent="0.7"/>
    <row r="159" ht="13.5" x14ac:dyDescent="0.7"/>
    <row r="160" ht="13.5" x14ac:dyDescent="0.7"/>
    <row r="161" ht="13.5" x14ac:dyDescent="0.7"/>
    <row r="162" ht="13.5" x14ac:dyDescent="0.7"/>
    <row r="163" ht="13.5" x14ac:dyDescent="0.7"/>
    <row r="164" ht="13.5" x14ac:dyDescent="0.7"/>
    <row r="165" ht="13.5" x14ac:dyDescent="0.7"/>
    <row r="166" ht="13.5" x14ac:dyDescent="0.7"/>
    <row r="167" ht="13.5" x14ac:dyDescent="0.7"/>
    <row r="168" ht="13.5" x14ac:dyDescent="0.7"/>
    <row r="169" ht="13.5" x14ac:dyDescent="0.7"/>
    <row r="170" ht="13.5" x14ac:dyDescent="0.7"/>
    <row r="171" ht="13.5" x14ac:dyDescent="0.7"/>
    <row r="172" ht="13.5" x14ac:dyDescent="0.7"/>
    <row r="173" ht="13.5" x14ac:dyDescent="0.7"/>
    <row r="174" ht="13.5" x14ac:dyDescent="0.7"/>
    <row r="175" ht="13.5" x14ac:dyDescent="0.7"/>
    <row r="176" ht="13.5" x14ac:dyDescent="0.7"/>
    <row r="177" ht="13.5" x14ac:dyDescent="0.7"/>
    <row r="178" ht="13.5" x14ac:dyDescent="0.7"/>
    <row r="179" ht="13.5" x14ac:dyDescent="0.7"/>
    <row r="180" ht="13.5" x14ac:dyDescent="0.7"/>
    <row r="181" ht="13.5" x14ac:dyDescent="0.7"/>
    <row r="182" ht="13.5" x14ac:dyDescent="0.7"/>
    <row r="183" ht="13.5" x14ac:dyDescent="0.7"/>
    <row r="184" ht="13.5" x14ac:dyDescent="0.7"/>
    <row r="185" ht="13.5" x14ac:dyDescent="0.7"/>
    <row r="186" ht="13.5" x14ac:dyDescent="0.7"/>
    <row r="187" ht="13.5" x14ac:dyDescent="0.7"/>
    <row r="188" ht="13.5" x14ac:dyDescent="0.7"/>
    <row r="189" ht="13.5" x14ac:dyDescent="0.7"/>
    <row r="190" ht="13.5" x14ac:dyDescent="0.7"/>
    <row r="191" ht="13.5" x14ac:dyDescent="0.7"/>
    <row r="192" ht="13.5" x14ac:dyDescent="0.7"/>
    <row r="193" ht="13.5" x14ac:dyDescent="0.7"/>
    <row r="194" ht="13.5" x14ac:dyDescent="0.7"/>
    <row r="195" ht="13.5" x14ac:dyDescent="0.7"/>
    <row r="196" ht="13.5" x14ac:dyDescent="0.7"/>
    <row r="197" ht="13.5" x14ac:dyDescent="0.7"/>
    <row r="198" ht="13.5" x14ac:dyDescent="0.7"/>
    <row r="199" ht="13.5" x14ac:dyDescent="0.7"/>
    <row r="200" ht="13.5" x14ac:dyDescent="0.7"/>
    <row r="201" ht="13.5" x14ac:dyDescent="0.7"/>
    <row r="202" ht="13.5" x14ac:dyDescent="0.7"/>
    <row r="203" ht="13.5" x14ac:dyDescent="0.7"/>
    <row r="204" ht="13.5" x14ac:dyDescent="0.7"/>
    <row r="205" ht="13.5" x14ac:dyDescent="0.7"/>
    <row r="206" ht="13.5" x14ac:dyDescent="0.7"/>
    <row r="207" ht="13.5" x14ac:dyDescent="0.7"/>
    <row r="208" ht="13.5" x14ac:dyDescent="0.7"/>
    <row r="209" ht="13.5" x14ac:dyDescent="0.7"/>
    <row r="210" ht="13.5" x14ac:dyDescent="0.7"/>
    <row r="211" ht="13.5" x14ac:dyDescent="0.7"/>
    <row r="212" ht="13.5" x14ac:dyDescent="0.7"/>
    <row r="213" ht="13.5" x14ac:dyDescent="0.7"/>
    <row r="214" ht="13.5" x14ac:dyDescent="0.7"/>
    <row r="215" ht="13.5" x14ac:dyDescent="0.7"/>
    <row r="216" ht="13.5" x14ac:dyDescent="0.7"/>
    <row r="217" ht="13.5" x14ac:dyDescent="0.7"/>
    <row r="218" ht="13.5" x14ac:dyDescent="0.7"/>
    <row r="219" ht="13.5" x14ac:dyDescent="0.7"/>
    <row r="220" ht="13.5" x14ac:dyDescent="0.7"/>
    <row r="221" ht="13.5" x14ac:dyDescent="0.7"/>
    <row r="222" ht="13.5" x14ac:dyDescent="0.7"/>
    <row r="223" ht="13.5" x14ac:dyDescent="0.7"/>
    <row r="224" ht="13.5" x14ac:dyDescent="0.7"/>
    <row r="225" ht="13.5" x14ac:dyDescent="0.7"/>
    <row r="226" ht="13.5" x14ac:dyDescent="0.7"/>
    <row r="227" ht="13.5" x14ac:dyDescent="0.7"/>
    <row r="228" ht="13.5" x14ac:dyDescent="0.7"/>
    <row r="229" ht="13.5" x14ac:dyDescent="0.7"/>
    <row r="230" ht="13.5" x14ac:dyDescent="0.7"/>
    <row r="231" ht="13.5" x14ac:dyDescent="0.7"/>
    <row r="232" ht="13.5" x14ac:dyDescent="0.7"/>
    <row r="233" ht="13.5" x14ac:dyDescent="0.7"/>
    <row r="234" ht="13.5" x14ac:dyDescent="0.7"/>
    <row r="235" ht="13.5" x14ac:dyDescent="0.7"/>
    <row r="236" ht="13.5" x14ac:dyDescent="0.7"/>
    <row r="237" ht="13.5" x14ac:dyDescent="0.7"/>
    <row r="238" ht="13.5" x14ac:dyDescent="0.7"/>
    <row r="239" ht="13.5" x14ac:dyDescent="0.7"/>
    <row r="240" ht="13.5" x14ac:dyDescent="0.7"/>
    <row r="241" ht="13.5" x14ac:dyDescent="0.7"/>
    <row r="242" ht="13.5" x14ac:dyDescent="0.7"/>
    <row r="243" ht="13.5" x14ac:dyDescent="0.7"/>
    <row r="244" ht="13.5" x14ac:dyDescent="0.7"/>
    <row r="245" ht="13.5" x14ac:dyDescent="0.7"/>
    <row r="246" ht="13.5" x14ac:dyDescent="0.7"/>
    <row r="247" ht="13.5" x14ac:dyDescent="0.7"/>
    <row r="248" ht="13.5" x14ac:dyDescent="0.7"/>
    <row r="249" ht="13.5" x14ac:dyDescent="0.7"/>
    <row r="250" ht="13.5" x14ac:dyDescent="0.7"/>
    <row r="251" ht="13.5" x14ac:dyDescent="0.7"/>
    <row r="252" ht="13.5" x14ac:dyDescent="0.7"/>
    <row r="253" ht="13.5" x14ac:dyDescent="0.7"/>
    <row r="254" ht="13.5" x14ac:dyDescent="0.7"/>
    <row r="255" ht="13.5" x14ac:dyDescent="0.7"/>
    <row r="256" ht="13.5" x14ac:dyDescent="0.7"/>
    <row r="257" ht="13.5" x14ac:dyDescent="0.7"/>
    <row r="258" ht="13.5" x14ac:dyDescent="0.7"/>
    <row r="259" ht="13.5" x14ac:dyDescent="0.7"/>
    <row r="260" ht="13.5" x14ac:dyDescent="0.7"/>
    <row r="261" ht="13.5" x14ac:dyDescent="0.7"/>
    <row r="262" ht="13.5" x14ac:dyDescent="0.7"/>
    <row r="263" ht="13.5" x14ac:dyDescent="0.7"/>
    <row r="264" ht="13.5" x14ac:dyDescent="0.7"/>
    <row r="265" ht="13.5" x14ac:dyDescent="0.7"/>
    <row r="266" ht="13.5" x14ac:dyDescent="0.7"/>
    <row r="267" ht="13.5" x14ac:dyDescent="0.7"/>
    <row r="268" ht="13.5" x14ac:dyDescent="0.7"/>
    <row r="269" ht="13.5" x14ac:dyDescent="0.7"/>
    <row r="270" ht="13.5" x14ac:dyDescent="0.7"/>
    <row r="271" ht="13.5" x14ac:dyDescent="0.7"/>
    <row r="272" ht="13.5" x14ac:dyDescent="0.7"/>
    <row r="273" ht="13.5" x14ac:dyDescent="0.7"/>
    <row r="274" ht="13.5" x14ac:dyDescent="0.7"/>
    <row r="275" ht="13.5" x14ac:dyDescent="0.7"/>
    <row r="276" ht="13.5" x14ac:dyDescent="0.7"/>
    <row r="277" ht="13.5" x14ac:dyDescent="0.7"/>
    <row r="278" ht="13.5" x14ac:dyDescent="0.7"/>
    <row r="279" ht="13.5" x14ac:dyDescent="0.7"/>
    <row r="280" ht="13.5" x14ac:dyDescent="0.7"/>
    <row r="281" ht="13.5" x14ac:dyDescent="0.7"/>
    <row r="282" ht="13.5" x14ac:dyDescent="0.7"/>
    <row r="283" ht="13.5" x14ac:dyDescent="0.7"/>
    <row r="284" ht="13.5" x14ac:dyDescent="0.7"/>
    <row r="285" ht="13.5" x14ac:dyDescent="0.7"/>
    <row r="286" ht="13.5" x14ac:dyDescent="0.7"/>
    <row r="287" ht="13.5" x14ac:dyDescent="0.7"/>
    <row r="288" ht="13.5" x14ac:dyDescent="0.7"/>
    <row r="289" ht="13.5" x14ac:dyDescent="0.7"/>
    <row r="290" ht="13.5" x14ac:dyDescent="0.7"/>
    <row r="291" ht="13.5" x14ac:dyDescent="0.7"/>
    <row r="292" ht="13.5" x14ac:dyDescent="0.7"/>
    <row r="293" ht="13.5" x14ac:dyDescent="0.7"/>
    <row r="294" ht="13.5" x14ac:dyDescent="0.7"/>
    <row r="295" ht="13.5" x14ac:dyDescent="0.7"/>
    <row r="296" ht="13.5" x14ac:dyDescent="0.7"/>
    <row r="297" ht="13.5" x14ac:dyDescent="0.7"/>
    <row r="298" ht="13.5" x14ac:dyDescent="0.7"/>
    <row r="299" ht="13.5" x14ac:dyDescent="0.7"/>
    <row r="300" ht="13.5" x14ac:dyDescent="0.7"/>
    <row r="301" ht="13.5" x14ac:dyDescent="0.7"/>
    <row r="302" ht="13.5" x14ac:dyDescent="0.7"/>
    <row r="303" ht="13.5" x14ac:dyDescent="0.7"/>
    <row r="304" ht="13.5" x14ac:dyDescent="0.7"/>
    <row r="305" ht="13.5" x14ac:dyDescent="0.7"/>
    <row r="306" ht="13.5" x14ac:dyDescent="0.7"/>
    <row r="307" ht="13.5" x14ac:dyDescent="0.7"/>
    <row r="308" ht="13.5" x14ac:dyDescent="0.7"/>
    <row r="309" ht="13.5" x14ac:dyDescent="0.7"/>
    <row r="310" ht="13.5" x14ac:dyDescent="0.7"/>
    <row r="311" ht="13.5" x14ac:dyDescent="0.7"/>
    <row r="312" ht="13.5" x14ac:dyDescent="0.7"/>
    <row r="313" ht="13.5" x14ac:dyDescent="0.7"/>
    <row r="314" ht="13.5" x14ac:dyDescent="0.7"/>
    <row r="315" ht="13.5" x14ac:dyDescent="0.7"/>
    <row r="316" ht="13.5" x14ac:dyDescent="0.7"/>
    <row r="317" ht="13.5" x14ac:dyDescent="0.7"/>
    <row r="318" ht="13.5" x14ac:dyDescent="0.7"/>
    <row r="319" ht="13.5" x14ac:dyDescent="0.7"/>
    <row r="320" ht="13.5" x14ac:dyDescent="0.7"/>
    <row r="321" ht="13.5" x14ac:dyDescent="0.7"/>
    <row r="322" ht="13.5" x14ac:dyDescent="0.7"/>
    <row r="323" ht="13.5" x14ac:dyDescent="0.7"/>
    <row r="324" ht="13.5" x14ac:dyDescent="0.7"/>
    <row r="325" ht="13.5" x14ac:dyDescent="0.7"/>
    <row r="326" ht="13.5" x14ac:dyDescent="0.7"/>
    <row r="327" ht="13.5" x14ac:dyDescent="0.7"/>
    <row r="328" ht="13.5" x14ac:dyDescent="0.7"/>
    <row r="329" ht="13.5" x14ac:dyDescent="0.7"/>
    <row r="330" ht="13.5" x14ac:dyDescent="0.7"/>
    <row r="331" ht="13.5" x14ac:dyDescent="0.7"/>
    <row r="332" ht="13.5" x14ac:dyDescent="0.7"/>
    <row r="333" ht="13.5" x14ac:dyDescent="0.7"/>
    <row r="334" ht="13.5" x14ac:dyDescent="0.7"/>
    <row r="335" ht="13.5" x14ac:dyDescent="0.7"/>
    <row r="336" ht="13.5" x14ac:dyDescent="0.7"/>
    <row r="337" ht="13.5" x14ac:dyDescent="0.7"/>
    <row r="338" ht="13.5" x14ac:dyDescent="0.7"/>
    <row r="339" ht="13.5" x14ac:dyDescent="0.7"/>
    <row r="340" ht="13.5" x14ac:dyDescent="0.7"/>
    <row r="341" ht="13.5" x14ac:dyDescent="0.7"/>
    <row r="342" ht="13.5" x14ac:dyDescent="0.7"/>
    <row r="343" ht="13.5" x14ac:dyDescent="0.7"/>
    <row r="344" ht="13.5" x14ac:dyDescent="0.7"/>
    <row r="345" ht="13.5" x14ac:dyDescent="0.7"/>
    <row r="346" ht="13.5" x14ac:dyDescent="0.7"/>
    <row r="347" ht="13.5" x14ac:dyDescent="0.7"/>
    <row r="348" ht="13.5" x14ac:dyDescent="0.7"/>
    <row r="349" ht="13.5" x14ac:dyDescent="0.7"/>
    <row r="350" ht="13.5" x14ac:dyDescent="0.7"/>
    <row r="351" ht="13.5" x14ac:dyDescent="0.7"/>
    <row r="352" ht="13.5" x14ac:dyDescent="0.7"/>
    <row r="353" ht="13.5" x14ac:dyDescent="0.7"/>
    <row r="354" ht="13.5" x14ac:dyDescent="0.7"/>
    <row r="355" ht="13.5" x14ac:dyDescent="0.7"/>
    <row r="356" ht="13.5" x14ac:dyDescent="0.7"/>
    <row r="357" ht="13.5" x14ac:dyDescent="0.7"/>
    <row r="358" ht="13.5" x14ac:dyDescent="0.7"/>
    <row r="359" ht="13.5" x14ac:dyDescent="0.7"/>
    <row r="360" ht="13.5" x14ac:dyDescent="0.7"/>
    <row r="361" ht="13.5" x14ac:dyDescent="0.7"/>
    <row r="362" ht="13.5" x14ac:dyDescent="0.7"/>
    <row r="363" ht="13.5" x14ac:dyDescent="0.7"/>
    <row r="364" ht="13.5" x14ac:dyDescent="0.7"/>
    <row r="365" ht="13.5" x14ac:dyDescent="0.7"/>
    <row r="366" ht="13.5" x14ac:dyDescent="0.7"/>
    <row r="367" ht="13.5" x14ac:dyDescent="0.7"/>
    <row r="368" ht="13.5" x14ac:dyDescent="0.7"/>
    <row r="369" ht="13.5" x14ac:dyDescent="0.7"/>
    <row r="370" ht="13.5" x14ac:dyDescent="0.7"/>
    <row r="371" ht="13.5" x14ac:dyDescent="0.7"/>
    <row r="372" ht="13.5" x14ac:dyDescent="0.7"/>
    <row r="373" ht="13.5" x14ac:dyDescent="0.7"/>
    <row r="374" ht="13.5" x14ac:dyDescent="0.7"/>
    <row r="375" ht="13.5" x14ac:dyDescent="0.7"/>
    <row r="376" ht="13.5" x14ac:dyDescent="0.7"/>
    <row r="377" ht="13.5" x14ac:dyDescent="0.7"/>
    <row r="378" ht="13.5" x14ac:dyDescent="0.7"/>
    <row r="379" ht="13.5" x14ac:dyDescent="0.7"/>
    <row r="380" ht="13.5" x14ac:dyDescent="0.7"/>
    <row r="381" ht="13.5" x14ac:dyDescent="0.7"/>
    <row r="382" ht="13.5" x14ac:dyDescent="0.7"/>
    <row r="383" ht="13.5" x14ac:dyDescent="0.7"/>
    <row r="384" ht="13.5" x14ac:dyDescent="0.7"/>
    <row r="385" ht="13.5" x14ac:dyDescent="0.7"/>
    <row r="386" ht="13.5" x14ac:dyDescent="0.7"/>
    <row r="387" ht="13.5" x14ac:dyDescent="0.7"/>
    <row r="388" ht="13.5" x14ac:dyDescent="0.7"/>
    <row r="389" ht="13.5" x14ac:dyDescent="0.7"/>
    <row r="390" ht="13.5" x14ac:dyDescent="0.7"/>
    <row r="391" ht="13.5" x14ac:dyDescent="0.7"/>
    <row r="392" ht="13.5" x14ac:dyDescent="0.7"/>
    <row r="393" ht="13.5" x14ac:dyDescent="0.7"/>
    <row r="394" ht="13.5" x14ac:dyDescent="0.7"/>
    <row r="395" ht="13.5" x14ac:dyDescent="0.7"/>
    <row r="396" ht="13.5" x14ac:dyDescent="0.7"/>
    <row r="397" ht="13.5" x14ac:dyDescent="0.7"/>
    <row r="398" ht="13.5" x14ac:dyDescent="0.7"/>
    <row r="399" ht="13.5" x14ac:dyDescent="0.7"/>
    <row r="400" ht="13.5" x14ac:dyDescent="0.7"/>
    <row r="401" ht="13.5" x14ac:dyDescent="0.7"/>
    <row r="402" ht="13.5" x14ac:dyDescent="0.7"/>
    <row r="403" ht="13.5" x14ac:dyDescent="0.7"/>
    <row r="404" ht="13.5" x14ac:dyDescent="0.7"/>
    <row r="405" ht="13.5" x14ac:dyDescent="0.7"/>
    <row r="406" ht="13.5" x14ac:dyDescent="0.7"/>
    <row r="407" ht="13.5" x14ac:dyDescent="0.7"/>
    <row r="408" ht="13.5" x14ac:dyDescent="0.7"/>
    <row r="409" ht="13.5" x14ac:dyDescent="0.7"/>
    <row r="410" ht="13.5" x14ac:dyDescent="0.7"/>
    <row r="411" ht="13.5" x14ac:dyDescent="0.7"/>
    <row r="412" ht="13.5" x14ac:dyDescent="0.7"/>
    <row r="413" ht="13.5" x14ac:dyDescent="0.7"/>
    <row r="414" ht="13.5" x14ac:dyDescent="0.7"/>
    <row r="415" ht="13.5" x14ac:dyDescent="0.7"/>
    <row r="416" ht="13.5" x14ac:dyDescent="0.7"/>
    <row r="417" ht="13.5" x14ac:dyDescent="0.7"/>
    <row r="418" ht="13.5" x14ac:dyDescent="0.7"/>
    <row r="419" ht="13.5" x14ac:dyDescent="0.7"/>
    <row r="420" ht="13.5" x14ac:dyDescent="0.7"/>
    <row r="421" ht="13.5" x14ac:dyDescent="0.7"/>
    <row r="422" ht="13.5" x14ac:dyDescent="0.7"/>
    <row r="423" ht="13.5" x14ac:dyDescent="0.7"/>
    <row r="424" ht="13.5" x14ac:dyDescent="0.7"/>
    <row r="425" ht="13.5" x14ac:dyDescent="0.7"/>
    <row r="426" ht="13.5" x14ac:dyDescent="0.7"/>
    <row r="427" ht="13.5" x14ac:dyDescent="0.7"/>
    <row r="428" ht="13.5" x14ac:dyDescent="0.7"/>
    <row r="429" ht="13.5" x14ac:dyDescent="0.7"/>
    <row r="430" ht="13.5" x14ac:dyDescent="0.7"/>
    <row r="431" ht="13.5" x14ac:dyDescent="0.7"/>
    <row r="432" ht="13.5" x14ac:dyDescent="0.7"/>
    <row r="433" ht="13.5" x14ac:dyDescent="0.7"/>
    <row r="434" ht="13.5" x14ac:dyDescent="0.7"/>
    <row r="435" ht="13.5" x14ac:dyDescent="0.7"/>
    <row r="436" ht="13.5" x14ac:dyDescent="0.7"/>
    <row r="437" ht="13.5" x14ac:dyDescent="0.7"/>
    <row r="438" ht="13.5" x14ac:dyDescent="0.7"/>
    <row r="439" ht="13.5" x14ac:dyDescent="0.7"/>
    <row r="440" ht="13.5" x14ac:dyDescent="0.7"/>
    <row r="441" ht="13.5" x14ac:dyDescent="0.7"/>
    <row r="442" ht="13.5" x14ac:dyDescent="0.7"/>
    <row r="443" ht="13.5" x14ac:dyDescent="0.7"/>
    <row r="444" ht="13.5" x14ac:dyDescent="0.7"/>
    <row r="445" ht="13.5" x14ac:dyDescent="0.7"/>
    <row r="446" ht="13.5" x14ac:dyDescent="0.7"/>
    <row r="447" ht="13.5" x14ac:dyDescent="0.7"/>
    <row r="448" ht="13.5" x14ac:dyDescent="0.7"/>
    <row r="449" ht="13.5" x14ac:dyDescent="0.7"/>
    <row r="450" ht="13.5" x14ac:dyDescent="0.7"/>
    <row r="451" ht="13.5" x14ac:dyDescent="0.7"/>
    <row r="452" ht="13.5" x14ac:dyDescent="0.7"/>
    <row r="453" ht="13.5" x14ac:dyDescent="0.7"/>
    <row r="454" ht="13.5" x14ac:dyDescent="0.7"/>
    <row r="455" ht="13.5" x14ac:dyDescent="0.7"/>
    <row r="456" ht="13.5" x14ac:dyDescent="0.7"/>
    <row r="457" ht="13.5" x14ac:dyDescent="0.7"/>
    <row r="458" ht="13.5" x14ac:dyDescent="0.7"/>
    <row r="459" ht="13.5" x14ac:dyDescent="0.7"/>
    <row r="460" ht="13.5" x14ac:dyDescent="0.7"/>
    <row r="461" ht="13.5" x14ac:dyDescent="0.7"/>
    <row r="462" ht="13.5" x14ac:dyDescent="0.7"/>
    <row r="463" ht="13.5" x14ac:dyDescent="0.7"/>
    <row r="464" ht="13.5" x14ac:dyDescent="0.7"/>
    <row r="465" ht="13.5" x14ac:dyDescent="0.7"/>
    <row r="466" ht="13.5" x14ac:dyDescent="0.7"/>
    <row r="467" ht="13.5" x14ac:dyDescent="0.7"/>
    <row r="468" ht="13.5" x14ac:dyDescent="0.7"/>
    <row r="469" ht="13.5" x14ac:dyDescent="0.7"/>
    <row r="470" ht="13.5" x14ac:dyDescent="0.7"/>
    <row r="471" ht="13.5" x14ac:dyDescent="0.7"/>
    <row r="472" ht="13.5" x14ac:dyDescent="0.7"/>
    <row r="473" ht="13.5" x14ac:dyDescent="0.7"/>
    <row r="474" ht="13.5" x14ac:dyDescent="0.7"/>
    <row r="475" ht="13.5" x14ac:dyDescent="0.7"/>
    <row r="476" ht="13.5" x14ac:dyDescent="0.7"/>
    <row r="477" ht="13.5" x14ac:dyDescent="0.7"/>
    <row r="478" ht="13.5" x14ac:dyDescent="0.7"/>
    <row r="479" ht="13.5" x14ac:dyDescent="0.7"/>
    <row r="480" ht="13.5" x14ac:dyDescent="0.7"/>
    <row r="481" ht="13.5" x14ac:dyDescent="0.7"/>
    <row r="482" ht="13.5" x14ac:dyDescent="0.7"/>
    <row r="483" ht="13.5" x14ac:dyDescent="0.7"/>
    <row r="484" ht="13.5" x14ac:dyDescent="0.7"/>
    <row r="485" ht="13.5" x14ac:dyDescent="0.7"/>
    <row r="486" ht="13.5" x14ac:dyDescent="0.7"/>
    <row r="487" ht="13.5" x14ac:dyDescent="0.7"/>
    <row r="488" ht="13.5" x14ac:dyDescent="0.7"/>
    <row r="489" ht="13.5" x14ac:dyDescent="0.7"/>
    <row r="490" ht="13.5" x14ac:dyDescent="0.7"/>
    <row r="491" ht="13.5" x14ac:dyDescent="0.7"/>
    <row r="492" ht="13.5" x14ac:dyDescent="0.7"/>
    <row r="493" ht="13.5" x14ac:dyDescent="0.7"/>
    <row r="494" ht="13.5" x14ac:dyDescent="0.7"/>
    <row r="495" ht="13.5" x14ac:dyDescent="0.7"/>
    <row r="496" ht="13.5" x14ac:dyDescent="0.7"/>
    <row r="497" ht="13.5" x14ac:dyDescent="0.7"/>
    <row r="498" ht="13.5" x14ac:dyDescent="0.7"/>
    <row r="499" ht="13.5" x14ac:dyDescent="0.7"/>
    <row r="500" ht="13.5" x14ac:dyDescent="0.7"/>
    <row r="501" ht="13.5" x14ac:dyDescent="0.7"/>
    <row r="502" ht="13.5" x14ac:dyDescent="0.7"/>
    <row r="503" ht="13.5" x14ac:dyDescent="0.7"/>
    <row r="504" ht="13.5" x14ac:dyDescent="0.7"/>
    <row r="505" ht="13.5" x14ac:dyDescent="0.7"/>
    <row r="506" ht="13.5" x14ac:dyDescent="0.7"/>
    <row r="507" ht="13.5" x14ac:dyDescent="0.7"/>
    <row r="508" ht="13.5" x14ac:dyDescent="0.7"/>
    <row r="509" ht="13.5" x14ac:dyDescent="0.7"/>
    <row r="510" ht="13.5" x14ac:dyDescent="0.7"/>
    <row r="511" ht="13.5" x14ac:dyDescent="0.7"/>
    <row r="512" ht="13.5" x14ac:dyDescent="0.7"/>
    <row r="513" ht="13.5" x14ac:dyDescent="0.7"/>
    <row r="514" ht="13.5" x14ac:dyDescent="0.7"/>
    <row r="515" ht="13.5" x14ac:dyDescent="0.7"/>
    <row r="516" ht="13.5" x14ac:dyDescent="0.7"/>
    <row r="517" ht="13.5" x14ac:dyDescent="0.7"/>
    <row r="518" ht="13.5" x14ac:dyDescent="0.7"/>
    <row r="519" ht="13.5" x14ac:dyDescent="0.7"/>
    <row r="520" ht="13.5" x14ac:dyDescent="0.7"/>
    <row r="521" ht="13.5" x14ac:dyDescent="0.7"/>
    <row r="522" ht="13.5" x14ac:dyDescent="0.7"/>
    <row r="523" ht="13.5" x14ac:dyDescent="0.7"/>
    <row r="524" ht="13.5" x14ac:dyDescent="0.7"/>
    <row r="525" ht="13.5" x14ac:dyDescent="0.7"/>
    <row r="526" ht="13.5" x14ac:dyDescent="0.7"/>
    <row r="527" ht="13.5" x14ac:dyDescent="0.7"/>
    <row r="528" ht="13.5" x14ac:dyDescent="0.7"/>
    <row r="529" ht="13.5" x14ac:dyDescent="0.7"/>
    <row r="530" ht="13.5" x14ac:dyDescent="0.7"/>
    <row r="531" ht="13.5" x14ac:dyDescent="0.7"/>
    <row r="532" ht="13.5" x14ac:dyDescent="0.7"/>
    <row r="533" ht="13.5" x14ac:dyDescent="0.7"/>
    <row r="534" ht="13.5" x14ac:dyDescent="0.7"/>
    <row r="535" ht="13.5" x14ac:dyDescent="0.7"/>
    <row r="536" ht="13.5" x14ac:dyDescent="0.7"/>
    <row r="537" ht="13.5" x14ac:dyDescent="0.7"/>
    <row r="538" ht="13.5" x14ac:dyDescent="0.7"/>
    <row r="539" ht="13.5" x14ac:dyDescent="0.7"/>
    <row r="540" ht="13.5" x14ac:dyDescent="0.7"/>
    <row r="541" ht="13.5" x14ac:dyDescent="0.7"/>
    <row r="542" ht="13.5" x14ac:dyDescent="0.7"/>
    <row r="543" ht="13.5" x14ac:dyDescent="0.7"/>
    <row r="544" ht="13.5" x14ac:dyDescent="0.7"/>
    <row r="545" ht="13.5" x14ac:dyDescent="0.7"/>
    <row r="546" ht="13.5" x14ac:dyDescent="0.7"/>
    <row r="547" ht="13.5" x14ac:dyDescent="0.7"/>
    <row r="548" ht="13.5" x14ac:dyDescent="0.7"/>
    <row r="549" ht="13.5" x14ac:dyDescent="0.7"/>
    <row r="550" ht="13.5" x14ac:dyDescent="0.7"/>
    <row r="551" ht="13.5" x14ac:dyDescent="0.7"/>
    <row r="552" ht="13.5" x14ac:dyDescent="0.7"/>
    <row r="553" ht="13.5" x14ac:dyDescent="0.7"/>
    <row r="554" ht="13.5" x14ac:dyDescent="0.7"/>
    <row r="555" ht="13.5" x14ac:dyDescent="0.7"/>
    <row r="556" ht="13.5" x14ac:dyDescent="0.7"/>
    <row r="557" ht="13.5" x14ac:dyDescent="0.7"/>
    <row r="558" ht="13.5" x14ac:dyDescent="0.7"/>
    <row r="559" ht="13.5" x14ac:dyDescent="0.7"/>
    <row r="560" ht="13.5" x14ac:dyDescent="0.7"/>
    <row r="561" ht="13.5" x14ac:dyDescent="0.7"/>
    <row r="562" ht="13.5" x14ac:dyDescent="0.7"/>
    <row r="563" ht="13.5" x14ac:dyDescent="0.7"/>
    <row r="564" ht="13.5" x14ac:dyDescent="0.7"/>
    <row r="565" ht="13.5" x14ac:dyDescent="0.7"/>
    <row r="566" ht="13.5" x14ac:dyDescent="0.7"/>
    <row r="567" ht="13.5" x14ac:dyDescent="0.7"/>
    <row r="568" ht="13.5" x14ac:dyDescent="0.7"/>
    <row r="569" ht="13.5" x14ac:dyDescent="0.7"/>
    <row r="570" ht="13.5" x14ac:dyDescent="0.7"/>
    <row r="571" ht="13.5" x14ac:dyDescent="0.7"/>
    <row r="572" ht="13.5" x14ac:dyDescent="0.7"/>
    <row r="573" ht="13.5" x14ac:dyDescent="0.7"/>
    <row r="574" ht="13.5" x14ac:dyDescent="0.7"/>
    <row r="575" ht="13.5" x14ac:dyDescent="0.7"/>
    <row r="576" ht="13.5" x14ac:dyDescent="0.7"/>
    <row r="577" ht="13.5" x14ac:dyDescent="0.7"/>
    <row r="578" ht="13.5" x14ac:dyDescent="0.7"/>
    <row r="579" ht="13.5" x14ac:dyDescent="0.7"/>
    <row r="580" ht="13.5" x14ac:dyDescent="0.7"/>
    <row r="581" ht="13.5" x14ac:dyDescent="0.7"/>
    <row r="582" ht="13.5" x14ac:dyDescent="0.7"/>
    <row r="583" ht="13.5" x14ac:dyDescent="0.7"/>
    <row r="584" ht="13.5" x14ac:dyDescent="0.7"/>
    <row r="585" ht="13.5" x14ac:dyDescent="0.7"/>
    <row r="586" ht="13.5" x14ac:dyDescent="0.7"/>
    <row r="587" ht="13.5" x14ac:dyDescent="0.7"/>
    <row r="588" ht="13.5" x14ac:dyDescent="0.7"/>
    <row r="589" ht="13.5" x14ac:dyDescent="0.7"/>
    <row r="590" ht="13.5" x14ac:dyDescent="0.7"/>
    <row r="591" ht="13.5" x14ac:dyDescent="0.7"/>
    <row r="592" ht="13.5" x14ac:dyDescent="0.7"/>
    <row r="593" ht="13.5" x14ac:dyDescent="0.7"/>
    <row r="594" ht="13.5" x14ac:dyDescent="0.7"/>
    <row r="595" ht="13.5" x14ac:dyDescent="0.7"/>
    <row r="596" ht="13.5" x14ac:dyDescent="0.7"/>
    <row r="597" ht="13.5" x14ac:dyDescent="0.7"/>
    <row r="598" ht="13.5" x14ac:dyDescent="0.7"/>
    <row r="599" ht="13.5" x14ac:dyDescent="0.7"/>
    <row r="600" ht="13.5" x14ac:dyDescent="0.7"/>
    <row r="601" ht="13.5" x14ac:dyDescent="0.7"/>
    <row r="602" ht="13.5" x14ac:dyDescent="0.7"/>
    <row r="603" ht="13.5" x14ac:dyDescent="0.7"/>
    <row r="604" ht="13.5" x14ac:dyDescent="0.7"/>
    <row r="605" ht="13.5" x14ac:dyDescent="0.7"/>
    <row r="606" ht="13.5" x14ac:dyDescent="0.7"/>
    <row r="607" ht="13.5" x14ac:dyDescent="0.7"/>
    <row r="608" ht="13.5" x14ac:dyDescent="0.7"/>
    <row r="609" ht="13.5" x14ac:dyDescent="0.7"/>
    <row r="610" ht="13.5" x14ac:dyDescent="0.7"/>
    <row r="611" ht="13.5" x14ac:dyDescent="0.7"/>
    <row r="612" ht="13.5" x14ac:dyDescent="0.7"/>
    <row r="613" ht="13.5" x14ac:dyDescent="0.7"/>
    <row r="614" ht="13.5" x14ac:dyDescent="0.7"/>
    <row r="615" ht="13.5" x14ac:dyDescent="0.7"/>
    <row r="616" ht="13.5" x14ac:dyDescent="0.7"/>
    <row r="617" ht="13.5" x14ac:dyDescent="0.7"/>
    <row r="618" ht="13.5" x14ac:dyDescent="0.7"/>
    <row r="619" ht="13.5" x14ac:dyDescent="0.7"/>
    <row r="620" ht="13.5" x14ac:dyDescent="0.7"/>
    <row r="621" ht="13.5" x14ac:dyDescent="0.7"/>
    <row r="622" ht="13.5" x14ac:dyDescent="0.7"/>
    <row r="623" ht="13.5" x14ac:dyDescent="0.7"/>
    <row r="624" ht="13.5" x14ac:dyDescent="0.7"/>
    <row r="625" ht="13.5" x14ac:dyDescent="0.7"/>
    <row r="626" ht="13.5" x14ac:dyDescent="0.7"/>
    <row r="627" ht="13.5" x14ac:dyDescent="0.7"/>
    <row r="628" ht="13.5" x14ac:dyDescent="0.7"/>
    <row r="629" ht="13.5" x14ac:dyDescent="0.7"/>
    <row r="630" ht="13.5" x14ac:dyDescent="0.7"/>
    <row r="631" ht="13.5" x14ac:dyDescent="0.7"/>
    <row r="632" ht="13.5" x14ac:dyDescent="0.7"/>
    <row r="633" ht="13.5" x14ac:dyDescent="0.7"/>
    <row r="634" ht="13.5" x14ac:dyDescent="0.7"/>
    <row r="635" ht="13.5" x14ac:dyDescent="0.7"/>
    <row r="636" ht="13.5" x14ac:dyDescent="0.7"/>
    <row r="637" ht="13.5" x14ac:dyDescent="0.7"/>
    <row r="638" ht="13.5" x14ac:dyDescent="0.7"/>
    <row r="639" ht="13.5" x14ac:dyDescent="0.7"/>
    <row r="640" ht="13.5" x14ac:dyDescent="0.7"/>
    <row r="641" ht="13.5" x14ac:dyDescent="0.7"/>
    <row r="642" ht="13.5" x14ac:dyDescent="0.7"/>
    <row r="643" ht="13.5" x14ac:dyDescent="0.7"/>
    <row r="644" ht="13.5" x14ac:dyDescent="0.7"/>
    <row r="645" ht="13.5" x14ac:dyDescent="0.7"/>
    <row r="646" ht="13.5" x14ac:dyDescent="0.7"/>
    <row r="647" ht="13.5" x14ac:dyDescent="0.7"/>
    <row r="648" ht="13.5" x14ac:dyDescent="0.7"/>
    <row r="649" ht="13.5" x14ac:dyDescent="0.7"/>
    <row r="650" ht="13.5" x14ac:dyDescent="0.7"/>
    <row r="651" ht="13.5" x14ac:dyDescent="0.7"/>
    <row r="652" ht="13.5" x14ac:dyDescent="0.7"/>
    <row r="653" ht="13.5" x14ac:dyDescent="0.7"/>
    <row r="654" ht="13.5" x14ac:dyDescent="0.7"/>
    <row r="655" ht="13.5" x14ac:dyDescent="0.7"/>
    <row r="656" ht="13.5" x14ac:dyDescent="0.7"/>
    <row r="657" ht="13.5" x14ac:dyDescent="0.7"/>
    <row r="658" ht="13.5" x14ac:dyDescent="0.7"/>
    <row r="659" ht="13.5" x14ac:dyDescent="0.7"/>
    <row r="660" ht="13.5" x14ac:dyDescent="0.7"/>
    <row r="661" ht="13.5" x14ac:dyDescent="0.7"/>
    <row r="662" ht="13.5" x14ac:dyDescent="0.7"/>
    <row r="663" ht="13.5" x14ac:dyDescent="0.7"/>
    <row r="664" ht="13.5" x14ac:dyDescent="0.7"/>
    <row r="665" ht="13.5" x14ac:dyDescent="0.7"/>
    <row r="666" ht="13.5" x14ac:dyDescent="0.7"/>
    <row r="667" ht="13.5" x14ac:dyDescent="0.7"/>
    <row r="668" ht="13.5" x14ac:dyDescent="0.7"/>
    <row r="669" ht="13.5" x14ac:dyDescent="0.7"/>
    <row r="670" ht="13.5" x14ac:dyDescent="0.7"/>
    <row r="671" ht="13.5" x14ac:dyDescent="0.7"/>
    <row r="672" ht="13.5" x14ac:dyDescent="0.7"/>
    <row r="673" ht="13.5" x14ac:dyDescent="0.7"/>
    <row r="674" ht="13.5" x14ac:dyDescent="0.7"/>
    <row r="675" ht="13.5" x14ac:dyDescent="0.7"/>
    <row r="676" ht="13.5" x14ac:dyDescent="0.7"/>
    <row r="677" ht="13.5" x14ac:dyDescent="0.7"/>
    <row r="678" ht="13.5" x14ac:dyDescent="0.7"/>
    <row r="679" ht="13.5" x14ac:dyDescent="0.7"/>
    <row r="680" ht="13.5" x14ac:dyDescent="0.7"/>
    <row r="681" ht="13.5" x14ac:dyDescent="0.7"/>
    <row r="682" ht="13.5" x14ac:dyDescent="0.7"/>
    <row r="683" ht="13.5" x14ac:dyDescent="0.7"/>
    <row r="684" ht="13.5" x14ac:dyDescent="0.7"/>
    <row r="685" ht="13.5" x14ac:dyDescent="0.7"/>
    <row r="686" ht="13.5" x14ac:dyDescent="0.7"/>
    <row r="687" ht="13.5" x14ac:dyDescent="0.7"/>
    <row r="688" ht="13.5" x14ac:dyDescent="0.7"/>
    <row r="689" ht="13.5" x14ac:dyDescent="0.7"/>
    <row r="690" ht="13.5" x14ac:dyDescent="0.7"/>
    <row r="691" ht="13.5" x14ac:dyDescent="0.7"/>
    <row r="692" ht="13.5" x14ac:dyDescent="0.7"/>
    <row r="693" ht="13.5" x14ac:dyDescent="0.7"/>
    <row r="694" ht="13.5" x14ac:dyDescent="0.7"/>
    <row r="695" ht="13.5" x14ac:dyDescent="0.7"/>
    <row r="696" ht="13.5" x14ac:dyDescent="0.7"/>
    <row r="697" ht="13.5" x14ac:dyDescent="0.7"/>
    <row r="698" ht="13.5" x14ac:dyDescent="0.7"/>
    <row r="699" ht="13.5" x14ac:dyDescent="0.7"/>
    <row r="700" ht="13.5" x14ac:dyDescent="0.7"/>
    <row r="701" ht="13.5" x14ac:dyDescent="0.7"/>
    <row r="702" ht="13.5" x14ac:dyDescent="0.7"/>
    <row r="703" ht="13.5" x14ac:dyDescent="0.7"/>
    <row r="704" ht="13.5" x14ac:dyDescent="0.7"/>
    <row r="705" ht="13.5" x14ac:dyDescent="0.7"/>
    <row r="706" ht="13.5" x14ac:dyDescent="0.7"/>
    <row r="707" ht="13.5" x14ac:dyDescent="0.7"/>
    <row r="708" ht="13.5" x14ac:dyDescent="0.7"/>
    <row r="709" ht="13.5" x14ac:dyDescent="0.7"/>
    <row r="710" ht="13.5" x14ac:dyDescent="0.7"/>
    <row r="711" ht="13.5" x14ac:dyDescent="0.7"/>
    <row r="712" ht="13.5" x14ac:dyDescent="0.7"/>
    <row r="713" ht="13.5" x14ac:dyDescent="0.7"/>
    <row r="714" ht="13.5" x14ac:dyDescent="0.7"/>
    <row r="715" ht="13.5" x14ac:dyDescent="0.7"/>
    <row r="716" ht="13.5" x14ac:dyDescent="0.7"/>
    <row r="717" ht="13.5" x14ac:dyDescent="0.7"/>
    <row r="718" ht="13.5" x14ac:dyDescent="0.7"/>
    <row r="719" ht="13.5" x14ac:dyDescent="0.7"/>
    <row r="720" ht="13.5" x14ac:dyDescent="0.7"/>
    <row r="721" ht="13.5" x14ac:dyDescent="0.7"/>
    <row r="722" ht="13.5" x14ac:dyDescent="0.7"/>
    <row r="723" ht="13.5" x14ac:dyDescent="0.7"/>
    <row r="724" ht="13.5" x14ac:dyDescent="0.7"/>
    <row r="725" ht="13.5" x14ac:dyDescent="0.7"/>
    <row r="726" ht="13.5" x14ac:dyDescent="0.7"/>
    <row r="727" ht="13.5" x14ac:dyDescent="0.7"/>
    <row r="728" ht="13.5" x14ac:dyDescent="0.7"/>
    <row r="729" ht="13.5" x14ac:dyDescent="0.7"/>
    <row r="730" ht="13.5" x14ac:dyDescent="0.7"/>
    <row r="731" ht="13.5" x14ac:dyDescent="0.7"/>
    <row r="732" ht="13.5" x14ac:dyDescent="0.7"/>
    <row r="733" ht="13.5" x14ac:dyDescent="0.7"/>
    <row r="734" ht="13.5" x14ac:dyDescent="0.7"/>
    <row r="735" ht="13.5" x14ac:dyDescent="0.7"/>
    <row r="736" ht="13.5" x14ac:dyDescent="0.7"/>
    <row r="737" ht="13.5" x14ac:dyDescent="0.7"/>
    <row r="738" ht="13.5" x14ac:dyDescent="0.7"/>
    <row r="739" ht="13.5" x14ac:dyDescent="0.7"/>
    <row r="740" ht="13.5" x14ac:dyDescent="0.7"/>
    <row r="741" ht="13.5" x14ac:dyDescent="0.7"/>
    <row r="742" ht="13.5" x14ac:dyDescent="0.7"/>
    <row r="743" ht="13.5" x14ac:dyDescent="0.7"/>
    <row r="744" ht="13.5" x14ac:dyDescent="0.7"/>
    <row r="745" ht="13.5" x14ac:dyDescent="0.7"/>
    <row r="746" ht="13.5" x14ac:dyDescent="0.7"/>
    <row r="747" ht="13.5" x14ac:dyDescent="0.7"/>
    <row r="748" ht="13.5" x14ac:dyDescent="0.7"/>
    <row r="749" ht="13.5" x14ac:dyDescent="0.7"/>
    <row r="750" ht="13.5" x14ac:dyDescent="0.7"/>
    <row r="751" ht="13.5" x14ac:dyDescent="0.7"/>
    <row r="752" ht="13.5" x14ac:dyDescent="0.7"/>
    <row r="753" ht="13.5" x14ac:dyDescent="0.7"/>
    <row r="754" ht="13.5" x14ac:dyDescent="0.7"/>
    <row r="755" ht="13.5" x14ac:dyDescent="0.7"/>
    <row r="756" ht="13.5" x14ac:dyDescent="0.7"/>
    <row r="757" ht="13.5" x14ac:dyDescent="0.7"/>
    <row r="758" ht="13.5" x14ac:dyDescent="0.7"/>
    <row r="759" ht="13.5" x14ac:dyDescent="0.7"/>
    <row r="760" ht="13.5" x14ac:dyDescent="0.7"/>
    <row r="761" ht="13.5" x14ac:dyDescent="0.7"/>
    <row r="762" ht="13.5" x14ac:dyDescent="0.7"/>
    <row r="763" ht="13.5" x14ac:dyDescent="0.7"/>
    <row r="764" ht="13.5" x14ac:dyDescent="0.7"/>
    <row r="765" ht="13.5" x14ac:dyDescent="0.7"/>
    <row r="766" ht="13.5" x14ac:dyDescent="0.7"/>
    <row r="767" ht="13.5" x14ac:dyDescent="0.7"/>
    <row r="768" ht="13.5" x14ac:dyDescent="0.7"/>
    <row r="769" ht="13.5" x14ac:dyDescent="0.7"/>
    <row r="770" ht="13.5" x14ac:dyDescent="0.7"/>
    <row r="771" ht="13.5" x14ac:dyDescent="0.7"/>
    <row r="772" ht="13.5" x14ac:dyDescent="0.7"/>
    <row r="773" ht="13.5" x14ac:dyDescent="0.7"/>
    <row r="774" ht="13.5" x14ac:dyDescent="0.7"/>
    <row r="775" ht="13.5" x14ac:dyDescent="0.7"/>
    <row r="776" ht="13.5" x14ac:dyDescent="0.7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defaultColWidth="8.81640625" defaultRowHeight="14.75" x14ac:dyDescent="0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B2" sqref="B2"/>
    </sheetView>
  </sheetViews>
  <sheetFormatPr defaultColWidth="8.81640625" defaultRowHeight="14.75" x14ac:dyDescent="0.75"/>
  <cols>
    <col min="1" max="1" width="25.1796875" customWidth="1"/>
    <col min="2" max="2" width="53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 s="19">
        <f>'Passenger Vehicle Calculations'!C49</f>
        <v>2435.88</v>
      </c>
      <c r="C2" s="19">
        <f>'Passenger Vehicle Calculations'!D49</f>
        <v>1697.08</v>
      </c>
      <c r="D2" s="19">
        <f>'Passenger Vehicle Calculations'!E49</f>
        <v>1020.0425</v>
      </c>
      <c r="E2" s="19">
        <f>'Passenger Vehicle Calculations'!F49</f>
        <v>1000.8575</v>
      </c>
      <c r="F2" s="19">
        <f>'Passenger Vehicle Calculations'!G49</f>
        <v>1102.7774999999999</v>
      </c>
      <c r="G2" s="19">
        <f>'Passenger Vehicle Calculations'!H49</f>
        <v>1057.2825</v>
      </c>
      <c r="H2" s="19">
        <f>'Passenger Vehicle Calculations'!I49</f>
        <v>1022.79</v>
      </c>
      <c r="I2" s="19">
        <f>'Passenger Vehicle Calculations'!J49</f>
        <v>1024.8150000000001</v>
      </c>
      <c r="J2" s="19">
        <f>'Passenger Vehicle Calculations'!K49</f>
        <v>1031.5474999999999</v>
      </c>
      <c r="K2" s="19">
        <f>'Passenger Vehicle Calculations'!L49</f>
        <v>1089.8074999999999</v>
      </c>
      <c r="L2" s="19">
        <f>'Passenger Vehicle Calculations'!M49</f>
        <v>1145.5925</v>
      </c>
      <c r="M2" s="19">
        <f>'Passenger Vehicle Calculations'!N49</f>
        <v>1156.375</v>
      </c>
      <c r="N2" s="19">
        <f>'Passenger Vehicle Calculations'!O49</f>
        <v>0</v>
      </c>
      <c r="O2" s="19">
        <f>'Passenger Vehicle Calculations'!P49</f>
        <v>0</v>
      </c>
      <c r="P2" s="19">
        <f>'Passenger Vehicle Calculations'!Q49</f>
        <v>0</v>
      </c>
      <c r="Q2" s="19">
        <f>'Passenger Vehicle Calculations'!R49</f>
        <v>0</v>
      </c>
      <c r="R2" s="19">
        <f>'Passenger Vehicle Calculations'!S49</f>
        <v>0</v>
      </c>
      <c r="S2" s="19">
        <f>'Passenger Vehicle Calculations'!T49</f>
        <v>0</v>
      </c>
      <c r="T2" s="19">
        <f>'Passenger Vehicle Calculations'!U49</f>
        <v>0</v>
      </c>
      <c r="U2" s="19">
        <f>'Passenger Vehicle Calculations'!V49</f>
        <v>0</v>
      </c>
      <c r="V2" s="19">
        <f>'Passenger Vehicle Calculations'!W49</f>
        <v>0</v>
      </c>
      <c r="W2" s="19">
        <f>'Passenger Vehicle Calculations'!X49</f>
        <v>0</v>
      </c>
      <c r="X2" s="19">
        <f>'Passenger Vehicle Calculations'!Y49</f>
        <v>0</v>
      </c>
      <c r="Y2" s="19">
        <f>'Passenger Vehicle Calculations'!Z49</f>
        <v>0</v>
      </c>
      <c r="Z2" s="19">
        <f>'Passenger Vehicle Calculations'!AA49</f>
        <v>0</v>
      </c>
      <c r="AA2" s="19">
        <f>'Passenger Vehicle Calculations'!AB49</f>
        <v>0</v>
      </c>
      <c r="AB2" s="19">
        <f>'Passenger Vehicle Calculations'!AC49</f>
        <v>0</v>
      </c>
      <c r="AC2" s="19">
        <f>'Passenger Vehicle Calculations'!AD49</f>
        <v>0</v>
      </c>
      <c r="AD2" s="19">
        <f>'Passenger Vehicle Calculations'!AE49</f>
        <v>0</v>
      </c>
      <c r="AE2" s="19">
        <f>'Passenger Vehicle Calculations'!AF49</f>
        <v>0</v>
      </c>
    </row>
    <row r="3" spans="1:31" x14ac:dyDescent="0.75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75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75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75">
      <c r="A6" t="s">
        <v>5</v>
      </c>
      <c r="B6" s="19">
        <f>'Passenger Vehicle Calculations'!C50</f>
        <v>6652.72</v>
      </c>
      <c r="C6" s="19">
        <f>'Passenger Vehicle Calculations'!D50</f>
        <v>3617.05</v>
      </c>
      <c r="D6" s="19">
        <f>'Passenger Vehicle Calculations'!E50</f>
        <v>1020.0425</v>
      </c>
      <c r="E6" s="19">
        <f>'Passenger Vehicle Calculations'!F50</f>
        <v>1000.8575</v>
      </c>
      <c r="F6" s="19">
        <f>'Passenger Vehicle Calculations'!G50</f>
        <v>1102.7774999999999</v>
      </c>
      <c r="G6" s="19">
        <f>'Passenger Vehicle Calculations'!H50</f>
        <v>1057.2825</v>
      </c>
      <c r="H6" s="19">
        <f>'Passenger Vehicle Calculations'!I50</f>
        <v>1022.79</v>
      </c>
      <c r="I6" s="19">
        <f>'Passenger Vehicle Calculations'!J50</f>
        <v>1024.8150000000001</v>
      </c>
      <c r="J6" s="19">
        <f>'Passenger Vehicle Calculations'!K50</f>
        <v>1031.5474999999999</v>
      </c>
      <c r="K6" s="19">
        <f>'Passenger Vehicle Calculations'!L50</f>
        <v>1089.8074999999999</v>
      </c>
      <c r="L6" s="19">
        <f>'Passenger Vehicle Calculations'!M50</f>
        <v>1145.5925</v>
      </c>
      <c r="M6" s="19">
        <f>'Passenger Vehicle Calculations'!N50</f>
        <v>1156.375</v>
      </c>
      <c r="N6" s="19">
        <f>'Passenger Vehicle Calculations'!O50</f>
        <v>0</v>
      </c>
      <c r="O6" s="19">
        <f>'Passenger Vehicle Calculations'!P50</f>
        <v>0</v>
      </c>
      <c r="P6" s="19">
        <f>'Passenger Vehicle Calculations'!Q50</f>
        <v>0</v>
      </c>
      <c r="Q6" s="19">
        <f>'Passenger Vehicle Calculations'!R50</f>
        <v>0</v>
      </c>
      <c r="R6" s="19">
        <f>'Passenger Vehicle Calculations'!S50</f>
        <v>0</v>
      </c>
      <c r="S6" s="19">
        <f>'Passenger Vehicle Calculations'!T50</f>
        <v>0</v>
      </c>
      <c r="T6" s="19">
        <f>'Passenger Vehicle Calculations'!U50</f>
        <v>0</v>
      </c>
      <c r="U6" s="19">
        <f>'Passenger Vehicle Calculations'!V50</f>
        <v>0</v>
      </c>
      <c r="V6" s="19">
        <f>'Passenger Vehicle Calculations'!W50</f>
        <v>0</v>
      </c>
      <c r="W6" s="19">
        <f>'Passenger Vehicle Calculations'!X50</f>
        <v>0</v>
      </c>
      <c r="X6" s="19">
        <f>'Passenger Vehicle Calculations'!Y50</f>
        <v>0</v>
      </c>
      <c r="Y6" s="19">
        <f>'Passenger Vehicle Calculations'!Z50</f>
        <v>0</v>
      </c>
      <c r="Z6" s="19">
        <f>'Passenger Vehicle Calculations'!AA50</f>
        <v>0</v>
      </c>
      <c r="AA6" s="19">
        <f>'Passenger Vehicle Calculations'!AB50</f>
        <v>0</v>
      </c>
      <c r="AB6" s="19">
        <f>'Passenger Vehicle Calculations'!AC50</f>
        <v>0</v>
      </c>
      <c r="AC6" s="19">
        <f>'Passenger Vehicle Calculations'!AD50</f>
        <v>0</v>
      </c>
      <c r="AD6" s="19">
        <f>'Passenger Vehicle Calculations'!AE50</f>
        <v>0</v>
      </c>
      <c r="AE6" s="19">
        <f>'Passenger Vehicle Calculations'!AF50</f>
        <v>0</v>
      </c>
    </row>
    <row r="7" spans="1:31" x14ac:dyDescent="0.75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75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>
      <selection activeCell="E16" sqref="E16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defaultColWidth="8.81640625" defaultRowHeight="14.75" x14ac:dyDescent="0.75"/>
  <cols>
    <col min="1" max="1" width="25.1796875" customWidth="1"/>
  </cols>
  <sheetData>
    <row r="1" spans="1:31" x14ac:dyDescent="0.7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7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7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2024-07-28T19:08:10Z</dcterms:modified>
</cp:coreProperties>
</file>