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elec\BGDPbES\"/>
    </mc:Choice>
  </mc:AlternateContent>
  <xr:revisionPtr revIDLastSave="0" documentId="8_{A8330347-71EA-49AE-A1D9-3816D0C9114D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D27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8" i="4" l="1"/>
  <c r="E28" i="4" s="1"/>
  <c r="C5" i="4" s="1"/>
  <c r="D5" i="4" s="1"/>
  <c r="G3" i="2" s="1"/>
  <c r="E24" i="4"/>
  <c r="C32" i="4"/>
  <c r="D28" i="4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32" i="4" l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<sst xmlns="http://schemas.openxmlformats.org/spreadsheetml/2006/main" count="4985" uniqueCount="142">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</sst>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88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FL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FL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0.28495404099999999</v>
      </c>
      <c r="D4" s="13">
        <f>MIN(C4/SUMIFS(PTCF!B:B,PTCF!A:A,calcs!B4),1)</f>
        <v>0.31661560111111109</v>
      </c>
      <c r="E4" s="12">
        <f>SUMIFS('all_csv_BECF-pre-ret'!$E:$E,'all_csv_BECF-pre-ret'!$B:$B,$B4,'all_csv_BECF-pre-ret'!$AI:$AI,$C$1)</f>
        <v>0.43832405399999902</v>
      </c>
      <c r="F4" s="13">
        <f>MIN(E4/SUMIFS(PTCF!B:B,PTCF!A:A,calcs!B4),1)</f>
        <v>0.48702672666666558</v>
      </c>
    </row>
    <row r="5" spans="1:6" x14ac:dyDescent="0.25">
      <c r="A5" t="s">
        <v>141</v>
      </c>
      <c r="B5" t="s">
        <v>10</v>
      </c>
      <c r="C5" s="12">
        <f>E28</f>
        <v>0.60097020802296819</v>
      </c>
      <c r="D5" s="13">
        <f>MIN(C5/SUMIFS(PTCF!B:B,PTCF!A:A,calcs!B5),1)</f>
        <v>0.66774467558107575</v>
      </c>
      <c r="E5" s="12">
        <f>E32</f>
        <v>0.59586092266960256</v>
      </c>
      <c r="F5" s="13">
        <f>MIN(E5/SUMIFS(PTCF!B:B,PTCF!A:A,calcs!B5),1)</f>
        <v>0.66206769185511394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0.916086611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0.87370452799999998</v>
      </c>
      <c r="F6" s="13">
        <f>MIN(E6/SUMIFS(PTCF!B:B,PTCF!A:A,calcs!B6),1)</f>
        <v>0.97078280888888879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0.60798824299999998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0.66028184499999998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0.02</v>
      </c>
      <c r="D8" s="14">
        <f>MIN(C8/SUMIFS(PTCF!B:B,PTCF!A:A,calcs!B8),1)</f>
        <v>0.24539877300613497</v>
      </c>
      <c r="E8" s="12">
        <f>SUMIFS('all_csv_BECF-pre-ret'!$E:$E,'all_csv_BECF-pre-ret'!$B:$B,$B8,'all_csv_BECF-pre-ret'!$AI:$AI,$C$1)</f>
        <v>0.02</v>
      </c>
      <c r="F8" s="14">
        <f>MIN(E8/SUMIFS(PTCF!B:B,PTCF!A:A,calcs!B8),1)</f>
        <v>0.24539877300613497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0.19533935199999999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0.20804867099999999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0.37671177500000003</v>
      </c>
      <c r="D11" s="13">
        <f>MIN(C11/SUMIFS(PTCF!B:B,PTCF!A:A,calcs!B11),1)</f>
        <v>0.4185686388888889</v>
      </c>
      <c r="E11" s="12">
        <f>SUMIFS('all_csv_BECF-pre-ret'!$E:$E,'all_csv_BECF-pre-ret'!$B:$B,$B11,'all_csv_BECF-pre-ret'!$AI:$AI,$C$1)</f>
        <v>0.44027442999999999</v>
      </c>
      <c r="F11" s="13">
        <f>MIN(E11/SUMIFS(PTCF!B:B,PTCF!A:A,calcs!B11),1)</f>
        <v>0.4891938111111111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0.120701630999999</v>
      </c>
      <c r="D13" s="14">
        <f>MIN(C13/SUMIFS(PTCF!B:B,PTCF!A:A,calcs!B13),1)</f>
        <v>0.13411292333333222</v>
      </c>
      <c r="E13" s="12">
        <f>SUMIFS('all_csv_BECF-pre-ret'!$E:$E,'all_csv_BECF-pre-ret'!$B:$B,$B13,'all_csv_BECF-pre-ret'!$AI:$AI,$C$1)</f>
        <v>8.0220365000000002E-2</v>
      </c>
      <c r="F13" s="14">
        <f>MIN(E13/SUMIFS(PTCF!B:B,PTCF!A:A,calcs!B13),1)</f>
        <v>8.9133738888888883E-2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5.9507590999999999E-2</v>
      </c>
      <c r="D14" s="13">
        <f>MIN(C14/SUMIFS(PTCF!B:B,PTCF!A:A,calcs!B14),1)</f>
        <v>6.6119545555555548E-2</v>
      </c>
      <c r="E14" s="12">
        <f>SUMIFS('all_csv_BECF-pre-ret'!$E:$E,'all_csv_BECF-pre-ret'!$B:$B,$B14,'all_csv_BECF-pre-ret'!$AI:$AI,$C$1)</f>
        <v>6.4712960999999999E-2</v>
      </c>
      <c r="F14" s="13">
        <f>MIN(E14/SUMIFS(PTCF!B:B,PTCF!A:A,calcs!B14),1)</f>
        <v>7.1903289999999995E-2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7.8336150000000004E-3</v>
      </c>
      <c r="D17" s="13">
        <f>MIN(C17/SUMIFS(PTCF!B:B,PTCF!A:A,calcs!B17),1)</f>
        <v>8.7040166666666665E-3</v>
      </c>
      <c r="E17" s="12">
        <f>SUMIFS('all_csv_BECF-pre-ret'!$E:$E,'all_csv_BECF-pre-ret'!$B:$B,$B17,'all_csv_BECF-pre-ret'!$AI:$AI,$C$1)</f>
        <v>7.3831280000000001E-3</v>
      </c>
      <c r="F17" s="13">
        <f>MIN(E17/SUMIFS(PTCF!B:B,PTCF!A:A,calcs!B17),1)</f>
        <v>8.2034755555555547E-3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0.69279427799999904</v>
      </c>
      <c r="D19" s="16">
        <f>MIN(C19/SUMIFS(PTCF!B:B,PTCF!A:A,calcs!B19),1)</f>
        <v>0.76977141999999887</v>
      </c>
      <c r="E19" s="15">
        <f>SUMIFS('all_csv_BECF-pre-ret'!$E:$E,'all_csv_BECF-pre-ret'!$B:$B,$B19,'all_csv_BECF-pre-ret'!$AI:$AI,$C$1)</f>
        <v>0.70850435099999998</v>
      </c>
      <c r="F19" s="16">
        <f>MIN(E19/SUMIFS(PTCF!B:B,PTCF!A:A,calcs!B19),1)</f>
        <v>0.78722705666666659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2320.9</v>
      </c>
      <c r="D24">
        <f>SUMIFS('all_csv_SYC-SYEGC'!D:D,'all_csv_SYC-SYEGC'!$B:$B,calcs!$B$24,'all_csv_SYC-SYEGC'!$F:$F,calcs!$C$1)</f>
        <v>31717.199999999899</v>
      </c>
      <c r="E24">
        <f>SUM(C24:D24)</f>
        <v>34038.099999999897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0.29963293399999902</v>
      </c>
      <c r="D27">
        <f>SUMIFS('all_csv_BECF-pre-nonret'!$D:$D,'all_csv_BECF-pre-nonret'!B:B,calcs!B27,'all_csv_BECF-pre-nonret'!AI:AI,calcs!C1)</f>
        <v>0.62302050499999995</v>
      </c>
    </row>
    <row r="28" spans="1:6" x14ac:dyDescent="0.25">
      <c r="C28">
        <f>$C$27*($C$24/$E$24)</f>
        <v>2.043057857285218E-2</v>
      </c>
      <c r="D28">
        <f>$D$27*($D$24/$E$24)</f>
        <v>0.58053962945011606</v>
      </c>
      <c r="E28" s="9">
        <f>SUM(C28:D28)</f>
        <v>0.60097020802296819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0.22470063800000001</v>
      </c>
      <c r="D31">
        <f>SUMIFS('all_csv_BECF-pre-nonret'!$D:$D,'all_csv_BECF-pre-nonret'!B:B,calcs!B31,'all_csv_BECF-pre-nonret'!AI:AI,calcs!C1)</f>
        <v>0.62302050499999995</v>
      </c>
    </row>
    <row r="32" spans="1:6" x14ac:dyDescent="0.25">
      <c r="C32">
        <f>$C$31*($C$24/$E$24)</f>
        <v>1.5321293219486446E-2</v>
      </c>
      <c r="D32">
        <f>$D$31*($D$24/$E$24)</f>
        <v>0.58053962945011606</v>
      </c>
      <c r="E32" s="9">
        <f>SUM(C32:D32)</f>
        <v>0.59586092266960256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0.31661560111111109</v>
      </c>
      <c r="H2" s="8">
        <f>SUMIFS(calcs!$F$4:$F$19,calcs!$B$4:$B$19,$A2)</f>
        <v>0.48702672666666558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0.66774467558107575</v>
      </c>
      <c r="H3" s="8">
        <f>SUMIFS(calcs!$F$4:$F$19,calcs!$B$4:$B$19,$A3)</f>
        <v>0.66206769185511394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0.97078280888888879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0.4185686388888889</v>
      </c>
      <c r="H9" s="8">
        <f>SUMIFS(calcs!$F$4:$F$19,calcs!$B$4:$B$19,$A9)</f>
        <v>0.4891938111111111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6.6119545555555548E-2</v>
      </c>
      <c r="H12" s="8">
        <f>SUMIFS(calcs!$F$4:$F$19,calcs!$B$4:$B$19,$A12)</f>
        <v>7.1903289999999995E-2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8.7040166666666665E-3</v>
      </c>
      <c r="H15" s="8">
        <f>SUMIFS(calcs!$F$4:$F$19,calcs!$B$4:$B$19,$A15)</f>
        <v>8.2034755555555547E-3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2022-11-30T00:42:01Z</dcterms:modified>
</cp:coreProperties>
</file>