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19200" windowHeight="8160" tabRatio="600" firstSheet="0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reference" sheetId="2" state="visible" r:id="rId2"/>
    <sheet xmlns:r="http://schemas.openxmlformats.org/officeDocument/2006/relationships" name="AEO $35 carbon price" sheetId="3" state="visible" r:id="rId3"/>
    <sheet xmlns:r="http://schemas.openxmlformats.org/officeDocument/2006/relationships" name="Calculations" sheetId="4" state="visible" r:id="rId4"/>
    <sheet xmlns:r="http://schemas.openxmlformats.org/officeDocument/2006/relationships" name="Weighting" sheetId="5" state="visible" r:id="rId5"/>
    <sheet xmlns:r="http://schemas.openxmlformats.org/officeDocument/2006/relationships" name="ARpUIiRC" sheetId="6" state="visible" r:id="rId6"/>
  </sheets>
  <definedNames/>
  <calcPr calcId="191029" fullCalcOnLoad="1" iterate="1" iterateDelta="1e-05"/>
</workbook>
</file>

<file path=xl/styles.xml><?xml version="1.0" encoding="utf-8"?>
<styleSheet xmlns="http://schemas.openxmlformats.org/spreadsheetml/2006/main">
  <numFmts count="4">
    <numFmt numFmtId="164" formatCode="#,##0.0"/>
    <numFmt numFmtId="165" formatCode="0.0%"/>
    <numFmt numFmtId="166" formatCode="0.0"/>
    <numFmt numFmtId="167" formatCode="0.000"/>
  </numFmts>
  <fonts count="15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Arial"/>
      <family val="2"/>
      <b val="1"/>
      <sz val="11"/>
    </font>
    <font>
      <name val="Arial"/>
      <family val="2"/>
      <color rgb="FF0000FF"/>
      <sz val="11"/>
      <u val="single"/>
    </font>
    <font>
      <name val="Arial"/>
      <family val="2"/>
      <sz val="11"/>
    </font>
    <font>
      <name val="Calibri"/>
      <family val="2"/>
      <color rgb="FF000000"/>
      <sz val="9"/>
    </font>
    <font>
      <name val="Calibri"/>
      <family val="2"/>
      <b val="1"/>
      <color rgb="FF000000"/>
      <sz val="9"/>
    </font>
    <font>
      <name val="Arial"/>
      <family val="2"/>
      <color rgb="FF000000"/>
      <sz val="10"/>
    </font>
    <font>
      <name val="Arial"/>
      <family val="2"/>
      <color theme="1"/>
      <sz val="8"/>
    </font>
    <font>
      <name val="Calibri"/>
      <family val="2"/>
      <b val="1"/>
      <color rgb="FF0066CC"/>
      <sz val="12"/>
    </font>
    <font>
      <name val="Calibri"/>
      <family val="2"/>
      <color theme="1"/>
      <sz val="9"/>
    </font>
    <font>
      <name val="Calibri"/>
      <family val="2"/>
      <color rgb="FFFF0000"/>
      <sz val="11"/>
    </font>
  </fonts>
  <fills count="5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C00000"/>
        <bgColor rgb="FFC0000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">
    <xf numFmtId="0" fontId="0" fillId="0" borderId="1"/>
  </cellStyleXfs>
  <cellXfs count="50">
    <xf numFmtId="0" fontId="0" fillId="0" borderId="0" pivotButton="0" quotePrefix="0" xfId="0"/>
    <xf numFmtId="0" fontId="1" fillId="0" borderId="0" pivotButton="0" quotePrefix="0" xfId="0"/>
    <xf numFmtId="0" fontId="1" fillId="2" borderId="1" pivotButton="0" quotePrefix="0" xfId="0"/>
    <xf numFmtId="0" fontId="2" fillId="0" borderId="0" pivotButton="0" quotePrefix="0" xfId="0"/>
    <xf numFmtId="0" fontId="3" fillId="0" borderId="0" pivotButton="0" quotePrefix="0" xfId="0"/>
    <xf numFmtId="0" fontId="2" fillId="0" borderId="0" applyAlignment="1" pivotButton="0" quotePrefix="0" xfId="0">
      <alignment horizontal="left"/>
    </xf>
    <xf numFmtId="0" fontId="4" fillId="0" borderId="0" pivotButton="0" quotePrefix="0" xfId="0"/>
    <xf numFmtId="0" fontId="1" fillId="2" borderId="1" applyAlignment="1" pivotButton="0" quotePrefix="0" xfId="0">
      <alignment horizontal="left"/>
    </xf>
    <xf numFmtId="0" fontId="2" fillId="2" borderId="1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0" borderId="2" applyAlignment="1" pivotButton="0" quotePrefix="0" xfId="0">
      <alignment wrapText="1"/>
    </xf>
    <xf numFmtId="0" fontId="10" fillId="0" borderId="0" pivotButton="0" quotePrefix="0" xfId="0"/>
    <xf numFmtId="0" fontId="11" fillId="0" borderId="0" pivotButton="0" quotePrefix="0" xfId="0"/>
    <xf numFmtId="0" fontId="12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9" fillId="0" borderId="3" applyAlignment="1" pivotButton="0" quotePrefix="0" xfId="0">
      <alignment wrapText="1"/>
    </xf>
    <xf numFmtId="0" fontId="2" fillId="0" borderId="4" applyAlignment="1" pivotButton="0" quotePrefix="0" xfId="0">
      <alignment wrapText="1"/>
    </xf>
    <xf numFmtId="164" fontId="2" fillId="0" borderId="4" applyAlignment="1" pivotButton="0" quotePrefix="0" xfId="0">
      <alignment horizontal="right" wrapText="1"/>
    </xf>
    <xf numFmtId="165" fontId="2" fillId="0" borderId="4" applyAlignment="1" pivotButton="0" quotePrefix="0" xfId="0">
      <alignment horizontal="right" wrapText="1"/>
    </xf>
    <xf numFmtId="164" fontId="9" fillId="0" borderId="3" applyAlignment="1" pivotButton="0" quotePrefix="0" xfId="0">
      <alignment horizontal="right" wrapText="1"/>
    </xf>
    <xf numFmtId="165" fontId="9" fillId="0" borderId="3" applyAlignment="1" pivotButton="0" quotePrefix="0" xfId="0">
      <alignment horizontal="right" wrapText="1"/>
    </xf>
    <xf numFmtId="0" fontId="13" fillId="0" borderId="0" pivotButton="0" quotePrefix="0" xfId="0"/>
    <xf numFmtId="0" fontId="1" fillId="2" borderId="1" applyAlignment="1" pivotButton="0" quotePrefix="0" xfId="0">
      <alignment wrapText="1"/>
    </xf>
    <xf numFmtId="0" fontId="2" fillId="0" borderId="0" applyAlignment="1" pivotButton="0" quotePrefix="0" xfId="0">
      <alignment wrapText="1"/>
    </xf>
    <xf numFmtId="164" fontId="3" fillId="0" borderId="0" pivotButton="0" quotePrefix="0" xfId="0"/>
    <xf numFmtId="166" fontId="2" fillId="0" borderId="0" pivotButton="0" quotePrefix="0" xfId="0"/>
    <xf numFmtId="0" fontId="1" fillId="3" borderId="1" applyAlignment="1" pivotButton="0" quotePrefix="0" xfId="0">
      <alignment wrapText="1"/>
    </xf>
    <xf numFmtId="0" fontId="1" fillId="3" borderId="1" pivotButton="0" quotePrefix="0" xfId="0"/>
    <xf numFmtId="0" fontId="1" fillId="0" borderId="0" applyAlignment="1" pivotButton="0" quotePrefix="0" xfId="0">
      <alignment wrapText="1"/>
    </xf>
    <xf numFmtId="0" fontId="1" fillId="0" borderId="0" applyAlignment="1" pivotButton="0" quotePrefix="0" xfId="0">
      <alignment horizontal="right" wrapText="1"/>
    </xf>
    <xf numFmtId="0" fontId="1" fillId="0" borderId="0" applyAlignment="1" pivotButton="0" quotePrefix="0" xfId="0">
      <alignment horizontal="center" wrapText="1"/>
    </xf>
    <xf numFmtId="1" fontId="2" fillId="0" borderId="0" pivotButton="0" quotePrefix="0" xfId="0"/>
    <xf numFmtId="2" fontId="2" fillId="0" borderId="0" pivotButton="0" quotePrefix="0" xfId="0"/>
    <xf numFmtId="0" fontId="2" fillId="3" borderId="1" pivotButton="0" quotePrefix="0" xfId="0"/>
    <xf numFmtId="167" fontId="2" fillId="0" borderId="0" pivotButton="0" quotePrefix="0" xfId="0"/>
    <xf numFmtId="2" fontId="3" fillId="0" borderId="0" pivotButton="0" quotePrefix="0" xfId="0"/>
    <xf numFmtId="0" fontId="2" fillId="4" borderId="1" pivotButton="0" quotePrefix="0" xfId="0"/>
    <xf numFmtId="11" fontId="2" fillId="0" borderId="0" pivotButton="0" quotePrefix="0" xfId="0"/>
    <xf numFmtId="9" fontId="2" fillId="0" borderId="0" pivotButton="0" quotePrefix="0" xfId="0"/>
    <xf numFmtId="0" fontId="14" fillId="0" borderId="0" pivotButton="0" quotePrefix="0" xfId="0"/>
    <xf numFmtId="0" fontId="2" fillId="0" borderId="0" applyAlignment="1" pivotButton="0" quotePrefix="0" xfId="0">
      <alignment horizontal="center"/>
    </xf>
    <xf numFmtId="0" fontId="0" fillId="0" borderId="0" pivotButton="0" quotePrefix="0" xfId="0"/>
    <xf numFmtId="14" fontId="0" fillId="0" borderId="0" pivotButton="0" quotePrefix="0" xfId="0"/>
    <xf numFmtId="0" fontId="8" fillId="0" borderId="5" applyAlignment="1" pivotButton="0" quotePrefix="0" xfId="0">
      <alignment wrapText="1"/>
    </xf>
    <xf numFmtId="0" fontId="0" fillId="0" borderId="5" pivotButton="0" quotePrefix="0" xfId="0"/>
    <xf numFmtId="0" fontId="2" fillId="0" borderId="1" applyAlignment="1" pivotButton="0" quotePrefix="0" xfId="0">
      <alignment horizontal="center"/>
    </xf>
    <xf numFmtId="0" fontId="0" fillId="0" borderId="1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eia.gov/outlooks/aeo/tables_side.php" TargetMode="External" Id="rId1"/><Relationship Type="http://schemas.openxmlformats.org/officeDocument/2006/relationships/hyperlink" Target="https://www.eia.gov/forecasts/aeo/assumptions/pdf/electricity.pdf" TargetMode="External" Id="rId2"/><Relationship Type="http://schemas.openxmlformats.org/officeDocument/2006/relationships/hyperlink" Target="https://github.com/RMI-Web/state-policy-simulator/blob/master/derive_metrics/elec/ARpUIiRC.py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1"/>
  <sheetViews>
    <sheetView workbookViewId="0">
      <selection activeCell="K16" sqref="K16"/>
    </sheetView>
  </sheetViews>
  <sheetFormatPr baseColWidth="10" defaultColWidth="12.6640625" defaultRowHeight="15" customHeight="1"/>
  <cols>
    <col width="7.6640625" customWidth="1" style="44" min="1" max="26"/>
  </cols>
  <sheetData>
    <row r="1" ht="14.5" customHeight="1" s="44">
      <c r="A1" s="1" t="inlineStr">
        <is>
          <t>ARpUIiRC Annual Retirement per Unit Increase in Relative Cost</t>
        </is>
      </c>
      <c r="C1" s="45" t="n">
        <v>44307</v>
      </c>
    </row>
    <row r="3" ht="14.5" customHeight="1" s="44">
      <c r="A3" s="1" t="inlineStr">
        <is>
          <t>Source:</t>
        </is>
      </c>
      <c r="B3" s="2" t="inlineStr">
        <is>
          <t>Projected Retirements Under Carbon Prices</t>
        </is>
      </c>
      <c r="C3" s="2" t="n"/>
      <c r="D3" s="2" t="n"/>
      <c r="E3" s="2" t="n"/>
      <c r="F3" s="2" t="n"/>
      <c r="G3" s="2" t="n"/>
    </row>
    <row r="4" ht="14.5" customHeight="1" s="44">
      <c r="A4" s="3" t="n"/>
      <c r="B4" s="4" t="inlineStr">
        <is>
          <t>Energy Information Administration</t>
        </is>
      </c>
    </row>
    <row r="5" ht="14.5" customHeight="1" s="44">
      <c r="A5" s="3" t="n"/>
      <c r="B5" s="5" t="n">
        <v>2020</v>
      </c>
    </row>
    <row r="6" ht="14.5" customHeight="1" s="44">
      <c r="A6" s="3" t="n"/>
      <c r="B6" s="6" t="inlineStr">
        <is>
          <t>https://www.eia.gov/outlooks/aeo/tables_side.php</t>
        </is>
      </c>
    </row>
    <row r="7" ht="14.5" customHeight="1" s="44">
      <c r="B7" s="4" t="inlineStr">
        <is>
          <t>Table 9 for $35 carbon dioxide allowance fee side case</t>
        </is>
      </c>
    </row>
    <row r="9" ht="14.5" customHeight="1" s="44">
      <c r="B9" s="7" t="inlineStr">
        <is>
          <t>Weighting Factors</t>
        </is>
      </c>
      <c r="C9" s="8" t="n"/>
      <c r="D9" s="8" t="n"/>
      <c r="E9" s="8" t="n"/>
      <c r="F9" s="8" t="n"/>
      <c r="G9" s="8" t="n"/>
    </row>
    <row r="10" ht="14.5" customHeight="1" s="44">
      <c r="B10" s="4" t="inlineStr">
        <is>
          <t>Energy Information Administration</t>
        </is>
      </c>
    </row>
    <row r="11" ht="14.5" customHeight="1" s="44">
      <c r="B11" s="5" t="inlineStr">
        <is>
          <t>2015, 2019</t>
        </is>
      </c>
    </row>
    <row r="12" ht="14.5" customHeight="1" s="44">
      <c r="B12" s="4" t="inlineStr">
        <is>
          <t>Assumptions to Annual Energy Outlook 2015, 2019</t>
        </is>
      </c>
    </row>
    <row r="13" ht="14" customHeight="1" s="44">
      <c r="B13" s="6" t="inlineStr">
        <is>
          <t>https://www.eia.gov/forecasts/aeo/assumptions/pdf/electricity.pdf</t>
        </is>
      </c>
    </row>
    <row r="14" ht="14.5" customHeight="1" s="44">
      <c r="B14" s="4" t="inlineStr">
        <is>
          <t>Electricity Market Module, Table 2</t>
        </is>
      </c>
    </row>
    <row r="16" ht="14.5" customHeight="1" s="44">
      <c r="A16" s="1" t="inlineStr">
        <is>
          <t>Notes</t>
        </is>
      </c>
    </row>
    <row r="17" ht="14.5" customHeight="1" s="44">
      <c r="A17" s="4" t="inlineStr">
        <is>
          <t>Each electricity source has a certain holistic cost per unit potential electricity</t>
        </is>
      </c>
    </row>
    <row r="18" ht="14.5" customHeight="1" s="44">
      <c r="A18" s="3" t="inlineStr">
        <is>
          <t>output, which includes fuel, O&amp;M, subsidies, and annualized and discounted</t>
        </is>
      </c>
    </row>
    <row r="19" ht="14.5" customHeight="1" s="44">
      <c r="A19" s="3" t="inlineStr">
        <is>
          <t>plant construction costs.  The model takes the difference between each source's</t>
        </is>
      </c>
    </row>
    <row r="20" ht="14.5" customHeight="1" s="44">
      <c r="A20" s="3" t="inlineStr">
        <is>
          <t>cost and the average cost of electricity generation for each of the BAU and Policy</t>
        </is>
      </c>
    </row>
    <row r="21" ht="15.75" customHeight="1" s="44">
      <c r="A21" s="3" t="inlineStr">
        <is>
          <t>cases.  User-set policy levers can cause the differences between each source</t>
        </is>
      </c>
    </row>
    <row r="22" ht="15.75" customHeight="1" s="44">
      <c r="A22" s="3" t="inlineStr">
        <is>
          <t>and its same-case median to differ between the BAU and Policy cases, making</t>
        </is>
      </c>
    </row>
    <row r="23" ht="15.75" customHeight="1" s="44">
      <c r="A23" s="3" t="inlineStr">
        <is>
          <t>some sources relatively more expensive or relatively cheaper than others.</t>
        </is>
      </c>
    </row>
    <row r="24" ht="15.75" customHeight="1" s="44"/>
    <row r="25" ht="15.75" customHeight="1" s="44">
      <c r="A25" s="4" t="inlineStr">
        <is>
          <t>This variable relates the relative increase in cost of each source to</t>
        </is>
      </c>
    </row>
    <row r="26" ht="15.75" customHeight="1" s="44">
      <c r="A26" s="4" t="inlineStr">
        <is>
          <t>its rate of early retirement.  Sources that have become cheaper relative to the</t>
        </is>
      </c>
    </row>
    <row r="27" ht="15.75" customHeight="1" s="44">
      <c r="A27" s="4" t="inlineStr">
        <is>
          <t>mean as a result of policy levers are unaffected, while sources that have become</t>
        </is>
      </c>
    </row>
    <row r="28" ht="15.75" customHeight="1" s="44">
      <c r="A28" s="4" t="inlineStr">
        <is>
          <t>more expensive relative to the mean may retire early, unless ineligible to</t>
        </is>
      </c>
    </row>
    <row r="29" ht="15.75" customHeight="1" s="44">
      <c r="A29" s="4" t="inlineStr">
        <is>
          <t>retire early.  Ineligible sources have values of zero on the next tab and fall</t>
        </is>
      </c>
    </row>
    <row r="30" ht="15.75" customHeight="1" s="44">
      <c r="A30" s="4" t="inlineStr">
        <is>
          <t>into two categories:</t>
        </is>
      </c>
    </row>
    <row r="31" ht="15.75" customHeight="1" s="44"/>
    <row r="32" ht="15.75" customHeight="1" s="44">
      <c r="A32" s="4" t="inlineStr">
        <is>
          <t>Cost per Unit Power Doesn't Determine Peaker Retirements: Peaker plants</t>
        </is>
      </c>
    </row>
    <row r="33" ht="15.75" customHeight="1" s="44">
      <c r="A33" s="4" t="inlineStr">
        <is>
          <t>(natural gas peakers and petroleum plants) are run primarily to provide grid</t>
        </is>
      </c>
    </row>
    <row r="34" ht="15.75" customHeight="1" s="44">
      <c r="A34" s="4" t="inlineStr">
        <is>
          <t>balancing and fast-ramping services, not to generate power cheaply.  These</t>
        </is>
      </c>
    </row>
    <row r="35" ht="15.75" customHeight="1" s="44">
      <c r="A35" s="4" t="inlineStr">
        <is>
          <t>services will still be valuable, even if fossil fuels become more expensive or</t>
        </is>
      </c>
    </row>
    <row r="36" ht="15.75" customHeight="1" s="44">
      <c r="A36" s="4" t="inlineStr">
        <is>
          <t>if renewables become cheaper.</t>
        </is>
      </c>
    </row>
    <row r="37" ht="15.75" customHeight="1" s="44"/>
    <row r="38" ht="15.75" customHeight="1" s="44">
      <c r="A38" s="4" t="inlineStr">
        <is>
          <t>The cost metric we are using is relatively novel.  (It is the difference between the</t>
        </is>
      </c>
    </row>
    <row r="39" ht="15.75" customHeight="1" s="44">
      <c r="A39" s="4" t="inlineStr">
        <is>
          <t>BAU and Policy cases in the difference between each source and the same-case</t>
        </is>
      </c>
    </row>
    <row r="40" ht="15.75" customHeight="1" s="44">
      <c r="A40" s="4" t="inlineStr">
        <is>
          <t>all-source mean).  For this reason, it is not possible to look up a value for it explicitly</t>
        </is>
      </c>
    </row>
    <row r="41" ht="15.75" customHeight="1" s="44">
      <c r="A41" s="4" t="inlineStr">
        <is>
          <t>in the literature.  However, it is possible to calibrate it by finding a source that</t>
        </is>
      </c>
    </row>
    <row r="42" ht="15.75" customHeight="1" s="44">
      <c r="A42" s="4" t="inlineStr">
        <is>
          <t>estimates how many coal plant retirements would be induced by (say) a particular</t>
        </is>
      </c>
    </row>
    <row r="43" ht="15.75" customHeight="1" s="44">
      <c r="A43" s="4" t="inlineStr">
        <is>
          <t>level of carbon tax implemented in certain years.  We then set up that carbon tax</t>
        </is>
      </c>
    </row>
    <row r="44" ht="15.75" customHeight="1" s="44">
      <c r="A44" s="4" t="inlineStr">
        <is>
          <t>policy in the model and adjust this variable (ARpUIiRC) to obtain the quantity</t>
        </is>
      </c>
    </row>
    <row r="45" ht="15.75" customHeight="1" s="44">
      <c r="A45" s="4" t="inlineStr">
        <is>
          <t>of coal retirements specified by our input data source.</t>
        </is>
      </c>
    </row>
    <row r="46" ht="15.75" customHeight="1" s="44"/>
    <row r="47" ht="15.75" customHeight="1" s="44">
      <c r="A47" s="4" t="inlineStr">
        <is>
          <t xml:space="preserve">We calibrate this variable to the data from EIA for coal power plants, which shows that by </t>
        </is>
      </c>
    </row>
    <row r="48" ht="15.75" customHeight="1" s="44">
      <c r="A48" s="4" t="inlineStr">
        <is>
          <t>about 2024, most of the coal fleet is retired down to a minimum level. To get similar</t>
        </is>
      </c>
    </row>
    <row r="49" ht="15.75" customHeight="1" s="44">
      <c r="A49" s="4" t="inlineStr">
        <is>
          <t>results in the EPS requires a value of 4000 MW/($/MWh) for coal units)</t>
        </is>
      </c>
    </row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>
      <c r="A55" s="1" t="inlineStr">
        <is>
          <t>Currency Conversion</t>
        </is>
      </c>
    </row>
    <row r="56" ht="15.75" customHeight="1" s="44">
      <c r="A56" s="4" t="n">
        <v>0.9</v>
      </c>
    </row>
    <row r="57" ht="15.75" customHeight="1" s="44">
      <c r="B57" s="4" t="inlineStr">
        <is>
          <t>2019 to 2012 USD</t>
        </is>
      </c>
    </row>
    <row r="58" ht="15.75" customHeight="1" s="44"/>
    <row r="59" ht="15.75" customHeight="1" s="44">
      <c r="A59" s="9" t="inlineStr">
        <is>
          <t>State Specific Calcs</t>
        </is>
      </c>
    </row>
    <row r="60" ht="15.75" customHeight="1" s="44">
      <c r="A60" s="10" t="inlineStr">
        <is>
          <t>https://github.com/RMI-Web/state-policy-simulator/blob/master/derive_metrics/elec/ARpUIiRC.py</t>
        </is>
      </c>
    </row>
    <row r="61" ht="15.75" customHeight="1" s="44">
      <c r="A61" s="11" t="inlineStr">
        <is>
          <t>See Start Year Capacities (SYC) for full sources</t>
        </is>
      </c>
    </row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hyperlinks>
    <hyperlink xmlns:r="http://schemas.openxmlformats.org/officeDocument/2006/relationships" ref="B6" r:id="rId1"/>
    <hyperlink xmlns:r="http://schemas.openxmlformats.org/officeDocument/2006/relationships" ref="B13" r:id="rId2"/>
    <hyperlink xmlns:r="http://schemas.openxmlformats.org/officeDocument/2006/relationships" ref="A60" r:id="rId3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ref2020.d112119a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4" t="n"/>
      <c r="D2" s="14" t="n"/>
      <c r="E2" s="14" t="n"/>
      <c r="F2" s="14" t="n"/>
      <c r="G2" s="14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ref2020</t>
        </is>
      </c>
      <c r="E4" s="14" t="n"/>
      <c r="F4" s="14" t="n"/>
      <c r="G4" s="14" t="inlineStr">
        <is>
          <t>Reference case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d112119a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January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207.504913</v>
      </c>
      <c r="G17" s="20" t="n">
        <v>190.04248</v>
      </c>
      <c r="H17" s="20" t="n">
        <v>172.307373</v>
      </c>
      <c r="I17" s="20" t="n">
        <v>138.29921</v>
      </c>
      <c r="J17" s="20" t="n">
        <v>135.373199</v>
      </c>
      <c r="K17" s="20" t="n">
        <v>134.09552</v>
      </c>
      <c r="L17" s="20" t="n">
        <v>132.760513</v>
      </c>
      <c r="M17" s="20" t="n">
        <v>130.825516</v>
      </c>
      <c r="N17" s="20" t="n">
        <v>130.190506</v>
      </c>
      <c r="O17" s="20" t="n">
        <v>129.958511</v>
      </c>
      <c r="P17" s="20" t="n">
        <v>129.866211</v>
      </c>
      <c r="Q17" s="20" t="n">
        <v>129.866211</v>
      </c>
      <c r="R17" s="20" t="n">
        <v>128.707916</v>
      </c>
      <c r="S17" s="20" t="n">
        <v>127.831902</v>
      </c>
      <c r="T17" s="20" t="n">
        <v>127.149406</v>
      </c>
      <c r="U17" s="20" t="n">
        <v>126.614899</v>
      </c>
      <c r="V17" s="20" t="n">
        <v>124.961411</v>
      </c>
      <c r="W17" s="20" t="n">
        <v>124.622406</v>
      </c>
      <c r="X17" s="20" t="n">
        <v>124.622406</v>
      </c>
      <c r="Y17" s="20" t="n">
        <v>124.28241</v>
      </c>
      <c r="Z17" s="20" t="n">
        <v>124.28241</v>
      </c>
      <c r="AA17" s="20" t="n">
        <v>124.28241</v>
      </c>
      <c r="AB17" s="20" t="n">
        <v>124.28241</v>
      </c>
      <c r="AC17" s="20" t="n">
        <v>123.867401</v>
      </c>
      <c r="AD17" s="20" t="n">
        <v>123.867401</v>
      </c>
      <c r="AE17" s="20" t="n">
        <v>123.635406</v>
      </c>
      <c r="AF17" s="20" t="n">
        <v>123.635406</v>
      </c>
      <c r="AG17" s="20" t="n">
        <v>123.410408</v>
      </c>
      <c r="AH17" s="20" t="n">
        <v>123.410408</v>
      </c>
      <c r="AI17" s="21" t="n">
        <v>-0.020031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66.741508</v>
      </c>
      <c r="F18" s="20" t="n">
        <v>61.672409</v>
      </c>
      <c r="G18" s="20" t="n">
        <v>59.380302</v>
      </c>
      <c r="H18" s="20" t="n">
        <v>56.946198</v>
      </c>
      <c r="I18" s="20" t="n">
        <v>60.158005</v>
      </c>
      <c r="J18" s="20" t="n">
        <v>58.542809</v>
      </c>
      <c r="K18" s="20" t="n">
        <v>58.025803</v>
      </c>
      <c r="L18" s="20" t="n">
        <v>57.491806</v>
      </c>
      <c r="M18" s="20" t="n">
        <v>55.735405</v>
      </c>
      <c r="N18" s="20" t="n">
        <v>55.287407</v>
      </c>
      <c r="O18" s="20" t="n">
        <v>54.269211</v>
      </c>
      <c r="P18" s="20" t="n">
        <v>52.41721</v>
      </c>
      <c r="Q18" s="20" t="n">
        <v>51.148808</v>
      </c>
      <c r="R18" s="20" t="n">
        <v>50.620708</v>
      </c>
      <c r="S18" s="20" t="n">
        <v>49.641712</v>
      </c>
      <c r="T18" s="20" t="n">
        <v>49.641712</v>
      </c>
      <c r="U18" s="20" t="n">
        <v>49.641712</v>
      </c>
      <c r="V18" s="20" t="n">
        <v>49.310711</v>
      </c>
      <c r="W18" s="20" t="n">
        <v>49.310711</v>
      </c>
      <c r="X18" s="20" t="n">
        <v>49.310711</v>
      </c>
      <c r="Y18" s="20" t="n">
        <v>49.310711</v>
      </c>
      <c r="Z18" s="20" t="n">
        <v>49.310711</v>
      </c>
      <c r="AA18" s="20" t="n">
        <v>49.310711</v>
      </c>
      <c r="AB18" s="20" t="n">
        <v>49.310711</v>
      </c>
      <c r="AC18" s="20" t="n">
        <v>49.310711</v>
      </c>
      <c r="AD18" s="20" t="n">
        <v>49.310711</v>
      </c>
      <c r="AE18" s="20" t="n">
        <v>49.310711</v>
      </c>
      <c r="AF18" s="20" t="n">
        <v>49.230709</v>
      </c>
      <c r="AG18" s="20" t="n">
        <v>49.230709</v>
      </c>
      <c r="AH18" s="20" t="n">
        <v>49.230709</v>
      </c>
      <c r="AI18" s="21" t="n">
        <v>-0.013575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254.764404</v>
      </c>
      <c r="F19" s="20" t="n">
        <v>269.495361</v>
      </c>
      <c r="G19" s="20" t="n">
        <v>280.391846</v>
      </c>
      <c r="H19" s="20" t="n">
        <v>289.070007</v>
      </c>
      <c r="I19" s="20" t="n">
        <v>301.342957</v>
      </c>
      <c r="J19" s="20" t="n">
        <v>309.657196</v>
      </c>
      <c r="K19" s="20" t="n">
        <v>312.926636</v>
      </c>
      <c r="L19" s="20" t="n">
        <v>316.253571</v>
      </c>
      <c r="M19" s="20" t="n">
        <v>320.897156</v>
      </c>
      <c r="N19" s="20" t="n">
        <v>322.814819</v>
      </c>
      <c r="O19" s="20" t="n">
        <v>327.72052</v>
      </c>
      <c r="P19" s="20" t="n">
        <v>330.200897</v>
      </c>
      <c r="Q19" s="20" t="n">
        <v>333.93457</v>
      </c>
      <c r="R19" s="20" t="n">
        <v>337.632904</v>
      </c>
      <c r="S19" s="20" t="n">
        <v>341.530029</v>
      </c>
      <c r="T19" s="20" t="n">
        <v>346.661011</v>
      </c>
      <c r="U19" s="20" t="n">
        <v>351.828735</v>
      </c>
      <c r="V19" s="20" t="n">
        <v>357.309998</v>
      </c>
      <c r="W19" s="20" t="n">
        <v>362.723663</v>
      </c>
      <c r="X19" s="20" t="n">
        <v>367.037811</v>
      </c>
      <c r="Y19" s="20" t="n">
        <v>370.36438</v>
      </c>
      <c r="Z19" s="20" t="n">
        <v>373.629974</v>
      </c>
      <c r="AA19" s="20" t="n">
        <v>377.416565</v>
      </c>
      <c r="AB19" s="20" t="n">
        <v>378.862</v>
      </c>
      <c r="AC19" s="20" t="n">
        <v>381.456848</v>
      </c>
      <c r="AD19" s="20" t="n">
        <v>385.461121</v>
      </c>
      <c r="AE19" s="20" t="n">
        <v>389.477417</v>
      </c>
      <c r="AF19" s="20" t="n">
        <v>392.117981</v>
      </c>
      <c r="AG19" s="20" t="n">
        <v>397.563416</v>
      </c>
      <c r="AH19" s="20" t="n">
        <v>400.95282</v>
      </c>
      <c r="AI19" s="21" t="n">
        <v>0.016708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147.97757</v>
      </c>
      <c r="E20" s="20" t="n">
        <v>153.151962</v>
      </c>
      <c r="F20" s="20" t="n">
        <v>156.036041</v>
      </c>
      <c r="G20" s="20" t="n">
        <v>159.434662</v>
      </c>
      <c r="H20" s="20" t="n">
        <v>163.249786</v>
      </c>
      <c r="I20" s="20" t="n">
        <v>167.957428</v>
      </c>
      <c r="J20" s="20" t="n">
        <v>172.696075</v>
      </c>
      <c r="K20" s="20" t="n">
        <v>175.560211</v>
      </c>
      <c r="L20" s="20" t="n">
        <v>180.78302</v>
      </c>
      <c r="M20" s="20" t="n">
        <v>184.121445</v>
      </c>
      <c r="N20" s="20" t="n">
        <v>189.527069</v>
      </c>
      <c r="O20" s="20" t="n">
        <v>195.743484</v>
      </c>
      <c r="P20" s="20" t="n">
        <v>202.89238</v>
      </c>
      <c r="Q20" s="20" t="n">
        <v>207.311157</v>
      </c>
      <c r="R20" s="20" t="n">
        <v>211.761627</v>
      </c>
      <c r="S20" s="20" t="n">
        <v>218.32164</v>
      </c>
      <c r="T20" s="20" t="n">
        <v>223.144608</v>
      </c>
      <c r="U20" s="20" t="n">
        <v>229.9198</v>
      </c>
      <c r="V20" s="20" t="n">
        <v>234.47052</v>
      </c>
      <c r="W20" s="20" t="n">
        <v>241.515961</v>
      </c>
      <c r="X20" s="20" t="n">
        <v>246.680206</v>
      </c>
      <c r="Y20" s="20" t="n">
        <v>253.763214</v>
      </c>
      <c r="Z20" s="20" t="n">
        <v>259.469788</v>
      </c>
      <c r="AA20" s="20" t="n">
        <v>267.017029</v>
      </c>
      <c r="AB20" s="20" t="n">
        <v>275.696381</v>
      </c>
      <c r="AC20" s="20" t="n">
        <v>282.175781</v>
      </c>
      <c r="AD20" s="20" t="n">
        <v>291.158875</v>
      </c>
      <c r="AE20" s="20" t="n">
        <v>296.659485</v>
      </c>
      <c r="AF20" s="20" t="n">
        <v>305.957001</v>
      </c>
      <c r="AG20" s="20" t="n">
        <v>313.396698</v>
      </c>
      <c r="AH20" s="20" t="n">
        <v>323.019592</v>
      </c>
      <c r="AI20" s="21" t="n">
        <v>0.027221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91.920135</v>
      </c>
      <c r="J21" s="20" t="n">
        <v>83.10955800000001</v>
      </c>
      <c r="K21" s="20" t="n">
        <v>83.14473</v>
      </c>
      <c r="L21" s="20" t="n">
        <v>83.17989300000001</v>
      </c>
      <c r="M21" s="20" t="n">
        <v>83.224869</v>
      </c>
      <c r="N21" s="20" t="n">
        <v>83.31094400000001</v>
      </c>
      <c r="O21" s="20" t="n">
        <v>83.449646</v>
      </c>
      <c r="P21" s="20" t="n">
        <v>83.545952</v>
      </c>
      <c r="Q21" s="20" t="n">
        <v>81.662491</v>
      </c>
      <c r="R21" s="20" t="n">
        <v>79.616547</v>
      </c>
      <c r="S21" s="20" t="n">
        <v>79.79489100000001</v>
      </c>
      <c r="T21" s="20" t="n">
        <v>79.927475</v>
      </c>
      <c r="U21" s="20" t="n">
        <v>79.954239</v>
      </c>
      <c r="V21" s="20" t="n">
        <v>79.980988</v>
      </c>
      <c r="W21" s="20" t="n">
        <v>79.980988</v>
      </c>
      <c r="X21" s="20" t="n">
        <v>78.85672</v>
      </c>
      <c r="Y21" s="20" t="n">
        <v>79.01564</v>
      </c>
      <c r="Z21" s="20" t="n">
        <v>79.13063</v>
      </c>
      <c r="AA21" s="20" t="n">
        <v>78.08955400000001</v>
      </c>
      <c r="AB21" s="20" t="n">
        <v>78.185455</v>
      </c>
      <c r="AC21" s="20" t="n">
        <v>78.289337</v>
      </c>
      <c r="AD21" s="20" t="n">
        <v>78.343445</v>
      </c>
      <c r="AE21" s="20" t="n">
        <v>78.397537</v>
      </c>
      <c r="AF21" s="20" t="n">
        <v>78.431229</v>
      </c>
      <c r="AG21" s="20" t="n">
        <v>78.47193900000001</v>
      </c>
      <c r="AH21" s="20" t="n">
        <v>78.534271</v>
      </c>
      <c r="AI21" s="21" t="n">
        <v>-0.007154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2.62886</v>
      </c>
      <c r="E23" s="20" t="n">
        <v>5.62886</v>
      </c>
      <c r="F23" s="20" t="n">
        <v>6.25986</v>
      </c>
      <c r="G23" s="20" t="n">
        <v>6.890861</v>
      </c>
      <c r="H23" s="20" t="n">
        <v>7.520861</v>
      </c>
      <c r="I23" s="20" t="n">
        <v>7.963861</v>
      </c>
      <c r="J23" s="20" t="n">
        <v>8.374860999999999</v>
      </c>
      <c r="K23" s="20" t="n">
        <v>8.785861000000001</v>
      </c>
      <c r="L23" s="20" t="n">
        <v>9.196861</v>
      </c>
      <c r="M23" s="20" t="n">
        <v>9.658842</v>
      </c>
      <c r="N23" s="20" t="n">
        <v>10.069842</v>
      </c>
      <c r="O23" s="20" t="n">
        <v>10.069842</v>
      </c>
      <c r="P23" s="20" t="n">
        <v>10.069842</v>
      </c>
      <c r="Q23" s="20" t="n">
        <v>10.356866</v>
      </c>
      <c r="R23" s="20" t="n">
        <v>10.804548</v>
      </c>
      <c r="S23" s="20" t="n">
        <v>10.804548</v>
      </c>
      <c r="T23" s="20" t="n">
        <v>10.872132</v>
      </c>
      <c r="U23" s="20" t="n">
        <v>10.872132</v>
      </c>
      <c r="V23" s="20" t="n">
        <v>10.886932</v>
      </c>
      <c r="W23" s="20" t="n">
        <v>10.886932</v>
      </c>
      <c r="X23" s="20" t="n">
        <v>10.974281</v>
      </c>
      <c r="Y23" s="20" t="n">
        <v>11.41368</v>
      </c>
      <c r="Z23" s="20" t="n">
        <v>12.008404</v>
      </c>
      <c r="AA23" s="20" t="n">
        <v>12.008404</v>
      </c>
      <c r="AB23" s="20" t="n">
        <v>12.008404</v>
      </c>
      <c r="AC23" s="20" t="n">
        <v>12.642261</v>
      </c>
      <c r="AD23" s="20" t="n">
        <v>13.321657</v>
      </c>
      <c r="AE23" s="20" t="n">
        <v>15.081673</v>
      </c>
      <c r="AF23" s="20" t="n">
        <v>16.082682</v>
      </c>
      <c r="AG23" s="20" t="n">
        <v>17.366106</v>
      </c>
      <c r="AH23" s="20" t="n">
        <v>17.400896</v>
      </c>
      <c r="AI23" s="21" t="n">
        <v>0.085441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0.184427</v>
      </c>
      <c r="G24" s="20" t="n">
        <v>0.185699</v>
      </c>
      <c r="H24" s="20" t="n">
        <v>0.185699</v>
      </c>
      <c r="I24" s="20" t="n">
        <v>0.185699</v>
      </c>
      <c r="J24" s="20" t="n">
        <v>0.185699</v>
      </c>
      <c r="K24" s="20" t="n">
        <v>0.185699</v>
      </c>
      <c r="L24" s="20" t="n">
        <v>0.215561</v>
      </c>
      <c r="M24" s="20" t="n">
        <v>0.215561</v>
      </c>
      <c r="N24" s="20" t="n">
        <v>0.215561</v>
      </c>
      <c r="O24" s="20" t="n">
        <v>0.215561</v>
      </c>
      <c r="P24" s="20" t="n">
        <v>0.215561</v>
      </c>
      <c r="Q24" s="20" t="n">
        <v>0.215561</v>
      </c>
      <c r="R24" s="20" t="n">
        <v>0.215561</v>
      </c>
      <c r="S24" s="20" t="n">
        <v>0.215561</v>
      </c>
      <c r="T24" s="20" t="n">
        <v>0.215561</v>
      </c>
      <c r="U24" s="20" t="n">
        <v>0.215561</v>
      </c>
      <c r="V24" s="20" t="n">
        <v>0.215561</v>
      </c>
      <c r="W24" s="20" t="n">
        <v>0.215561</v>
      </c>
      <c r="X24" s="20" t="n">
        <v>0.215561</v>
      </c>
      <c r="Y24" s="20" t="n">
        <v>0.215561</v>
      </c>
      <c r="Z24" s="20" t="n">
        <v>0.215561</v>
      </c>
      <c r="AA24" s="20" t="n">
        <v>0.215561</v>
      </c>
      <c r="AB24" s="20" t="n">
        <v>0.215561</v>
      </c>
      <c r="AC24" s="20" t="n">
        <v>0.215561</v>
      </c>
      <c r="AD24" s="20" t="n">
        <v>0.215561</v>
      </c>
      <c r="AE24" s="20" t="n">
        <v>0.215561</v>
      </c>
      <c r="AF24" s="20" t="n">
        <v>0.215561</v>
      </c>
      <c r="AG24" s="20" t="n">
        <v>0.215561</v>
      </c>
      <c r="AH24" s="20" t="n">
        <v>0.215561</v>
      </c>
      <c r="AI24" s="21" t="n">
        <v>0.011962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310.877045</v>
      </c>
      <c r="G25" s="20" t="n">
        <v>331.817841</v>
      </c>
      <c r="H25" s="20" t="n">
        <v>344.992371</v>
      </c>
      <c r="I25" s="20" t="n">
        <v>362.632111</v>
      </c>
      <c r="J25" s="20" t="n">
        <v>376.454498</v>
      </c>
      <c r="K25" s="20" t="n">
        <v>385.753357</v>
      </c>
      <c r="L25" s="20" t="n">
        <v>394.840759</v>
      </c>
      <c r="M25" s="20" t="n">
        <v>408.56665</v>
      </c>
      <c r="N25" s="20" t="n">
        <v>424.560181</v>
      </c>
      <c r="O25" s="20" t="n">
        <v>425.741608</v>
      </c>
      <c r="P25" s="20" t="n">
        <v>427.539001</v>
      </c>
      <c r="Q25" s="20" t="n">
        <v>429.741272</v>
      </c>
      <c r="R25" s="20" t="n">
        <v>431.202057</v>
      </c>
      <c r="S25" s="20" t="n">
        <v>443.329956</v>
      </c>
      <c r="T25" s="20" t="n">
        <v>450.235413</v>
      </c>
      <c r="U25" s="20" t="n">
        <v>457.249451</v>
      </c>
      <c r="V25" s="20" t="n">
        <v>466.108276</v>
      </c>
      <c r="W25" s="20" t="n">
        <v>474.702332</v>
      </c>
      <c r="X25" s="20" t="n">
        <v>485.57074</v>
      </c>
      <c r="Y25" s="20" t="n">
        <v>498.046143</v>
      </c>
      <c r="Z25" s="20" t="n">
        <v>512.429199</v>
      </c>
      <c r="AA25" s="20" t="n">
        <v>528.930603</v>
      </c>
      <c r="AB25" s="20" t="n">
        <v>546.751221</v>
      </c>
      <c r="AC25" s="20" t="n">
        <v>564.9102779999999</v>
      </c>
      <c r="AD25" s="20" t="n">
        <v>576.6990970000001</v>
      </c>
      <c r="AE25" s="20" t="n">
        <v>587.454651</v>
      </c>
      <c r="AF25" s="20" t="n">
        <v>594.937988</v>
      </c>
      <c r="AG25" s="20" t="n">
        <v>603.522095</v>
      </c>
      <c r="AH25" s="20" t="n">
        <v>612.45575</v>
      </c>
      <c r="AI25" s="21" t="n">
        <v>0.031888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3.713591</v>
      </c>
      <c r="F26" s="20" t="n">
        <v>4.16767</v>
      </c>
      <c r="G26" s="20" t="n">
        <v>4.547616</v>
      </c>
      <c r="H26" s="20" t="n">
        <v>4.986972</v>
      </c>
      <c r="I26" s="20" t="n">
        <v>5.449234</v>
      </c>
      <c r="J26" s="20" t="n">
        <v>5.961385</v>
      </c>
      <c r="K26" s="20" t="n">
        <v>6.592154</v>
      </c>
      <c r="L26" s="20" t="n">
        <v>7.471827</v>
      </c>
      <c r="M26" s="20" t="n">
        <v>8.539021</v>
      </c>
      <c r="N26" s="20" t="n">
        <v>9.53553</v>
      </c>
      <c r="O26" s="20" t="n">
        <v>10.636311</v>
      </c>
      <c r="P26" s="20" t="n">
        <v>11.831466</v>
      </c>
      <c r="Q26" s="20" t="n">
        <v>12.989717</v>
      </c>
      <c r="R26" s="20" t="n">
        <v>14.554209</v>
      </c>
      <c r="S26" s="20" t="n">
        <v>16.432066</v>
      </c>
      <c r="T26" s="20" t="n">
        <v>18.254663</v>
      </c>
      <c r="U26" s="20" t="n">
        <v>20.558561</v>
      </c>
      <c r="V26" s="20" t="n">
        <v>22.902798</v>
      </c>
      <c r="W26" s="20" t="n">
        <v>25.320221</v>
      </c>
      <c r="X26" s="20" t="n">
        <v>27.838015</v>
      </c>
      <c r="Y26" s="20" t="n">
        <v>30.430658</v>
      </c>
      <c r="Z26" s="20" t="n">
        <v>32.999897</v>
      </c>
      <c r="AA26" s="20" t="n">
        <v>35.882656</v>
      </c>
      <c r="AB26" s="20" t="n">
        <v>38.735401</v>
      </c>
      <c r="AC26" s="20" t="n">
        <v>41.726345</v>
      </c>
      <c r="AD26" s="20" t="n">
        <v>44.878906</v>
      </c>
      <c r="AE26" s="20" t="n">
        <v>47.995968</v>
      </c>
      <c r="AF26" s="20" t="n">
        <v>51.195477</v>
      </c>
      <c r="AG26" s="20" t="n">
        <v>54.537045</v>
      </c>
      <c r="AH26" s="20" t="n">
        <v>57.978287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1070.531372</v>
      </c>
      <c r="E27" s="22" t="n">
        <v>1099.949097</v>
      </c>
      <c r="F27" s="22" t="n">
        <v>1134.115234</v>
      </c>
      <c r="G27" s="22" t="n">
        <v>1150.65271</v>
      </c>
      <c r="H27" s="22" t="n">
        <v>1157.271484</v>
      </c>
      <c r="I27" s="22" t="n">
        <v>1158.73877</v>
      </c>
      <c r="J27" s="22" t="n">
        <v>1173.185547</v>
      </c>
      <c r="K27" s="22" t="n">
        <v>1187.900146</v>
      </c>
      <c r="L27" s="22" t="n">
        <v>1205.024048</v>
      </c>
      <c r="M27" s="22" t="n">
        <v>1224.614624</v>
      </c>
      <c r="N27" s="22" t="n">
        <v>1248.342041</v>
      </c>
      <c r="O27" s="22" t="n">
        <v>1260.634888</v>
      </c>
      <c r="P27" s="22" t="n">
        <v>1271.408691</v>
      </c>
      <c r="Q27" s="22" t="n">
        <v>1280.056763</v>
      </c>
      <c r="R27" s="22" t="n">
        <v>1287.946289</v>
      </c>
      <c r="S27" s="22" t="n">
        <v>1310.732544</v>
      </c>
      <c r="T27" s="22" t="n">
        <v>1328.932251</v>
      </c>
      <c r="U27" s="22" t="n">
        <v>1349.685425</v>
      </c>
      <c r="V27" s="22" t="n">
        <v>1368.977539</v>
      </c>
      <c r="W27" s="22" t="n">
        <v>1392.109009</v>
      </c>
      <c r="X27" s="22" t="n">
        <v>1413.936523</v>
      </c>
      <c r="Y27" s="22" t="n">
        <v>1439.672607</v>
      </c>
      <c r="Z27" s="22" t="n">
        <v>1466.306763</v>
      </c>
      <c r="AA27" s="22" t="n">
        <v>1495.983765</v>
      </c>
      <c r="AB27" s="22" t="n">
        <v>1526.877686</v>
      </c>
      <c r="AC27" s="22" t="n">
        <v>1557.424683</v>
      </c>
      <c r="AD27" s="22" t="n">
        <v>1586.087036</v>
      </c>
      <c r="AE27" s="22" t="n">
        <v>1611.058594</v>
      </c>
      <c r="AF27" s="22" t="n">
        <v>1634.634277</v>
      </c>
      <c r="AG27" s="22" t="n">
        <v>1660.544067</v>
      </c>
      <c r="AH27" s="22" t="n">
        <v>1686.028564</v>
      </c>
      <c r="AI27" s="23" t="n">
        <v>0.015689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2.3181</v>
      </c>
      <c r="G29" s="20" t="n">
        <v>2.3181</v>
      </c>
      <c r="H29" s="20" t="n">
        <v>2.3181</v>
      </c>
      <c r="I29" s="20" t="n">
        <v>2.3181</v>
      </c>
      <c r="J29" s="20" t="n">
        <v>2.3181</v>
      </c>
      <c r="K29" s="20" t="n">
        <v>2.3181</v>
      </c>
      <c r="L29" s="20" t="n">
        <v>2.3181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29.319103</v>
      </c>
      <c r="G34" s="22" t="n">
        <v>29.140507</v>
      </c>
      <c r="H34" s="22" t="n">
        <v>29.140507</v>
      </c>
      <c r="I34" s="22" t="n">
        <v>29.140507</v>
      </c>
      <c r="J34" s="22" t="n">
        <v>29.140507</v>
      </c>
      <c r="K34" s="22" t="n">
        <v>29.140507</v>
      </c>
      <c r="L34" s="22" t="n">
        <v>29.140507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13.828454</v>
      </c>
      <c r="G51" s="20" t="n">
        <v>25.828114</v>
      </c>
      <c r="H51" s="20" t="n">
        <v>35.644188</v>
      </c>
      <c r="I51" s="20" t="n">
        <v>48.458748</v>
      </c>
      <c r="J51" s="20" t="n">
        <v>56.878349</v>
      </c>
      <c r="K51" s="20" t="n">
        <v>60.14782</v>
      </c>
      <c r="L51" s="20" t="n">
        <v>63.474762</v>
      </c>
      <c r="M51" s="20" t="n">
        <v>68.11835499999999</v>
      </c>
      <c r="N51" s="20" t="n">
        <v>70.159615</v>
      </c>
      <c r="O51" s="20" t="n">
        <v>75.62681600000001</v>
      </c>
      <c r="P51" s="20" t="n">
        <v>78.13220200000001</v>
      </c>
      <c r="Q51" s="20" t="n">
        <v>81.93486</v>
      </c>
      <c r="R51" s="20" t="n">
        <v>85.97891199999999</v>
      </c>
      <c r="S51" s="20" t="n">
        <v>89.876045</v>
      </c>
      <c r="T51" s="20" t="n">
        <v>95.00701100000001</v>
      </c>
      <c r="U51" s="20" t="n">
        <v>100.174744</v>
      </c>
      <c r="V51" s="20" t="n">
        <v>105.655968</v>
      </c>
      <c r="W51" s="20" t="n">
        <v>111.698669</v>
      </c>
      <c r="X51" s="20" t="n">
        <v>116.012756</v>
      </c>
      <c r="Y51" s="20" t="n">
        <v>119.422379</v>
      </c>
      <c r="Z51" s="20" t="n">
        <v>123.189957</v>
      </c>
      <c r="AA51" s="20" t="n">
        <v>126.976524</v>
      </c>
      <c r="AB51" s="20" t="n">
        <v>128.477356</v>
      </c>
      <c r="AC51" s="20" t="n">
        <v>131.577332</v>
      </c>
      <c r="AD51" s="20" t="n">
        <v>135.581604</v>
      </c>
      <c r="AE51" s="20" t="n">
        <v>139.5979</v>
      </c>
      <c r="AF51" s="20" t="n">
        <v>142.990005</v>
      </c>
      <c r="AG51" s="20" t="n">
        <v>148.438416</v>
      </c>
      <c r="AH51" s="20" t="n">
        <v>151.827789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5.107679</v>
      </c>
      <c r="E52" s="20" t="n">
        <v>8.031866000000001</v>
      </c>
      <c r="F52" s="20" t="n">
        <v>11.031867</v>
      </c>
      <c r="G52" s="20" t="n">
        <v>14.600579</v>
      </c>
      <c r="H52" s="20" t="n">
        <v>18.704597</v>
      </c>
      <c r="I52" s="20" t="n">
        <v>23.424221</v>
      </c>
      <c r="J52" s="20" t="n">
        <v>28.851786</v>
      </c>
      <c r="K52" s="20" t="n">
        <v>32.255527</v>
      </c>
      <c r="L52" s="20" t="n">
        <v>37.478329</v>
      </c>
      <c r="M52" s="20" t="n">
        <v>40.820255</v>
      </c>
      <c r="N52" s="20" t="n">
        <v>46.225853</v>
      </c>
      <c r="O52" s="20" t="n">
        <v>52.44228</v>
      </c>
      <c r="P52" s="20" t="n">
        <v>59.591187</v>
      </c>
      <c r="Q52" s="20" t="n">
        <v>64.009933</v>
      </c>
      <c r="R52" s="20" t="n">
        <v>68.531441</v>
      </c>
      <c r="S52" s="20" t="n">
        <v>75.108429</v>
      </c>
      <c r="T52" s="20" t="n">
        <v>79.93589799999999</v>
      </c>
      <c r="U52" s="20" t="n">
        <v>86.74308000000001</v>
      </c>
      <c r="V52" s="20" t="n">
        <v>91.298531</v>
      </c>
      <c r="W52" s="20" t="n">
        <v>98.34395600000001</v>
      </c>
      <c r="X52" s="20" t="n">
        <v>103.508202</v>
      </c>
      <c r="Y52" s="20" t="n">
        <v>110.800224</v>
      </c>
      <c r="Z52" s="20" t="n">
        <v>116.538757</v>
      </c>
      <c r="AA52" s="20" t="n">
        <v>124.086006</v>
      </c>
      <c r="AB52" s="20" t="n">
        <v>132.765335</v>
      </c>
      <c r="AC52" s="20" t="n">
        <v>139.244751</v>
      </c>
      <c r="AD52" s="20" t="n">
        <v>148.227844</v>
      </c>
      <c r="AE52" s="20" t="n">
        <v>153.728439</v>
      </c>
      <c r="AF52" s="20" t="n">
        <v>163.025986</v>
      </c>
      <c r="AG52" s="20" t="n">
        <v>170.509308</v>
      </c>
      <c r="AH52" s="20" t="n">
        <v>180.132202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0.19156</v>
      </c>
      <c r="E55" s="20" t="n">
        <v>0.89506</v>
      </c>
      <c r="F55" s="20" t="n">
        <v>0.89506</v>
      </c>
      <c r="G55" s="20" t="n">
        <v>0.89506</v>
      </c>
      <c r="H55" s="20" t="n">
        <v>0.89506</v>
      </c>
      <c r="I55" s="20" t="n">
        <v>0.89506</v>
      </c>
      <c r="J55" s="20" t="n">
        <v>0.89506</v>
      </c>
      <c r="K55" s="20" t="n">
        <v>0.89506</v>
      </c>
      <c r="L55" s="20" t="n">
        <v>0.89506</v>
      </c>
      <c r="M55" s="20" t="n">
        <v>0.946041</v>
      </c>
      <c r="N55" s="20" t="n">
        <v>0.946041</v>
      </c>
      <c r="O55" s="20" t="n">
        <v>0.946041</v>
      </c>
      <c r="P55" s="20" t="n">
        <v>0.946041</v>
      </c>
      <c r="Q55" s="20" t="n">
        <v>1.233065</v>
      </c>
      <c r="R55" s="20" t="n">
        <v>1.680748</v>
      </c>
      <c r="S55" s="20" t="n">
        <v>1.680748</v>
      </c>
      <c r="T55" s="20" t="n">
        <v>1.748331</v>
      </c>
      <c r="U55" s="20" t="n">
        <v>1.748331</v>
      </c>
      <c r="V55" s="20" t="n">
        <v>1.763131</v>
      </c>
      <c r="W55" s="20" t="n">
        <v>1.763131</v>
      </c>
      <c r="X55" s="20" t="n">
        <v>1.850481</v>
      </c>
      <c r="Y55" s="20" t="n">
        <v>2.289879</v>
      </c>
      <c r="Z55" s="20" t="n">
        <v>2.884603</v>
      </c>
      <c r="AA55" s="20" t="n">
        <v>2.884603</v>
      </c>
      <c r="AB55" s="20" t="n">
        <v>2.884603</v>
      </c>
      <c r="AC55" s="20" t="n">
        <v>3.51846</v>
      </c>
      <c r="AD55" s="20" t="n">
        <v>4.197856</v>
      </c>
      <c r="AE55" s="20" t="n">
        <v>5.957871</v>
      </c>
      <c r="AF55" s="20" t="n">
        <v>6.958882</v>
      </c>
      <c r="AG55" s="20" t="n">
        <v>8.242305999999999</v>
      </c>
      <c r="AH55" s="20" t="n">
        <v>8.277094999999999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0.007627</v>
      </c>
      <c r="G56" s="20" t="n">
        <v>0.008899000000000001</v>
      </c>
      <c r="H56" s="20" t="n">
        <v>0.008899000000000001</v>
      </c>
      <c r="I56" s="20" t="n">
        <v>0.008899000000000001</v>
      </c>
      <c r="J56" s="20" t="n">
        <v>0.008899000000000001</v>
      </c>
      <c r="K56" s="20" t="n">
        <v>0.008899000000000001</v>
      </c>
      <c r="L56" s="20" t="n">
        <v>0.038761</v>
      </c>
      <c r="M56" s="20" t="n">
        <v>0.038761</v>
      </c>
      <c r="N56" s="20" t="n">
        <v>0.038761</v>
      </c>
      <c r="O56" s="20" t="n">
        <v>0.038761</v>
      </c>
      <c r="P56" s="20" t="n">
        <v>0.038761</v>
      </c>
      <c r="Q56" s="20" t="n">
        <v>0.038761</v>
      </c>
      <c r="R56" s="20" t="n">
        <v>0.038761</v>
      </c>
      <c r="S56" s="20" t="n">
        <v>0.038761</v>
      </c>
      <c r="T56" s="20" t="n">
        <v>0.038761</v>
      </c>
      <c r="U56" s="20" t="n">
        <v>0.038761</v>
      </c>
      <c r="V56" s="20" t="n">
        <v>0.038761</v>
      </c>
      <c r="W56" s="20" t="n">
        <v>0.038761</v>
      </c>
      <c r="X56" s="20" t="n">
        <v>0.038761</v>
      </c>
      <c r="Y56" s="20" t="n">
        <v>0.038761</v>
      </c>
      <c r="Z56" s="20" t="n">
        <v>0.038761</v>
      </c>
      <c r="AA56" s="20" t="n">
        <v>0.038761</v>
      </c>
      <c r="AB56" s="20" t="n">
        <v>0.038761</v>
      </c>
      <c r="AC56" s="20" t="n">
        <v>0.038761</v>
      </c>
      <c r="AD56" s="20" t="n">
        <v>0.038761</v>
      </c>
      <c r="AE56" s="20" t="n">
        <v>0.038761</v>
      </c>
      <c r="AF56" s="20" t="n">
        <v>0.038761</v>
      </c>
      <c r="AG56" s="20" t="n">
        <v>0.038761</v>
      </c>
      <c r="AH56" s="20" t="n">
        <v>0.038761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10.824091</v>
      </c>
      <c r="F57" s="20" t="n">
        <v>43.645054</v>
      </c>
      <c r="G57" s="20" t="n">
        <v>63.712299</v>
      </c>
      <c r="H57" s="20" t="n">
        <v>76.402817</v>
      </c>
      <c r="I57" s="20" t="n">
        <v>94.047096</v>
      </c>
      <c r="J57" s="20" t="n">
        <v>107.869469</v>
      </c>
      <c r="K57" s="20" t="n">
        <v>117.172951</v>
      </c>
      <c r="L57" s="20" t="n">
        <v>124.315521</v>
      </c>
      <c r="M57" s="20" t="n">
        <v>138.120819</v>
      </c>
      <c r="N57" s="20" t="n">
        <v>147.014313</v>
      </c>
      <c r="O57" s="20" t="n">
        <v>148.255768</v>
      </c>
      <c r="P57" s="20" t="n">
        <v>150.053146</v>
      </c>
      <c r="Q57" s="20" t="n">
        <v>152.255432</v>
      </c>
      <c r="R57" s="20" t="n">
        <v>153.716171</v>
      </c>
      <c r="S57" s="20" t="n">
        <v>157.644119</v>
      </c>
      <c r="T57" s="20" t="n">
        <v>164.549545</v>
      </c>
      <c r="U57" s="20" t="n">
        <v>171.563568</v>
      </c>
      <c r="V57" s="20" t="n">
        <v>180.422394</v>
      </c>
      <c r="W57" s="20" t="n">
        <v>189.016434</v>
      </c>
      <c r="X57" s="20" t="n">
        <v>199.884888</v>
      </c>
      <c r="Y57" s="20" t="n">
        <v>212.360291</v>
      </c>
      <c r="Z57" s="20" t="n">
        <v>226.743347</v>
      </c>
      <c r="AA57" s="20" t="n">
        <v>243.244766</v>
      </c>
      <c r="AB57" s="20" t="n">
        <v>261.145294</v>
      </c>
      <c r="AC57" s="20" t="n">
        <v>279.304291</v>
      </c>
      <c r="AD57" s="20" t="n">
        <v>291.093079</v>
      </c>
      <c r="AE57" s="20" t="n">
        <v>301.851562</v>
      </c>
      <c r="AF57" s="20" t="n">
        <v>309.334961</v>
      </c>
      <c r="AG57" s="20" t="n">
        <v>317.919159</v>
      </c>
      <c r="AH57" s="20" t="n">
        <v>326.852753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3.713591</v>
      </c>
      <c r="F58" s="20" t="n">
        <v>4.16767</v>
      </c>
      <c r="G58" s="20" t="n">
        <v>4.547616</v>
      </c>
      <c r="H58" s="20" t="n">
        <v>4.986972</v>
      </c>
      <c r="I58" s="20" t="n">
        <v>5.449234</v>
      </c>
      <c r="J58" s="20" t="n">
        <v>5.961385</v>
      </c>
      <c r="K58" s="20" t="n">
        <v>6.592154</v>
      </c>
      <c r="L58" s="20" t="n">
        <v>7.471827</v>
      </c>
      <c r="M58" s="20" t="n">
        <v>8.539021</v>
      </c>
      <c r="N58" s="20" t="n">
        <v>9.53553</v>
      </c>
      <c r="O58" s="20" t="n">
        <v>10.636311</v>
      </c>
      <c r="P58" s="20" t="n">
        <v>11.831466</v>
      </c>
      <c r="Q58" s="20" t="n">
        <v>12.989717</v>
      </c>
      <c r="R58" s="20" t="n">
        <v>14.554209</v>
      </c>
      <c r="S58" s="20" t="n">
        <v>16.432066</v>
      </c>
      <c r="T58" s="20" t="n">
        <v>18.254663</v>
      </c>
      <c r="U58" s="20" t="n">
        <v>20.558561</v>
      </c>
      <c r="V58" s="20" t="n">
        <v>22.902798</v>
      </c>
      <c r="W58" s="20" t="n">
        <v>25.320221</v>
      </c>
      <c r="X58" s="20" t="n">
        <v>27.838015</v>
      </c>
      <c r="Y58" s="20" t="n">
        <v>30.430658</v>
      </c>
      <c r="Z58" s="20" t="n">
        <v>32.999897</v>
      </c>
      <c r="AA58" s="20" t="n">
        <v>35.882656</v>
      </c>
      <c r="AB58" s="20" t="n">
        <v>38.735401</v>
      </c>
      <c r="AC58" s="20" t="n">
        <v>41.726345</v>
      </c>
      <c r="AD58" s="20" t="n">
        <v>44.878906</v>
      </c>
      <c r="AE58" s="20" t="n">
        <v>47.995968</v>
      </c>
      <c r="AF58" s="20" t="n">
        <v>51.195477</v>
      </c>
      <c r="AG58" s="20" t="n">
        <v>54.537045</v>
      </c>
      <c r="AH58" s="20" t="n">
        <v>57.978287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5.299239</v>
      </c>
      <c r="E59" s="22" t="n">
        <v>23.464607</v>
      </c>
      <c r="F59" s="22" t="n">
        <v>73.575714</v>
      </c>
      <c r="G59" s="22" t="n">
        <v>109.592575</v>
      </c>
      <c r="H59" s="22" t="n">
        <v>136.642502</v>
      </c>
      <c r="I59" s="22" t="n">
        <v>172.283249</v>
      </c>
      <c r="J59" s="22" t="n">
        <v>200.464981</v>
      </c>
      <c r="K59" s="22" t="n">
        <v>217.072372</v>
      </c>
      <c r="L59" s="22" t="n">
        <v>233.674255</v>
      </c>
      <c r="M59" s="22" t="n">
        <v>256.583282</v>
      </c>
      <c r="N59" s="22" t="n">
        <v>273.920074</v>
      </c>
      <c r="O59" s="22" t="n">
        <v>287.946014</v>
      </c>
      <c r="P59" s="22" t="n">
        <v>300.592773</v>
      </c>
      <c r="Q59" s="22" t="n">
        <v>312.461853</v>
      </c>
      <c r="R59" s="22" t="n">
        <v>324.500305</v>
      </c>
      <c r="S59" s="22" t="n">
        <v>340.780121</v>
      </c>
      <c r="T59" s="22" t="n">
        <v>359.534149</v>
      </c>
      <c r="U59" s="22" t="n">
        <v>380.827087</v>
      </c>
      <c r="V59" s="22" t="n">
        <v>402.081726</v>
      </c>
      <c r="W59" s="22" t="n">
        <v>426.181213</v>
      </c>
      <c r="X59" s="22" t="n">
        <v>449.133209</v>
      </c>
      <c r="Y59" s="22" t="n">
        <v>475.342072</v>
      </c>
      <c r="Z59" s="22" t="n">
        <v>502.395416</v>
      </c>
      <c r="AA59" s="22" t="n">
        <v>533.113342</v>
      </c>
      <c r="AB59" s="22" t="n">
        <v>564.046936</v>
      </c>
      <c r="AC59" s="22" t="n">
        <v>595.410034</v>
      </c>
      <c r="AD59" s="22" t="n">
        <v>624.018555</v>
      </c>
      <c r="AE59" s="22" t="n">
        <v>649.171021</v>
      </c>
      <c r="AF59" s="22" t="n">
        <v>673.54425</v>
      </c>
      <c r="AG59" s="22" t="n">
        <v>699.684998</v>
      </c>
      <c r="AH59" s="22" t="n">
        <v>725.1070560000001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42.065453</v>
      </c>
      <c r="E60" s="22" t="n">
        <v>84.750809</v>
      </c>
      <c r="F60" s="22" t="n">
        <v>138.659607</v>
      </c>
      <c r="G60" s="22" t="n">
        <v>176.207458</v>
      </c>
      <c r="H60" s="22" t="n">
        <v>204.388397</v>
      </c>
      <c r="I60" s="22" t="n">
        <v>240.472137</v>
      </c>
      <c r="J60" s="22" t="n">
        <v>269.06488</v>
      </c>
      <c r="K60" s="22" t="n">
        <v>286.083252</v>
      </c>
      <c r="L60" s="22" t="n">
        <v>305.09613</v>
      </c>
      <c r="M60" s="22" t="n">
        <v>328.416168</v>
      </c>
      <c r="N60" s="22" t="n">
        <v>353.263977</v>
      </c>
      <c r="O60" s="22" t="n">
        <v>367.289917</v>
      </c>
      <c r="P60" s="22" t="n">
        <v>379.936676</v>
      </c>
      <c r="Q60" s="22" t="n">
        <v>391.805756</v>
      </c>
      <c r="R60" s="22" t="n">
        <v>403.844208</v>
      </c>
      <c r="S60" s="22" t="n">
        <v>428.324036</v>
      </c>
      <c r="T60" s="22" t="n">
        <v>447.078064</v>
      </c>
      <c r="U60" s="22" t="n">
        <v>468.370972</v>
      </c>
      <c r="V60" s="22" t="n">
        <v>489.62561</v>
      </c>
      <c r="W60" s="22" t="n">
        <v>513.725098</v>
      </c>
      <c r="X60" s="22" t="n">
        <v>536.677124</v>
      </c>
      <c r="Y60" s="22" t="n">
        <v>562.885986</v>
      </c>
      <c r="Z60" s="22" t="n">
        <v>589.939331</v>
      </c>
      <c r="AA60" s="22" t="n">
        <v>620.657227</v>
      </c>
      <c r="AB60" s="22" t="n">
        <v>651.59082</v>
      </c>
      <c r="AC60" s="22" t="n">
        <v>682.953918</v>
      </c>
      <c r="AD60" s="22" t="n">
        <v>711.562439</v>
      </c>
      <c r="AE60" s="22" t="n">
        <v>736.714905</v>
      </c>
      <c r="AF60" s="22" t="n">
        <v>761.088135</v>
      </c>
      <c r="AG60" s="22" t="n">
        <v>787.228882</v>
      </c>
      <c r="AH60" s="22" t="n">
        <v>812.65094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23.942596</v>
      </c>
      <c r="G63" s="20" t="n">
        <v>41.405003</v>
      </c>
      <c r="H63" s="20" t="n">
        <v>59.140095</v>
      </c>
      <c r="I63" s="20" t="n">
        <v>86.780823</v>
      </c>
      <c r="J63" s="20" t="n">
        <v>89.70684799999999</v>
      </c>
      <c r="K63" s="20" t="n">
        <v>90.984543</v>
      </c>
      <c r="L63" s="20" t="n">
        <v>92.31955000000001</v>
      </c>
      <c r="M63" s="20" t="n">
        <v>94.574539</v>
      </c>
      <c r="N63" s="20" t="n">
        <v>95.209549</v>
      </c>
      <c r="O63" s="20" t="n">
        <v>95.44154399999999</v>
      </c>
      <c r="P63" s="20" t="n">
        <v>95.533844</v>
      </c>
      <c r="Q63" s="20" t="n">
        <v>95.533844</v>
      </c>
      <c r="R63" s="20" t="n">
        <v>96.692139</v>
      </c>
      <c r="S63" s="20" t="n">
        <v>97.568146</v>
      </c>
      <c r="T63" s="20" t="n">
        <v>98.25065600000001</v>
      </c>
      <c r="U63" s="20" t="n">
        <v>98.785141</v>
      </c>
      <c r="V63" s="20" t="n">
        <v>100.438644</v>
      </c>
      <c r="W63" s="20" t="n">
        <v>100.777649</v>
      </c>
      <c r="X63" s="20" t="n">
        <v>100.777649</v>
      </c>
      <c r="Y63" s="20" t="n">
        <v>101.117645</v>
      </c>
      <c r="Z63" s="20" t="n">
        <v>101.117645</v>
      </c>
      <c r="AA63" s="20" t="n">
        <v>101.117645</v>
      </c>
      <c r="AB63" s="20" t="n">
        <v>101.117645</v>
      </c>
      <c r="AC63" s="20" t="n">
        <v>101.532654</v>
      </c>
      <c r="AD63" s="20" t="n">
        <v>101.532654</v>
      </c>
      <c r="AE63" s="20" t="n">
        <v>101.764648</v>
      </c>
      <c r="AF63" s="20" t="n">
        <v>101.764648</v>
      </c>
      <c r="AG63" s="20" t="n">
        <v>101.989655</v>
      </c>
      <c r="AH63" s="20" t="n">
        <v>101.989655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8.663702000000001</v>
      </c>
      <c r="F64" s="20" t="n">
        <v>13.732802</v>
      </c>
      <c r="G64" s="20" t="n">
        <v>16.024902</v>
      </c>
      <c r="H64" s="20" t="n">
        <v>18.459</v>
      </c>
      <c r="I64" s="20" t="n">
        <v>21.614605</v>
      </c>
      <c r="J64" s="20" t="n">
        <v>23.229801</v>
      </c>
      <c r="K64" s="20" t="n">
        <v>23.746799</v>
      </c>
      <c r="L64" s="20" t="n">
        <v>24.280796</v>
      </c>
      <c r="M64" s="20" t="n">
        <v>26.037197</v>
      </c>
      <c r="N64" s="20" t="n">
        <v>26.485195</v>
      </c>
      <c r="O64" s="20" t="n">
        <v>27.503399</v>
      </c>
      <c r="P64" s="20" t="n">
        <v>29.355404</v>
      </c>
      <c r="Q64" s="20" t="n">
        <v>30.623802</v>
      </c>
      <c r="R64" s="20" t="n">
        <v>31.151901</v>
      </c>
      <c r="S64" s="20" t="n">
        <v>32.130901</v>
      </c>
      <c r="T64" s="20" t="n">
        <v>32.130901</v>
      </c>
      <c r="U64" s="20" t="n">
        <v>32.130901</v>
      </c>
      <c r="V64" s="20" t="n">
        <v>32.461903</v>
      </c>
      <c r="W64" s="20" t="n">
        <v>32.461903</v>
      </c>
      <c r="X64" s="20" t="n">
        <v>32.461903</v>
      </c>
      <c r="Y64" s="20" t="n">
        <v>32.461903</v>
      </c>
      <c r="Z64" s="20" t="n">
        <v>32.461903</v>
      </c>
      <c r="AA64" s="20" t="n">
        <v>32.461903</v>
      </c>
      <c r="AB64" s="20" t="n">
        <v>32.461903</v>
      </c>
      <c r="AC64" s="20" t="n">
        <v>32.461903</v>
      </c>
      <c r="AD64" s="20" t="n">
        <v>32.461903</v>
      </c>
      <c r="AE64" s="20" t="n">
        <v>32.461903</v>
      </c>
      <c r="AF64" s="20" t="n">
        <v>32.541904</v>
      </c>
      <c r="AG64" s="20" t="n">
        <v>32.541904</v>
      </c>
      <c r="AH64" s="20" t="n">
        <v>32.541904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1.2996</v>
      </c>
      <c r="F65" s="20" t="n">
        <v>1.5431</v>
      </c>
      <c r="G65" s="20" t="n">
        <v>2.8249</v>
      </c>
      <c r="H65" s="20" t="n">
        <v>3.962799</v>
      </c>
      <c r="I65" s="20" t="n">
        <v>4.504402</v>
      </c>
      <c r="J65" s="20" t="n">
        <v>4.609802</v>
      </c>
      <c r="K65" s="20" t="n">
        <v>4.609802</v>
      </c>
      <c r="L65" s="20" t="n">
        <v>4.609802</v>
      </c>
      <c r="M65" s="20" t="n">
        <v>4.609802</v>
      </c>
      <c r="N65" s="20" t="n">
        <v>4.733401</v>
      </c>
      <c r="O65" s="20" t="n">
        <v>5.294901</v>
      </c>
      <c r="P65" s="20" t="n">
        <v>5.319901</v>
      </c>
      <c r="Q65" s="20" t="n">
        <v>5.388902</v>
      </c>
      <c r="R65" s="20" t="n">
        <v>5.734602</v>
      </c>
      <c r="S65" s="20" t="n">
        <v>5.734602</v>
      </c>
      <c r="T65" s="20" t="n">
        <v>5.734602</v>
      </c>
      <c r="U65" s="20" t="n">
        <v>5.734602</v>
      </c>
      <c r="V65" s="20" t="n">
        <v>5.734602</v>
      </c>
      <c r="W65" s="20" t="n">
        <v>6.363602</v>
      </c>
      <c r="X65" s="20" t="n">
        <v>6.363602</v>
      </c>
      <c r="Y65" s="20" t="n">
        <v>6.446602</v>
      </c>
      <c r="Z65" s="20" t="n">
        <v>6.948602</v>
      </c>
      <c r="AA65" s="20" t="n">
        <v>6.948602</v>
      </c>
      <c r="AB65" s="20" t="n">
        <v>7.004002</v>
      </c>
      <c r="AC65" s="20" t="n">
        <v>7.509102</v>
      </c>
      <c r="AD65" s="20" t="n">
        <v>7.509102</v>
      </c>
      <c r="AE65" s="20" t="n">
        <v>7.509102</v>
      </c>
      <c r="AF65" s="20" t="n">
        <v>8.260600999999999</v>
      </c>
      <c r="AG65" s="20" t="n">
        <v>8.263601</v>
      </c>
      <c r="AH65" s="20" t="n">
        <v>8.263601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1.1926</v>
      </c>
      <c r="H66" s="20" t="n">
        <v>1.4815</v>
      </c>
      <c r="I66" s="20" t="n">
        <v>1.4935</v>
      </c>
      <c r="J66" s="20" t="n">
        <v>2.1824</v>
      </c>
      <c r="K66" s="20" t="n">
        <v>2.722</v>
      </c>
      <c r="L66" s="20" t="n">
        <v>2.722</v>
      </c>
      <c r="M66" s="20" t="n">
        <v>2.7255</v>
      </c>
      <c r="N66" s="20" t="n">
        <v>2.7255</v>
      </c>
      <c r="O66" s="20" t="n">
        <v>2.7255</v>
      </c>
      <c r="P66" s="20" t="n">
        <v>2.7255</v>
      </c>
      <c r="Q66" s="20" t="n">
        <v>2.7255</v>
      </c>
      <c r="R66" s="20" t="n">
        <v>2.7965</v>
      </c>
      <c r="S66" s="20" t="n">
        <v>2.8135</v>
      </c>
      <c r="T66" s="20" t="n">
        <v>2.818</v>
      </c>
      <c r="U66" s="20" t="n">
        <v>2.85</v>
      </c>
      <c r="V66" s="20" t="n">
        <v>2.8547</v>
      </c>
      <c r="W66" s="20" t="n">
        <v>2.8547</v>
      </c>
      <c r="X66" s="20" t="n">
        <v>2.8547</v>
      </c>
      <c r="Y66" s="20" t="n">
        <v>3.0637</v>
      </c>
      <c r="Z66" s="20" t="n">
        <v>3.0957</v>
      </c>
      <c r="AA66" s="20" t="n">
        <v>3.0957</v>
      </c>
      <c r="AB66" s="20" t="n">
        <v>3.0957</v>
      </c>
      <c r="AC66" s="20" t="n">
        <v>3.0957</v>
      </c>
      <c r="AD66" s="20" t="n">
        <v>3.0957</v>
      </c>
      <c r="AE66" s="20" t="n">
        <v>3.0957</v>
      </c>
      <c r="AF66" s="20" t="n">
        <v>3.0957</v>
      </c>
      <c r="AG66" s="20" t="n">
        <v>3.1393</v>
      </c>
      <c r="AH66" s="20" t="n">
        <v>3.1393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8.562901</v>
      </c>
      <c r="J67" s="20" t="n">
        <v>17.4046</v>
      </c>
      <c r="K67" s="20" t="n">
        <v>17.4046</v>
      </c>
      <c r="L67" s="20" t="n">
        <v>17.4046</v>
      </c>
      <c r="M67" s="20" t="n">
        <v>17.4046</v>
      </c>
      <c r="N67" s="20" t="n">
        <v>17.4046</v>
      </c>
      <c r="O67" s="20" t="n">
        <v>17.4046</v>
      </c>
      <c r="P67" s="20" t="n">
        <v>17.4046</v>
      </c>
      <c r="Q67" s="20" t="n">
        <v>19.380602</v>
      </c>
      <c r="R67" s="20" t="n">
        <v>21.514601</v>
      </c>
      <c r="S67" s="20" t="n">
        <v>21.514601</v>
      </c>
      <c r="T67" s="20" t="n">
        <v>21.514601</v>
      </c>
      <c r="U67" s="20" t="n">
        <v>21.514601</v>
      </c>
      <c r="V67" s="20" t="n">
        <v>21.514601</v>
      </c>
      <c r="W67" s="20" t="n">
        <v>21.514601</v>
      </c>
      <c r="X67" s="20" t="n">
        <v>22.6826</v>
      </c>
      <c r="Y67" s="20" t="n">
        <v>22.6826</v>
      </c>
      <c r="Z67" s="20" t="n">
        <v>22.6826</v>
      </c>
      <c r="AA67" s="20" t="n">
        <v>23.8346</v>
      </c>
      <c r="AB67" s="20" t="n">
        <v>23.8346</v>
      </c>
      <c r="AC67" s="20" t="n">
        <v>23.8346</v>
      </c>
      <c r="AD67" s="20" t="n">
        <v>23.8346</v>
      </c>
      <c r="AE67" s="20" t="n">
        <v>23.8346</v>
      </c>
      <c r="AF67" s="20" t="n">
        <v>23.8346</v>
      </c>
      <c r="AG67" s="20" t="n">
        <v>23.8346</v>
      </c>
      <c r="AH67" s="20" t="n">
        <v>23.8346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25.800896</v>
      </c>
      <c r="F72" s="22" t="n">
        <v>45.590488</v>
      </c>
      <c r="G72" s="22" t="n">
        <v>66.82328800000001</v>
      </c>
      <c r="H72" s="22" t="n">
        <v>88.436279</v>
      </c>
      <c r="I72" s="22" t="n">
        <v>123.083755</v>
      </c>
      <c r="J72" s="22" t="n">
        <v>137.260971</v>
      </c>
      <c r="K72" s="22" t="n">
        <v>139.599869</v>
      </c>
      <c r="L72" s="22" t="n">
        <v>141.524094</v>
      </c>
      <c r="M72" s="22" t="n">
        <v>145.618393</v>
      </c>
      <c r="N72" s="22" t="n">
        <v>146.824997</v>
      </c>
      <c r="O72" s="22" t="n">
        <v>148.696686</v>
      </c>
      <c r="P72" s="22" t="n">
        <v>150.665985</v>
      </c>
      <c r="Q72" s="22" t="n">
        <v>153.97937</v>
      </c>
      <c r="R72" s="22" t="n">
        <v>158.216461</v>
      </c>
      <c r="S72" s="22" t="n">
        <v>160.088455</v>
      </c>
      <c r="T72" s="22" t="n">
        <v>160.775482</v>
      </c>
      <c r="U72" s="22" t="n">
        <v>161.341965</v>
      </c>
      <c r="V72" s="22" t="n">
        <v>163.331177</v>
      </c>
      <c r="W72" s="22" t="n">
        <v>164.299164</v>
      </c>
      <c r="X72" s="22" t="n">
        <v>165.467133</v>
      </c>
      <c r="Y72" s="22" t="n">
        <v>166.099136</v>
      </c>
      <c r="Z72" s="22" t="n">
        <v>166.633133</v>
      </c>
      <c r="AA72" s="22" t="n">
        <v>167.785126</v>
      </c>
      <c r="AB72" s="22" t="n">
        <v>167.920441</v>
      </c>
      <c r="AC72" s="22" t="n">
        <v>168.840546</v>
      </c>
      <c r="AD72" s="22" t="n">
        <v>168.840546</v>
      </c>
      <c r="AE72" s="22" t="n">
        <v>169.075546</v>
      </c>
      <c r="AF72" s="22" t="n">
        <v>169.907043</v>
      </c>
      <c r="AG72" s="22" t="n">
        <v>170.178619</v>
      </c>
      <c r="AH72" s="22" t="n">
        <v>170.178619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1099.850464</v>
      </c>
      <c r="E74" s="22" t="n">
        <v>1129.268188</v>
      </c>
      <c r="F74" s="22" t="n">
        <v>1163.434326</v>
      </c>
      <c r="G74" s="22" t="n">
        <v>1179.793213</v>
      </c>
      <c r="H74" s="22" t="n">
        <v>1186.411987</v>
      </c>
      <c r="I74" s="22" t="n">
        <v>1187.879272</v>
      </c>
      <c r="J74" s="22" t="n">
        <v>1202.32605</v>
      </c>
      <c r="K74" s="22" t="n">
        <v>1217.040649</v>
      </c>
      <c r="L74" s="22" t="n">
        <v>1234.164551</v>
      </c>
      <c r="M74" s="22" t="n">
        <v>1253.435181</v>
      </c>
      <c r="N74" s="22" t="n">
        <v>1277.162598</v>
      </c>
      <c r="O74" s="22" t="n">
        <v>1289.455444</v>
      </c>
      <c r="P74" s="22" t="n">
        <v>1300.229248</v>
      </c>
      <c r="Q74" s="22" t="n">
        <v>1308.877319</v>
      </c>
      <c r="R74" s="22" t="n">
        <v>1316.766846</v>
      </c>
      <c r="S74" s="22" t="n">
        <v>1339.553101</v>
      </c>
      <c r="T74" s="22" t="n">
        <v>1357.752808</v>
      </c>
      <c r="U74" s="22" t="n">
        <v>1378.505981</v>
      </c>
      <c r="V74" s="22" t="n">
        <v>1397.798096</v>
      </c>
      <c r="W74" s="22" t="n">
        <v>1420.929565</v>
      </c>
      <c r="X74" s="22" t="n">
        <v>1442.75708</v>
      </c>
      <c r="Y74" s="22" t="n">
        <v>1468.493164</v>
      </c>
      <c r="Z74" s="22" t="n">
        <v>1495.127319</v>
      </c>
      <c r="AA74" s="22" t="n">
        <v>1524.804321</v>
      </c>
      <c r="AB74" s="22" t="n">
        <v>1555.698242</v>
      </c>
      <c r="AC74" s="22" t="n">
        <v>1586.245239</v>
      </c>
      <c r="AD74" s="22" t="n">
        <v>1614.907593</v>
      </c>
      <c r="AE74" s="22" t="n">
        <v>1639.87915</v>
      </c>
      <c r="AF74" s="22" t="n">
        <v>1663.454834</v>
      </c>
      <c r="AG74" s="22" t="n">
        <v>1689.364624</v>
      </c>
      <c r="AH74" s="22" t="n">
        <v>1714.849121</v>
      </c>
      <c r="AI74" s="23" t="n">
        <v>0.015321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2.760983</v>
      </c>
      <c r="D77" s="20" t="n">
        <v>2.708691</v>
      </c>
      <c r="E77" s="20" t="n">
        <v>2.63982</v>
      </c>
      <c r="F77" s="20" t="n">
        <v>2.613169</v>
      </c>
      <c r="G77" s="20" t="n">
        <v>2.603872</v>
      </c>
      <c r="H77" s="20" t="n">
        <v>2.581956</v>
      </c>
      <c r="I77" s="20" t="n">
        <v>2.557066</v>
      </c>
      <c r="J77" s="20" t="n">
        <v>2.535702</v>
      </c>
      <c r="K77" s="20" t="n">
        <v>2.509844</v>
      </c>
      <c r="L77" s="20" t="n">
        <v>2.485431</v>
      </c>
      <c r="M77" s="20" t="n">
        <v>2.461249</v>
      </c>
      <c r="N77" s="20" t="n">
        <v>2.438992</v>
      </c>
      <c r="O77" s="20" t="n">
        <v>2.416299</v>
      </c>
      <c r="P77" s="20" t="n">
        <v>2.394504</v>
      </c>
      <c r="Q77" s="20" t="n">
        <v>2.372611</v>
      </c>
      <c r="R77" s="20" t="n">
        <v>2.349526</v>
      </c>
      <c r="S77" s="20" t="n">
        <v>2.325935</v>
      </c>
      <c r="T77" s="20" t="n">
        <v>2.303257</v>
      </c>
      <c r="U77" s="20" t="n">
        <v>2.28105</v>
      </c>
      <c r="V77" s="20" t="n">
        <v>2.259307</v>
      </c>
      <c r="W77" s="20" t="n">
        <v>2.237217</v>
      </c>
      <c r="X77" s="20" t="n">
        <v>2.215226</v>
      </c>
      <c r="Y77" s="20" t="n">
        <v>2.192349</v>
      </c>
      <c r="Z77" s="20" t="n">
        <v>2.170308</v>
      </c>
      <c r="AA77" s="20" t="n">
        <v>2.148004</v>
      </c>
      <c r="AB77" s="20" t="n">
        <v>2.125529</v>
      </c>
      <c r="AC77" s="20" t="n">
        <v>2.102982</v>
      </c>
      <c r="AD77" s="20" t="n">
        <v>2.080761</v>
      </c>
      <c r="AE77" s="20" t="n">
        <v>2.058508</v>
      </c>
      <c r="AF77" s="20" t="n">
        <v>2.036169</v>
      </c>
      <c r="AG77" s="20" t="n">
        <v>2.013278</v>
      </c>
      <c r="AH77" s="20" t="n">
        <v>1.989938</v>
      </c>
      <c r="AI77" s="21" t="n">
        <v>-0.010508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0.453874</v>
      </c>
      <c r="E78" s="20" t="n">
        <v>0.411941</v>
      </c>
      <c r="F78" s="20" t="n">
        <v>0.412035</v>
      </c>
      <c r="G78" s="20" t="n">
        <v>0.412128</v>
      </c>
      <c r="H78" s="20" t="n">
        <v>0.412256</v>
      </c>
      <c r="I78" s="20" t="n">
        <v>0.412354</v>
      </c>
      <c r="J78" s="20" t="n">
        <v>0.412458</v>
      </c>
      <c r="K78" s="20" t="n">
        <v>0.412531</v>
      </c>
      <c r="L78" s="20" t="n">
        <v>0.4126</v>
      </c>
      <c r="M78" s="20" t="n">
        <v>0.412647</v>
      </c>
      <c r="N78" s="20" t="n">
        <v>0.41268</v>
      </c>
      <c r="O78" s="20" t="n">
        <v>0.412701</v>
      </c>
      <c r="P78" s="20" t="n">
        <v>0.412701</v>
      </c>
      <c r="Q78" s="20" t="n">
        <v>0.412687</v>
      </c>
      <c r="R78" s="20" t="n">
        <v>0.412672</v>
      </c>
      <c r="S78" s="20" t="n">
        <v>0.412653</v>
      </c>
      <c r="T78" s="20" t="n">
        <v>0.412637</v>
      </c>
      <c r="U78" s="20" t="n">
        <v>0.412647</v>
      </c>
      <c r="V78" s="20" t="n">
        <v>0.412671</v>
      </c>
      <c r="W78" s="20" t="n">
        <v>0.412709</v>
      </c>
      <c r="X78" s="20" t="n">
        <v>0.412761</v>
      </c>
      <c r="Y78" s="20" t="n">
        <v>0.412822</v>
      </c>
      <c r="Z78" s="20" t="n">
        <v>0.412897</v>
      </c>
      <c r="AA78" s="20" t="n">
        <v>0.412989</v>
      </c>
      <c r="AB78" s="20" t="n">
        <v>0.413069</v>
      </c>
      <c r="AC78" s="20" t="n">
        <v>0.413158</v>
      </c>
      <c r="AD78" s="20" t="n">
        <v>0.41327</v>
      </c>
      <c r="AE78" s="20" t="n">
        <v>0.413408</v>
      </c>
      <c r="AF78" s="20" t="n">
        <v>0.413526</v>
      </c>
      <c r="AG78" s="20" t="n">
        <v>0.413643</v>
      </c>
      <c r="AH78" s="20" t="n">
        <v>0.413744</v>
      </c>
      <c r="AI78" s="21" t="n">
        <v>-0.00298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16.298664</v>
      </c>
      <c r="D79" s="20" t="n">
        <v>17.94099</v>
      </c>
      <c r="E79" s="20" t="n">
        <v>18.110426</v>
      </c>
      <c r="F79" s="20" t="n">
        <v>18.436617</v>
      </c>
      <c r="G79" s="20" t="n">
        <v>18.758444</v>
      </c>
      <c r="H79" s="20" t="n">
        <v>19.095041</v>
      </c>
      <c r="I79" s="20" t="n">
        <v>19.427498</v>
      </c>
      <c r="J79" s="20" t="n">
        <v>19.772526</v>
      </c>
      <c r="K79" s="20" t="n">
        <v>20.118828</v>
      </c>
      <c r="L79" s="20" t="n">
        <v>20.471178</v>
      </c>
      <c r="M79" s="20" t="n">
        <v>20.832165</v>
      </c>
      <c r="N79" s="20" t="n">
        <v>21.163128</v>
      </c>
      <c r="O79" s="20" t="n">
        <v>21.534235</v>
      </c>
      <c r="P79" s="20" t="n">
        <v>21.931553</v>
      </c>
      <c r="Q79" s="20" t="n">
        <v>22.24692</v>
      </c>
      <c r="R79" s="20" t="n">
        <v>22.696594</v>
      </c>
      <c r="S79" s="20" t="n">
        <v>23.129143</v>
      </c>
      <c r="T79" s="20" t="n">
        <v>23.539885</v>
      </c>
      <c r="U79" s="20" t="n">
        <v>23.94776</v>
      </c>
      <c r="V79" s="20" t="n">
        <v>24.421848</v>
      </c>
      <c r="W79" s="20" t="n">
        <v>24.914476</v>
      </c>
      <c r="X79" s="20" t="n">
        <v>25.369009</v>
      </c>
      <c r="Y79" s="20" t="n">
        <v>25.909945</v>
      </c>
      <c r="Z79" s="20" t="n">
        <v>26.511009</v>
      </c>
      <c r="AA79" s="20" t="n">
        <v>27.127932</v>
      </c>
      <c r="AB79" s="20" t="n">
        <v>27.786634</v>
      </c>
      <c r="AC79" s="20" t="n">
        <v>28.544798</v>
      </c>
      <c r="AD79" s="20" t="n">
        <v>29.265436</v>
      </c>
      <c r="AE79" s="20" t="n">
        <v>30.128891</v>
      </c>
      <c r="AF79" s="20" t="n">
        <v>31.014189</v>
      </c>
      <c r="AG79" s="20" t="n">
        <v>31.979408</v>
      </c>
      <c r="AH79" s="20" t="n">
        <v>33.035477</v>
      </c>
      <c r="AI79" s="21" t="n">
        <v>0.023052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3.16162</v>
      </c>
      <c r="F80" s="20" t="n">
        <v>3.192882</v>
      </c>
      <c r="G80" s="20" t="n">
        <v>3.196167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3.19073</v>
      </c>
      <c r="O80" s="20" t="n">
        <v>3.193351</v>
      </c>
      <c r="P80" s="20" t="n">
        <v>3.203139</v>
      </c>
      <c r="Q80" s="20" t="n">
        <v>3.164067</v>
      </c>
      <c r="R80" s="20" t="n">
        <v>3.187058</v>
      </c>
      <c r="S80" s="20" t="n">
        <v>3.194961</v>
      </c>
      <c r="T80" s="20" t="n">
        <v>3.183387</v>
      </c>
      <c r="U80" s="20" t="n">
        <v>3.161628</v>
      </c>
      <c r="V80" s="20" t="n">
        <v>3.162316</v>
      </c>
      <c r="W80" s="20" t="n">
        <v>3.165419</v>
      </c>
      <c r="X80" s="20" t="n">
        <v>3.141592</v>
      </c>
      <c r="Y80" s="20" t="n">
        <v>3.142978</v>
      </c>
      <c r="Z80" s="20" t="n">
        <v>3.154846</v>
      </c>
      <c r="AA80" s="20" t="n">
        <v>3.158177</v>
      </c>
      <c r="AB80" s="20" t="n">
        <v>3.160347</v>
      </c>
      <c r="AC80" s="20" t="n">
        <v>3.191222</v>
      </c>
      <c r="AD80" s="20" t="n">
        <v>3.177125</v>
      </c>
      <c r="AE80" s="20" t="n">
        <v>3.202758</v>
      </c>
      <c r="AF80" s="20" t="n">
        <v>3.204073</v>
      </c>
      <c r="AG80" s="20" t="n">
        <v>3.204073</v>
      </c>
      <c r="AH80" s="20" t="n">
        <v>3.204073</v>
      </c>
      <c r="AI80" s="21" t="n">
        <v>-0.000477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35.857658</v>
      </c>
      <c r="D81" s="20" t="n">
        <v>41.082752</v>
      </c>
      <c r="E81" s="20" t="n">
        <v>46.674225</v>
      </c>
      <c r="F81" s="20" t="n">
        <v>51.053017</v>
      </c>
      <c r="G81" s="20" t="n">
        <v>54.51273</v>
      </c>
      <c r="H81" s="20" t="n">
        <v>57.51334</v>
      </c>
      <c r="I81" s="20" t="n">
        <v>61.176117</v>
      </c>
      <c r="J81" s="20" t="n">
        <v>64.87428300000001</v>
      </c>
      <c r="K81" s="20" t="n">
        <v>68.530647</v>
      </c>
      <c r="L81" s="20" t="n">
        <v>71.88707700000001</v>
      </c>
      <c r="M81" s="20" t="n">
        <v>75.30903600000001</v>
      </c>
      <c r="N81" s="20" t="n">
        <v>79.03095999999999</v>
      </c>
      <c r="O81" s="20" t="n">
        <v>82.055443</v>
      </c>
      <c r="P81" s="20" t="n">
        <v>85.001564</v>
      </c>
      <c r="Q81" s="20" t="n">
        <v>88.26223</v>
      </c>
      <c r="R81" s="20" t="n">
        <v>91.569557</v>
      </c>
      <c r="S81" s="20" t="n">
        <v>94.510895</v>
      </c>
      <c r="T81" s="20" t="n">
        <v>97.956337</v>
      </c>
      <c r="U81" s="20" t="n">
        <v>101.006828</v>
      </c>
      <c r="V81" s="20" t="n">
        <v>104.473579</v>
      </c>
      <c r="W81" s="20" t="n">
        <v>107.644356</v>
      </c>
      <c r="X81" s="20" t="n">
        <v>110.739616</v>
      </c>
      <c r="Y81" s="20" t="n">
        <v>113.990257</v>
      </c>
      <c r="Z81" s="20" t="n">
        <v>117.26754</v>
      </c>
      <c r="AA81" s="20" t="n">
        <v>120.52076</v>
      </c>
      <c r="AB81" s="20" t="n">
        <v>123.992996</v>
      </c>
      <c r="AC81" s="20" t="n">
        <v>127.323044</v>
      </c>
      <c r="AD81" s="20" t="n">
        <v>131.003281</v>
      </c>
      <c r="AE81" s="20" t="n">
        <v>134.577515</v>
      </c>
      <c r="AF81" s="20" t="n">
        <v>138.085922</v>
      </c>
      <c r="AG81" s="20" t="n">
        <v>141.459457</v>
      </c>
      <c r="AH81" s="20" t="n">
        <v>145.053802</v>
      </c>
      <c r="AI81" s="21" t="n">
        <v>0.046114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59.034103</v>
      </c>
      <c r="D83" s="22" t="n">
        <v>65.84925800000001</v>
      </c>
      <c r="E83" s="22" t="n">
        <v>71.471138</v>
      </c>
      <c r="F83" s="22" t="n">
        <v>76.180817</v>
      </c>
      <c r="G83" s="22" t="n">
        <v>79.956444</v>
      </c>
      <c r="H83" s="22" t="n">
        <v>83.27977</v>
      </c>
      <c r="I83" s="22" t="n">
        <v>87.25020600000001</v>
      </c>
      <c r="J83" s="22" t="n">
        <v>91.272141</v>
      </c>
      <c r="K83" s="22" t="n">
        <v>95.24902299999999</v>
      </c>
      <c r="L83" s="22" t="n">
        <v>98.93345600000001</v>
      </c>
      <c r="M83" s="22" t="n">
        <v>102.692268</v>
      </c>
      <c r="N83" s="22" t="n">
        <v>106.709595</v>
      </c>
      <c r="O83" s="22" t="n">
        <v>110.085129</v>
      </c>
      <c r="P83" s="22" t="n">
        <v>113.416565</v>
      </c>
      <c r="Q83" s="22" t="n">
        <v>116.93161</v>
      </c>
      <c r="R83" s="22" t="n">
        <v>120.688507</v>
      </c>
      <c r="S83" s="22" t="n">
        <v>124.046684</v>
      </c>
      <c r="T83" s="22" t="n">
        <v>127.868599</v>
      </c>
      <c r="U83" s="22" t="n">
        <v>131.283005</v>
      </c>
      <c r="V83" s="22" t="n">
        <v>135.20282</v>
      </c>
      <c r="W83" s="22" t="n">
        <v>138.847275</v>
      </c>
      <c r="X83" s="22" t="n">
        <v>142.351303</v>
      </c>
      <c r="Y83" s="22" t="n">
        <v>146.12146</v>
      </c>
      <c r="Z83" s="22" t="n">
        <v>149.9897</v>
      </c>
      <c r="AA83" s="22" t="n">
        <v>153.840958</v>
      </c>
      <c r="AB83" s="22" t="n">
        <v>157.951675</v>
      </c>
      <c r="AC83" s="22" t="n">
        <v>162.048309</v>
      </c>
      <c r="AD83" s="22" t="n">
        <v>166.412979</v>
      </c>
      <c r="AE83" s="22" t="n">
        <v>170.854187</v>
      </c>
      <c r="AF83" s="22" t="n">
        <v>175.22699</v>
      </c>
      <c r="AG83" s="22" t="n">
        <v>179.542953</v>
      </c>
      <c r="AH83" s="22" t="n">
        <v>184.170135</v>
      </c>
      <c r="AI83" s="23" t="n">
        <v>0.037383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6.893586</v>
      </c>
      <c r="E85" s="22" t="n">
        <v>13.364277</v>
      </c>
      <c r="F85" s="22" t="n">
        <v>18.100609</v>
      </c>
      <c r="G85" s="22" t="n">
        <v>21.885534</v>
      </c>
      <c r="H85" s="22" t="n">
        <v>25.230776</v>
      </c>
      <c r="I85" s="22" t="n">
        <v>29.226112</v>
      </c>
      <c r="J85" s="22" t="n">
        <v>33.269405</v>
      </c>
      <c r="K85" s="22" t="n">
        <v>37.272129</v>
      </c>
      <c r="L85" s="22" t="n">
        <v>40.980976</v>
      </c>
      <c r="M85" s="22" t="n">
        <v>44.763962</v>
      </c>
      <c r="N85" s="22" t="n">
        <v>48.843628</v>
      </c>
      <c r="O85" s="22" t="n">
        <v>52.241859</v>
      </c>
      <c r="P85" s="22" t="n">
        <v>55.649109</v>
      </c>
      <c r="Q85" s="22" t="n">
        <v>59.303402</v>
      </c>
      <c r="R85" s="22" t="n">
        <v>63.083378</v>
      </c>
      <c r="S85" s="22" t="n">
        <v>66.47274</v>
      </c>
      <c r="T85" s="22" t="n">
        <v>70.35208900000001</v>
      </c>
      <c r="U85" s="22" t="n">
        <v>73.857117</v>
      </c>
      <c r="V85" s="22" t="n">
        <v>77.798698</v>
      </c>
      <c r="W85" s="22" t="n">
        <v>81.465225</v>
      </c>
      <c r="X85" s="22" t="n">
        <v>85.06868</v>
      </c>
      <c r="Y85" s="22" t="n">
        <v>88.86170199999999</v>
      </c>
      <c r="Z85" s="22" t="n">
        <v>92.78188299999999</v>
      </c>
      <c r="AA85" s="22" t="n">
        <v>96.696648</v>
      </c>
      <c r="AB85" s="22" t="n">
        <v>100.829849</v>
      </c>
      <c r="AC85" s="22" t="n">
        <v>104.949074</v>
      </c>
      <c r="AD85" s="22" t="n">
        <v>109.378265</v>
      </c>
      <c r="AE85" s="22" t="n">
        <v>113.841721</v>
      </c>
      <c r="AF85" s="22" t="n">
        <v>118.236893</v>
      </c>
      <c r="AG85" s="22" t="n">
        <v>122.578506</v>
      </c>
      <c r="AH85" s="22" t="n">
        <v>127.229034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ref2020.d112119a.  Projections:  EIA, AEO2020 National Energy Modeling System run ref2020.d112119a.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carbonfee35.d122319a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2" t="n"/>
      <c r="D2" s="12" t="n"/>
      <c r="E2" s="12" t="n"/>
      <c r="F2" s="12" t="n"/>
      <c r="G2" s="12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carbonfee35</t>
        </is>
      </c>
      <c r="E4" s="14" t="n"/>
      <c r="F4" s="14" t="n"/>
      <c r="G4" s="14" t="inlineStr">
        <is>
          <t>$35 carbon dioxide allowance fee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d122319a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March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201.939484</v>
      </c>
      <c r="G17" s="20" t="n">
        <v>171.542099</v>
      </c>
      <c r="H17" s="20" t="n">
        <v>132.03363</v>
      </c>
      <c r="I17" s="20" t="n">
        <v>37.654568</v>
      </c>
      <c r="J17" s="20" t="n">
        <v>33.713566</v>
      </c>
      <c r="K17" s="20" t="n">
        <v>30.343861</v>
      </c>
      <c r="L17" s="20" t="n">
        <v>25.215103</v>
      </c>
      <c r="M17" s="20" t="n">
        <v>21.3638</v>
      </c>
      <c r="N17" s="20" t="n">
        <v>19.865801</v>
      </c>
      <c r="O17" s="20" t="n">
        <v>19.633801</v>
      </c>
      <c r="P17" s="20" t="n">
        <v>19.633801</v>
      </c>
      <c r="Q17" s="20" t="n">
        <v>18.843403</v>
      </c>
      <c r="R17" s="20" t="n">
        <v>16.092602</v>
      </c>
      <c r="S17" s="20" t="n">
        <v>15.2166</v>
      </c>
      <c r="T17" s="20" t="n">
        <v>15.2166</v>
      </c>
      <c r="U17" s="20" t="n">
        <v>14.877602</v>
      </c>
      <c r="V17" s="20" t="n">
        <v>13.1416</v>
      </c>
      <c r="W17" s="20" t="n">
        <v>12.357601</v>
      </c>
      <c r="X17" s="20" t="n">
        <v>12.357601</v>
      </c>
      <c r="Y17" s="20" t="n">
        <v>10.8711</v>
      </c>
      <c r="Z17" s="20" t="n">
        <v>10.8711</v>
      </c>
      <c r="AA17" s="20" t="n">
        <v>10.8711</v>
      </c>
      <c r="AB17" s="20" t="n">
        <v>10.8711</v>
      </c>
      <c r="AC17" s="20" t="n">
        <v>10.8711</v>
      </c>
      <c r="AD17" s="20" t="n">
        <v>10.8711</v>
      </c>
      <c r="AE17" s="20" t="n">
        <v>10.8711</v>
      </c>
      <c r="AF17" s="20" t="n">
        <v>10.8711</v>
      </c>
      <c r="AG17" s="20" t="n">
        <v>10.8711</v>
      </c>
      <c r="AH17" s="20" t="n">
        <v>10.8711</v>
      </c>
      <c r="AI17" s="21" t="n">
        <v>-0.09389699999999999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66.82950599999999</v>
      </c>
      <c r="F18" s="20" t="n">
        <v>62.146507</v>
      </c>
      <c r="G18" s="20" t="n">
        <v>59.319809</v>
      </c>
      <c r="H18" s="20" t="n">
        <v>57.635696</v>
      </c>
      <c r="I18" s="20" t="n">
        <v>88.32062500000001</v>
      </c>
      <c r="J18" s="20" t="n">
        <v>86.690529</v>
      </c>
      <c r="K18" s="20" t="n">
        <v>85.953529</v>
      </c>
      <c r="L18" s="20" t="n">
        <v>85.419533</v>
      </c>
      <c r="M18" s="20" t="n">
        <v>80.064629</v>
      </c>
      <c r="N18" s="20" t="n">
        <v>79.616631</v>
      </c>
      <c r="O18" s="20" t="n">
        <v>77.41243</v>
      </c>
      <c r="P18" s="20" t="n">
        <v>77.00262499999999</v>
      </c>
      <c r="Q18" s="20" t="n">
        <v>75.500725</v>
      </c>
      <c r="R18" s="20" t="n">
        <v>73.912628</v>
      </c>
      <c r="S18" s="20" t="n">
        <v>70.83772999999999</v>
      </c>
      <c r="T18" s="20" t="n">
        <v>67.25572200000001</v>
      </c>
      <c r="U18" s="20" t="n">
        <v>64.64857499999999</v>
      </c>
      <c r="V18" s="20" t="n">
        <v>61.529911</v>
      </c>
      <c r="W18" s="20" t="n">
        <v>61.003239</v>
      </c>
      <c r="X18" s="20" t="n">
        <v>57.110023</v>
      </c>
      <c r="Y18" s="20" t="n">
        <v>56.070625</v>
      </c>
      <c r="Z18" s="20" t="n">
        <v>52.484802</v>
      </c>
      <c r="AA18" s="20" t="n">
        <v>51.188801</v>
      </c>
      <c r="AB18" s="20" t="n">
        <v>51.051903</v>
      </c>
      <c r="AC18" s="20" t="n">
        <v>48.519508</v>
      </c>
      <c r="AD18" s="20" t="n">
        <v>45.450611</v>
      </c>
      <c r="AE18" s="20" t="n">
        <v>44.25441</v>
      </c>
      <c r="AF18" s="20" t="n">
        <v>41.007401</v>
      </c>
      <c r="AG18" s="20" t="n">
        <v>40.607903</v>
      </c>
      <c r="AH18" s="20" t="n">
        <v>39.929935</v>
      </c>
      <c r="AI18" s="21" t="n">
        <v>-0.020216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254.83371</v>
      </c>
      <c r="F19" s="20" t="n">
        <v>269.944672</v>
      </c>
      <c r="G19" s="20" t="n">
        <v>286.498718</v>
      </c>
      <c r="H19" s="20" t="n">
        <v>305.462677</v>
      </c>
      <c r="I19" s="20" t="n">
        <v>324.474213</v>
      </c>
      <c r="J19" s="20" t="n">
        <v>326.892883</v>
      </c>
      <c r="K19" s="20" t="n">
        <v>333.525391</v>
      </c>
      <c r="L19" s="20" t="n">
        <v>338.380768</v>
      </c>
      <c r="M19" s="20" t="n">
        <v>340.088745</v>
      </c>
      <c r="N19" s="20" t="n">
        <v>339.609558</v>
      </c>
      <c r="O19" s="20" t="n">
        <v>340.859192</v>
      </c>
      <c r="P19" s="20" t="n">
        <v>338.186584</v>
      </c>
      <c r="Q19" s="20" t="n">
        <v>340.451843</v>
      </c>
      <c r="R19" s="20" t="n">
        <v>339.7901</v>
      </c>
      <c r="S19" s="20" t="n">
        <v>341.049866</v>
      </c>
      <c r="T19" s="20" t="n">
        <v>341.86853</v>
      </c>
      <c r="U19" s="20" t="n">
        <v>343.024597</v>
      </c>
      <c r="V19" s="20" t="n">
        <v>343.520264</v>
      </c>
      <c r="W19" s="20" t="n">
        <v>343.543488</v>
      </c>
      <c r="X19" s="20" t="n">
        <v>346.384949</v>
      </c>
      <c r="Y19" s="20" t="n">
        <v>348.033142</v>
      </c>
      <c r="Z19" s="20" t="n">
        <v>348.724274</v>
      </c>
      <c r="AA19" s="20" t="n">
        <v>351.627319</v>
      </c>
      <c r="AB19" s="20" t="n">
        <v>355.64978</v>
      </c>
      <c r="AC19" s="20" t="n">
        <v>361.441803</v>
      </c>
      <c r="AD19" s="20" t="n">
        <v>367.244049</v>
      </c>
      <c r="AE19" s="20" t="n">
        <v>372.35672</v>
      </c>
      <c r="AF19" s="20" t="n">
        <v>378.695343</v>
      </c>
      <c r="AG19" s="20" t="n">
        <v>384.55542</v>
      </c>
      <c r="AH19" s="20" t="n">
        <v>393.077484</v>
      </c>
      <c r="AI19" s="21" t="n">
        <v>0.016058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149.766357</v>
      </c>
      <c r="E20" s="20" t="n">
        <v>154.844208</v>
      </c>
      <c r="F20" s="20" t="n">
        <v>157.728302</v>
      </c>
      <c r="G20" s="20" t="n">
        <v>161.049301</v>
      </c>
      <c r="H20" s="20" t="n">
        <v>164.751007</v>
      </c>
      <c r="I20" s="20" t="n">
        <v>172.576904</v>
      </c>
      <c r="J20" s="20" t="n">
        <v>180.526993</v>
      </c>
      <c r="K20" s="20" t="n">
        <v>190.017685</v>
      </c>
      <c r="L20" s="20" t="n">
        <v>198.227356</v>
      </c>
      <c r="M20" s="20" t="n">
        <v>203.104782</v>
      </c>
      <c r="N20" s="20" t="n">
        <v>206.479416</v>
      </c>
      <c r="O20" s="20" t="n">
        <v>211.810272</v>
      </c>
      <c r="P20" s="20" t="n">
        <v>218.417938</v>
      </c>
      <c r="Q20" s="20" t="n">
        <v>223.167755</v>
      </c>
      <c r="R20" s="20" t="n">
        <v>225.771423</v>
      </c>
      <c r="S20" s="20" t="n">
        <v>228.987457</v>
      </c>
      <c r="T20" s="20" t="n">
        <v>234.474289</v>
      </c>
      <c r="U20" s="20" t="n">
        <v>236.851624</v>
      </c>
      <c r="V20" s="20" t="n">
        <v>242.476257</v>
      </c>
      <c r="W20" s="20" t="n">
        <v>246.40715</v>
      </c>
      <c r="X20" s="20" t="n">
        <v>252.025482</v>
      </c>
      <c r="Y20" s="20" t="n">
        <v>256.876007</v>
      </c>
      <c r="Z20" s="20" t="n">
        <v>262.857117</v>
      </c>
      <c r="AA20" s="20" t="n">
        <v>269.91394</v>
      </c>
      <c r="AB20" s="20" t="n">
        <v>275.990845</v>
      </c>
      <c r="AC20" s="20" t="n">
        <v>281.294891</v>
      </c>
      <c r="AD20" s="20" t="n">
        <v>286.699707</v>
      </c>
      <c r="AE20" s="20" t="n">
        <v>290.881226</v>
      </c>
      <c r="AF20" s="20" t="n">
        <v>296.450989</v>
      </c>
      <c r="AG20" s="20" t="n">
        <v>298.969086</v>
      </c>
      <c r="AH20" s="20" t="n">
        <v>301.077423</v>
      </c>
      <c r="AI20" s="21" t="n">
        <v>0.024892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94.091133</v>
      </c>
      <c r="J21" s="20" t="n">
        <v>93.004265</v>
      </c>
      <c r="K21" s="20" t="n">
        <v>93.03943599999999</v>
      </c>
      <c r="L21" s="20" t="n">
        <v>92.304604</v>
      </c>
      <c r="M21" s="20" t="n">
        <v>92.349571</v>
      </c>
      <c r="N21" s="20" t="n">
        <v>92.435654</v>
      </c>
      <c r="O21" s="20" t="n">
        <v>92.57435599999999</v>
      </c>
      <c r="P21" s="20" t="n">
        <v>92.67066199999999</v>
      </c>
      <c r="Q21" s="20" t="n">
        <v>92.76319100000001</v>
      </c>
      <c r="R21" s="20" t="n">
        <v>92.851265</v>
      </c>
      <c r="S21" s="20" t="n">
        <v>93.02961000000001</v>
      </c>
      <c r="T21" s="20" t="n">
        <v>93.162193</v>
      </c>
      <c r="U21" s="20" t="n">
        <v>93.188942</v>
      </c>
      <c r="V21" s="20" t="n">
        <v>93.21569100000001</v>
      </c>
      <c r="W21" s="20" t="n">
        <v>93.21569100000001</v>
      </c>
      <c r="X21" s="20" t="n">
        <v>93.259422</v>
      </c>
      <c r="Y21" s="20" t="n">
        <v>93.41835</v>
      </c>
      <c r="Z21" s="20" t="n">
        <v>93.53334</v>
      </c>
      <c r="AA21" s="20" t="n">
        <v>93.64426400000001</v>
      </c>
      <c r="AB21" s="20" t="n">
        <v>93.740173</v>
      </c>
      <c r="AC21" s="20" t="n">
        <v>93.844055</v>
      </c>
      <c r="AD21" s="20" t="n">
        <v>93.898155</v>
      </c>
      <c r="AE21" s="20" t="n">
        <v>93.95225499999999</v>
      </c>
      <c r="AF21" s="20" t="n">
        <v>93.985939</v>
      </c>
      <c r="AG21" s="20" t="n">
        <v>94.02664900000001</v>
      </c>
      <c r="AH21" s="20" t="n">
        <v>94.088982</v>
      </c>
      <c r="AI21" s="21" t="n">
        <v>-0.001349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2.4373</v>
      </c>
      <c r="E23" s="20" t="n">
        <v>4.744782</v>
      </c>
      <c r="F23" s="20" t="n">
        <v>5.375782</v>
      </c>
      <c r="G23" s="20" t="n">
        <v>6.006782</v>
      </c>
      <c r="H23" s="20" t="n">
        <v>6.636782</v>
      </c>
      <c r="I23" s="20" t="n">
        <v>7.079782</v>
      </c>
      <c r="J23" s="20" t="n">
        <v>7.490782</v>
      </c>
      <c r="K23" s="20" t="n">
        <v>7.901782</v>
      </c>
      <c r="L23" s="20" t="n">
        <v>8.326582999999999</v>
      </c>
      <c r="M23" s="20" t="n">
        <v>11.326584</v>
      </c>
      <c r="N23" s="20" t="n">
        <v>14.776585</v>
      </c>
      <c r="O23" s="20" t="n">
        <v>18.744085</v>
      </c>
      <c r="P23" s="20" t="n">
        <v>23.306713</v>
      </c>
      <c r="Q23" s="20" t="n">
        <v>28.553734</v>
      </c>
      <c r="R23" s="20" t="n">
        <v>34.587811</v>
      </c>
      <c r="S23" s="20" t="n">
        <v>41.526989</v>
      </c>
      <c r="T23" s="20" t="n">
        <v>49.50705</v>
      </c>
      <c r="U23" s="20" t="n">
        <v>58.68412</v>
      </c>
      <c r="V23" s="20" t="n">
        <v>69.237762</v>
      </c>
      <c r="W23" s="20" t="n">
        <v>74.47764599999999</v>
      </c>
      <c r="X23" s="20" t="n">
        <v>83.21983299999999</v>
      </c>
      <c r="Y23" s="20" t="n">
        <v>88.42647599999999</v>
      </c>
      <c r="Z23" s="20" t="n">
        <v>94.593918</v>
      </c>
      <c r="AA23" s="20" t="n">
        <v>102.636726</v>
      </c>
      <c r="AB23" s="20" t="n">
        <v>107.366768</v>
      </c>
      <c r="AC23" s="20" t="n">
        <v>113.296165</v>
      </c>
      <c r="AD23" s="20" t="n">
        <v>120.695564</v>
      </c>
      <c r="AE23" s="20" t="n">
        <v>129.204849</v>
      </c>
      <c r="AF23" s="20" t="n">
        <v>137.135208</v>
      </c>
      <c r="AG23" s="20" t="n">
        <v>142.849426</v>
      </c>
      <c r="AH23" s="20" t="n">
        <v>151.057343</v>
      </c>
      <c r="AI23" s="21" t="n">
        <v>0.163811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0.184446</v>
      </c>
      <c r="G24" s="20" t="n">
        <v>0.185697</v>
      </c>
      <c r="H24" s="20" t="n">
        <v>0.185697</v>
      </c>
      <c r="I24" s="20" t="n">
        <v>0.185697</v>
      </c>
      <c r="J24" s="20" t="n">
        <v>0.185697</v>
      </c>
      <c r="K24" s="20" t="n">
        <v>0.185697</v>
      </c>
      <c r="L24" s="20" t="n">
        <v>0.185697</v>
      </c>
      <c r="M24" s="20" t="n">
        <v>0.185697</v>
      </c>
      <c r="N24" s="20" t="n">
        <v>0.185697</v>
      </c>
      <c r="O24" s="20" t="n">
        <v>0.185697</v>
      </c>
      <c r="P24" s="20" t="n">
        <v>0.185697</v>
      </c>
      <c r="Q24" s="20" t="n">
        <v>0.185697</v>
      </c>
      <c r="R24" s="20" t="n">
        <v>0.185697</v>
      </c>
      <c r="S24" s="20" t="n">
        <v>0.185697</v>
      </c>
      <c r="T24" s="20" t="n">
        <v>0.185697</v>
      </c>
      <c r="U24" s="20" t="n">
        <v>0.185697</v>
      </c>
      <c r="V24" s="20" t="n">
        <v>0.185697</v>
      </c>
      <c r="W24" s="20" t="n">
        <v>0.185697</v>
      </c>
      <c r="X24" s="20" t="n">
        <v>0.185697</v>
      </c>
      <c r="Y24" s="20" t="n">
        <v>0.185697</v>
      </c>
      <c r="Z24" s="20" t="n">
        <v>0.185697</v>
      </c>
      <c r="AA24" s="20" t="n">
        <v>0.185697</v>
      </c>
      <c r="AB24" s="20" t="n">
        <v>0.185697</v>
      </c>
      <c r="AC24" s="20" t="n">
        <v>0.186708</v>
      </c>
      <c r="AD24" s="20" t="n">
        <v>0.186708</v>
      </c>
      <c r="AE24" s="20" t="n">
        <v>0.186708</v>
      </c>
      <c r="AF24" s="20" t="n">
        <v>0.186708</v>
      </c>
      <c r="AG24" s="20" t="n">
        <v>0.186708</v>
      </c>
      <c r="AH24" s="20" t="n">
        <v>0.186708</v>
      </c>
      <c r="AI24" s="21" t="n">
        <v>0.007282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313.870514</v>
      </c>
      <c r="G25" s="20" t="n">
        <v>351.805389</v>
      </c>
      <c r="H25" s="20" t="n">
        <v>394.793365</v>
      </c>
      <c r="I25" s="20" t="n">
        <v>444.202789</v>
      </c>
      <c r="J25" s="20" t="n">
        <v>500.969757</v>
      </c>
      <c r="K25" s="20" t="n">
        <v>550.178284</v>
      </c>
      <c r="L25" s="20" t="n">
        <v>595.443726</v>
      </c>
      <c r="M25" s="20" t="n">
        <v>645.066284</v>
      </c>
      <c r="N25" s="20" t="n">
        <v>697.663696</v>
      </c>
      <c r="O25" s="20" t="n">
        <v>719.9094239999999</v>
      </c>
      <c r="P25" s="20" t="n">
        <v>744.484375</v>
      </c>
      <c r="Q25" s="20" t="n">
        <v>754.847412</v>
      </c>
      <c r="R25" s="20" t="n">
        <v>760.636719</v>
      </c>
      <c r="S25" s="20" t="n">
        <v>779.704895</v>
      </c>
      <c r="T25" s="20" t="n">
        <v>794.3431399999999</v>
      </c>
      <c r="U25" s="20" t="n">
        <v>808.042725</v>
      </c>
      <c r="V25" s="20" t="n">
        <v>823.780884</v>
      </c>
      <c r="W25" s="20" t="n">
        <v>837.542358</v>
      </c>
      <c r="X25" s="20" t="n">
        <v>849.119629</v>
      </c>
      <c r="Y25" s="20" t="n">
        <v>858.096191</v>
      </c>
      <c r="Z25" s="20" t="n">
        <v>867.6704099999999</v>
      </c>
      <c r="AA25" s="20" t="n">
        <v>881.385864</v>
      </c>
      <c r="AB25" s="20" t="n">
        <v>897.13031</v>
      </c>
      <c r="AC25" s="20" t="n">
        <v>912.595459</v>
      </c>
      <c r="AD25" s="20" t="n">
        <v>925.994629</v>
      </c>
      <c r="AE25" s="20" t="n">
        <v>940.454834</v>
      </c>
      <c r="AF25" s="20" t="n">
        <v>952.018433</v>
      </c>
      <c r="AG25" s="20" t="n">
        <v>965.941284</v>
      </c>
      <c r="AH25" s="20" t="n">
        <v>983.010315</v>
      </c>
      <c r="AI25" s="21" t="n">
        <v>0.047758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0.69762</v>
      </c>
      <c r="F26" s="20" t="n">
        <v>0.711932</v>
      </c>
      <c r="G26" s="20" t="n">
        <v>0.7261609999999999</v>
      </c>
      <c r="H26" s="20" t="n">
        <v>0.812268</v>
      </c>
      <c r="I26" s="20" t="n">
        <v>0.958757</v>
      </c>
      <c r="J26" s="20" t="n">
        <v>1.094864</v>
      </c>
      <c r="K26" s="20" t="n">
        <v>1.259599</v>
      </c>
      <c r="L26" s="20" t="n">
        <v>1.453632</v>
      </c>
      <c r="M26" s="20" t="n">
        <v>1.641487</v>
      </c>
      <c r="N26" s="20" t="n">
        <v>1.817806</v>
      </c>
      <c r="O26" s="20" t="n">
        <v>1.996732</v>
      </c>
      <c r="P26" s="20" t="n">
        <v>2.155231</v>
      </c>
      <c r="Q26" s="20" t="n">
        <v>2.284557</v>
      </c>
      <c r="R26" s="20" t="n">
        <v>2.413802</v>
      </c>
      <c r="S26" s="20" t="n">
        <v>2.553684</v>
      </c>
      <c r="T26" s="20" t="n">
        <v>2.635708</v>
      </c>
      <c r="U26" s="20" t="n">
        <v>2.717765</v>
      </c>
      <c r="V26" s="20" t="n">
        <v>2.802026</v>
      </c>
      <c r="W26" s="20" t="n">
        <v>2.869324</v>
      </c>
      <c r="X26" s="20" t="n">
        <v>2.930786</v>
      </c>
      <c r="Y26" s="20" t="n">
        <v>2.985713</v>
      </c>
      <c r="Z26" s="20" t="n">
        <v>3.03502</v>
      </c>
      <c r="AA26" s="20" t="n">
        <v>3.075429</v>
      </c>
      <c r="AB26" s="20" t="n">
        <v>3.102126</v>
      </c>
      <c r="AC26" s="20" t="n">
        <v>3.128458</v>
      </c>
      <c r="AD26" s="20" t="n">
        <v>3.128458</v>
      </c>
      <c r="AE26" s="20" t="n">
        <v>3.128458</v>
      </c>
      <c r="AF26" s="20" t="n">
        <v>3.128458</v>
      </c>
      <c r="AG26" s="20" t="n">
        <v>3.128458</v>
      </c>
      <c r="AH26" s="20" t="n">
        <v>3.128458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1072.12854</v>
      </c>
      <c r="E27" s="22" t="n">
        <v>1097.898438</v>
      </c>
      <c r="F27" s="22" t="n">
        <v>1129.81897</v>
      </c>
      <c r="G27" s="22" t="n">
        <v>1155.095459</v>
      </c>
      <c r="H27" s="22" t="n">
        <v>1180.323364</v>
      </c>
      <c r="I27" s="22" t="n">
        <v>1192.374634</v>
      </c>
      <c r="J27" s="22" t="n">
        <v>1253.399414</v>
      </c>
      <c r="K27" s="22" t="n">
        <v>1315.235352</v>
      </c>
      <c r="L27" s="22" t="n">
        <v>1367.787231</v>
      </c>
      <c r="M27" s="22" t="n">
        <v>1418.021729</v>
      </c>
      <c r="N27" s="22" t="n">
        <v>1475.281006</v>
      </c>
      <c r="O27" s="22" t="n">
        <v>1505.956177</v>
      </c>
      <c r="P27" s="22" t="n">
        <v>1538.873901</v>
      </c>
      <c r="Q27" s="22" t="n">
        <v>1559.428467</v>
      </c>
      <c r="R27" s="22" t="n">
        <v>1569.072144</v>
      </c>
      <c r="S27" s="22" t="n">
        <v>1595.922729</v>
      </c>
      <c r="T27" s="22" t="n">
        <v>1621.479126</v>
      </c>
      <c r="U27" s="22" t="n">
        <v>1645.051758</v>
      </c>
      <c r="V27" s="22" t="n">
        <v>1672.720215</v>
      </c>
      <c r="W27" s="22" t="n">
        <v>1694.432495</v>
      </c>
      <c r="X27" s="22" t="n">
        <v>1719.423584</v>
      </c>
      <c r="Y27" s="22" t="n">
        <v>1737.793457</v>
      </c>
      <c r="Z27" s="22" t="n">
        <v>1756.785767</v>
      </c>
      <c r="AA27" s="22" t="n">
        <v>1787.359375</v>
      </c>
      <c r="AB27" s="22" t="n">
        <v>1817.918945</v>
      </c>
      <c r="AC27" s="22" t="n">
        <v>1848.008301</v>
      </c>
      <c r="AD27" s="22" t="n">
        <v>1876.999146</v>
      </c>
      <c r="AE27" s="22" t="n">
        <v>1908.120728</v>
      </c>
      <c r="AF27" s="22" t="n">
        <v>1936.309814</v>
      </c>
      <c r="AG27" s="22" t="n">
        <v>1963.966309</v>
      </c>
      <c r="AH27" s="22" t="n">
        <v>1999.257935</v>
      </c>
      <c r="AI27" s="23" t="n">
        <v>0.021288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1.9981</v>
      </c>
      <c r="G29" s="20" t="n">
        <v>1.9981</v>
      </c>
      <c r="H29" s="20" t="n">
        <v>1.9981</v>
      </c>
      <c r="I29" s="20" t="n">
        <v>1.9981</v>
      </c>
      <c r="J29" s="20" t="n">
        <v>1.9981</v>
      </c>
      <c r="K29" s="20" t="n">
        <v>1.9981</v>
      </c>
      <c r="L29" s="20" t="n">
        <v>1.9981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28.999104</v>
      </c>
      <c r="G34" s="22" t="n">
        <v>28.820505</v>
      </c>
      <c r="H34" s="22" t="n">
        <v>28.820505</v>
      </c>
      <c r="I34" s="22" t="n">
        <v>28.820505</v>
      </c>
      <c r="J34" s="22" t="n">
        <v>28.820505</v>
      </c>
      <c r="K34" s="22" t="n">
        <v>28.820505</v>
      </c>
      <c r="L34" s="22" t="n">
        <v>28.820505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14.828455</v>
      </c>
      <c r="G51" s="20" t="n">
        <v>31.88118</v>
      </c>
      <c r="H51" s="20" t="n">
        <v>51.382233</v>
      </c>
      <c r="I51" s="20" t="n">
        <v>70.982018</v>
      </c>
      <c r="J51" s="20" t="n">
        <v>74.458382</v>
      </c>
      <c r="K51" s="20" t="n">
        <v>81.09092699999999</v>
      </c>
      <c r="L51" s="20" t="n">
        <v>86.970505</v>
      </c>
      <c r="M51" s="20" t="n">
        <v>89.48537399999999</v>
      </c>
      <c r="N51" s="20" t="n">
        <v>90.772301</v>
      </c>
      <c r="O51" s="20" t="n">
        <v>93.35314200000001</v>
      </c>
      <c r="P51" s="20" t="n">
        <v>94.585228</v>
      </c>
      <c r="Q51" s="20" t="n">
        <v>96.9105</v>
      </c>
      <c r="R51" s="20" t="n">
        <v>98.142197</v>
      </c>
      <c r="S51" s="20" t="n">
        <v>99.94203899999999</v>
      </c>
      <c r="T51" s="20" t="n">
        <v>102.053741</v>
      </c>
      <c r="U51" s="20" t="n">
        <v>103.575882</v>
      </c>
      <c r="V51" s="20" t="n">
        <v>105.989075</v>
      </c>
      <c r="W51" s="20" t="n">
        <v>108.502525</v>
      </c>
      <c r="X51" s="20" t="n">
        <v>111.392982</v>
      </c>
      <c r="Y51" s="20" t="n">
        <v>114.716988</v>
      </c>
      <c r="Z51" s="20" t="n">
        <v>118.539627</v>
      </c>
      <c r="AA51" s="20" t="n">
        <v>122.935631</v>
      </c>
      <c r="AB51" s="20" t="n">
        <v>128.378098</v>
      </c>
      <c r="AC51" s="20" t="n">
        <v>134.48613</v>
      </c>
      <c r="AD51" s="20" t="n">
        <v>140.450363</v>
      </c>
      <c r="AE51" s="20" t="n">
        <v>147.30925</v>
      </c>
      <c r="AF51" s="20" t="n">
        <v>155.196991</v>
      </c>
      <c r="AG51" s="20" t="n">
        <v>164.267838</v>
      </c>
      <c r="AH51" s="20" t="n">
        <v>174.699341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6.896451</v>
      </c>
      <c r="E52" s="20" t="n">
        <v>9.724112</v>
      </c>
      <c r="F52" s="20" t="n">
        <v>12.724113</v>
      </c>
      <c r="G52" s="20" t="n">
        <v>16.174112</v>
      </c>
      <c r="H52" s="20" t="n">
        <v>20.141613</v>
      </c>
      <c r="I52" s="20" t="n">
        <v>27.982418</v>
      </c>
      <c r="J52" s="20" t="n">
        <v>36.7757</v>
      </c>
      <c r="K52" s="20" t="n">
        <v>46.887985</v>
      </c>
      <c r="L52" s="20" t="n">
        <v>55.185852</v>
      </c>
      <c r="M52" s="20" t="n">
        <v>60.070473</v>
      </c>
      <c r="N52" s="20" t="n">
        <v>63.445099</v>
      </c>
      <c r="O52" s="20" t="n">
        <v>68.798073</v>
      </c>
      <c r="P52" s="20" t="n">
        <v>75.775536</v>
      </c>
      <c r="Q52" s="20" t="n">
        <v>80.525352</v>
      </c>
      <c r="R52" s="20" t="n">
        <v>83.12898300000001</v>
      </c>
      <c r="S52" s="20" t="n">
        <v>86.362015</v>
      </c>
      <c r="T52" s="20" t="n">
        <v>91.896652</v>
      </c>
      <c r="U52" s="20" t="n">
        <v>94.273994</v>
      </c>
      <c r="V52" s="20" t="n">
        <v>100.09111</v>
      </c>
      <c r="W52" s="20" t="n">
        <v>104.022217</v>
      </c>
      <c r="X52" s="20" t="n">
        <v>109.951065</v>
      </c>
      <c r="Y52" s="20" t="n">
        <v>115.014069</v>
      </c>
      <c r="Z52" s="20" t="n">
        <v>121.216797</v>
      </c>
      <c r="AA52" s="20" t="n">
        <v>128.27359</v>
      </c>
      <c r="AB52" s="20" t="n">
        <v>134.369202</v>
      </c>
      <c r="AC52" s="20" t="n">
        <v>139.705215</v>
      </c>
      <c r="AD52" s="20" t="n">
        <v>145.110062</v>
      </c>
      <c r="AE52" s="20" t="n">
        <v>149.549988</v>
      </c>
      <c r="AF52" s="20" t="n">
        <v>155.164993</v>
      </c>
      <c r="AG52" s="20" t="n">
        <v>158.170776</v>
      </c>
      <c r="AH52" s="20" t="n">
        <v>161.031433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</v>
      </c>
      <c r="E55" s="20" t="n">
        <v>0.010982</v>
      </c>
      <c r="F55" s="20" t="n">
        <v>0.010982</v>
      </c>
      <c r="G55" s="20" t="n">
        <v>0.010982</v>
      </c>
      <c r="H55" s="20" t="n">
        <v>0.010982</v>
      </c>
      <c r="I55" s="20" t="n">
        <v>0.010982</v>
      </c>
      <c r="J55" s="20" t="n">
        <v>0.010982</v>
      </c>
      <c r="K55" s="20" t="n">
        <v>0.010982</v>
      </c>
      <c r="L55" s="20" t="n">
        <v>0.024782</v>
      </c>
      <c r="M55" s="20" t="n">
        <v>2.613783</v>
      </c>
      <c r="N55" s="20" t="n">
        <v>5.652783</v>
      </c>
      <c r="O55" s="20" t="n">
        <v>9.620285000000001</v>
      </c>
      <c r="P55" s="20" t="n">
        <v>14.182911</v>
      </c>
      <c r="Q55" s="20" t="n">
        <v>19.429934</v>
      </c>
      <c r="R55" s="20" t="n">
        <v>25.464008</v>
      </c>
      <c r="S55" s="20" t="n">
        <v>32.403191</v>
      </c>
      <c r="T55" s="20" t="n">
        <v>40.383255</v>
      </c>
      <c r="U55" s="20" t="n">
        <v>49.560326</v>
      </c>
      <c r="V55" s="20" t="n">
        <v>60.11396</v>
      </c>
      <c r="W55" s="20" t="n">
        <v>65.353859</v>
      </c>
      <c r="X55" s="20" t="n">
        <v>74.096031</v>
      </c>
      <c r="Y55" s="20" t="n">
        <v>79.30268100000001</v>
      </c>
      <c r="Z55" s="20" t="n">
        <v>85.470116</v>
      </c>
      <c r="AA55" s="20" t="n">
        <v>93.51293200000001</v>
      </c>
      <c r="AB55" s="20" t="n">
        <v>98.242966</v>
      </c>
      <c r="AC55" s="20" t="n">
        <v>104.172363</v>
      </c>
      <c r="AD55" s="20" t="n">
        <v>111.571754</v>
      </c>
      <c r="AE55" s="20" t="n">
        <v>120.081055</v>
      </c>
      <c r="AF55" s="20" t="n">
        <v>128.011414</v>
      </c>
      <c r="AG55" s="20" t="n">
        <v>133.725632</v>
      </c>
      <c r="AH55" s="20" t="n">
        <v>141.933548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0.007646</v>
      </c>
      <c r="G56" s="20" t="n">
        <v>0.008897</v>
      </c>
      <c r="H56" s="20" t="n">
        <v>0.008897</v>
      </c>
      <c r="I56" s="20" t="n">
        <v>0.008897</v>
      </c>
      <c r="J56" s="20" t="n">
        <v>0.008897</v>
      </c>
      <c r="K56" s="20" t="n">
        <v>0.008897</v>
      </c>
      <c r="L56" s="20" t="n">
        <v>0.008897</v>
      </c>
      <c r="M56" s="20" t="n">
        <v>0.008897</v>
      </c>
      <c r="N56" s="20" t="n">
        <v>0.008897</v>
      </c>
      <c r="O56" s="20" t="n">
        <v>0.008897</v>
      </c>
      <c r="P56" s="20" t="n">
        <v>0.008897</v>
      </c>
      <c r="Q56" s="20" t="n">
        <v>0.008897</v>
      </c>
      <c r="R56" s="20" t="n">
        <v>0.008897</v>
      </c>
      <c r="S56" s="20" t="n">
        <v>0.008897</v>
      </c>
      <c r="T56" s="20" t="n">
        <v>0.008897</v>
      </c>
      <c r="U56" s="20" t="n">
        <v>0.008897</v>
      </c>
      <c r="V56" s="20" t="n">
        <v>0.008897</v>
      </c>
      <c r="W56" s="20" t="n">
        <v>0.008897</v>
      </c>
      <c r="X56" s="20" t="n">
        <v>0.008897</v>
      </c>
      <c r="Y56" s="20" t="n">
        <v>0.008897</v>
      </c>
      <c r="Z56" s="20" t="n">
        <v>0.008897</v>
      </c>
      <c r="AA56" s="20" t="n">
        <v>0.008897</v>
      </c>
      <c r="AB56" s="20" t="n">
        <v>0.008897</v>
      </c>
      <c r="AC56" s="20" t="n">
        <v>0.009908</v>
      </c>
      <c r="AD56" s="20" t="n">
        <v>0.009908</v>
      </c>
      <c r="AE56" s="20" t="n">
        <v>0.009908</v>
      </c>
      <c r="AF56" s="20" t="n">
        <v>0.009908</v>
      </c>
      <c r="AG56" s="20" t="n">
        <v>0.009908</v>
      </c>
      <c r="AH56" s="20" t="n">
        <v>0.009908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</v>
      </c>
      <c r="F57" s="20" t="n">
        <v>46.638538</v>
      </c>
      <c r="G57" s="20" t="n">
        <v>83.699791</v>
      </c>
      <c r="H57" s="20" t="n">
        <v>126.203796</v>
      </c>
      <c r="I57" s="20" t="n">
        <v>175.617691</v>
      </c>
      <c r="J57" s="20" t="n">
        <v>232.384659</v>
      </c>
      <c r="K57" s="20" t="n">
        <v>281.597748</v>
      </c>
      <c r="L57" s="20" t="n">
        <v>324.918335</v>
      </c>
      <c r="M57" s="20" t="n">
        <v>374.62027</v>
      </c>
      <c r="N57" s="20" t="n">
        <v>420.117676</v>
      </c>
      <c r="O57" s="20" t="n">
        <v>442.42337</v>
      </c>
      <c r="P57" s="20" t="n">
        <v>466.998352</v>
      </c>
      <c r="Q57" s="20" t="n">
        <v>477.36142</v>
      </c>
      <c r="R57" s="20" t="n">
        <v>483.150757</v>
      </c>
      <c r="S57" s="20" t="n">
        <v>494.018921</v>
      </c>
      <c r="T57" s="20" t="n">
        <v>508.657074</v>
      </c>
      <c r="U57" s="20" t="n">
        <v>522.356689</v>
      </c>
      <c r="V57" s="20" t="n">
        <v>538.09491</v>
      </c>
      <c r="W57" s="20" t="n">
        <v>551.856445</v>
      </c>
      <c r="X57" s="20" t="n">
        <v>563.433838</v>
      </c>
      <c r="Y57" s="20" t="n">
        <v>572.410217</v>
      </c>
      <c r="Z57" s="20" t="n">
        <v>581.984497</v>
      </c>
      <c r="AA57" s="20" t="n">
        <v>595.700012</v>
      </c>
      <c r="AB57" s="20" t="n">
        <v>611.5242919999999</v>
      </c>
      <c r="AC57" s="20" t="n">
        <v>626.989624</v>
      </c>
      <c r="AD57" s="20" t="n">
        <v>640.388855</v>
      </c>
      <c r="AE57" s="20" t="n">
        <v>654.852051</v>
      </c>
      <c r="AF57" s="20" t="n">
        <v>666.415588</v>
      </c>
      <c r="AG57" s="20" t="n">
        <v>680.338501</v>
      </c>
      <c r="AH57" s="20" t="n">
        <v>697.4075319999999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0.69762</v>
      </c>
      <c r="F58" s="20" t="n">
        <v>0.711932</v>
      </c>
      <c r="G58" s="20" t="n">
        <v>0.7261609999999999</v>
      </c>
      <c r="H58" s="20" t="n">
        <v>0.812268</v>
      </c>
      <c r="I58" s="20" t="n">
        <v>0.958757</v>
      </c>
      <c r="J58" s="20" t="n">
        <v>1.094864</v>
      </c>
      <c r="K58" s="20" t="n">
        <v>1.259599</v>
      </c>
      <c r="L58" s="20" t="n">
        <v>1.453632</v>
      </c>
      <c r="M58" s="20" t="n">
        <v>1.641487</v>
      </c>
      <c r="N58" s="20" t="n">
        <v>1.817806</v>
      </c>
      <c r="O58" s="20" t="n">
        <v>1.996732</v>
      </c>
      <c r="P58" s="20" t="n">
        <v>2.155231</v>
      </c>
      <c r="Q58" s="20" t="n">
        <v>2.284557</v>
      </c>
      <c r="R58" s="20" t="n">
        <v>2.413802</v>
      </c>
      <c r="S58" s="20" t="n">
        <v>2.553684</v>
      </c>
      <c r="T58" s="20" t="n">
        <v>2.635708</v>
      </c>
      <c r="U58" s="20" t="n">
        <v>2.717765</v>
      </c>
      <c r="V58" s="20" t="n">
        <v>2.802026</v>
      </c>
      <c r="W58" s="20" t="n">
        <v>2.869324</v>
      </c>
      <c r="X58" s="20" t="n">
        <v>2.930786</v>
      </c>
      <c r="Y58" s="20" t="n">
        <v>2.985713</v>
      </c>
      <c r="Z58" s="20" t="n">
        <v>3.03502</v>
      </c>
      <c r="AA58" s="20" t="n">
        <v>3.075429</v>
      </c>
      <c r="AB58" s="20" t="n">
        <v>3.102126</v>
      </c>
      <c r="AC58" s="20" t="n">
        <v>3.128458</v>
      </c>
      <c r="AD58" s="20" t="n">
        <v>3.128458</v>
      </c>
      <c r="AE58" s="20" t="n">
        <v>3.128458</v>
      </c>
      <c r="AF58" s="20" t="n">
        <v>3.128458</v>
      </c>
      <c r="AG58" s="20" t="n">
        <v>3.128458</v>
      </c>
      <c r="AH58" s="20" t="n">
        <v>3.128458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6.896451</v>
      </c>
      <c r="E59" s="22" t="n">
        <v>21.256805</v>
      </c>
      <c r="F59" s="22" t="n">
        <v>74.921661</v>
      </c>
      <c r="G59" s="22" t="n">
        <v>132.501114</v>
      </c>
      <c r="H59" s="22" t="n">
        <v>198.559799</v>
      </c>
      <c r="I59" s="22" t="n">
        <v>275.560669</v>
      </c>
      <c r="J59" s="22" t="n">
        <v>344.733521</v>
      </c>
      <c r="K59" s="22" t="n">
        <v>410.856232</v>
      </c>
      <c r="L59" s="22" t="n">
        <v>468.562042</v>
      </c>
      <c r="M59" s="22" t="n">
        <v>528.440186</v>
      </c>
      <c r="N59" s="22" t="n">
        <v>581.815002</v>
      </c>
      <c r="O59" s="22" t="n">
        <v>616.200684</v>
      </c>
      <c r="P59" s="22" t="n">
        <v>653.7064820000001</v>
      </c>
      <c r="Q59" s="22" t="n">
        <v>676.521057</v>
      </c>
      <c r="R59" s="22" t="n">
        <v>692.308899</v>
      </c>
      <c r="S59" s="22" t="n">
        <v>715.289001</v>
      </c>
      <c r="T59" s="22" t="n">
        <v>745.63562</v>
      </c>
      <c r="U59" s="22" t="n">
        <v>772.493835</v>
      </c>
      <c r="V59" s="22" t="n">
        <v>807.100037</v>
      </c>
      <c r="W59" s="22" t="n">
        <v>832.613525</v>
      </c>
      <c r="X59" s="22" t="n">
        <v>861.8137819999999</v>
      </c>
      <c r="Y59" s="22" t="n">
        <v>884.4389650000001</v>
      </c>
      <c r="Z59" s="22" t="n">
        <v>910.255188</v>
      </c>
      <c r="AA59" s="22" t="n">
        <v>943.506714</v>
      </c>
      <c r="AB59" s="22" t="n">
        <v>975.625549</v>
      </c>
      <c r="AC59" s="22" t="n">
        <v>1008.491638</v>
      </c>
      <c r="AD59" s="22" t="n">
        <v>1040.659058</v>
      </c>
      <c r="AE59" s="22" t="n">
        <v>1074.93042</v>
      </c>
      <c r="AF59" s="22" t="n">
        <v>1107.926758</v>
      </c>
      <c r="AG59" s="22" t="n">
        <v>1139.640625</v>
      </c>
      <c r="AH59" s="22" t="n">
        <v>1178.209961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43.662663</v>
      </c>
      <c r="E60" s="22" t="n">
        <v>82.54299899999999</v>
      </c>
      <c r="F60" s="22" t="n">
        <v>140.005554</v>
      </c>
      <c r="G60" s="22" t="n">
        <v>199.115997</v>
      </c>
      <c r="H60" s="22" t="n">
        <v>266.305695</v>
      </c>
      <c r="I60" s="22" t="n">
        <v>343.749573</v>
      </c>
      <c r="J60" s="22" t="n">
        <v>413.333405</v>
      </c>
      <c r="K60" s="22" t="n">
        <v>479.867126</v>
      </c>
      <c r="L60" s="22" t="n">
        <v>539.9839480000001</v>
      </c>
      <c r="M60" s="22" t="n">
        <v>600.273071</v>
      </c>
      <c r="N60" s="22" t="n">
        <v>661.158875</v>
      </c>
      <c r="O60" s="22" t="n">
        <v>695.5445560000001</v>
      </c>
      <c r="P60" s="22" t="n">
        <v>733.050354</v>
      </c>
      <c r="Q60" s="22" t="n">
        <v>755.864929</v>
      </c>
      <c r="R60" s="22" t="n">
        <v>771.652771</v>
      </c>
      <c r="S60" s="22" t="n">
        <v>802.832886</v>
      </c>
      <c r="T60" s="22" t="n">
        <v>833.179504</v>
      </c>
      <c r="U60" s="22" t="n">
        <v>860.03772</v>
      </c>
      <c r="V60" s="22" t="n">
        <v>894.643921</v>
      </c>
      <c r="W60" s="22" t="n">
        <v>920.15741</v>
      </c>
      <c r="X60" s="22" t="n">
        <v>949.357666</v>
      </c>
      <c r="Y60" s="22" t="n">
        <v>971.982849</v>
      </c>
      <c r="Z60" s="22" t="n">
        <v>997.799072</v>
      </c>
      <c r="AA60" s="22" t="n">
        <v>1031.050659</v>
      </c>
      <c r="AB60" s="22" t="n">
        <v>1063.169434</v>
      </c>
      <c r="AC60" s="22" t="n">
        <v>1096.035522</v>
      </c>
      <c r="AD60" s="22" t="n">
        <v>1128.203003</v>
      </c>
      <c r="AE60" s="22" t="n">
        <v>1162.474365</v>
      </c>
      <c r="AF60" s="22" t="n">
        <v>1195.470703</v>
      </c>
      <c r="AG60" s="22" t="n">
        <v>1227.18457</v>
      </c>
      <c r="AH60" s="22" t="n">
        <v>1265.753906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29.827991</v>
      </c>
      <c r="G63" s="20" t="n">
        <v>60.225391</v>
      </c>
      <c r="H63" s="20" t="n">
        <v>99.73382599999999</v>
      </c>
      <c r="I63" s="20" t="n">
        <v>159.014038</v>
      </c>
      <c r="J63" s="20" t="n">
        <v>161.137527</v>
      </c>
      <c r="K63" s="20" t="n">
        <v>164.507248</v>
      </c>
      <c r="L63" s="20" t="n">
        <v>169.636002</v>
      </c>
      <c r="M63" s="20" t="n">
        <v>173.48732</v>
      </c>
      <c r="N63" s="20" t="n">
        <v>174.828506</v>
      </c>
      <c r="O63" s="20" t="n">
        <v>175.060516</v>
      </c>
      <c r="P63" s="20" t="n">
        <v>175.060516</v>
      </c>
      <c r="Q63" s="20" t="n">
        <v>175.850906</v>
      </c>
      <c r="R63" s="20" t="n">
        <v>178.6017</v>
      </c>
      <c r="S63" s="20" t="n">
        <v>179.477707</v>
      </c>
      <c r="T63" s="20" t="n">
        <v>179.477707</v>
      </c>
      <c r="U63" s="20" t="n">
        <v>179.816711</v>
      </c>
      <c r="V63" s="20" t="n">
        <v>181.552704</v>
      </c>
      <c r="W63" s="20" t="n">
        <v>182.3367</v>
      </c>
      <c r="X63" s="20" t="n">
        <v>182.3367</v>
      </c>
      <c r="Y63" s="20" t="n">
        <v>183.823196</v>
      </c>
      <c r="Z63" s="20" t="n">
        <v>183.823196</v>
      </c>
      <c r="AA63" s="20" t="n">
        <v>183.823196</v>
      </c>
      <c r="AB63" s="20" t="n">
        <v>183.823196</v>
      </c>
      <c r="AC63" s="20" t="n">
        <v>183.823196</v>
      </c>
      <c r="AD63" s="20" t="n">
        <v>183.823196</v>
      </c>
      <c r="AE63" s="20" t="n">
        <v>183.823196</v>
      </c>
      <c r="AF63" s="20" t="n">
        <v>183.823196</v>
      </c>
      <c r="AG63" s="20" t="n">
        <v>183.823196</v>
      </c>
      <c r="AH63" s="20" t="n">
        <v>183.823196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8.575702</v>
      </c>
      <c r="F64" s="20" t="n">
        <v>13.258702</v>
      </c>
      <c r="G64" s="20" t="n">
        <v>16.085403</v>
      </c>
      <c r="H64" s="20" t="n">
        <v>17.769505</v>
      </c>
      <c r="I64" s="20" t="n">
        <v>21.741604</v>
      </c>
      <c r="J64" s="20" t="n">
        <v>25.189205</v>
      </c>
      <c r="K64" s="20" t="n">
        <v>25.926205</v>
      </c>
      <c r="L64" s="20" t="n">
        <v>26.460201</v>
      </c>
      <c r="M64" s="20" t="n">
        <v>31.815105</v>
      </c>
      <c r="N64" s="20" t="n">
        <v>32.263107</v>
      </c>
      <c r="O64" s="20" t="n">
        <v>34.467304</v>
      </c>
      <c r="P64" s="20" t="n">
        <v>34.877106</v>
      </c>
      <c r="Q64" s="20" t="n">
        <v>36.379009</v>
      </c>
      <c r="R64" s="20" t="n">
        <v>37.967102</v>
      </c>
      <c r="S64" s="20" t="n">
        <v>41.042</v>
      </c>
      <c r="T64" s="20" t="n">
        <v>44.624001</v>
      </c>
      <c r="U64" s="20" t="n">
        <v>47.231152</v>
      </c>
      <c r="V64" s="20" t="n">
        <v>50.349808</v>
      </c>
      <c r="W64" s="20" t="n">
        <v>50.876476</v>
      </c>
      <c r="X64" s="20" t="n">
        <v>54.769699</v>
      </c>
      <c r="Y64" s="20" t="n">
        <v>55.80909</v>
      </c>
      <c r="Z64" s="20" t="n">
        <v>59.39492</v>
      </c>
      <c r="AA64" s="20" t="n">
        <v>60.690922</v>
      </c>
      <c r="AB64" s="20" t="n">
        <v>60.827816</v>
      </c>
      <c r="AC64" s="20" t="n">
        <v>63.360218</v>
      </c>
      <c r="AD64" s="20" t="n">
        <v>66.42910000000001</v>
      </c>
      <c r="AE64" s="20" t="n">
        <v>67.625305</v>
      </c>
      <c r="AF64" s="20" t="n">
        <v>70.87230700000001</v>
      </c>
      <c r="AG64" s="20" t="n">
        <v>71.271805</v>
      </c>
      <c r="AH64" s="20" t="n">
        <v>71.94976800000001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1.230304</v>
      </c>
      <c r="F65" s="20" t="n">
        <v>2.093804</v>
      </c>
      <c r="G65" s="20" t="n">
        <v>2.771103</v>
      </c>
      <c r="H65" s="20" t="n">
        <v>3.308203</v>
      </c>
      <c r="I65" s="20" t="n">
        <v>3.896404</v>
      </c>
      <c r="J65" s="20" t="n">
        <v>4.954104</v>
      </c>
      <c r="K65" s="20" t="n">
        <v>4.954104</v>
      </c>
      <c r="L65" s="20" t="n">
        <v>5.978304</v>
      </c>
      <c r="M65" s="20" t="n">
        <v>6.785204</v>
      </c>
      <c r="N65" s="20" t="n">
        <v>8.551303000000001</v>
      </c>
      <c r="O65" s="20" t="n">
        <v>9.882504000000001</v>
      </c>
      <c r="P65" s="20" t="n">
        <v>13.787205</v>
      </c>
      <c r="Q65" s="20" t="n">
        <v>13.847206</v>
      </c>
      <c r="R65" s="20" t="n">
        <v>15.740708</v>
      </c>
      <c r="S65" s="20" t="n">
        <v>16.280807</v>
      </c>
      <c r="T65" s="20" t="n">
        <v>17.573807</v>
      </c>
      <c r="U65" s="20" t="n">
        <v>17.939907</v>
      </c>
      <c r="V65" s="20" t="n">
        <v>19.857407</v>
      </c>
      <c r="W65" s="20" t="n">
        <v>22.347607</v>
      </c>
      <c r="X65" s="20" t="n">
        <v>22.396606</v>
      </c>
      <c r="Y65" s="20" t="n">
        <v>24.072407</v>
      </c>
      <c r="Z65" s="20" t="n">
        <v>27.203913</v>
      </c>
      <c r="AA65" s="20" t="n">
        <v>28.696913</v>
      </c>
      <c r="AB65" s="20" t="n">
        <v>30.116913</v>
      </c>
      <c r="AC65" s="20" t="n">
        <v>30.432911</v>
      </c>
      <c r="AD65" s="20" t="n">
        <v>30.594912</v>
      </c>
      <c r="AE65" s="20" t="n">
        <v>32.34111</v>
      </c>
      <c r="AF65" s="20" t="n">
        <v>33.890209</v>
      </c>
      <c r="AG65" s="20" t="n">
        <v>37.101009</v>
      </c>
      <c r="AH65" s="20" t="n">
        <v>39.01041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1.1515</v>
      </c>
      <c r="H66" s="20" t="n">
        <v>1.4173</v>
      </c>
      <c r="I66" s="20" t="n">
        <v>1.4322</v>
      </c>
      <c r="J66" s="20" t="n">
        <v>2.2754</v>
      </c>
      <c r="K66" s="20" t="n">
        <v>2.897</v>
      </c>
      <c r="L66" s="20" t="n">
        <v>2.9852</v>
      </c>
      <c r="M66" s="20" t="n">
        <v>2.9924</v>
      </c>
      <c r="N66" s="20" t="n">
        <v>2.9924</v>
      </c>
      <c r="O66" s="20" t="n">
        <v>3.0145</v>
      </c>
      <c r="P66" s="20" t="n">
        <v>3.384301</v>
      </c>
      <c r="Q66" s="20" t="n">
        <v>3.384301</v>
      </c>
      <c r="R66" s="20" t="n">
        <v>3.384301</v>
      </c>
      <c r="S66" s="20" t="n">
        <v>3.4013</v>
      </c>
      <c r="T66" s="20" t="n">
        <v>3.4491</v>
      </c>
      <c r="U66" s="20" t="n">
        <v>3.4491</v>
      </c>
      <c r="V66" s="20" t="n">
        <v>3.641601</v>
      </c>
      <c r="W66" s="20" t="n">
        <v>3.6418</v>
      </c>
      <c r="X66" s="20" t="n">
        <v>3.952301</v>
      </c>
      <c r="Y66" s="20" t="n">
        <v>4.164801</v>
      </c>
      <c r="Z66" s="20" t="n">
        <v>4.386401</v>
      </c>
      <c r="AA66" s="20" t="n">
        <v>4.386401</v>
      </c>
      <c r="AB66" s="20" t="n">
        <v>4.405101</v>
      </c>
      <c r="AC66" s="20" t="n">
        <v>4.437101</v>
      </c>
      <c r="AD66" s="20" t="n">
        <v>4.437101</v>
      </c>
      <c r="AE66" s="20" t="n">
        <v>4.695501</v>
      </c>
      <c r="AF66" s="20" t="n">
        <v>4.740701</v>
      </c>
      <c r="AG66" s="20" t="n">
        <v>5.2284</v>
      </c>
      <c r="AH66" s="20" t="n">
        <v>5.9807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6.391901</v>
      </c>
      <c r="J67" s="20" t="n">
        <v>7.5099</v>
      </c>
      <c r="K67" s="20" t="n">
        <v>7.5099</v>
      </c>
      <c r="L67" s="20" t="n">
        <v>8.279901000000001</v>
      </c>
      <c r="M67" s="20" t="n">
        <v>8.279901000000001</v>
      </c>
      <c r="N67" s="20" t="n">
        <v>8.279901000000001</v>
      </c>
      <c r="O67" s="20" t="n">
        <v>8.279901000000001</v>
      </c>
      <c r="P67" s="20" t="n">
        <v>8.279901000000001</v>
      </c>
      <c r="Q67" s="20" t="n">
        <v>8.279901000000001</v>
      </c>
      <c r="R67" s="20" t="n">
        <v>8.279901000000001</v>
      </c>
      <c r="S67" s="20" t="n">
        <v>8.279901000000001</v>
      </c>
      <c r="T67" s="20" t="n">
        <v>8.279901000000001</v>
      </c>
      <c r="U67" s="20" t="n">
        <v>8.279901000000001</v>
      </c>
      <c r="V67" s="20" t="n">
        <v>8.279901000000001</v>
      </c>
      <c r="W67" s="20" t="n">
        <v>8.279901000000001</v>
      </c>
      <c r="X67" s="20" t="n">
        <v>8.279901000000001</v>
      </c>
      <c r="Y67" s="20" t="n">
        <v>8.279901000000001</v>
      </c>
      <c r="Z67" s="20" t="n">
        <v>8.279901000000001</v>
      </c>
      <c r="AA67" s="20" t="n">
        <v>8.279901000000001</v>
      </c>
      <c r="AB67" s="20" t="n">
        <v>8.279901000000001</v>
      </c>
      <c r="AC67" s="20" t="n">
        <v>8.279901000000001</v>
      </c>
      <c r="AD67" s="20" t="n">
        <v>8.279901000000001</v>
      </c>
      <c r="AE67" s="20" t="n">
        <v>8.279901000000001</v>
      </c>
      <c r="AF67" s="20" t="n">
        <v>8.279901000000001</v>
      </c>
      <c r="AG67" s="20" t="n">
        <v>8.279901000000001</v>
      </c>
      <c r="AH67" s="20" t="n">
        <v>8.279901000000001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25.6436</v>
      </c>
      <c r="F72" s="22" t="n">
        <v>51.552505</v>
      </c>
      <c r="G72" s="22" t="n">
        <v>85.609291</v>
      </c>
      <c r="H72" s="22" t="n">
        <v>127.621719</v>
      </c>
      <c r="I72" s="22" t="n">
        <v>192.603577</v>
      </c>
      <c r="J72" s="22" t="n">
        <v>201.193588</v>
      </c>
      <c r="K72" s="22" t="n">
        <v>205.926514</v>
      </c>
      <c r="L72" s="22" t="n">
        <v>213.526901</v>
      </c>
      <c r="M72" s="22" t="n">
        <v>223.626602</v>
      </c>
      <c r="N72" s="22" t="n">
        <v>227.1819</v>
      </c>
      <c r="O72" s="22" t="n">
        <v>231.031357</v>
      </c>
      <c r="P72" s="22" t="n">
        <v>235.715668</v>
      </c>
      <c r="Q72" s="22" t="n">
        <v>238.067993</v>
      </c>
      <c r="R72" s="22" t="n">
        <v>244.300339</v>
      </c>
      <c r="S72" s="22" t="n">
        <v>248.808304</v>
      </c>
      <c r="T72" s="22" t="n">
        <v>253.731125</v>
      </c>
      <c r="U72" s="22" t="n">
        <v>257.043396</v>
      </c>
      <c r="V72" s="22" t="n">
        <v>264.008057</v>
      </c>
      <c r="W72" s="22" t="n">
        <v>267.809082</v>
      </c>
      <c r="X72" s="22" t="n">
        <v>272.061829</v>
      </c>
      <c r="Y72" s="22" t="n">
        <v>276.476013</v>
      </c>
      <c r="Z72" s="22" t="n">
        <v>283.414917</v>
      </c>
      <c r="AA72" s="22" t="n">
        <v>286.203857</v>
      </c>
      <c r="AB72" s="22" t="n">
        <v>287.859314</v>
      </c>
      <c r="AC72" s="22" t="n">
        <v>290.739746</v>
      </c>
      <c r="AD72" s="22" t="n">
        <v>293.970642</v>
      </c>
      <c r="AE72" s="22" t="n">
        <v>297.174316</v>
      </c>
      <c r="AF72" s="22" t="n">
        <v>302.015625</v>
      </c>
      <c r="AG72" s="22" t="n">
        <v>306.113647</v>
      </c>
      <c r="AH72" s="22" t="n">
        <v>309.453308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1101.447632</v>
      </c>
      <c r="E74" s="22" t="n">
        <v>1127.217529</v>
      </c>
      <c r="F74" s="22" t="n">
        <v>1158.818115</v>
      </c>
      <c r="G74" s="22" t="n">
        <v>1183.916016</v>
      </c>
      <c r="H74" s="22" t="n">
        <v>1209.143921</v>
      </c>
      <c r="I74" s="22" t="n">
        <v>1221.19519</v>
      </c>
      <c r="J74" s="22" t="n">
        <v>1282.219971</v>
      </c>
      <c r="K74" s="22" t="n">
        <v>1344.055908</v>
      </c>
      <c r="L74" s="22" t="n">
        <v>1396.607788</v>
      </c>
      <c r="M74" s="22" t="n">
        <v>1446.842285</v>
      </c>
      <c r="N74" s="22" t="n">
        <v>1504.101562</v>
      </c>
      <c r="O74" s="22" t="n">
        <v>1534.776733</v>
      </c>
      <c r="P74" s="22" t="n">
        <v>1567.694458</v>
      </c>
      <c r="Q74" s="22" t="n">
        <v>1588.249023</v>
      </c>
      <c r="R74" s="22" t="n">
        <v>1597.8927</v>
      </c>
      <c r="S74" s="22" t="n">
        <v>1624.743286</v>
      </c>
      <c r="T74" s="22" t="n">
        <v>1650.299683</v>
      </c>
      <c r="U74" s="22" t="n">
        <v>1673.872314</v>
      </c>
      <c r="V74" s="22" t="n">
        <v>1701.540771</v>
      </c>
      <c r="W74" s="22" t="n">
        <v>1723.253052</v>
      </c>
      <c r="X74" s="22" t="n">
        <v>1748.244141</v>
      </c>
      <c r="Y74" s="22" t="n">
        <v>1766.614014</v>
      </c>
      <c r="Z74" s="22" t="n">
        <v>1785.606323</v>
      </c>
      <c r="AA74" s="22" t="n">
        <v>1816.179932</v>
      </c>
      <c r="AB74" s="22" t="n">
        <v>1846.739502</v>
      </c>
      <c r="AC74" s="22" t="n">
        <v>1876.828857</v>
      </c>
      <c r="AD74" s="22" t="n">
        <v>1905.819702</v>
      </c>
      <c r="AE74" s="22" t="n">
        <v>1936.941284</v>
      </c>
      <c r="AF74" s="22" t="n">
        <v>1965.130371</v>
      </c>
      <c r="AG74" s="22" t="n">
        <v>1992.786865</v>
      </c>
      <c r="AH74" s="22" t="n">
        <v>2028.078491</v>
      </c>
      <c r="AI74" s="23" t="n">
        <v>0.020831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2.761017</v>
      </c>
      <c r="D77" s="20" t="n">
        <v>2.715785</v>
      </c>
      <c r="E77" s="20" t="n">
        <v>2.64025</v>
      </c>
      <c r="F77" s="20" t="n">
        <v>2.591055</v>
      </c>
      <c r="G77" s="20" t="n">
        <v>2.605013</v>
      </c>
      <c r="H77" s="20" t="n">
        <v>2.579513</v>
      </c>
      <c r="I77" s="20" t="n">
        <v>2.572458</v>
      </c>
      <c r="J77" s="20" t="n">
        <v>2.537711</v>
      </c>
      <c r="K77" s="20" t="n">
        <v>2.509224</v>
      </c>
      <c r="L77" s="20" t="n">
        <v>2.480364</v>
      </c>
      <c r="M77" s="20" t="n">
        <v>2.449456</v>
      </c>
      <c r="N77" s="20" t="n">
        <v>2.424604</v>
      </c>
      <c r="O77" s="20" t="n">
        <v>2.395924</v>
      </c>
      <c r="P77" s="20" t="n">
        <v>2.369093</v>
      </c>
      <c r="Q77" s="20" t="n">
        <v>2.344755</v>
      </c>
      <c r="R77" s="20" t="n">
        <v>2.319233</v>
      </c>
      <c r="S77" s="20" t="n">
        <v>2.295916</v>
      </c>
      <c r="T77" s="20" t="n">
        <v>2.272874</v>
      </c>
      <c r="U77" s="20" t="n">
        <v>2.249179</v>
      </c>
      <c r="V77" s="20" t="n">
        <v>2.22638</v>
      </c>
      <c r="W77" s="20" t="n">
        <v>2.198332</v>
      </c>
      <c r="X77" s="20" t="n">
        <v>2.178957</v>
      </c>
      <c r="Y77" s="20" t="n">
        <v>2.152629</v>
      </c>
      <c r="Z77" s="20" t="n">
        <v>2.127538</v>
      </c>
      <c r="AA77" s="20" t="n">
        <v>2.1048</v>
      </c>
      <c r="AB77" s="20" t="n">
        <v>2.078354</v>
      </c>
      <c r="AC77" s="20" t="n">
        <v>2.054245</v>
      </c>
      <c r="AD77" s="20" t="n">
        <v>2.034769</v>
      </c>
      <c r="AE77" s="20" t="n">
        <v>2.009363</v>
      </c>
      <c r="AF77" s="20" t="n">
        <v>1.985725</v>
      </c>
      <c r="AG77" s="20" t="n">
        <v>1.964075</v>
      </c>
      <c r="AH77" s="20" t="n">
        <v>1.936305</v>
      </c>
      <c r="AI77" s="21" t="n">
        <v>-0.01138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0.453908</v>
      </c>
      <c r="E78" s="20" t="n">
        <v>0.411865</v>
      </c>
      <c r="F78" s="20" t="n">
        <v>0.411789</v>
      </c>
      <c r="G78" s="20" t="n">
        <v>0.411926</v>
      </c>
      <c r="H78" s="20" t="n">
        <v>0.412024</v>
      </c>
      <c r="I78" s="20" t="n">
        <v>0.412188</v>
      </c>
      <c r="J78" s="20" t="n">
        <v>0.4123</v>
      </c>
      <c r="K78" s="20" t="n">
        <v>0.412394</v>
      </c>
      <c r="L78" s="20" t="n">
        <v>0.412441</v>
      </c>
      <c r="M78" s="20" t="n">
        <v>0.412445</v>
      </c>
      <c r="N78" s="20" t="n">
        <v>0.412444</v>
      </c>
      <c r="O78" s="20" t="n">
        <v>0.412423</v>
      </c>
      <c r="P78" s="20" t="n">
        <v>0.412393</v>
      </c>
      <c r="Q78" s="20" t="n">
        <v>0.412355</v>
      </c>
      <c r="R78" s="20" t="n">
        <v>0.412303</v>
      </c>
      <c r="S78" s="20" t="n">
        <v>0.412263</v>
      </c>
      <c r="T78" s="20" t="n">
        <v>0.412232</v>
      </c>
      <c r="U78" s="20" t="n">
        <v>0.412212</v>
      </c>
      <c r="V78" s="20" t="n">
        <v>0.412222</v>
      </c>
      <c r="W78" s="20" t="n">
        <v>0.412193</v>
      </c>
      <c r="X78" s="20" t="n">
        <v>0.412233</v>
      </c>
      <c r="Y78" s="20" t="n">
        <v>0.412257</v>
      </c>
      <c r="Z78" s="20" t="n">
        <v>0.412278</v>
      </c>
      <c r="AA78" s="20" t="n">
        <v>0.412339</v>
      </c>
      <c r="AB78" s="20" t="n">
        <v>0.412369</v>
      </c>
      <c r="AC78" s="20" t="n">
        <v>0.412403</v>
      </c>
      <c r="AD78" s="20" t="n">
        <v>0.412519</v>
      </c>
      <c r="AE78" s="20" t="n">
        <v>0.412615</v>
      </c>
      <c r="AF78" s="20" t="n">
        <v>0.412677</v>
      </c>
      <c r="AG78" s="20" t="n">
        <v>0.412778</v>
      </c>
      <c r="AH78" s="20" t="n">
        <v>0.412823</v>
      </c>
      <c r="AI78" s="21" t="n">
        <v>-0.003051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16.502439</v>
      </c>
      <c r="D79" s="20" t="n">
        <v>18.414907</v>
      </c>
      <c r="E79" s="20" t="n">
        <v>18.709866</v>
      </c>
      <c r="F79" s="20" t="n">
        <v>19.072231</v>
      </c>
      <c r="G79" s="20" t="n">
        <v>19.430973</v>
      </c>
      <c r="H79" s="20" t="n">
        <v>19.773836</v>
      </c>
      <c r="I79" s="20" t="n">
        <v>20.130692</v>
      </c>
      <c r="J79" s="20" t="n">
        <v>20.482901</v>
      </c>
      <c r="K79" s="20" t="n">
        <v>20.835491</v>
      </c>
      <c r="L79" s="20" t="n">
        <v>21.187614</v>
      </c>
      <c r="M79" s="20" t="n">
        <v>21.536333</v>
      </c>
      <c r="N79" s="20" t="n">
        <v>21.885836</v>
      </c>
      <c r="O79" s="20" t="n">
        <v>22.109118</v>
      </c>
      <c r="P79" s="20" t="n">
        <v>22.450901</v>
      </c>
      <c r="Q79" s="20" t="n">
        <v>22.766424</v>
      </c>
      <c r="R79" s="20" t="n">
        <v>23.10635</v>
      </c>
      <c r="S79" s="20" t="n">
        <v>23.446831</v>
      </c>
      <c r="T79" s="20" t="n">
        <v>23.826958</v>
      </c>
      <c r="U79" s="20" t="n">
        <v>24.122028</v>
      </c>
      <c r="V79" s="20" t="n">
        <v>24.489384</v>
      </c>
      <c r="W79" s="20" t="n">
        <v>24.812689</v>
      </c>
      <c r="X79" s="20" t="n">
        <v>25.152596</v>
      </c>
      <c r="Y79" s="20" t="n">
        <v>25.544075</v>
      </c>
      <c r="Z79" s="20" t="n">
        <v>25.89303</v>
      </c>
      <c r="AA79" s="20" t="n">
        <v>26.230398</v>
      </c>
      <c r="AB79" s="20" t="n">
        <v>26.572588</v>
      </c>
      <c r="AC79" s="20" t="n">
        <v>26.89958</v>
      </c>
      <c r="AD79" s="20" t="n">
        <v>27.216434</v>
      </c>
      <c r="AE79" s="20" t="n">
        <v>27.527937</v>
      </c>
      <c r="AF79" s="20" t="n">
        <v>27.815048</v>
      </c>
      <c r="AG79" s="20" t="n">
        <v>28.104231</v>
      </c>
      <c r="AH79" s="20" t="n">
        <v>28.328098</v>
      </c>
      <c r="AI79" s="21" t="n">
        <v>0.017583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3.182187</v>
      </c>
      <c r="F80" s="20" t="n">
        <v>3.204073</v>
      </c>
      <c r="G80" s="20" t="n">
        <v>3.204073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3.204073</v>
      </c>
      <c r="O80" s="20" t="n">
        <v>3.146606</v>
      </c>
      <c r="P80" s="20" t="n">
        <v>3.146302</v>
      </c>
      <c r="Q80" s="20" t="n">
        <v>3.128873</v>
      </c>
      <c r="R80" s="20" t="n">
        <v>3.124247</v>
      </c>
      <c r="S80" s="20" t="n">
        <v>3.118879</v>
      </c>
      <c r="T80" s="20" t="n">
        <v>3.133541</v>
      </c>
      <c r="U80" s="20" t="n">
        <v>3.103287</v>
      </c>
      <c r="V80" s="20" t="n">
        <v>3.105652</v>
      </c>
      <c r="W80" s="20" t="n">
        <v>3.090174</v>
      </c>
      <c r="X80" s="20" t="n">
        <v>3.082002</v>
      </c>
      <c r="Y80" s="20" t="n">
        <v>3.102646</v>
      </c>
      <c r="Z80" s="20" t="n">
        <v>3.101837</v>
      </c>
      <c r="AA80" s="20" t="n">
        <v>3.096066</v>
      </c>
      <c r="AB80" s="20" t="n">
        <v>3.099582</v>
      </c>
      <c r="AC80" s="20" t="n">
        <v>3.101052</v>
      </c>
      <c r="AD80" s="20" t="n">
        <v>3.100365</v>
      </c>
      <c r="AE80" s="20" t="n">
        <v>3.107368</v>
      </c>
      <c r="AF80" s="20" t="n">
        <v>3.111315</v>
      </c>
      <c r="AG80" s="20" t="n">
        <v>3.12074</v>
      </c>
      <c r="AH80" s="20" t="n">
        <v>3.110204</v>
      </c>
      <c r="AI80" s="21" t="n">
        <v>-0.001436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35.857662</v>
      </c>
      <c r="D81" s="20" t="n">
        <v>41.093739</v>
      </c>
      <c r="E81" s="20" t="n">
        <v>46.652927</v>
      </c>
      <c r="F81" s="20" t="n">
        <v>50.987961</v>
      </c>
      <c r="G81" s="20" t="n">
        <v>54.482964</v>
      </c>
      <c r="H81" s="20" t="n">
        <v>57.897682</v>
      </c>
      <c r="I81" s="20" t="n">
        <v>61.607868</v>
      </c>
      <c r="J81" s="20" t="n">
        <v>65.32962000000001</v>
      </c>
      <c r="K81" s="20" t="n">
        <v>69.07279200000001</v>
      </c>
      <c r="L81" s="20" t="n">
        <v>72.53029600000001</v>
      </c>
      <c r="M81" s="20" t="n">
        <v>76.026138</v>
      </c>
      <c r="N81" s="20" t="n">
        <v>79.850182</v>
      </c>
      <c r="O81" s="20" t="n">
        <v>83.15930899999999</v>
      </c>
      <c r="P81" s="20" t="n">
        <v>86.239754</v>
      </c>
      <c r="Q81" s="20" t="n">
        <v>89.740784</v>
      </c>
      <c r="R81" s="20" t="n">
        <v>93.23725899999999</v>
      </c>
      <c r="S81" s="20" t="n">
        <v>96.690224</v>
      </c>
      <c r="T81" s="20" t="n">
        <v>100.73542</v>
      </c>
      <c r="U81" s="20" t="n">
        <v>104.361259</v>
      </c>
      <c r="V81" s="20" t="n">
        <v>108.12587</v>
      </c>
      <c r="W81" s="20" t="n">
        <v>111.940063</v>
      </c>
      <c r="X81" s="20" t="n">
        <v>115.838501</v>
      </c>
      <c r="Y81" s="20" t="n">
        <v>119.53376</v>
      </c>
      <c r="Z81" s="20" t="n">
        <v>123.509651</v>
      </c>
      <c r="AA81" s="20" t="n">
        <v>127.524048</v>
      </c>
      <c r="AB81" s="20" t="n">
        <v>131.623962</v>
      </c>
      <c r="AC81" s="20" t="n">
        <v>135.539459</v>
      </c>
      <c r="AD81" s="20" t="n">
        <v>140.078644</v>
      </c>
      <c r="AE81" s="20" t="n">
        <v>144.323853</v>
      </c>
      <c r="AF81" s="20" t="n">
        <v>148.722641</v>
      </c>
      <c r="AG81" s="20" t="n">
        <v>152.920288</v>
      </c>
      <c r="AH81" s="20" t="n">
        <v>157.112244</v>
      </c>
      <c r="AI81" s="21" t="n">
        <v>0.048812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59.237915</v>
      </c>
      <c r="D83" s="22" t="n">
        <v>66.34129299999999</v>
      </c>
      <c r="E83" s="22" t="n">
        <v>72.07019</v>
      </c>
      <c r="F83" s="22" t="n">
        <v>76.740211</v>
      </c>
      <c r="G83" s="22" t="n">
        <v>80.608047</v>
      </c>
      <c r="H83" s="22" t="n">
        <v>84.340225</v>
      </c>
      <c r="I83" s="22" t="n">
        <v>88.400375</v>
      </c>
      <c r="J83" s="22" t="n">
        <v>92.439705</v>
      </c>
      <c r="K83" s="22" t="n">
        <v>96.50707199999999</v>
      </c>
      <c r="L83" s="22" t="n">
        <v>100.287888</v>
      </c>
      <c r="M83" s="22" t="n">
        <v>104.10154</v>
      </c>
      <c r="N83" s="22" t="n">
        <v>108.250237</v>
      </c>
      <c r="O83" s="22" t="n">
        <v>111.696487</v>
      </c>
      <c r="P83" s="22" t="n">
        <v>115.091537</v>
      </c>
      <c r="Q83" s="22" t="n">
        <v>118.866295</v>
      </c>
      <c r="R83" s="22" t="n">
        <v>122.672485</v>
      </c>
      <c r="S83" s="22" t="n">
        <v>126.43721</v>
      </c>
      <c r="T83" s="22" t="n">
        <v>130.854126</v>
      </c>
      <c r="U83" s="22" t="n">
        <v>134.721069</v>
      </c>
      <c r="V83" s="22" t="n">
        <v>138.832611</v>
      </c>
      <c r="W83" s="22" t="n">
        <v>142.926544</v>
      </c>
      <c r="X83" s="22" t="n">
        <v>147.13739</v>
      </c>
      <c r="Y83" s="22" t="n">
        <v>151.21846</v>
      </c>
      <c r="Z83" s="22" t="n">
        <v>155.517441</v>
      </c>
      <c r="AA83" s="22" t="n">
        <v>159.840759</v>
      </c>
      <c r="AB83" s="22" t="n">
        <v>164.259949</v>
      </c>
      <c r="AC83" s="22" t="n">
        <v>168.479828</v>
      </c>
      <c r="AD83" s="22" t="n">
        <v>173.315826</v>
      </c>
      <c r="AE83" s="22" t="n">
        <v>177.854233</v>
      </c>
      <c r="AF83" s="22" t="n">
        <v>182.520508</v>
      </c>
      <c r="AG83" s="22" t="n">
        <v>186.995209</v>
      </c>
      <c r="AH83" s="22" t="n">
        <v>191.372772</v>
      </c>
      <c r="AI83" s="23" t="n">
        <v>0.038552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7.165068</v>
      </c>
      <c r="E85" s="22" t="n">
        <v>13.760035</v>
      </c>
      <c r="F85" s="22" t="n">
        <v>18.527971</v>
      </c>
      <c r="G85" s="22" t="n">
        <v>22.399029</v>
      </c>
      <c r="H85" s="22" t="n">
        <v>26.156715</v>
      </c>
      <c r="I85" s="22" t="n">
        <v>30.223928</v>
      </c>
      <c r="J85" s="22" t="n">
        <v>34.297993</v>
      </c>
      <c r="K85" s="22" t="n">
        <v>38.393826</v>
      </c>
      <c r="L85" s="22" t="n">
        <v>42.203514</v>
      </c>
      <c r="M85" s="22" t="n">
        <v>46.048069</v>
      </c>
      <c r="N85" s="22" t="n">
        <v>50.221622</v>
      </c>
      <c r="O85" s="22" t="n">
        <v>53.869148</v>
      </c>
      <c r="P85" s="22" t="n">
        <v>57.336433</v>
      </c>
      <c r="Q85" s="22" t="n">
        <v>61.187893</v>
      </c>
      <c r="R85" s="22" t="n">
        <v>65.033562</v>
      </c>
      <c r="S85" s="22" t="n">
        <v>68.83776899999999</v>
      </c>
      <c r="T85" s="22" t="n">
        <v>73.27773999999999</v>
      </c>
      <c r="U85" s="22" t="n">
        <v>77.25927</v>
      </c>
      <c r="V85" s="22" t="n">
        <v>81.411278</v>
      </c>
      <c r="W85" s="22" t="n">
        <v>85.58079499999999</v>
      </c>
      <c r="X85" s="22" t="n">
        <v>89.83554100000001</v>
      </c>
      <c r="Y85" s="22" t="n">
        <v>93.942932</v>
      </c>
      <c r="Z85" s="22" t="n">
        <v>98.269386</v>
      </c>
      <c r="AA85" s="22" t="n">
        <v>102.632805</v>
      </c>
      <c r="AB85" s="22" t="n">
        <v>107.078476</v>
      </c>
      <c r="AC85" s="22" t="n">
        <v>111.330482</v>
      </c>
      <c r="AD85" s="22" t="n">
        <v>116.188011</v>
      </c>
      <c r="AE85" s="22" t="n">
        <v>120.751839</v>
      </c>
      <c r="AF85" s="22" t="n">
        <v>125.441734</v>
      </c>
      <c r="AG85" s="22" t="n">
        <v>129.938766</v>
      </c>
      <c r="AH85" s="22" t="n">
        <v>134.376495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carbonfee35.d122319a.  Projections:  EIA, AEO2020 National Energy Modeling System run carbonfee35.d122319a.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000"/>
  <sheetViews>
    <sheetView workbookViewId="0">
      <selection activeCell="A1" sqref="A1"/>
    </sheetView>
  </sheetViews>
  <sheetFormatPr baseColWidth="10" defaultColWidth="12.6640625" defaultRowHeight="15" customHeight="1"/>
  <cols>
    <col width="22.1640625" customWidth="1" style="44" min="1" max="1"/>
    <col width="10.6640625" customWidth="1" style="44" min="2" max="3"/>
    <col width="7.6640625" customWidth="1" style="44" min="4" max="34"/>
  </cols>
  <sheetData>
    <row r="1" ht="29" customHeight="1" s="44">
      <c r="A1" s="25" t="inlineStr">
        <is>
          <t>EIA Data on Coal Retirements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</row>
    <row r="2" ht="14.5" customHeight="1" s="44">
      <c r="A2" s="26" t="n"/>
      <c r="B2" s="4" t="n">
        <v>2020</v>
      </c>
      <c r="C2" s="4" t="n">
        <v>2021</v>
      </c>
      <c r="D2" s="4" t="n">
        <v>2022</v>
      </c>
      <c r="E2" s="4" t="n">
        <v>2023</v>
      </c>
      <c r="F2" s="4" t="n">
        <v>2024</v>
      </c>
      <c r="G2" s="4" t="n">
        <v>2025</v>
      </c>
      <c r="H2" s="4" t="n">
        <v>2026</v>
      </c>
      <c r="I2" s="4" t="n">
        <v>2027</v>
      </c>
      <c r="J2" s="4" t="n">
        <v>2028</v>
      </c>
      <c r="K2" s="4" t="n">
        <v>2029</v>
      </c>
      <c r="L2" s="4" t="n">
        <v>2030</v>
      </c>
      <c r="M2" s="4" t="n">
        <v>2031</v>
      </c>
      <c r="N2" s="4" t="n">
        <v>2032</v>
      </c>
      <c r="O2" s="4" t="n">
        <v>2033</v>
      </c>
      <c r="P2" s="4" t="n">
        <v>2034</v>
      </c>
      <c r="Q2" s="4" t="n">
        <v>2035</v>
      </c>
      <c r="R2" s="4" t="n">
        <v>2036</v>
      </c>
      <c r="S2" s="4" t="n">
        <v>2037</v>
      </c>
      <c r="T2" s="4" t="n">
        <v>2038</v>
      </c>
      <c r="U2" s="4" t="n">
        <v>2039</v>
      </c>
      <c r="V2" s="4" t="n">
        <v>2040</v>
      </c>
      <c r="W2" s="4" t="n">
        <v>2041</v>
      </c>
      <c r="X2" s="4" t="n">
        <v>2042</v>
      </c>
      <c r="Y2" s="4" t="n">
        <v>2043</v>
      </c>
      <c r="Z2" s="4" t="n">
        <v>2044</v>
      </c>
      <c r="AA2" s="4" t="n">
        <v>2045</v>
      </c>
      <c r="AB2" s="4" t="n">
        <v>2046</v>
      </c>
      <c r="AC2" s="4" t="n">
        <v>2047</v>
      </c>
      <c r="AD2" s="4" t="n">
        <v>2048</v>
      </c>
      <c r="AE2" s="4" t="n">
        <v>2049</v>
      </c>
      <c r="AF2" s="4" t="n">
        <v>2050</v>
      </c>
      <c r="AH2" s="4" t="inlineStr">
        <is>
          <t>Cumulative</t>
        </is>
      </c>
    </row>
    <row r="3" ht="14.5" customHeight="1" s="44">
      <c r="A3" s="26" t="inlineStr">
        <is>
          <t>BAU Capacity</t>
        </is>
      </c>
      <c r="B3" s="27">
        <f>'AEO reference'!D17</f>
        <v/>
      </c>
      <c r="C3" s="27">
        <f>'AEO reference'!E17</f>
        <v/>
      </c>
      <c r="D3" s="27">
        <f>'AEO reference'!F17</f>
        <v/>
      </c>
      <c r="E3" s="27">
        <f>'AEO reference'!G17</f>
        <v/>
      </c>
      <c r="F3" s="27">
        <f>'AEO reference'!H17</f>
        <v/>
      </c>
      <c r="G3" s="27">
        <f>'AEO reference'!I17</f>
        <v/>
      </c>
      <c r="H3" s="27">
        <f>'AEO reference'!J17</f>
        <v/>
      </c>
      <c r="I3" s="27">
        <f>'AEO reference'!K17</f>
        <v/>
      </c>
      <c r="J3" s="27">
        <f>'AEO reference'!L17</f>
        <v/>
      </c>
      <c r="K3" s="27">
        <f>'AEO reference'!M17</f>
        <v/>
      </c>
      <c r="L3" s="27">
        <f>'AEO reference'!N17</f>
        <v/>
      </c>
      <c r="M3" s="27">
        <f>'AEO reference'!O17</f>
        <v/>
      </c>
      <c r="N3" s="27">
        <f>'AEO reference'!P17</f>
        <v/>
      </c>
      <c r="O3" s="27">
        <f>'AEO reference'!Q17</f>
        <v/>
      </c>
      <c r="P3" s="27">
        <f>'AEO reference'!R17</f>
        <v/>
      </c>
      <c r="Q3" s="27">
        <f>'AEO reference'!S17</f>
        <v/>
      </c>
      <c r="R3" s="27">
        <f>'AEO reference'!T17</f>
        <v/>
      </c>
      <c r="S3" s="27">
        <f>'AEO reference'!U17</f>
        <v/>
      </c>
      <c r="T3" s="27">
        <f>'AEO reference'!V17</f>
        <v/>
      </c>
      <c r="U3" s="27">
        <f>'AEO reference'!W17</f>
        <v/>
      </c>
      <c r="V3" s="27">
        <f>'AEO reference'!X17</f>
        <v/>
      </c>
      <c r="W3" s="27">
        <f>'AEO reference'!Y17</f>
        <v/>
      </c>
      <c r="X3" s="27">
        <f>'AEO reference'!Z17</f>
        <v/>
      </c>
      <c r="Y3" s="27">
        <f>'AEO reference'!AA17</f>
        <v/>
      </c>
      <c r="Z3" s="27">
        <f>'AEO reference'!AB17</f>
        <v/>
      </c>
      <c r="AA3" s="27">
        <f>'AEO reference'!AC17</f>
        <v/>
      </c>
      <c r="AB3" s="27">
        <f>'AEO reference'!AD17</f>
        <v/>
      </c>
      <c r="AC3" s="27">
        <f>'AEO reference'!AE17</f>
        <v/>
      </c>
      <c r="AD3" s="27">
        <f>'AEO reference'!AF17</f>
        <v/>
      </c>
      <c r="AE3" s="27">
        <f>'AEO reference'!AG17</f>
        <v/>
      </c>
      <c r="AF3" s="27">
        <f>'AEO reference'!AH17</f>
        <v/>
      </c>
      <c r="AH3" s="27">
        <f>SUM(B3:AF3)</f>
        <v/>
      </c>
    </row>
    <row r="4" ht="14.5" customHeight="1" s="44">
      <c r="A4" s="26" t="inlineStr">
        <is>
          <t>$35 carbon price capacity</t>
        </is>
      </c>
      <c r="B4" s="27">
        <f>'AEO $35 carbon price'!D17</f>
        <v/>
      </c>
      <c r="C4" s="27">
        <f>'AEO $35 carbon price'!E17</f>
        <v/>
      </c>
      <c r="D4" s="27">
        <f>'AEO $35 carbon price'!F17</f>
        <v/>
      </c>
      <c r="E4" s="27">
        <f>'AEO $35 carbon price'!G17</f>
        <v/>
      </c>
      <c r="F4" s="27">
        <f>'AEO $35 carbon price'!H17</f>
        <v/>
      </c>
      <c r="G4" s="27">
        <f>'AEO $35 carbon price'!I17</f>
        <v/>
      </c>
      <c r="H4" s="27">
        <f>'AEO $35 carbon price'!J17</f>
        <v/>
      </c>
      <c r="I4" s="27">
        <f>'AEO $35 carbon price'!K17</f>
        <v/>
      </c>
      <c r="J4" s="27">
        <f>'AEO $35 carbon price'!L17</f>
        <v/>
      </c>
      <c r="K4" s="27">
        <f>'AEO $35 carbon price'!M17</f>
        <v/>
      </c>
      <c r="L4" s="27">
        <f>'AEO $35 carbon price'!N17</f>
        <v/>
      </c>
      <c r="M4" s="27">
        <f>'AEO $35 carbon price'!O17</f>
        <v/>
      </c>
      <c r="N4" s="27">
        <f>'AEO $35 carbon price'!P17</f>
        <v/>
      </c>
      <c r="O4" s="27">
        <f>'AEO $35 carbon price'!Q17</f>
        <v/>
      </c>
      <c r="P4" s="27">
        <f>'AEO $35 carbon price'!R17</f>
        <v/>
      </c>
      <c r="Q4" s="27">
        <f>'AEO $35 carbon price'!S17</f>
        <v/>
      </c>
      <c r="R4" s="27">
        <f>'AEO $35 carbon price'!T17</f>
        <v/>
      </c>
      <c r="S4" s="27">
        <f>'AEO $35 carbon price'!U17</f>
        <v/>
      </c>
      <c r="T4" s="27">
        <f>'AEO $35 carbon price'!V17</f>
        <v/>
      </c>
      <c r="U4" s="27">
        <f>'AEO $35 carbon price'!W17</f>
        <v/>
      </c>
      <c r="V4" s="27">
        <f>'AEO $35 carbon price'!X17</f>
        <v/>
      </c>
      <c r="W4" s="27">
        <f>'AEO $35 carbon price'!Y17</f>
        <v/>
      </c>
      <c r="X4" s="27">
        <f>'AEO $35 carbon price'!Z17</f>
        <v/>
      </c>
      <c r="Y4" s="27">
        <f>'AEO $35 carbon price'!AA17</f>
        <v/>
      </c>
      <c r="Z4" s="27">
        <f>'AEO $35 carbon price'!AB17</f>
        <v/>
      </c>
      <c r="AA4" s="27">
        <f>'AEO $35 carbon price'!AC17</f>
        <v/>
      </c>
      <c r="AB4" s="27">
        <f>'AEO $35 carbon price'!AD17</f>
        <v/>
      </c>
      <c r="AC4" s="27">
        <f>'AEO $35 carbon price'!AE17</f>
        <v/>
      </c>
      <c r="AD4" s="27">
        <f>'AEO $35 carbon price'!AF17</f>
        <v/>
      </c>
      <c r="AE4" s="27">
        <f>'AEO $35 carbon price'!AG17</f>
        <v/>
      </c>
      <c r="AF4" s="27">
        <f>'AEO $35 carbon price'!AH17</f>
        <v/>
      </c>
      <c r="AH4" s="27">
        <f>SUM(B4:AF4)</f>
        <v/>
      </c>
    </row>
    <row r="5" ht="14.5" customHeight="1" s="44">
      <c r="A5" s="26" t="n"/>
    </row>
    <row r="6" ht="29" customHeight="1" s="44">
      <c r="A6" s="26" t="inlineStr">
        <is>
          <t>$35 carbon price additional retirements</t>
        </is>
      </c>
      <c r="B6" s="27">
        <f>-(B4-B$3)</f>
        <v/>
      </c>
      <c r="C6" s="27">
        <f>-(C4-C$3)</f>
        <v/>
      </c>
      <c r="D6" s="27">
        <f>-(D4-D$3)</f>
        <v/>
      </c>
      <c r="E6" s="27">
        <f>-(E4-E$3)</f>
        <v/>
      </c>
      <c r="F6" s="27">
        <f>-(F4-F$3)</f>
        <v/>
      </c>
      <c r="G6" s="27">
        <f>-(G4-G$3)</f>
        <v/>
      </c>
      <c r="H6" s="27">
        <f>-(H4-H$3)</f>
        <v/>
      </c>
      <c r="I6" s="27">
        <f>-(I4-I$3)</f>
        <v/>
      </c>
      <c r="J6" s="27">
        <f>-(J4-J$3)</f>
        <v/>
      </c>
      <c r="K6" s="27">
        <f>-(K4-K$3)</f>
        <v/>
      </c>
      <c r="L6" s="27">
        <f>-(L4-L$3)</f>
        <v/>
      </c>
      <c r="M6" s="27">
        <f>-(M4-M$3)</f>
        <v/>
      </c>
      <c r="N6" s="27">
        <f>-(N4-N$3)</f>
        <v/>
      </c>
      <c r="O6" s="27">
        <f>-(O4-O$3)</f>
        <v/>
      </c>
      <c r="P6" s="27">
        <f>-(P4-P$3)</f>
        <v/>
      </c>
      <c r="Q6" s="27">
        <f>-(Q4-Q$3)</f>
        <v/>
      </c>
      <c r="R6" s="27">
        <f>-(R4-R$3)</f>
        <v/>
      </c>
      <c r="S6" s="27">
        <f>-(S4-S$3)</f>
        <v/>
      </c>
      <c r="T6" s="27">
        <f>-(T4-T$3)</f>
        <v/>
      </c>
      <c r="U6" s="27">
        <f>-(U4-U$3)</f>
        <v/>
      </c>
      <c r="V6" s="27">
        <f>-(V4-V$3)</f>
        <v/>
      </c>
      <c r="W6" s="27">
        <f>-(W4-W$3)</f>
        <v/>
      </c>
      <c r="X6" s="27">
        <f>-(X4-X$3)</f>
        <v/>
      </c>
      <c r="Y6" s="27">
        <f>-(Y4-Y$3)</f>
        <v/>
      </c>
      <c r="Z6" s="27">
        <f>-(Z4-Z$3)</f>
        <v/>
      </c>
      <c r="AA6" s="27">
        <f>-(AA4-AA$3)</f>
        <v/>
      </c>
      <c r="AB6" s="27">
        <f>-(AB4-AB$3)</f>
        <v/>
      </c>
      <c r="AC6" s="27">
        <f>-(AC4-AC$3)</f>
        <v/>
      </c>
      <c r="AD6" s="27">
        <f>-(AD4-AD$3)</f>
        <v/>
      </c>
      <c r="AE6" s="27">
        <f>-(AE4-AE$3)</f>
        <v/>
      </c>
      <c r="AF6" s="27">
        <f>-(AF4-AF$3)</f>
        <v/>
      </c>
    </row>
    <row r="7" ht="14.5" customHeight="1" s="44">
      <c r="A7" s="26" t="n"/>
    </row>
    <row r="8" ht="14.5" customHeight="1" s="44">
      <c r="A8" s="25" t="inlineStr">
        <is>
          <t>Calibration Results</t>
        </is>
      </c>
      <c r="B8" s="2" t="n"/>
      <c r="C8" s="2" t="n"/>
    </row>
    <row r="9" ht="58" customHeight="1" s="44">
      <c r="A9" s="26" t="n"/>
      <c r="B9" s="26" t="inlineStr">
        <is>
          <t>Year when coal capacity approaches minimum</t>
        </is>
      </c>
      <c r="C9" s="26" t="n"/>
    </row>
    <row r="10" ht="29" customHeight="1" s="44">
      <c r="A10" s="26" t="inlineStr">
        <is>
          <t>$35 carbon price cumulative</t>
        </is>
      </c>
      <c r="B10" s="4" t="n">
        <v>2024</v>
      </c>
      <c r="C10" s="28" t="n"/>
    </row>
    <row r="11" ht="14.5" customHeight="1" s="44">
      <c r="A11" s="26" t="n"/>
    </row>
    <row r="12" ht="14.5" customHeight="1" s="44">
      <c r="A12" s="2" t="inlineStr">
        <is>
          <t>Implementation Schedule Used for Calibration (EIA starts at specified price and increases by 5% annually)</t>
        </is>
      </c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  <c r="K12" s="8" t="n"/>
      <c r="L12" s="8" t="n"/>
      <c r="M12" s="8" t="n"/>
      <c r="N12" s="8" t="n"/>
      <c r="O12" s="8" t="n"/>
      <c r="P12" s="8" t="n"/>
      <c r="Q12" s="8" t="n"/>
      <c r="R12" s="8" t="n"/>
      <c r="S12" s="8" t="n"/>
      <c r="T12" s="8" t="n"/>
      <c r="U12" s="8" t="n"/>
      <c r="V12" s="8" t="n"/>
      <c r="W12" s="8" t="n"/>
      <c r="X12" s="8" t="n"/>
      <c r="Y12" s="8" t="n"/>
      <c r="Z12" s="8" t="n"/>
      <c r="AA12" s="8" t="n"/>
      <c r="AB12" s="8" t="n"/>
      <c r="AC12" s="8" t="n"/>
      <c r="AD12" s="8" t="n"/>
      <c r="AE12" s="8" t="n"/>
    </row>
    <row r="13" ht="14.5" customHeight="1" s="44">
      <c r="A13" s="26" t="n"/>
      <c r="B13" s="4" t="n">
        <v>2021</v>
      </c>
      <c r="C13" s="4" t="n">
        <v>2022</v>
      </c>
      <c r="D13" s="4" t="n">
        <v>2023</v>
      </c>
      <c r="E13" s="4" t="n">
        <v>2024</v>
      </c>
      <c r="F13" s="4" t="n">
        <v>2025</v>
      </c>
      <c r="G13" s="4" t="n">
        <v>2026</v>
      </c>
      <c r="H13" s="4" t="n">
        <v>2027</v>
      </c>
      <c r="I13" s="4" t="n">
        <v>2028</v>
      </c>
      <c r="J13" s="4" t="n">
        <v>2029</v>
      </c>
      <c r="K13" s="4" t="n">
        <v>2030</v>
      </c>
      <c r="L13" s="4" t="n">
        <v>2031</v>
      </c>
      <c r="M13" s="4" t="n">
        <v>2032</v>
      </c>
      <c r="N13" s="4" t="n">
        <v>2033</v>
      </c>
      <c r="O13" s="4" t="n">
        <v>2034</v>
      </c>
      <c r="P13" s="4" t="n">
        <v>2035</v>
      </c>
      <c r="Q13" s="4" t="n">
        <v>2036</v>
      </c>
      <c r="R13" s="4" t="n">
        <v>2037</v>
      </c>
      <c r="S13" s="4" t="n">
        <v>2038</v>
      </c>
      <c r="T13" s="4" t="n">
        <v>2039</v>
      </c>
      <c r="U13" s="4" t="n">
        <v>2040</v>
      </c>
      <c r="V13" s="4" t="n">
        <v>2041</v>
      </c>
      <c r="W13" s="4" t="n">
        <v>2042</v>
      </c>
      <c r="X13" s="4" t="n">
        <v>2043</v>
      </c>
      <c r="Y13" s="4" t="n">
        <v>2044</v>
      </c>
      <c r="Z13" s="4" t="n">
        <v>2045</v>
      </c>
      <c r="AA13" s="4" t="n">
        <v>2046</v>
      </c>
      <c r="AB13" s="4" t="n">
        <v>2047</v>
      </c>
      <c r="AC13" s="4" t="n">
        <v>2048</v>
      </c>
      <c r="AD13" s="4" t="n">
        <v>2049</v>
      </c>
      <c r="AE13" s="4" t="n">
        <v>2050</v>
      </c>
    </row>
    <row r="14" ht="14.5" customHeight="1" s="44">
      <c r="A14" s="26" t="inlineStr">
        <is>
          <t>Price</t>
        </is>
      </c>
      <c r="B14" s="4" t="n">
        <v>35</v>
      </c>
      <c r="C14" s="4">
        <f>B14*1.05</f>
        <v/>
      </c>
      <c r="D14" s="4">
        <f>C14*1.05</f>
        <v/>
      </c>
      <c r="E14" s="4">
        <f>D14*1.05</f>
        <v/>
      </c>
      <c r="F14" s="4">
        <f>E14*1.05</f>
        <v/>
      </c>
      <c r="G14" s="4">
        <f>F14*1.05</f>
        <v/>
      </c>
      <c r="H14" s="4">
        <f>G14*1.05</f>
        <v/>
      </c>
      <c r="I14" s="4">
        <f>H14*1.05</f>
        <v/>
      </c>
      <c r="J14" s="4">
        <f>I14*1.05</f>
        <v/>
      </c>
      <c r="K14" s="4">
        <f>J14*1.05</f>
        <v/>
      </c>
      <c r="L14" s="4">
        <f>K14*1.05</f>
        <v/>
      </c>
      <c r="M14" s="4">
        <f>L14*1.05</f>
        <v/>
      </c>
      <c r="N14" s="4">
        <f>M14*1.05</f>
        <v/>
      </c>
      <c r="O14" s="4">
        <f>N14*1.05</f>
        <v/>
      </c>
      <c r="P14" s="4">
        <f>O14*1.05</f>
        <v/>
      </c>
      <c r="Q14" s="4">
        <f>P14*1.05</f>
        <v/>
      </c>
      <c r="R14" s="4">
        <f>Q14*1.05</f>
        <v/>
      </c>
      <c r="S14" s="4">
        <f>R14*1.05</f>
        <v/>
      </c>
      <c r="T14" s="4">
        <f>S14*1.05</f>
        <v/>
      </c>
      <c r="U14" s="4">
        <f>T14*1.05</f>
        <v/>
      </c>
      <c r="V14" s="4">
        <f>U14*1.05</f>
        <v/>
      </c>
      <c r="W14" s="4">
        <f>V14*1.05</f>
        <v/>
      </c>
      <c r="X14" s="4">
        <f>W14*1.05</f>
        <v/>
      </c>
      <c r="Y14" s="4">
        <f>X14*1.05</f>
        <v/>
      </c>
      <c r="Z14" s="4">
        <f>Y14*1.05</f>
        <v/>
      </c>
      <c r="AA14" s="4">
        <f>Z14*1.05</f>
        <v/>
      </c>
      <c r="AB14" s="4">
        <f>AA14*1.05</f>
        <v/>
      </c>
      <c r="AC14" s="4">
        <f>AB14*1.05</f>
        <v/>
      </c>
      <c r="AD14" s="4">
        <f>AC14*1.05</f>
        <v/>
      </c>
      <c r="AE14" s="4">
        <f>AD14*1.05</f>
        <v/>
      </c>
    </row>
    <row r="15" ht="14.5" customHeight="1" s="44">
      <c r="A15" s="26" t="inlineStr">
        <is>
          <t>FoPITY</t>
        </is>
      </c>
      <c r="B15" s="4">
        <f>B14/$AE14</f>
        <v/>
      </c>
      <c r="C15" s="4">
        <f>C14/$AE14</f>
        <v/>
      </c>
      <c r="D15" s="4">
        <f>D14/$AE14</f>
        <v/>
      </c>
      <c r="E15" s="4">
        <f>E14/$AE14</f>
        <v/>
      </c>
      <c r="F15" s="4">
        <f>F14/$AE14</f>
        <v/>
      </c>
      <c r="G15" s="4">
        <f>G14/$AE14</f>
        <v/>
      </c>
      <c r="H15" s="4">
        <f>H14/$AE14</f>
        <v/>
      </c>
      <c r="I15" s="4">
        <f>I14/$AE14</f>
        <v/>
      </c>
      <c r="J15" s="4">
        <f>J14/$AE14</f>
        <v/>
      </c>
      <c r="K15" s="4">
        <f>K14/$AE14</f>
        <v/>
      </c>
      <c r="L15" s="4">
        <f>L14/$AE14</f>
        <v/>
      </c>
      <c r="M15" s="4">
        <f>M14/$AE14</f>
        <v/>
      </c>
      <c r="N15" s="4">
        <f>N14/$AE14</f>
        <v/>
      </c>
      <c r="O15" s="4">
        <f>O14/$AE14</f>
        <v/>
      </c>
      <c r="P15" s="4">
        <f>P14/$AE14</f>
        <v/>
      </c>
      <c r="Q15" s="4">
        <f>Q14/$AE14</f>
        <v/>
      </c>
      <c r="R15" s="4">
        <f>R14/$AE14</f>
        <v/>
      </c>
      <c r="S15" s="4">
        <f>S14/$AE14</f>
        <v/>
      </c>
      <c r="T15" s="4">
        <f>T14/$AE14</f>
        <v/>
      </c>
      <c r="U15" s="4">
        <f>U14/$AE14</f>
        <v/>
      </c>
      <c r="V15" s="4">
        <f>V14/$AE14</f>
        <v/>
      </c>
      <c r="W15" s="4">
        <f>W14/$AE14</f>
        <v/>
      </c>
      <c r="X15" s="4">
        <f>X14/$AE14</f>
        <v/>
      </c>
      <c r="Y15" s="4">
        <f>Y14/$AE14</f>
        <v/>
      </c>
      <c r="Z15" s="4">
        <f>Z14/$AE14</f>
        <v/>
      </c>
      <c r="AA15" s="4">
        <f>AA14/$AE14</f>
        <v/>
      </c>
      <c r="AB15" s="4">
        <f>AB14/$AE14</f>
        <v/>
      </c>
      <c r="AC15" s="4">
        <f>AC14/$AE14</f>
        <v/>
      </c>
      <c r="AD15" s="4">
        <f>AD14/$AE14</f>
        <v/>
      </c>
      <c r="AE15" s="4">
        <f>AE14/$AE14</f>
        <v/>
      </c>
    </row>
    <row r="16" ht="14.5" customHeight="1" s="44">
      <c r="A16" s="26" t="n"/>
    </row>
    <row r="17" ht="14.5" customHeight="1" s="44">
      <c r="A17" s="29" t="inlineStr">
        <is>
          <t>Calibration Factor Used</t>
        </is>
      </c>
      <c r="B17" s="30" t="n">
        <v>4000</v>
      </c>
    </row>
    <row r="18" ht="14.5" customHeight="1" s="44">
      <c r="A18" s="26" t="n"/>
    </row>
    <row r="20" ht="14.5" customHeight="1" s="44">
      <c r="A20" s="2" t="inlineStr">
        <is>
          <t>State Adjustment</t>
        </is>
      </c>
      <c r="B20" s="8" t="n"/>
    </row>
    <row r="21" ht="15.75" customHeight="1" s="44">
      <c r="A21" s="4" t="inlineStr">
        <is>
          <t>State coal capacity, start year</t>
        </is>
      </c>
      <c r="B21" s="4" t="n">
        <v>7782</v>
      </c>
    </row>
    <row r="22" ht="15.75" customHeight="1" s="44">
      <c r="A22" s="26" t="inlineStr">
        <is>
          <t>US coal capacity, start year (see US EPS 3.0, elec/SYC)</t>
        </is>
      </c>
      <c r="B22" s="4" t="n">
        <v>233797.7999999999</v>
      </c>
    </row>
    <row r="23" ht="15.75" customHeight="1" s="44">
      <c r="A23" s="1" t="inlineStr">
        <is>
          <t>Weighting factor</t>
        </is>
      </c>
      <c r="B23" s="1">
        <f>B21/B22</f>
        <v/>
      </c>
    </row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>
      <c r="A69" s="26" t="n"/>
    </row>
    <row r="70" ht="15.75" customHeight="1" s="44">
      <c r="A70" s="26" t="n"/>
    </row>
    <row r="71" ht="15.75" customHeight="1" s="44">
      <c r="A71" s="26" t="n"/>
    </row>
    <row r="72" ht="15.75" customHeight="1" s="44">
      <c r="A72" s="26" t="n"/>
    </row>
    <row r="73" ht="15.75" customHeight="1" s="44">
      <c r="A73" s="26" t="n"/>
    </row>
    <row r="74" ht="15.75" customHeight="1" s="44">
      <c r="A74" s="26" t="n"/>
    </row>
    <row r="75" ht="15.75" customHeight="1" s="44">
      <c r="A75" s="26" t="n"/>
    </row>
    <row r="76" ht="15.75" customHeight="1" s="44">
      <c r="A76" s="26" t="n"/>
    </row>
    <row r="77" ht="15.75" customHeight="1" s="44">
      <c r="A77" s="26" t="n"/>
    </row>
    <row r="78" ht="15.75" customHeight="1" s="44">
      <c r="A78" s="26" t="n"/>
    </row>
    <row r="79" ht="15.75" customHeight="1" s="44">
      <c r="A79" s="26" t="n"/>
    </row>
    <row r="80" ht="15.75" customHeight="1" s="44">
      <c r="A80" s="26" t="n"/>
    </row>
    <row r="81" ht="15.75" customHeight="1" s="44">
      <c r="A81" s="26" t="n"/>
    </row>
    <row r="82" ht="15.75" customHeight="1" s="44">
      <c r="A82" s="26" t="n"/>
    </row>
    <row r="83" ht="15.75" customHeight="1" s="44">
      <c r="A83" s="26" t="n"/>
    </row>
    <row r="84" ht="15.75" customHeight="1" s="44">
      <c r="A84" s="26" t="n"/>
    </row>
    <row r="85" ht="15.75" customHeight="1" s="44">
      <c r="A85" s="26" t="n"/>
    </row>
    <row r="86" ht="15.75" customHeight="1" s="44">
      <c r="A86" s="26" t="n"/>
    </row>
    <row r="87" ht="15.75" customHeight="1" s="44">
      <c r="A87" s="26" t="n"/>
    </row>
    <row r="88" ht="15.75" customHeight="1" s="44">
      <c r="A88" s="26" t="n"/>
    </row>
    <row r="89" ht="15.75" customHeight="1" s="44">
      <c r="A89" s="26" t="n"/>
    </row>
    <row r="90" ht="15.75" customHeight="1" s="44">
      <c r="A90" s="26" t="n"/>
    </row>
    <row r="91" ht="15.75" customHeight="1" s="44">
      <c r="A91" s="26" t="n"/>
    </row>
    <row r="92" ht="15.75" customHeight="1" s="44">
      <c r="A92" s="26" t="n"/>
    </row>
    <row r="93" ht="15.75" customHeight="1" s="44">
      <c r="A93" s="26" t="n"/>
    </row>
    <row r="94" ht="15.75" customHeight="1" s="44">
      <c r="A94" s="26" t="n"/>
    </row>
    <row r="95" ht="15.75" customHeight="1" s="44">
      <c r="A95" s="26" t="n"/>
    </row>
    <row r="96" ht="15.75" customHeight="1" s="44">
      <c r="A96" s="26" t="n"/>
    </row>
    <row r="97" ht="15.75" customHeight="1" s="44">
      <c r="A97" s="26" t="n"/>
    </row>
    <row r="98" ht="15.75" customHeight="1" s="44">
      <c r="A98" s="26" t="n"/>
    </row>
    <row r="99" ht="15.75" customHeight="1" s="44">
      <c r="A99" s="26" t="n"/>
    </row>
    <row r="100" ht="15.75" customHeight="1" s="44">
      <c r="A100" s="26" t="n"/>
    </row>
    <row r="101" ht="15.75" customHeight="1" s="44">
      <c r="A101" s="26" t="n"/>
    </row>
    <row r="102" ht="15.75" customHeight="1" s="44">
      <c r="A102" s="26" t="n"/>
    </row>
    <row r="103" ht="15.75" customHeight="1" s="44">
      <c r="A103" s="26" t="n"/>
    </row>
    <row r="104" ht="15.75" customHeight="1" s="44">
      <c r="A104" s="26" t="n"/>
    </row>
    <row r="105" ht="15.75" customHeight="1" s="44">
      <c r="A105" s="26" t="n"/>
    </row>
    <row r="106" ht="15.75" customHeight="1" s="44">
      <c r="A106" s="26" t="n"/>
    </row>
    <row r="107" ht="15.75" customHeight="1" s="44">
      <c r="A107" s="26" t="n"/>
    </row>
    <row r="108" ht="15.75" customHeight="1" s="44">
      <c r="A108" s="26" t="n"/>
    </row>
    <row r="109" ht="15.75" customHeight="1" s="44">
      <c r="A109" s="26" t="n"/>
    </row>
    <row r="110" ht="15.75" customHeight="1" s="44">
      <c r="A110" s="26" t="n"/>
    </row>
    <row r="111" ht="15.75" customHeight="1" s="44">
      <c r="A111" s="26" t="n"/>
    </row>
    <row r="112" ht="15.75" customHeight="1" s="44">
      <c r="A112" s="26" t="n"/>
    </row>
    <row r="113" ht="15.75" customHeight="1" s="44">
      <c r="A113" s="26" t="n"/>
    </row>
    <row r="114" ht="15.75" customHeight="1" s="44">
      <c r="A114" s="26" t="n"/>
    </row>
    <row r="115" ht="15.75" customHeight="1" s="44">
      <c r="A115" s="26" t="n"/>
    </row>
    <row r="116" ht="15.75" customHeight="1" s="44">
      <c r="A116" s="26" t="n"/>
    </row>
    <row r="117" ht="15.75" customHeight="1" s="44">
      <c r="A117" s="26" t="n"/>
    </row>
    <row r="118" ht="15.75" customHeight="1" s="44">
      <c r="A118" s="26" t="n"/>
    </row>
    <row r="119" ht="15.75" customHeight="1" s="44">
      <c r="A119" s="26" t="n"/>
    </row>
    <row r="120" ht="15.75" customHeight="1" s="44">
      <c r="A120" s="26" t="n"/>
    </row>
    <row r="121" ht="15.75" customHeight="1" s="44">
      <c r="A121" s="26" t="n"/>
    </row>
    <row r="122" ht="15.75" customHeight="1" s="44">
      <c r="A122" s="26" t="n"/>
    </row>
    <row r="123" ht="15.75" customHeight="1" s="44">
      <c r="A123" s="26" t="n"/>
    </row>
    <row r="124" ht="15.75" customHeight="1" s="44">
      <c r="A124" s="26" t="n"/>
    </row>
    <row r="125" ht="15.75" customHeight="1" s="44">
      <c r="A125" s="26" t="n"/>
    </row>
    <row r="126" ht="15.75" customHeight="1" s="44">
      <c r="A126" s="26" t="n"/>
    </row>
    <row r="127" ht="15.75" customHeight="1" s="44">
      <c r="A127" s="26" t="n"/>
    </row>
    <row r="128" ht="15.75" customHeight="1" s="44">
      <c r="A128" s="26" t="n"/>
    </row>
    <row r="129" ht="15.75" customHeight="1" s="44">
      <c r="A129" s="26" t="n"/>
    </row>
    <row r="130" ht="15.75" customHeight="1" s="44">
      <c r="A130" s="26" t="n"/>
    </row>
    <row r="131" ht="15.75" customHeight="1" s="44">
      <c r="A131" s="26" t="n"/>
    </row>
    <row r="132" ht="15.75" customHeight="1" s="44">
      <c r="A132" s="26" t="n"/>
    </row>
    <row r="133" ht="15.75" customHeight="1" s="44">
      <c r="A133" s="26" t="n"/>
    </row>
    <row r="134" ht="15.75" customHeight="1" s="44">
      <c r="A134" s="26" t="n"/>
    </row>
    <row r="135" ht="15.75" customHeight="1" s="44">
      <c r="A135" s="26" t="n"/>
    </row>
    <row r="136" ht="15.75" customHeight="1" s="44">
      <c r="A136" s="26" t="n"/>
    </row>
    <row r="137" ht="15.75" customHeight="1" s="44">
      <c r="A137" s="26" t="n"/>
    </row>
    <row r="138" ht="15.75" customHeight="1" s="44">
      <c r="A138" s="26" t="n"/>
    </row>
    <row r="139" ht="15.75" customHeight="1" s="44">
      <c r="A139" s="26" t="n"/>
    </row>
    <row r="140" ht="15.75" customHeight="1" s="44">
      <c r="A140" s="26" t="n"/>
    </row>
    <row r="141" ht="15.75" customHeight="1" s="44">
      <c r="A141" s="26" t="n"/>
    </row>
    <row r="142" ht="15.75" customHeight="1" s="44">
      <c r="A142" s="26" t="n"/>
    </row>
    <row r="143" ht="15.75" customHeight="1" s="44">
      <c r="A143" s="26" t="n"/>
    </row>
    <row r="144" ht="15.75" customHeight="1" s="44">
      <c r="A144" s="26" t="n"/>
    </row>
    <row r="145" ht="15.75" customHeight="1" s="44">
      <c r="A145" s="26" t="n"/>
    </row>
    <row r="146" ht="15.75" customHeight="1" s="44">
      <c r="A146" s="26" t="n"/>
    </row>
    <row r="147" ht="15.75" customHeight="1" s="44">
      <c r="A147" s="26" t="n"/>
    </row>
    <row r="148" ht="15.75" customHeight="1" s="44">
      <c r="A148" s="26" t="n"/>
    </row>
    <row r="149" ht="15.75" customHeight="1" s="44">
      <c r="A149" s="26" t="n"/>
    </row>
    <row r="150" ht="15.75" customHeight="1" s="44">
      <c r="A150" s="26" t="n"/>
    </row>
    <row r="151" ht="15.75" customHeight="1" s="44">
      <c r="A151" s="26" t="n"/>
    </row>
    <row r="152" ht="15.75" customHeight="1" s="44">
      <c r="A152" s="26" t="n"/>
    </row>
    <row r="153" ht="15.75" customHeight="1" s="44">
      <c r="A153" s="26" t="n"/>
    </row>
    <row r="154" ht="15.75" customHeight="1" s="44">
      <c r="A154" s="26" t="n"/>
    </row>
    <row r="155" ht="15.75" customHeight="1" s="44">
      <c r="A155" s="26" t="n"/>
    </row>
    <row r="156" ht="15.75" customHeight="1" s="44">
      <c r="A156" s="26" t="n"/>
    </row>
    <row r="157" ht="15.75" customHeight="1" s="44">
      <c r="A157" s="26" t="n"/>
    </row>
    <row r="158" ht="15.75" customHeight="1" s="44">
      <c r="A158" s="26" t="n"/>
    </row>
    <row r="159" ht="15.75" customHeight="1" s="44">
      <c r="A159" s="26" t="n"/>
    </row>
    <row r="160" ht="15.75" customHeight="1" s="44">
      <c r="A160" s="26" t="n"/>
    </row>
    <row r="161" ht="15.75" customHeight="1" s="44">
      <c r="A161" s="26" t="n"/>
    </row>
    <row r="162" ht="15.75" customHeight="1" s="44">
      <c r="A162" s="26" t="n"/>
    </row>
    <row r="163" ht="15.75" customHeight="1" s="44">
      <c r="A163" s="26" t="n"/>
    </row>
    <row r="164" ht="15.75" customHeight="1" s="44">
      <c r="A164" s="26" t="n"/>
    </row>
    <row r="165" ht="15.75" customHeight="1" s="44">
      <c r="A165" s="26" t="n"/>
    </row>
    <row r="166" ht="15.75" customHeight="1" s="44">
      <c r="A166" s="26" t="n"/>
    </row>
    <row r="167" ht="15.75" customHeight="1" s="44">
      <c r="A167" s="26" t="n"/>
    </row>
    <row r="168" ht="15.75" customHeight="1" s="44">
      <c r="A168" s="26" t="n"/>
    </row>
    <row r="169" ht="15.75" customHeight="1" s="44">
      <c r="A169" s="26" t="n"/>
    </row>
    <row r="170" ht="15.75" customHeight="1" s="44">
      <c r="A170" s="26" t="n"/>
    </row>
    <row r="171" ht="15.75" customHeight="1" s="44">
      <c r="A171" s="26" t="n"/>
    </row>
    <row r="172" ht="15.75" customHeight="1" s="44">
      <c r="A172" s="26" t="n"/>
    </row>
    <row r="173" ht="15.75" customHeight="1" s="44">
      <c r="A173" s="26" t="n"/>
    </row>
    <row r="174" ht="15.75" customHeight="1" s="44">
      <c r="A174" s="26" t="n"/>
    </row>
    <row r="175" ht="15.75" customHeight="1" s="44">
      <c r="A175" s="26" t="n"/>
    </row>
    <row r="176" ht="15.75" customHeight="1" s="44">
      <c r="A176" s="26" t="n"/>
    </row>
    <row r="177" ht="15.75" customHeight="1" s="44">
      <c r="A177" s="26" t="n"/>
    </row>
    <row r="178" ht="15.75" customHeight="1" s="44">
      <c r="A178" s="26" t="n"/>
    </row>
    <row r="179" ht="15.75" customHeight="1" s="44">
      <c r="A179" s="26" t="n"/>
    </row>
    <row r="180" ht="15.75" customHeight="1" s="44">
      <c r="A180" s="26" t="n"/>
    </row>
    <row r="181" ht="15.75" customHeight="1" s="44">
      <c r="A181" s="26" t="n"/>
    </row>
    <row r="182" ht="15.75" customHeight="1" s="44">
      <c r="A182" s="26" t="n"/>
    </row>
    <row r="183" ht="15.75" customHeight="1" s="44">
      <c r="A183" s="26" t="n"/>
    </row>
    <row r="184" ht="15.75" customHeight="1" s="44">
      <c r="A184" s="26" t="n"/>
    </row>
    <row r="185" ht="15.75" customHeight="1" s="44">
      <c r="A185" s="26" t="n"/>
    </row>
    <row r="186" ht="15.75" customHeight="1" s="44">
      <c r="A186" s="26" t="n"/>
    </row>
    <row r="187" ht="15.75" customHeight="1" s="44">
      <c r="A187" s="26" t="n"/>
    </row>
    <row r="188" ht="15.75" customHeight="1" s="44">
      <c r="A188" s="26" t="n"/>
    </row>
    <row r="189" ht="15.75" customHeight="1" s="44">
      <c r="A189" s="26" t="n"/>
    </row>
    <row r="190" ht="15.75" customHeight="1" s="44">
      <c r="A190" s="26" t="n"/>
    </row>
    <row r="191" ht="15.75" customHeight="1" s="44">
      <c r="A191" s="26" t="n"/>
    </row>
    <row r="192" ht="15.75" customHeight="1" s="44">
      <c r="A192" s="26" t="n"/>
    </row>
    <row r="193" ht="15.75" customHeight="1" s="44">
      <c r="A193" s="26" t="n"/>
    </row>
    <row r="194" ht="15.75" customHeight="1" s="44">
      <c r="A194" s="26" t="n"/>
    </row>
    <row r="195" ht="15.75" customHeight="1" s="44">
      <c r="A195" s="26" t="n"/>
    </row>
    <row r="196" ht="15.75" customHeight="1" s="44">
      <c r="A196" s="26" t="n"/>
    </row>
    <row r="197" ht="15.75" customHeight="1" s="44">
      <c r="A197" s="26" t="n"/>
    </row>
    <row r="198" ht="15.75" customHeight="1" s="44">
      <c r="A198" s="26" t="n"/>
    </row>
    <row r="199" ht="15.75" customHeight="1" s="44">
      <c r="A199" s="26" t="n"/>
    </row>
    <row r="200" ht="15.75" customHeight="1" s="44">
      <c r="A200" s="26" t="n"/>
    </row>
    <row r="201" ht="15.75" customHeight="1" s="44">
      <c r="A201" s="26" t="n"/>
    </row>
    <row r="202" ht="15.75" customHeight="1" s="44">
      <c r="A202" s="26" t="n"/>
    </row>
    <row r="203" ht="15.75" customHeight="1" s="44">
      <c r="A203" s="26" t="n"/>
    </row>
    <row r="204" ht="15.75" customHeight="1" s="44">
      <c r="A204" s="26" t="n"/>
    </row>
    <row r="205" ht="15.75" customHeight="1" s="44">
      <c r="A205" s="26" t="n"/>
    </row>
    <row r="206" ht="15.75" customHeight="1" s="44">
      <c r="A206" s="26" t="n"/>
    </row>
    <row r="207" ht="15.75" customHeight="1" s="44">
      <c r="A207" s="26" t="n"/>
    </row>
    <row r="208" ht="15.75" customHeight="1" s="44">
      <c r="A208" s="26" t="n"/>
    </row>
    <row r="209" ht="15.75" customHeight="1" s="44">
      <c r="A209" s="26" t="n"/>
    </row>
    <row r="210" ht="15.75" customHeight="1" s="44">
      <c r="A210" s="26" t="n"/>
    </row>
    <row r="211" ht="15.75" customHeight="1" s="44">
      <c r="A211" s="26" t="n"/>
    </row>
    <row r="212" ht="15.75" customHeight="1" s="44">
      <c r="A212" s="26" t="n"/>
    </row>
    <row r="213" ht="15.75" customHeight="1" s="44">
      <c r="A213" s="26" t="n"/>
    </row>
    <row r="214" ht="15.75" customHeight="1" s="44">
      <c r="A214" s="26" t="n"/>
    </row>
    <row r="215" ht="15.75" customHeight="1" s="44">
      <c r="A215" s="26" t="n"/>
    </row>
    <row r="216" ht="15.75" customHeight="1" s="44">
      <c r="A216" s="26" t="n"/>
    </row>
    <row r="217" ht="15.75" customHeight="1" s="44">
      <c r="A217" s="26" t="n"/>
    </row>
    <row r="218" ht="15.75" customHeight="1" s="44">
      <c r="A218" s="26" t="n"/>
    </row>
    <row r="219" ht="15.75" customHeight="1" s="44">
      <c r="A219" s="26" t="n"/>
    </row>
    <row r="220" ht="15.75" customHeight="1" s="44">
      <c r="A220" s="26" t="n"/>
    </row>
    <row r="221" ht="15.75" customHeight="1" s="44">
      <c r="A221" s="26" t="n"/>
    </row>
    <row r="222" ht="15.75" customHeight="1" s="44">
      <c r="A222" s="26" t="n"/>
    </row>
    <row r="223" ht="15.75" customHeight="1" s="44">
      <c r="A223" s="26" t="n"/>
    </row>
    <row r="224" ht="15.75" customHeight="1" s="44">
      <c r="A224" s="26" t="n"/>
    </row>
    <row r="225" ht="15.75" customHeight="1" s="44">
      <c r="A225" s="26" t="n"/>
    </row>
    <row r="226" ht="15.75" customHeight="1" s="44">
      <c r="A226" s="26" t="n"/>
    </row>
    <row r="227" ht="15.75" customHeight="1" s="44">
      <c r="A227" s="26" t="n"/>
    </row>
    <row r="228" ht="15.75" customHeight="1" s="44">
      <c r="A228" s="26" t="n"/>
    </row>
    <row r="229" ht="15.75" customHeight="1" s="44">
      <c r="A229" s="26" t="n"/>
    </row>
    <row r="230" ht="15.75" customHeight="1" s="44">
      <c r="A230" s="26" t="n"/>
    </row>
    <row r="231" ht="15.75" customHeight="1" s="44">
      <c r="A231" s="26" t="n"/>
    </row>
    <row r="232" ht="15.75" customHeight="1" s="44">
      <c r="A232" s="26" t="n"/>
    </row>
    <row r="233" ht="15.75" customHeight="1" s="44">
      <c r="A233" s="26" t="n"/>
    </row>
    <row r="234" ht="15.75" customHeight="1" s="44">
      <c r="A234" s="26" t="n"/>
    </row>
    <row r="235" ht="15.75" customHeight="1" s="44">
      <c r="A235" s="26" t="n"/>
    </row>
    <row r="236" ht="15.75" customHeight="1" s="44">
      <c r="A236" s="26" t="n"/>
    </row>
    <row r="237" ht="15.75" customHeight="1" s="44">
      <c r="A237" s="26" t="n"/>
    </row>
    <row r="238" ht="15.75" customHeight="1" s="44">
      <c r="A238" s="26" t="n"/>
    </row>
    <row r="239" ht="15.75" customHeight="1" s="44">
      <c r="A239" s="26" t="n"/>
    </row>
    <row r="240" ht="15.75" customHeight="1" s="44">
      <c r="A240" s="26" t="n"/>
    </row>
    <row r="241" ht="15.75" customHeight="1" s="44">
      <c r="A241" s="26" t="n"/>
    </row>
    <row r="242" ht="15.75" customHeight="1" s="44">
      <c r="A242" s="26" t="n"/>
    </row>
    <row r="243" ht="15.75" customHeight="1" s="44">
      <c r="A243" s="26" t="n"/>
    </row>
    <row r="244" ht="15.75" customHeight="1" s="44">
      <c r="A244" s="26" t="n"/>
    </row>
    <row r="245" ht="15.75" customHeight="1" s="44">
      <c r="A245" s="26" t="n"/>
    </row>
    <row r="246" ht="15.75" customHeight="1" s="44">
      <c r="A246" s="26" t="n"/>
    </row>
    <row r="247" ht="15.75" customHeight="1" s="44">
      <c r="A247" s="26" t="n"/>
    </row>
    <row r="248" ht="15.75" customHeight="1" s="44">
      <c r="A248" s="26" t="n"/>
    </row>
    <row r="249" ht="15.75" customHeight="1" s="44">
      <c r="A249" s="26" t="n"/>
    </row>
    <row r="250" ht="15.75" customHeight="1" s="44">
      <c r="A250" s="26" t="n"/>
    </row>
    <row r="251" ht="15.75" customHeight="1" s="44">
      <c r="A251" s="26" t="n"/>
    </row>
    <row r="252" ht="15.75" customHeight="1" s="44">
      <c r="A252" s="26" t="n"/>
    </row>
    <row r="253" ht="15.75" customHeight="1" s="44">
      <c r="A253" s="26" t="n"/>
    </row>
    <row r="254" ht="15.75" customHeight="1" s="44">
      <c r="A254" s="26" t="n"/>
    </row>
    <row r="255" ht="15.75" customHeight="1" s="44">
      <c r="A255" s="26" t="n"/>
    </row>
    <row r="256" ht="15.75" customHeight="1" s="44">
      <c r="A256" s="26" t="n"/>
    </row>
    <row r="257" ht="15.75" customHeight="1" s="44">
      <c r="A257" s="26" t="n"/>
    </row>
    <row r="258" ht="15.75" customHeight="1" s="44">
      <c r="A258" s="26" t="n"/>
    </row>
    <row r="259" ht="15.75" customHeight="1" s="44">
      <c r="A259" s="26" t="n"/>
    </row>
    <row r="260" ht="15.75" customHeight="1" s="44">
      <c r="A260" s="26" t="n"/>
    </row>
    <row r="261" ht="15.75" customHeight="1" s="44">
      <c r="A261" s="26" t="n"/>
    </row>
    <row r="262" ht="15.75" customHeight="1" s="44">
      <c r="A262" s="26" t="n"/>
    </row>
    <row r="263" ht="15.75" customHeight="1" s="44">
      <c r="A263" s="26" t="n"/>
    </row>
    <row r="264" ht="15.75" customHeight="1" s="44">
      <c r="A264" s="26" t="n"/>
    </row>
    <row r="265" ht="15.75" customHeight="1" s="44">
      <c r="A265" s="26" t="n"/>
    </row>
    <row r="266" ht="15.75" customHeight="1" s="44">
      <c r="A266" s="26" t="n"/>
    </row>
    <row r="267" ht="15.75" customHeight="1" s="44">
      <c r="A267" s="26" t="n"/>
    </row>
    <row r="268" ht="15.75" customHeight="1" s="44">
      <c r="A268" s="26" t="n"/>
    </row>
    <row r="269" ht="15.75" customHeight="1" s="44">
      <c r="A269" s="26" t="n"/>
    </row>
    <row r="270" ht="15.75" customHeight="1" s="44">
      <c r="A270" s="26" t="n"/>
    </row>
    <row r="271" ht="15.75" customHeight="1" s="44">
      <c r="A271" s="26" t="n"/>
    </row>
    <row r="272" ht="15.75" customHeight="1" s="44">
      <c r="A272" s="26" t="n"/>
    </row>
    <row r="273" ht="15.75" customHeight="1" s="44">
      <c r="A273" s="26" t="n"/>
    </row>
    <row r="274" ht="15.75" customHeight="1" s="44">
      <c r="A274" s="26" t="n"/>
    </row>
    <row r="275" ht="15.75" customHeight="1" s="44">
      <c r="A275" s="26" t="n"/>
    </row>
    <row r="276" ht="15.75" customHeight="1" s="44">
      <c r="A276" s="26" t="n"/>
    </row>
    <row r="277" ht="15.75" customHeight="1" s="44">
      <c r="A277" s="26" t="n"/>
    </row>
    <row r="278" ht="15.75" customHeight="1" s="44">
      <c r="A278" s="26" t="n"/>
    </row>
    <row r="279" ht="15.75" customHeight="1" s="44">
      <c r="A279" s="26" t="n"/>
    </row>
    <row r="280" ht="15.75" customHeight="1" s="44">
      <c r="A280" s="26" t="n"/>
    </row>
    <row r="281" ht="15.75" customHeight="1" s="44">
      <c r="A281" s="26" t="n"/>
    </row>
    <row r="282" ht="15.75" customHeight="1" s="44">
      <c r="A282" s="26" t="n"/>
    </row>
    <row r="283" ht="15.75" customHeight="1" s="44">
      <c r="A283" s="26" t="n"/>
    </row>
    <row r="284" ht="15.75" customHeight="1" s="44">
      <c r="A284" s="26" t="n"/>
    </row>
    <row r="285" ht="15.75" customHeight="1" s="44">
      <c r="A285" s="26" t="n"/>
    </row>
    <row r="286" ht="15.75" customHeight="1" s="44">
      <c r="A286" s="26" t="n"/>
    </row>
    <row r="287" ht="15.75" customHeight="1" s="44">
      <c r="A287" s="26" t="n"/>
    </row>
    <row r="288" ht="15.75" customHeight="1" s="44">
      <c r="A288" s="26" t="n"/>
    </row>
    <row r="289" ht="15.75" customHeight="1" s="44">
      <c r="A289" s="26" t="n"/>
    </row>
    <row r="290" ht="15.75" customHeight="1" s="44">
      <c r="A290" s="26" t="n"/>
    </row>
    <row r="291" ht="15.75" customHeight="1" s="44">
      <c r="A291" s="26" t="n"/>
    </row>
    <row r="292" ht="15.75" customHeight="1" s="44">
      <c r="A292" s="26" t="n"/>
    </row>
    <row r="293" ht="15.75" customHeight="1" s="44">
      <c r="A293" s="26" t="n"/>
    </row>
    <row r="294" ht="15.75" customHeight="1" s="44">
      <c r="A294" s="26" t="n"/>
    </row>
    <row r="295" ht="15.75" customHeight="1" s="44">
      <c r="A295" s="26" t="n"/>
    </row>
    <row r="296" ht="15.75" customHeight="1" s="44">
      <c r="A296" s="26" t="n"/>
    </row>
    <row r="297" ht="15.75" customHeight="1" s="44">
      <c r="A297" s="26" t="n"/>
    </row>
    <row r="298" ht="15.75" customHeight="1" s="44">
      <c r="A298" s="26" t="n"/>
    </row>
    <row r="299" ht="15.75" customHeight="1" s="44">
      <c r="A299" s="26" t="n"/>
    </row>
    <row r="300" ht="15.75" customHeight="1" s="44">
      <c r="A300" s="26" t="n"/>
    </row>
    <row r="301" ht="15.75" customHeight="1" s="44">
      <c r="A301" s="26" t="n"/>
    </row>
    <row r="302" ht="15.75" customHeight="1" s="44">
      <c r="A302" s="26" t="n"/>
    </row>
    <row r="303" ht="15.75" customHeight="1" s="44">
      <c r="A303" s="26" t="n"/>
    </row>
    <row r="304" ht="15.75" customHeight="1" s="44">
      <c r="A304" s="26" t="n"/>
    </row>
    <row r="305" ht="15.75" customHeight="1" s="44">
      <c r="A305" s="26" t="n"/>
    </row>
    <row r="306" ht="15.75" customHeight="1" s="44">
      <c r="A306" s="26" t="n"/>
    </row>
    <row r="307" ht="15.75" customHeight="1" s="44">
      <c r="A307" s="26" t="n"/>
    </row>
    <row r="308" ht="15.75" customHeight="1" s="44">
      <c r="A308" s="26" t="n"/>
    </row>
    <row r="309" ht="15.75" customHeight="1" s="44">
      <c r="A309" s="26" t="n"/>
    </row>
    <row r="310" ht="15.75" customHeight="1" s="44">
      <c r="A310" s="26" t="n"/>
    </row>
    <row r="311" ht="15.75" customHeight="1" s="44">
      <c r="A311" s="26" t="n"/>
    </row>
    <row r="312" ht="15.75" customHeight="1" s="44">
      <c r="A312" s="26" t="n"/>
    </row>
    <row r="313" ht="15.75" customHeight="1" s="44">
      <c r="A313" s="26" t="n"/>
    </row>
    <row r="314" ht="15.75" customHeight="1" s="44">
      <c r="A314" s="26" t="n"/>
    </row>
    <row r="315" ht="15.75" customHeight="1" s="44">
      <c r="A315" s="26" t="n"/>
    </row>
    <row r="316" ht="15.75" customHeight="1" s="44">
      <c r="A316" s="26" t="n"/>
    </row>
    <row r="317" ht="15.75" customHeight="1" s="44">
      <c r="A317" s="26" t="n"/>
    </row>
    <row r="318" ht="15.75" customHeight="1" s="44">
      <c r="A318" s="26" t="n"/>
    </row>
    <row r="319" ht="15.75" customHeight="1" s="44">
      <c r="A319" s="26" t="n"/>
    </row>
    <row r="320" ht="15.75" customHeight="1" s="44">
      <c r="A320" s="26" t="n"/>
    </row>
    <row r="321" ht="15.75" customHeight="1" s="44">
      <c r="A321" s="26" t="n"/>
    </row>
    <row r="322" ht="15.75" customHeight="1" s="44">
      <c r="A322" s="26" t="n"/>
    </row>
    <row r="323" ht="15.75" customHeight="1" s="44">
      <c r="A323" s="26" t="n"/>
    </row>
    <row r="324" ht="15.75" customHeight="1" s="44">
      <c r="A324" s="26" t="n"/>
    </row>
    <row r="325" ht="15.75" customHeight="1" s="44">
      <c r="A325" s="26" t="n"/>
    </row>
    <row r="326" ht="15.75" customHeight="1" s="44">
      <c r="A326" s="26" t="n"/>
    </row>
    <row r="327" ht="15.75" customHeight="1" s="44">
      <c r="A327" s="26" t="n"/>
    </row>
    <row r="328" ht="15.75" customHeight="1" s="44">
      <c r="A328" s="26" t="n"/>
    </row>
    <row r="329" ht="15.75" customHeight="1" s="44">
      <c r="A329" s="26" t="n"/>
    </row>
    <row r="330" ht="15.75" customHeight="1" s="44">
      <c r="A330" s="26" t="n"/>
    </row>
    <row r="331" ht="15.75" customHeight="1" s="44">
      <c r="A331" s="26" t="n"/>
    </row>
    <row r="332" ht="15.75" customHeight="1" s="44">
      <c r="A332" s="26" t="n"/>
    </row>
    <row r="333" ht="15.75" customHeight="1" s="44">
      <c r="A333" s="26" t="n"/>
    </row>
    <row r="334" ht="15.75" customHeight="1" s="44">
      <c r="A334" s="26" t="n"/>
    </row>
    <row r="335" ht="15.75" customHeight="1" s="44">
      <c r="A335" s="26" t="n"/>
    </row>
    <row r="336" ht="15.75" customHeight="1" s="44">
      <c r="A336" s="26" t="n"/>
    </row>
    <row r="337" ht="15.75" customHeight="1" s="44">
      <c r="A337" s="26" t="n"/>
    </row>
    <row r="338" ht="15.75" customHeight="1" s="44">
      <c r="A338" s="26" t="n"/>
    </row>
    <row r="339" ht="15.75" customHeight="1" s="44">
      <c r="A339" s="26" t="n"/>
    </row>
    <row r="340" ht="15.75" customHeight="1" s="44">
      <c r="A340" s="26" t="n"/>
    </row>
    <row r="341" ht="15.75" customHeight="1" s="44">
      <c r="A341" s="26" t="n"/>
    </row>
    <row r="342" ht="15.75" customHeight="1" s="44">
      <c r="A342" s="26" t="n"/>
    </row>
    <row r="343" ht="15.75" customHeight="1" s="44">
      <c r="A343" s="26" t="n"/>
    </row>
    <row r="344" ht="15.75" customHeight="1" s="44">
      <c r="A344" s="26" t="n"/>
    </row>
    <row r="345" ht="15.75" customHeight="1" s="44">
      <c r="A345" s="26" t="n"/>
    </row>
    <row r="346" ht="15.75" customHeight="1" s="44">
      <c r="A346" s="26" t="n"/>
    </row>
    <row r="347" ht="15.75" customHeight="1" s="44">
      <c r="A347" s="26" t="n"/>
    </row>
    <row r="348" ht="15.75" customHeight="1" s="44">
      <c r="A348" s="26" t="n"/>
    </row>
    <row r="349" ht="15.75" customHeight="1" s="44">
      <c r="A349" s="26" t="n"/>
    </row>
    <row r="350" ht="15.75" customHeight="1" s="44">
      <c r="A350" s="26" t="n"/>
    </row>
    <row r="351" ht="15.75" customHeight="1" s="44">
      <c r="A351" s="26" t="n"/>
    </row>
    <row r="352" ht="15.75" customHeight="1" s="44">
      <c r="A352" s="26" t="n"/>
    </row>
    <row r="353" ht="15.75" customHeight="1" s="44">
      <c r="A353" s="26" t="n"/>
    </row>
    <row r="354" ht="15.75" customHeight="1" s="44">
      <c r="A354" s="26" t="n"/>
    </row>
    <row r="355" ht="15.75" customHeight="1" s="44">
      <c r="A355" s="26" t="n"/>
    </row>
    <row r="356" ht="15.75" customHeight="1" s="44">
      <c r="A356" s="26" t="n"/>
    </row>
    <row r="357" ht="15.75" customHeight="1" s="44">
      <c r="A357" s="26" t="n"/>
    </row>
    <row r="358" ht="15.75" customHeight="1" s="44">
      <c r="A358" s="26" t="n"/>
    </row>
    <row r="359" ht="15.75" customHeight="1" s="44">
      <c r="A359" s="26" t="n"/>
    </row>
    <row r="360" ht="15.75" customHeight="1" s="44">
      <c r="A360" s="26" t="n"/>
    </row>
    <row r="361" ht="15.75" customHeight="1" s="44">
      <c r="A361" s="26" t="n"/>
    </row>
    <row r="362" ht="15.75" customHeight="1" s="44">
      <c r="A362" s="26" t="n"/>
    </row>
    <row r="363" ht="15.75" customHeight="1" s="44">
      <c r="A363" s="26" t="n"/>
    </row>
    <row r="364" ht="15.75" customHeight="1" s="44">
      <c r="A364" s="26" t="n"/>
    </row>
    <row r="365" ht="15.75" customHeight="1" s="44">
      <c r="A365" s="26" t="n"/>
    </row>
    <row r="366" ht="15.75" customHeight="1" s="44">
      <c r="A366" s="26" t="n"/>
    </row>
    <row r="367" ht="15.75" customHeight="1" s="44">
      <c r="A367" s="26" t="n"/>
    </row>
    <row r="368" ht="15.75" customHeight="1" s="44">
      <c r="A368" s="26" t="n"/>
    </row>
    <row r="369" ht="15.75" customHeight="1" s="44">
      <c r="A369" s="26" t="n"/>
    </row>
    <row r="370" ht="15.75" customHeight="1" s="44">
      <c r="A370" s="26" t="n"/>
    </row>
    <row r="371" ht="15.75" customHeight="1" s="44">
      <c r="A371" s="26" t="n"/>
    </row>
    <row r="372" ht="15.75" customHeight="1" s="44">
      <c r="A372" s="26" t="n"/>
    </row>
    <row r="373" ht="15.75" customHeight="1" s="44">
      <c r="A373" s="26" t="n"/>
    </row>
    <row r="374" ht="15.75" customHeight="1" s="44">
      <c r="A374" s="26" t="n"/>
    </row>
    <row r="375" ht="15.75" customHeight="1" s="44">
      <c r="A375" s="26" t="n"/>
    </row>
    <row r="376" ht="15.75" customHeight="1" s="44">
      <c r="A376" s="26" t="n"/>
    </row>
    <row r="377" ht="15.75" customHeight="1" s="44">
      <c r="A377" s="26" t="n"/>
    </row>
    <row r="378" ht="15.75" customHeight="1" s="44">
      <c r="A378" s="26" t="n"/>
    </row>
    <row r="379" ht="15.75" customHeight="1" s="44">
      <c r="A379" s="26" t="n"/>
    </row>
    <row r="380" ht="15.75" customHeight="1" s="44">
      <c r="A380" s="26" t="n"/>
    </row>
    <row r="381" ht="15.75" customHeight="1" s="44">
      <c r="A381" s="26" t="n"/>
    </row>
    <row r="382" ht="15.75" customHeight="1" s="44">
      <c r="A382" s="26" t="n"/>
    </row>
    <row r="383" ht="15.75" customHeight="1" s="44">
      <c r="A383" s="26" t="n"/>
    </row>
    <row r="384" ht="15.75" customHeight="1" s="44">
      <c r="A384" s="26" t="n"/>
    </row>
    <row r="385" ht="15.75" customHeight="1" s="44">
      <c r="A385" s="26" t="n"/>
    </row>
    <row r="386" ht="15.75" customHeight="1" s="44">
      <c r="A386" s="26" t="n"/>
    </row>
    <row r="387" ht="15.75" customHeight="1" s="44">
      <c r="A387" s="26" t="n"/>
    </row>
    <row r="388" ht="15.75" customHeight="1" s="44">
      <c r="A388" s="26" t="n"/>
    </row>
    <row r="389" ht="15.75" customHeight="1" s="44">
      <c r="A389" s="26" t="n"/>
    </row>
    <row r="390" ht="15.75" customHeight="1" s="44">
      <c r="A390" s="26" t="n"/>
    </row>
    <row r="391" ht="15.75" customHeight="1" s="44">
      <c r="A391" s="26" t="n"/>
    </row>
    <row r="392" ht="15.75" customHeight="1" s="44">
      <c r="A392" s="26" t="n"/>
    </row>
    <row r="393" ht="15.75" customHeight="1" s="44">
      <c r="A393" s="26" t="n"/>
    </row>
    <row r="394" ht="15.75" customHeight="1" s="44">
      <c r="A394" s="26" t="n"/>
    </row>
    <row r="395" ht="15.75" customHeight="1" s="44">
      <c r="A395" s="26" t="n"/>
    </row>
    <row r="396" ht="15.75" customHeight="1" s="44">
      <c r="A396" s="26" t="n"/>
    </row>
    <row r="397" ht="15.75" customHeight="1" s="44">
      <c r="A397" s="26" t="n"/>
    </row>
    <row r="398" ht="15.75" customHeight="1" s="44">
      <c r="A398" s="26" t="n"/>
    </row>
    <row r="399" ht="15.75" customHeight="1" s="44">
      <c r="A399" s="26" t="n"/>
    </row>
    <row r="400" ht="15.75" customHeight="1" s="44">
      <c r="A400" s="26" t="n"/>
    </row>
    <row r="401" ht="15.75" customHeight="1" s="44">
      <c r="A401" s="26" t="n"/>
    </row>
    <row r="402" ht="15.75" customHeight="1" s="44">
      <c r="A402" s="26" t="n"/>
    </row>
    <row r="403" ht="15.75" customHeight="1" s="44">
      <c r="A403" s="26" t="n"/>
    </row>
    <row r="404" ht="15.75" customHeight="1" s="44">
      <c r="A404" s="26" t="n"/>
    </row>
    <row r="405" ht="15.75" customHeight="1" s="44">
      <c r="A405" s="26" t="n"/>
    </row>
    <row r="406" ht="15.75" customHeight="1" s="44">
      <c r="A406" s="26" t="n"/>
    </row>
    <row r="407" ht="15.75" customHeight="1" s="44">
      <c r="A407" s="26" t="n"/>
    </row>
    <row r="408" ht="15.75" customHeight="1" s="44">
      <c r="A408" s="26" t="n"/>
    </row>
    <row r="409" ht="15.75" customHeight="1" s="44">
      <c r="A409" s="26" t="n"/>
    </row>
    <row r="410" ht="15.75" customHeight="1" s="44">
      <c r="A410" s="26" t="n"/>
    </row>
    <row r="411" ht="15.75" customHeight="1" s="44">
      <c r="A411" s="26" t="n"/>
    </row>
    <row r="412" ht="15.75" customHeight="1" s="44">
      <c r="A412" s="26" t="n"/>
    </row>
    <row r="413" ht="15.75" customHeight="1" s="44">
      <c r="A413" s="26" t="n"/>
    </row>
    <row r="414" ht="15.75" customHeight="1" s="44">
      <c r="A414" s="26" t="n"/>
    </row>
    <row r="415" ht="15.75" customHeight="1" s="44">
      <c r="A415" s="26" t="n"/>
    </row>
    <row r="416" ht="15.75" customHeight="1" s="44">
      <c r="A416" s="26" t="n"/>
    </row>
    <row r="417" ht="15.75" customHeight="1" s="44">
      <c r="A417" s="26" t="n"/>
    </row>
    <row r="418" ht="15.75" customHeight="1" s="44">
      <c r="A418" s="26" t="n"/>
    </row>
    <row r="419" ht="15.75" customHeight="1" s="44">
      <c r="A419" s="26" t="n"/>
    </row>
    <row r="420" ht="15.75" customHeight="1" s="44">
      <c r="A420" s="26" t="n"/>
    </row>
    <row r="421" ht="15.75" customHeight="1" s="44">
      <c r="A421" s="26" t="n"/>
    </row>
    <row r="422" ht="15.75" customHeight="1" s="44">
      <c r="A422" s="26" t="n"/>
    </row>
    <row r="423" ht="15.75" customHeight="1" s="44">
      <c r="A423" s="26" t="n"/>
    </row>
    <row r="424" ht="15.75" customHeight="1" s="44">
      <c r="A424" s="26" t="n"/>
    </row>
    <row r="425" ht="15.75" customHeight="1" s="44">
      <c r="A425" s="26" t="n"/>
    </row>
    <row r="426" ht="15.75" customHeight="1" s="44">
      <c r="A426" s="26" t="n"/>
    </row>
    <row r="427" ht="15.75" customHeight="1" s="44">
      <c r="A427" s="26" t="n"/>
    </row>
    <row r="428" ht="15.75" customHeight="1" s="44">
      <c r="A428" s="26" t="n"/>
    </row>
    <row r="429" ht="15.75" customHeight="1" s="44">
      <c r="A429" s="26" t="n"/>
    </row>
    <row r="430" ht="15.75" customHeight="1" s="44">
      <c r="A430" s="26" t="n"/>
    </row>
    <row r="431" ht="15.75" customHeight="1" s="44">
      <c r="A431" s="26" t="n"/>
    </row>
    <row r="432" ht="15.75" customHeight="1" s="44">
      <c r="A432" s="26" t="n"/>
    </row>
    <row r="433" ht="15.75" customHeight="1" s="44">
      <c r="A433" s="26" t="n"/>
    </row>
    <row r="434" ht="15.75" customHeight="1" s="44">
      <c r="A434" s="26" t="n"/>
    </row>
    <row r="435" ht="15.75" customHeight="1" s="44">
      <c r="A435" s="26" t="n"/>
    </row>
    <row r="436" ht="15.75" customHeight="1" s="44">
      <c r="A436" s="26" t="n"/>
    </row>
    <row r="437" ht="15.75" customHeight="1" s="44">
      <c r="A437" s="26" t="n"/>
    </row>
    <row r="438" ht="15.75" customHeight="1" s="44">
      <c r="A438" s="26" t="n"/>
    </row>
    <row r="439" ht="15.75" customHeight="1" s="44">
      <c r="A439" s="26" t="n"/>
    </row>
    <row r="440" ht="15.75" customHeight="1" s="44">
      <c r="A440" s="26" t="n"/>
    </row>
    <row r="441" ht="15.75" customHeight="1" s="44">
      <c r="A441" s="26" t="n"/>
    </row>
    <row r="442" ht="15.75" customHeight="1" s="44">
      <c r="A442" s="26" t="n"/>
    </row>
    <row r="443" ht="15.75" customHeight="1" s="44">
      <c r="A443" s="26" t="n"/>
    </row>
    <row r="444" ht="15.75" customHeight="1" s="44">
      <c r="A444" s="26" t="n"/>
    </row>
    <row r="445" ht="15.75" customHeight="1" s="44">
      <c r="A445" s="26" t="n"/>
    </row>
    <row r="446" ht="15.75" customHeight="1" s="44">
      <c r="A446" s="26" t="n"/>
    </row>
    <row r="447" ht="15.75" customHeight="1" s="44">
      <c r="A447" s="26" t="n"/>
    </row>
    <row r="448" ht="15.75" customHeight="1" s="44">
      <c r="A448" s="26" t="n"/>
    </row>
    <row r="449" ht="15.75" customHeight="1" s="44">
      <c r="A449" s="26" t="n"/>
    </row>
    <row r="450" ht="15.75" customHeight="1" s="44">
      <c r="A450" s="26" t="n"/>
    </row>
    <row r="451" ht="15.75" customHeight="1" s="44">
      <c r="A451" s="26" t="n"/>
    </row>
    <row r="452" ht="15.75" customHeight="1" s="44">
      <c r="A452" s="26" t="n"/>
    </row>
    <row r="453" ht="15.75" customHeight="1" s="44">
      <c r="A453" s="26" t="n"/>
    </row>
    <row r="454" ht="15.75" customHeight="1" s="44">
      <c r="A454" s="26" t="n"/>
    </row>
    <row r="455" ht="15.75" customHeight="1" s="44">
      <c r="A455" s="26" t="n"/>
    </row>
    <row r="456" ht="15.75" customHeight="1" s="44">
      <c r="A456" s="26" t="n"/>
    </row>
    <row r="457" ht="15.75" customHeight="1" s="44">
      <c r="A457" s="26" t="n"/>
    </row>
    <row r="458" ht="15.75" customHeight="1" s="44">
      <c r="A458" s="26" t="n"/>
    </row>
    <row r="459" ht="15.75" customHeight="1" s="44">
      <c r="A459" s="26" t="n"/>
    </row>
    <row r="460" ht="15.75" customHeight="1" s="44">
      <c r="A460" s="26" t="n"/>
    </row>
    <row r="461" ht="15.75" customHeight="1" s="44">
      <c r="A461" s="26" t="n"/>
    </row>
    <row r="462" ht="15.75" customHeight="1" s="44">
      <c r="A462" s="26" t="n"/>
    </row>
    <row r="463" ht="15.75" customHeight="1" s="44">
      <c r="A463" s="26" t="n"/>
    </row>
    <row r="464" ht="15.75" customHeight="1" s="44">
      <c r="A464" s="26" t="n"/>
    </row>
    <row r="465" ht="15.75" customHeight="1" s="44">
      <c r="A465" s="26" t="n"/>
    </row>
    <row r="466" ht="15.75" customHeight="1" s="44">
      <c r="A466" s="26" t="n"/>
    </row>
    <row r="467" ht="15.75" customHeight="1" s="44">
      <c r="A467" s="26" t="n"/>
    </row>
    <row r="468" ht="15.75" customHeight="1" s="44">
      <c r="A468" s="26" t="n"/>
    </row>
    <row r="469" ht="15.75" customHeight="1" s="44">
      <c r="A469" s="26" t="n"/>
    </row>
    <row r="470" ht="15.75" customHeight="1" s="44">
      <c r="A470" s="26" t="n"/>
    </row>
    <row r="471" ht="15.75" customHeight="1" s="44">
      <c r="A471" s="26" t="n"/>
    </row>
    <row r="472" ht="15.75" customHeight="1" s="44">
      <c r="A472" s="26" t="n"/>
    </row>
    <row r="473" ht="15.75" customHeight="1" s="44">
      <c r="A473" s="26" t="n"/>
    </row>
    <row r="474" ht="15.75" customHeight="1" s="44">
      <c r="A474" s="26" t="n"/>
    </row>
    <row r="475" ht="15.75" customHeight="1" s="44">
      <c r="A475" s="26" t="n"/>
    </row>
    <row r="476" ht="15.75" customHeight="1" s="44">
      <c r="A476" s="26" t="n"/>
    </row>
    <row r="477" ht="15.75" customHeight="1" s="44">
      <c r="A477" s="26" t="n"/>
    </row>
    <row r="478" ht="15.75" customHeight="1" s="44">
      <c r="A478" s="26" t="n"/>
    </row>
    <row r="479" ht="15.75" customHeight="1" s="44">
      <c r="A479" s="26" t="n"/>
    </row>
    <row r="480" ht="15.75" customHeight="1" s="44">
      <c r="A480" s="26" t="n"/>
    </row>
    <row r="481" ht="15.75" customHeight="1" s="44">
      <c r="A481" s="26" t="n"/>
    </row>
    <row r="482" ht="15.75" customHeight="1" s="44">
      <c r="A482" s="26" t="n"/>
    </row>
    <row r="483" ht="15.75" customHeight="1" s="44">
      <c r="A483" s="26" t="n"/>
    </row>
    <row r="484" ht="15.75" customHeight="1" s="44">
      <c r="A484" s="26" t="n"/>
    </row>
    <row r="485" ht="15.75" customHeight="1" s="44">
      <c r="A485" s="26" t="n"/>
    </row>
    <row r="486" ht="15.75" customHeight="1" s="44">
      <c r="A486" s="26" t="n"/>
    </row>
    <row r="487" ht="15.75" customHeight="1" s="44">
      <c r="A487" s="26" t="n"/>
    </row>
    <row r="488" ht="15.75" customHeight="1" s="44">
      <c r="A488" s="26" t="n"/>
    </row>
    <row r="489" ht="15.75" customHeight="1" s="44">
      <c r="A489" s="26" t="n"/>
    </row>
    <row r="490" ht="15.75" customHeight="1" s="44">
      <c r="A490" s="26" t="n"/>
    </row>
    <row r="491" ht="15.75" customHeight="1" s="44">
      <c r="A491" s="26" t="n"/>
    </row>
    <row r="492" ht="15.75" customHeight="1" s="44">
      <c r="A492" s="26" t="n"/>
    </row>
    <row r="493" ht="15.75" customHeight="1" s="44">
      <c r="A493" s="26" t="n"/>
    </row>
    <row r="494" ht="15.75" customHeight="1" s="44">
      <c r="A494" s="26" t="n"/>
    </row>
    <row r="495" ht="15.75" customHeight="1" s="44">
      <c r="A495" s="26" t="n"/>
    </row>
    <row r="496" ht="15.75" customHeight="1" s="44">
      <c r="A496" s="26" t="n"/>
    </row>
    <row r="497" ht="15.75" customHeight="1" s="44">
      <c r="A497" s="26" t="n"/>
    </row>
    <row r="498" ht="15.75" customHeight="1" s="44">
      <c r="A498" s="26" t="n"/>
    </row>
    <row r="499" ht="15.75" customHeight="1" s="44">
      <c r="A499" s="26" t="n"/>
    </row>
    <row r="500" ht="15.75" customHeight="1" s="44">
      <c r="A500" s="26" t="n"/>
    </row>
    <row r="501" ht="15.75" customHeight="1" s="44">
      <c r="A501" s="26" t="n"/>
    </row>
    <row r="502" ht="15.75" customHeight="1" s="44">
      <c r="A502" s="26" t="n"/>
    </row>
    <row r="503" ht="15.75" customHeight="1" s="44">
      <c r="A503" s="26" t="n"/>
    </row>
    <row r="504" ht="15.75" customHeight="1" s="44">
      <c r="A504" s="26" t="n"/>
    </row>
    <row r="505" ht="15.75" customHeight="1" s="44">
      <c r="A505" s="26" t="n"/>
    </row>
    <row r="506" ht="15.75" customHeight="1" s="44">
      <c r="A506" s="26" t="n"/>
    </row>
    <row r="507" ht="15.75" customHeight="1" s="44">
      <c r="A507" s="26" t="n"/>
    </row>
    <row r="508" ht="15.75" customHeight="1" s="44">
      <c r="A508" s="26" t="n"/>
    </row>
    <row r="509" ht="15.75" customHeight="1" s="44">
      <c r="A509" s="26" t="n"/>
    </row>
    <row r="510" ht="15.75" customHeight="1" s="44">
      <c r="A510" s="26" t="n"/>
    </row>
    <row r="511" ht="15.75" customHeight="1" s="44">
      <c r="A511" s="26" t="n"/>
    </row>
    <row r="512" ht="15.75" customHeight="1" s="44">
      <c r="A512" s="26" t="n"/>
    </row>
    <row r="513" ht="15.75" customHeight="1" s="44">
      <c r="A513" s="26" t="n"/>
    </row>
    <row r="514" ht="15.75" customHeight="1" s="44">
      <c r="A514" s="26" t="n"/>
    </row>
    <row r="515" ht="15.75" customHeight="1" s="44">
      <c r="A515" s="26" t="n"/>
    </row>
    <row r="516" ht="15.75" customHeight="1" s="44">
      <c r="A516" s="26" t="n"/>
    </row>
    <row r="517" ht="15.75" customHeight="1" s="44">
      <c r="A517" s="26" t="n"/>
    </row>
    <row r="518" ht="15.75" customHeight="1" s="44">
      <c r="A518" s="26" t="n"/>
    </row>
    <row r="519" ht="15.75" customHeight="1" s="44">
      <c r="A519" s="26" t="n"/>
    </row>
    <row r="520" ht="15.75" customHeight="1" s="44">
      <c r="A520" s="26" t="n"/>
    </row>
    <row r="521" ht="15.75" customHeight="1" s="44">
      <c r="A521" s="26" t="n"/>
    </row>
    <row r="522" ht="15.75" customHeight="1" s="44">
      <c r="A522" s="26" t="n"/>
    </row>
    <row r="523" ht="15.75" customHeight="1" s="44">
      <c r="A523" s="26" t="n"/>
    </row>
    <row r="524" ht="15.75" customHeight="1" s="44">
      <c r="A524" s="26" t="n"/>
    </row>
    <row r="525" ht="15.75" customHeight="1" s="44">
      <c r="A525" s="26" t="n"/>
    </row>
    <row r="526" ht="15.75" customHeight="1" s="44">
      <c r="A526" s="26" t="n"/>
    </row>
    <row r="527" ht="15.75" customHeight="1" s="44">
      <c r="A527" s="26" t="n"/>
    </row>
    <row r="528" ht="15.75" customHeight="1" s="44">
      <c r="A528" s="26" t="n"/>
    </row>
    <row r="529" ht="15.75" customHeight="1" s="44">
      <c r="A529" s="26" t="n"/>
    </row>
    <row r="530" ht="15.75" customHeight="1" s="44">
      <c r="A530" s="26" t="n"/>
    </row>
    <row r="531" ht="15.75" customHeight="1" s="44">
      <c r="A531" s="26" t="n"/>
    </row>
    <row r="532" ht="15.75" customHeight="1" s="44">
      <c r="A532" s="26" t="n"/>
    </row>
    <row r="533" ht="15.75" customHeight="1" s="44">
      <c r="A533" s="26" t="n"/>
    </row>
    <row r="534" ht="15.75" customHeight="1" s="44">
      <c r="A534" s="26" t="n"/>
    </row>
    <row r="535" ht="15.75" customHeight="1" s="44">
      <c r="A535" s="26" t="n"/>
    </row>
    <row r="536" ht="15.75" customHeight="1" s="44">
      <c r="A536" s="26" t="n"/>
    </row>
    <row r="537" ht="15.75" customHeight="1" s="44">
      <c r="A537" s="26" t="n"/>
    </row>
    <row r="538" ht="15.75" customHeight="1" s="44">
      <c r="A538" s="26" t="n"/>
    </row>
    <row r="539" ht="15.75" customHeight="1" s="44">
      <c r="A539" s="26" t="n"/>
    </row>
    <row r="540" ht="15.75" customHeight="1" s="44">
      <c r="A540" s="26" t="n"/>
    </row>
    <row r="541" ht="15.75" customHeight="1" s="44">
      <c r="A541" s="26" t="n"/>
    </row>
    <row r="542" ht="15.75" customHeight="1" s="44">
      <c r="A542" s="26" t="n"/>
    </row>
    <row r="543" ht="15.75" customHeight="1" s="44">
      <c r="A543" s="26" t="n"/>
    </row>
    <row r="544" ht="15.75" customHeight="1" s="44">
      <c r="A544" s="26" t="n"/>
    </row>
    <row r="545" ht="15.75" customHeight="1" s="44">
      <c r="A545" s="26" t="n"/>
    </row>
    <row r="546" ht="15.75" customHeight="1" s="44">
      <c r="A546" s="26" t="n"/>
    </row>
    <row r="547" ht="15.75" customHeight="1" s="44">
      <c r="A547" s="26" t="n"/>
    </row>
    <row r="548" ht="15.75" customHeight="1" s="44">
      <c r="A548" s="26" t="n"/>
    </row>
    <row r="549" ht="15.75" customHeight="1" s="44">
      <c r="A549" s="26" t="n"/>
    </row>
    <row r="550" ht="15.75" customHeight="1" s="44">
      <c r="A550" s="26" t="n"/>
    </row>
    <row r="551" ht="15.75" customHeight="1" s="44">
      <c r="A551" s="26" t="n"/>
    </row>
    <row r="552" ht="15.75" customHeight="1" s="44">
      <c r="A552" s="26" t="n"/>
    </row>
    <row r="553" ht="15.75" customHeight="1" s="44">
      <c r="A553" s="26" t="n"/>
    </row>
    <row r="554" ht="15.75" customHeight="1" s="44">
      <c r="A554" s="26" t="n"/>
    </row>
    <row r="555" ht="15.75" customHeight="1" s="44">
      <c r="A555" s="26" t="n"/>
    </row>
    <row r="556" ht="15.75" customHeight="1" s="44">
      <c r="A556" s="26" t="n"/>
    </row>
    <row r="557" ht="15.75" customHeight="1" s="44">
      <c r="A557" s="26" t="n"/>
    </row>
    <row r="558" ht="15.75" customHeight="1" s="44">
      <c r="A558" s="26" t="n"/>
    </row>
    <row r="559" ht="15.75" customHeight="1" s="44">
      <c r="A559" s="26" t="n"/>
    </row>
    <row r="560" ht="15.75" customHeight="1" s="44">
      <c r="A560" s="26" t="n"/>
    </row>
    <row r="561" ht="15.75" customHeight="1" s="44">
      <c r="A561" s="26" t="n"/>
    </row>
    <row r="562" ht="15.75" customHeight="1" s="44">
      <c r="A562" s="26" t="n"/>
    </row>
    <row r="563" ht="15.75" customHeight="1" s="44">
      <c r="A563" s="26" t="n"/>
    </row>
    <row r="564" ht="15.75" customHeight="1" s="44">
      <c r="A564" s="26" t="n"/>
    </row>
    <row r="565" ht="15.75" customHeight="1" s="44">
      <c r="A565" s="26" t="n"/>
    </row>
    <row r="566" ht="15.75" customHeight="1" s="44">
      <c r="A566" s="26" t="n"/>
    </row>
    <row r="567" ht="15.75" customHeight="1" s="44">
      <c r="A567" s="26" t="n"/>
    </row>
    <row r="568" ht="15.75" customHeight="1" s="44">
      <c r="A568" s="26" t="n"/>
    </row>
    <row r="569" ht="15.75" customHeight="1" s="44">
      <c r="A569" s="26" t="n"/>
    </row>
    <row r="570" ht="15.75" customHeight="1" s="44">
      <c r="A570" s="26" t="n"/>
    </row>
    <row r="571" ht="15.75" customHeight="1" s="44">
      <c r="A571" s="26" t="n"/>
    </row>
    <row r="572" ht="15.75" customHeight="1" s="44">
      <c r="A572" s="26" t="n"/>
    </row>
    <row r="573" ht="15.75" customHeight="1" s="44">
      <c r="A573" s="26" t="n"/>
    </row>
    <row r="574" ht="15.75" customHeight="1" s="44">
      <c r="A574" s="26" t="n"/>
    </row>
    <row r="575" ht="15.75" customHeight="1" s="44">
      <c r="A575" s="26" t="n"/>
    </row>
    <row r="576" ht="15.75" customHeight="1" s="44">
      <c r="A576" s="26" t="n"/>
    </row>
    <row r="577" ht="15.75" customHeight="1" s="44">
      <c r="A577" s="26" t="n"/>
    </row>
    <row r="578" ht="15.75" customHeight="1" s="44">
      <c r="A578" s="26" t="n"/>
    </row>
    <row r="579" ht="15.75" customHeight="1" s="44">
      <c r="A579" s="26" t="n"/>
    </row>
    <row r="580" ht="15.75" customHeight="1" s="44">
      <c r="A580" s="26" t="n"/>
    </row>
    <row r="581" ht="15.75" customHeight="1" s="44">
      <c r="A581" s="26" t="n"/>
    </row>
    <row r="582" ht="15.75" customHeight="1" s="44">
      <c r="A582" s="26" t="n"/>
    </row>
    <row r="583" ht="15.75" customHeight="1" s="44">
      <c r="A583" s="26" t="n"/>
    </row>
    <row r="584" ht="15.75" customHeight="1" s="44">
      <c r="A584" s="26" t="n"/>
    </row>
    <row r="585" ht="15.75" customHeight="1" s="44">
      <c r="A585" s="26" t="n"/>
    </row>
    <row r="586" ht="15.75" customHeight="1" s="44">
      <c r="A586" s="26" t="n"/>
    </row>
    <row r="587" ht="15.75" customHeight="1" s="44">
      <c r="A587" s="26" t="n"/>
    </row>
    <row r="588" ht="15.75" customHeight="1" s="44">
      <c r="A588" s="26" t="n"/>
    </row>
    <row r="589" ht="15.75" customHeight="1" s="44">
      <c r="A589" s="26" t="n"/>
    </row>
    <row r="590" ht="15.75" customHeight="1" s="44">
      <c r="A590" s="26" t="n"/>
    </row>
    <row r="591" ht="15.75" customHeight="1" s="44">
      <c r="A591" s="26" t="n"/>
    </row>
    <row r="592" ht="15.75" customHeight="1" s="44">
      <c r="A592" s="26" t="n"/>
    </row>
    <row r="593" ht="15.75" customHeight="1" s="44">
      <c r="A593" s="26" t="n"/>
    </row>
    <row r="594" ht="15.75" customHeight="1" s="44">
      <c r="A594" s="26" t="n"/>
    </row>
    <row r="595" ht="15.75" customHeight="1" s="44">
      <c r="A595" s="26" t="n"/>
    </row>
    <row r="596" ht="15.75" customHeight="1" s="44">
      <c r="A596" s="26" t="n"/>
    </row>
    <row r="597" ht="15.75" customHeight="1" s="44">
      <c r="A597" s="26" t="n"/>
    </row>
    <row r="598" ht="15.75" customHeight="1" s="44">
      <c r="A598" s="26" t="n"/>
    </row>
    <row r="599" ht="15.75" customHeight="1" s="44">
      <c r="A599" s="26" t="n"/>
    </row>
    <row r="600" ht="15.75" customHeight="1" s="44">
      <c r="A600" s="26" t="n"/>
    </row>
    <row r="601" ht="15.75" customHeight="1" s="44">
      <c r="A601" s="26" t="n"/>
    </row>
    <row r="602" ht="15.75" customHeight="1" s="44">
      <c r="A602" s="26" t="n"/>
    </row>
    <row r="603" ht="15.75" customHeight="1" s="44">
      <c r="A603" s="26" t="n"/>
    </row>
    <row r="604" ht="15.75" customHeight="1" s="44">
      <c r="A604" s="26" t="n"/>
    </row>
    <row r="605" ht="15.75" customHeight="1" s="44">
      <c r="A605" s="26" t="n"/>
    </row>
    <row r="606" ht="15.75" customHeight="1" s="44">
      <c r="A606" s="26" t="n"/>
    </row>
    <row r="607" ht="15.75" customHeight="1" s="44">
      <c r="A607" s="26" t="n"/>
    </row>
    <row r="608" ht="15.75" customHeight="1" s="44">
      <c r="A608" s="26" t="n"/>
    </row>
    <row r="609" ht="15.75" customHeight="1" s="44">
      <c r="A609" s="26" t="n"/>
    </row>
    <row r="610" ht="15.75" customHeight="1" s="44">
      <c r="A610" s="26" t="n"/>
    </row>
    <row r="611" ht="15.75" customHeight="1" s="44">
      <c r="A611" s="26" t="n"/>
    </row>
    <row r="612" ht="15.75" customHeight="1" s="44">
      <c r="A612" s="26" t="n"/>
    </row>
    <row r="613" ht="15.75" customHeight="1" s="44">
      <c r="A613" s="26" t="n"/>
    </row>
    <row r="614" ht="15.75" customHeight="1" s="44">
      <c r="A614" s="26" t="n"/>
    </row>
    <row r="615" ht="15.75" customHeight="1" s="44">
      <c r="A615" s="26" t="n"/>
    </row>
    <row r="616" ht="15.75" customHeight="1" s="44">
      <c r="A616" s="26" t="n"/>
    </row>
    <row r="617" ht="15.75" customHeight="1" s="44">
      <c r="A617" s="26" t="n"/>
    </row>
    <row r="618" ht="15.75" customHeight="1" s="44">
      <c r="A618" s="26" t="n"/>
    </row>
    <row r="619" ht="15.75" customHeight="1" s="44">
      <c r="A619" s="26" t="n"/>
    </row>
    <row r="620" ht="15.75" customHeight="1" s="44">
      <c r="A620" s="26" t="n"/>
    </row>
    <row r="621" ht="15.75" customHeight="1" s="44">
      <c r="A621" s="26" t="n"/>
    </row>
    <row r="622" ht="15.75" customHeight="1" s="44">
      <c r="A622" s="26" t="n"/>
    </row>
    <row r="623" ht="15.75" customHeight="1" s="44">
      <c r="A623" s="26" t="n"/>
    </row>
    <row r="624" ht="15.75" customHeight="1" s="44">
      <c r="A624" s="26" t="n"/>
    </row>
    <row r="625" ht="15.75" customHeight="1" s="44">
      <c r="A625" s="26" t="n"/>
    </row>
    <row r="626" ht="15.75" customHeight="1" s="44">
      <c r="A626" s="26" t="n"/>
    </row>
    <row r="627" ht="15.75" customHeight="1" s="44">
      <c r="A627" s="26" t="n"/>
    </row>
    <row r="628" ht="15.75" customHeight="1" s="44">
      <c r="A628" s="26" t="n"/>
    </row>
    <row r="629" ht="15.75" customHeight="1" s="44">
      <c r="A629" s="26" t="n"/>
    </row>
    <row r="630" ht="15.75" customHeight="1" s="44">
      <c r="A630" s="26" t="n"/>
    </row>
    <row r="631" ht="15.75" customHeight="1" s="44">
      <c r="A631" s="26" t="n"/>
    </row>
    <row r="632" ht="15.75" customHeight="1" s="44">
      <c r="A632" s="26" t="n"/>
    </row>
    <row r="633" ht="15.75" customHeight="1" s="44">
      <c r="A633" s="26" t="n"/>
    </row>
    <row r="634" ht="15.75" customHeight="1" s="44">
      <c r="A634" s="26" t="n"/>
    </row>
    <row r="635" ht="15.75" customHeight="1" s="44">
      <c r="A635" s="26" t="n"/>
    </row>
    <row r="636" ht="15.75" customHeight="1" s="44">
      <c r="A636" s="26" t="n"/>
    </row>
    <row r="637" ht="15.75" customHeight="1" s="44">
      <c r="A637" s="26" t="n"/>
    </row>
    <row r="638" ht="15.75" customHeight="1" s="44">
      <c r="A638" s="26" t="n"/>
    </row>
    <row r="639" ht="15.75" customHeight="1" s="44">
      <c r="A639" s="26" t="n"/>
    </row>
    <row r="640" ht="15.75" customHeight="1" s="44">
      <c r="A640" s="26" t="n"/>
    </row>
    <row r="641" ht="15.75" customHeight="1" s="44">
      <c r="A641" s="26" t="n"/>
    </row>
    <row r="642" ht="15.75" customHeight="1" s="44">
      <c r="A642" s="26" t="n"/>
    </row>
    <row r="643" ht="15.75" customHeight="1" s="44">
      <c r="A643" s="26" t="n"/>
    </row>
    <row r="644" ht="15.75" customHeight="1" s="44">
      <c r="A644" s="26" t="n"/>
    </row>
    <row r="645" ht="15.75" customHeight="1" s="44">
      <c r="A645" s="26" t="n"/>
    </row>
    <row r="646" ht="15.75" customHeight="1" s="44">
      <c r="A646" s="26" t="n"/>
    </row>
    <row r="647" ht="15.75" customHeight="1" s="44">
      <c r="A647" s="26" t="n"/>
    </row>
    <row r="648" ht="15.75" customHeight="1" s="44">
      <c r="A648" s="26" t="n"/>
    </row>
    <row r="649" ht="15.75" customHeight="1" s="44">
      <c r="A649" s="26" t="n"/>
    </row>
    <row r="650" ht="15.75" customHeight="1" s="44">
      <c r="A650" s="26" t="n"/>
    </row>
    <row r="651" ht="15.75" customHeight="1" s="44">
      <c r="A651" s="26" t="n"/>
    </row>
    <row r="652" ht="15.75" customHeight="1" s="44">
      <c r="A652" s="26" t="n"/>
    </row>
    <row r="653" ht="15.75" customHeight="1" s="44">
      <c r="A653" s="26" t="n"/>
    </row>
    <row r="654" ht="15.75" customHeight="1" s="44">
      <c r="A654" s="26" t="n"/>
    </row>
    <row r="655" ht="15.75" customHeight="1" s="44">
      <c r="A655" s="26" t="n"/>
    </row>
    <row r="656" ht="15.75" customHeight="1" s="44">
      <c r="A656" s="26" t="n"/>
    </row>
    <row r="657" ht="15.75" customHeight="1" s="44">
      <c r="A657" s="26" t="n"/>
    </row>
    <row r="658" ht="15.75" customHeight="1" s="44">
      <c r="A658" s="26" t="n"/>
    </row>
    <row r="659" ht="15.75" customHeight="1" s="44">
      <c r="A659" s="26" t="n"/>
    </row>
    <row r="660" ht="15.75" customHeight="1" s="44">
      <c r="A660" s="26" t="n"/>
    </row>
    <row r="661" ht="15.75" customHeight="1" s="44">
      <c r="A661" s="26" t="n"/>
    </row>
    <row r="662" ht="15.75" customHeight="1" s="44">
      <c r="A662" s="26" t="n"/>
    </row>
    <row r="663" ht="15.75" customHeight="1" s="44">
      <c r="A663" s="26" t="n"/>
    </row>
    <row r="664" ht="15.75" customHeight="1" s="44">
      <c r="A664" s="26" t="n"/>
    </row>
    <row r="665" ht="15.75" customHeight="1" s="44">
      <c r="A665" s="26" t="n"/>
    </row>
    <row r="666" ht="15.75" customHeight="1" s="44">
      <c r="A666" s="26" t="n"/>
    </row>
    <row r="667" ht="15.75" customHeight="1" s="44">
      <c r="A667" s="26" t="n"/>
    </row>
    <row r="668" ht="15.75" customHeight="1" s="44">
      <c r="A668" s="26" t="n"/>
    </row>
    <row r="669" ht="15.75" customHeight="1" s="44">
      <c r="A669" s="26" t="n"/>
    </row>
    <row r="670" ht="15.75" customHeight="1" s="44">
      <c r="A670" s="26" t="n"/>
    </row>
    <row r="671" ht="15.75" customHeight="1" s="44">
      <c r="A671" s="26" t="n"/>
    </row>
    <row r="672" ht="15.75" customHeight="1" s="44">
      <c r="A672" s="26" t="n"/>
    </row>
    <row r="673" ht="15.75" customHeight="1" s="44">
      <c r="A673" s="26" t="n"/>
    </row>
    <row r="674" ht="15.75" customHeight="1" s="44">
      <c r="A674" s="26" t="n"/>
    </row>
    <row r="675" ht="15.75" customHeight="1" s="44">
      <c r="A675" s="26" t="n"/>
    </row>
    <row r="676" ht="15.75" customHeight="1" s="44">
      <c r="A676" s="26" t="n"/>
    </row>
    <row r="677" ht="15.75" customHeight="1" s="44">
      <c r="A677" s="26" t="n"/>
    </row>
    <row r="678" ht="15.75" customHeight="1" s="44">
      <c r="A678" s="26" t="n"/>
    </row>
    <row r="679" ht="15.75" customHeight="1" s="44">
      <c r="A679" s="26" t="n"/>
    </row>
    <row r="680" ht="15.75" customHeight="1" s="44">
      <c r="A680" s="26" t="n"/>
    </row>
    <row r="681" ht="15.75" customHeight="1" s="44">
      <c r="A681" s="26" t="n"/>
    </row>
    <row r="682" ht="15.75" customHeight="1" s="44">
      <c r="A682" s="26" t="n"/>
    </row>
    <row r="683" ht="15.75" customHeight="1" s="44">
      <c r="A683" s="26" t="n"/>
    </row>
    <row r="684" ht="15.75" customHeight="1" s="44">
      <c r="A684" s="26" t="n"/>
    </row>
    <row r="685" ht="15.75" customHeight="1" s="44">
      <c r="A685" s="26" t="n"/>
    </row>
    <row r="686" ht="15.75" customHeight="1" s="44">
      <c r="A686" s="26" t="n"/>
    </row>
    <row r="687" ht="15.75" customHeight="1" s="44">
      <c r="A687" s="26" t="n"/>
    </row>
    <row r="688" ht="15.75" customHeight="1" s="44">
      <c r="A688" s="26" t="n"/>
    </row>
    <row r="689" ht="15.75" customHeight="1" s="44">
      <c r="A689" s="26" t="n"/>
    </row>
    <row r="690" ht="15.75" customHeight="1" s="44">
      <c r="A690" s="26" t="n"/>
    </row>
    <row r="691" ht="15.75" customHeight="1" s="44">
      <c r="A691" s="26" t="n"/>
    </row>
    <row r="692" ht="15.75" customHeight="1" s="44">
      <c r="A692" s="26" t="n"/>
    </row>
    <row r="693" ht="15.75" customHeight="1" s="44">
      <c r="A693" s="26" t="n"/>
    </row>
    <row r="694" ht="15.75" customHeight="1" s="44">
      <c r="A694" s="26" t="n"/>
    </row>
    <row r="695" ht="15.75" customHeight="1" s="44">
      <c r="A695" s="26" t="n"/>
    </row>
    <row r="696" ht="15.75" customHeight="1" s="44">
      <c r="A696" s="26" t="n"/>
    </row>
    <row r="697" ht="15.75" customHeight="1" s="44">
      <c r="A697" s="26" t="n"/>
    </row>
    <row r="698" ht="15.75" customHeight="1" s="44">
      <c r="A698" s="26" t="n"/>
    </row>
    <row r="699" ht="15.75" customHeight="1" s="44">
      <c r="A699" s="26" t="n"/>
    </row>
    <row r="700" ht="15.75" customHeight="1" s="44">
      <c r="A700" s="26" t="n"/>
    </row>
    <row r="701" ht="15.75" customHeight="1" s="44">
      <c r="A701" s="26" t="n"/>
    </row>
    <row r="702" ht="15.75" customHeight="1" s="44">
      <c r="A702" s="26" t="n"/>
    </row>
    <row r="703" ht="15.75" customHeight="1" s="44">
      <c r="A703" s="26" t="n"/>
    </row>
    <row r="704" ht="15.75" customHeight="1" s="44">
      <c r="A704" s="26" t="n"/>
    </row>
    <row r="705" ht="15.75" customHeight="1" s="44">
      <c r="A705" s="26" t="n"/>
    </row>
    <row r="706" ht="15.75" customHeight="1" s="44">
      <c r="A706" s="26" t="n"/>
    </row>
    <row r="707" ht="15.75" customHeight="1" s="44">
      <c r="A707" s="26" t="n"/>
    </row>
    <row r="708" ht="15.75" customHeight="1" s="44">
      <c r="A708" s="26" t="n"/>
    </row>
    <row r="709" ht="15.75" customHeight="1" s="44">
      <c r="A709" s="26" t="n"/>
    </row>
    <row r="710" ht="15.75" customHeight="1" s="44">
      <c r="A710" s="26" t="n"/>
    </row>
    <row r="711" ht="15.75" customHeight="1" s="44">
      <c r="A711" s="26" t="n"/>
    </row>
    <row r="712" ht="15.75" customHeight="1" s="44">
      <c r="A712" s="26" t="n"/>
    </row>
    <row r="713" ht="15.75" customHeight="1" s="44">
      <c r="A713" s="26" t="n"/>
    </row>
    <row r="714" ht="15.75" customHeight="1" s="44">
      <c r="A714" s="26" t="n"/>
    </row>
    <row r="715" ht="15.75" customHeight="1" s="44">
      <c r="A715" s="26" t="n"/>
    </row>
    <row r="716" ht="15.75" customHeight="1" s="44">
      <c r="A716" s="26" t="n"/>
    </row>
    <row r="717" ht="15.75" customHeight="1" s="44">
      <c r="A717" s="26" t="n"/>
    </row>
    <row r="718" ht="15.75" customHeight="1" s="44">
      <c r="A718" s="26" t="n"/>
    </row>
    <row r="719" ht="15.75" customHeight="1" s="44">
      <c r="A719" s="26" t="n"/>
    </row>
    <row r="720" ht="15.75" customHeight="1" s="44">
      <c r="A720" s="26" t="n"/>
    </row>
    <row r="721" ht="15.75" customHeight="1" s="44">
      <c r="A721" s="26" t="n"/>
    </row>
    <row r="722" ht="15.75" customHeight="1" s="44">
      <c r="A722" s="26" t="n"/>
    </row>
    <row r="723" ht="15.75" customHeight="1" s="44">
      <c r="A723" s="26" t="n"/>
    </row>
    <row r="724" ht="15.75" customHeight="1" s="44">
      <c r="A724" s="26" t="n"/>
    </row>
    <row r="725" ht="15.75" customHeight="1" s="44">
      <c r="A725" s="26" t="n"/>
    </row>
    <row r="726" ht="15.75" customHeight="1" s="44">
      <c r="A726" s="26" t="n"/>
    </row>
    <row r="727" ht="15.75" customHeight="1" s="44">
      <c r="A727" s="26" t="n"/>
    </row>
    <row r="728" ht="15.75" customHeight="1" s="44">
      <c r="A728" s="26" t="n"/>
    </row>
    <row r="729" ht="15.75" customHeight="1" s="44">
      <c r="A729" s="26" t="n"/>
    </row>
    <row r="730" ht="15.75" customHeight="1" s="44">
      <c r="A730" s="26" t="n"/>
    </row>
    <row r="731" ht="15.75" customHeight="1" s="44">
      <c r="A731" s="26" t="n"/>
    </row>
    <row r="732" ht="15.75" customHeight="1" s="44">
      <c r="A732" s="26" t="n"/>
    </row>
    <row r="733" ht="15.75" customHeight="1" s="44">
      <c r="A733" s="26" t="n"/>
    </row>
    <row r="734" ht="15.75" customHeight="1" s="44">
      <c r="A734" s="26" t="n"/>
    </row>
    <row r="735" ht="15.75" customHeight="1" s="44">
      <c r="A735" s="26" t="n"/>
    </row>
    <row r="736" ht="15.75" customHeight="1" s="44">
      <c r="A736" s="26" t="n"/>
    </row>
    <row r="737" ht="15.75" customHeight="1" s="44">
      <c r="A737" s="26" t="n"/>
    </row>
    <row r="738" ht="15.75" customHeight="1" s="44">
      <c r="A738" s="26" t="n"/>
    </row>
    <row r="739" ht="15.75" customHeight="1" s="44">
      <c r="A739" s="26" t="n"/>
    </row>
    <row r="740" ht="15.75" customHeight="1" s="44">
      <c r="A740" s="26" t="n"/>
    </row>
    <row r="741" ht="15.75" customHeight="1" s="44">
      <c r="A741" s="26" t="n"/>
    </row>
    <row r="742" ht="15.75" customHeight="1" s="44">
      <c r="A742" s="26" t="n"/>
    </row>
    <row r="743" ht="15.75" customHeight="1" s="44">
      <c r="A743" s="26" t="n"/>
    </row>
    <row r="744" ht="15.75" customHeight="1" s="44">
      <c r="A744" s="26" t="n"/>
    </row>
    <row r="745" ht="15.75" customHeight="1" s="44">
      <c r="A745" s="26" t="n"/>
    </row>
    <row r="746" ht="15.75" customHeight="1" s="44">
      <c r="A746" s="26" t="n"/>
    </row>
    <row r="747" ht="15.75" customHeight="1" s="44">
      <c r="A747" s="26" t="n"/>
    </row>
    <row r="748" ht="15.75" customHeight="1" s="44">
      <c r="A748" s="26" t="n"/>
    </row>
    <row r="749" ht="15.75" customHeight="1" s="44">
      <c r="A749" s="26" t="n"/>
    </row>
    <row r="750" ht="15.75" customHeight="1" s="44">
      <c r="A750" s="26" t="n"/>
    </row>
    <row r="751" ht="15.75" customHeight="1" s="44">
      <c r="A751" s="26" t="n"/>
    </row>
    <row r="752" ht="15.75" customHeight="1" s="44">
      <c r="A752" s="26" t="n"/>
    </row>
    <row r="753" ht="15.75" customHeight="1" s="44">
      <c r="A753" s="26" t="n"/>
    </row>
    <row r="754" ht="15.75" customHeight="1" s="44">
      <c r="A754" s="26" t="n"/>
    </row>
    <row r="755" ht="15.75" customHeight="1" s="44">
      <c r="A755" s="26" t="n"/>
    </row>
    <row r="756" ht="15.75" customHeight="1" s="44">
      <c r="A756" s="26" t="n"/>
    </row>
    <row r="757" ht="15.75" customHeight="1" s="44">
      <c r="A757" s="26" t="n"/>
    </row>
    <row r="758" ht="15.75" customHeight="1" s="44">
      <c r="A758" s="26" t="n"/>
    </row>
    <row r="759" ht="15.75" customHeight="1" s="44">
      <c r="A759" s="26" t="n"/>
    </row>
    <row r="760" ht="15.75" customHeight="1" s="44">
      <c r="A760" s="26" t="n"/>
    </row>
    <row r="761" ht="15.75" customHeight="1" s="44">
      <c r="A761" s="26" t="n"/>
    </row>
    <row r="762" ht="15.75" customHeight="1" s="44">
      <c r="A762" s="26" t="n"/>
    </row>
    <row r="763" ht="15.75" customHeight="1" s="44">
      <c r="A763" s="26" t="n"/>
    </row>
    <row r="764" ht="15.75" customHeight="1" s="44">
      <c r="A764" s="26" t="n"/>
    </row>
    <row r="765" ht="15.75" customHeight="1" s="44">
      <c r="A765" s="26" t="n"/>
    </row>
    <row r="766" ht="15.75" customHeight="1" s="44">
      <c r="A766" s="26" t="n"/>
    </row>
    <row r="767" ht="15.75" customHeight="1" s="44">
      <c r="A767" s="26" t="n"/>
    </row>
    <row r="768" ht="15.75" customHeight="1" s="44">
      <c r="A768" s="26" t="n"/>
    </row>
    <row r="769" ht="15.75" customHeight="1" s="44">
      <c r="A769" s="26" t="n"/>
    </row>
    <row r="770" ht="15.75" customHeight="1" s="44">
      <c r="A770" s="26" t="n"/>
    </row>
    <row r="771" ht="15.75" customHeight="1" s="44">
      <c r="A771" s="26" t="n"/>
    </row>
    <row r="772" ht="15.75" customHeight="1" s="44">
      <c r="A772" s="26" t="n"/>
    </row>
    <row r="773" ht="15.75" customHeight="1" s="44">
      <c r="A773" s="26" t="n"/>
    </row>
    <row r="774" ht="15.75" customHeight="1" s="44">
      <c r="A774" s="26" t="n"/>
    </row>
    <row r="775" ht="15.75" customHeight="1" s="44">
      <c r="A775" s="26" t="n"/>
    </row>
    <row r="776" ht="15.75" customHeight="1" s="44">
      <c r="A776" s="26" t="n"/>
    </row>
    <row r="777" ht="15.75" customHeight="1" s="44">
      <c r="A777" s="26" t="n"/>
    </row>
    <row r="778" ht="15.75" customHeight="1" s="44">
      <c r="A778" s="26" t="n"/>
    </row>
    <row r="779" ht="15.75" customHeight="1" s="44">
      <c r="A779" s="26" t="n"/>
    </row>
    <row r="780" ht="15.75" customHeight="1" s="44">
      <c r="A780" s="26" t="n"/>
    </row>
    <row r="781" ht="15.75" customHeight="1" s="44">
      <c r="A781" s="26" t="n"/>
    </row>
    <row r="782" ht="15.75" customHeight="1" s="44">
      <c r="A782" s="26" t="n"/>
    </row>
    <row r="783" ht="15.75" customHeight="1" s="44">
      <c r="A783" s="26" t="n"/>
    </row>
    <row r="784" ht="15.75" customHeight="1" s="44">
      <c r="A784" s="26" t="n"/>
    </row>
    <row r="785" ht="15.75" customHeight="1" s="44">
      <c r="A785" s="26" t="n"/>
    </row>
    <row r="786" ht="15.75" customHeight="1" s="44">
      <c r="A786" s="26" t="n"/>
    </row>
    <row r="787" ht="15.75" customHeight="1" s="44">
      <c r="A787" s="26" t="n"/>
    </row>
    <row r="788" ht="15.75" customHeight="1" s="44">
      <c r="A788" s="26" t="n"/>
    </row>
    <row r="789" ht="15.75" customHeight="1" s="44">
      <c r="A789" s="26" t="n"/>
    </row>
    <row r="790" ht="15.75" customHeight="1" s="44">
      <c r="A790" s="26" t="n"/>
    </row>
    <row r="791" ht="15.75" customHeight="1" s="44">
      <c r="A791" s="26" t="n"/>
    </row>
    <row r="792" ht="15.75" customHeight="1" s="44">
      <c r="A792" s="26" t="n"/>
    </row>
    <row r="793" ht="15.75" customHeight="1" s="44">
      <c r="A793" s="26" t="n"/>
    </row>
    <row r="794" ht="15.75" customHeight="1" s="44">
      <c r="A794" s="26" t="n"/>
    </row>
    <row r="795" ht="15.75" customHeight="1" s="44">
      <c r="A795" s="26" t="n"/>
    </row>
    <row r="796" ht="15.75" customHeight="1" s="44">
      <c r="A796" s="26" t="n"/>
    </row>
    <row r="797" ht="15.75" customHeight="1" s="44">
      <c r="A797" s="26" t="n"/>
    </row>
    <row r="798" ht="15.75" customHeight="1" s="44">
      <c r="A798" s="26" t="n"/>
    </row>
    <row r="799" ht="15.75" customHeight="1" s="44">
      <c r="A799" s="26" t="n"/>
    </row>
    <row r="800" ht="15.75" customHeight="1" s="44">
      <c r="A800" s="26" t="n"/>
    </row>
    <row r="801" ht="15.75" customHeight="1" s="44">
      <c r="A801" s="26" t="n"/>
    </row>
    <row r="802" ht="15.75" customHeight="1" s="44">
      <c r="A802" s="26" t="n"/>
    </row>
    <row r="803" ht="15.75" customHeight="1" s="44">
      <c r="A803" s="26" t="n"/>
    </row>
    <row r="804" ht="15.75" customHeight="1" s="44">
      <c r="A804" s="26" t="n"/>
    </row>
    <row r="805" ht="15.75" customHeight="1" s="44">
      <c r="A805" s="26" t="n"/>
    </row>
    <row r="806" ht="15.75" customHeight="1" s="44">
      <c r="A806" s="26" t="n"/>
    </row>
    <row r="807" ht="15.75" customHeight="1" s="44">
      <c r="A807" s="26" t="n"/>
    </row>
    <row r="808" ht="15.75" customHeight="1" s="44">
      <c r="A808" s="26" t="n"/>
    </row>
    <row r="809" ht="15.75" customHeight="1" s="44">
      <c r="A809" s="26" t="n"/>
    </row>
    <row r="810" ht="15.75" customHeight="1" s="44">
      <c r="A810" s="26" t="n"/>
    </row>
    <row r="811" ht="15.75" customHeight="1" s="44">
      <c r="A811" s="26" t="n"/>
    </row>
    <row r="812" ht="15.75" customHeight="1" s="44">
      <c r="A812" s="26" t="n"/>
    </row>
    <row r="813" ht="15.75" customHeight="1" s="44">
      <c r="A813" s="26" t="n"/>
    </row>
    <row r="814" ht="15.75" customHeight="1" s="44">
      <c r="A814" s="26" t="n"/>
    </row>
    <row r="815" ht="15.75" customHeight="1" s="44">
      <c r="A815" s="26" t="n"/>
    </row>
    <row r="816" ht="15.75" customHeight="1" s="44">
      <c r="A816" s="26" t="n"/>
    </row>
    <row r="817" ht="15.75" customHeight="1" s="44">
      <c r="A817" s="26" t="n"/>
    </row>
    <row r="818" ht="15.75" customHeight="1" s="44">
      <c r="A818" s="26" t="n"/>
    </row>
    <row r="819" ht="15.75" customHeight="1" s="44">
      <c r="A819" s="26" t="n"/>
    </row>
    <row r="820" ht="15.75" customHeight="1" s="44">
      <c r="A820" s="26" t="n"/>
    </row>
    <row r="821" ht="15.75" customHeight="1" s="44">
      <c r="A821" s="26" t="n"/>
    </row>
    <row r="822" ht="15.75" customHeight="1" s="44">
      <c r="A822" s="26" t="n"/>
    </row>
    <row r="823" ht="15.75" customHeight="1" s="44">
      <c r="A823" s="26" t="n"/>
    </row>
    <row r="824" ht="15.75" customHeight="1" s="44">
      <c r="A824" s="26" t="n"/>
    </row>
    <row r="825" ht="15.75" customHeight="1" s="44">
      <c r="A825" s="26" t="n"/>
    </row>
    <row r="826" ht="15.75" customHeight="1" s="44">
      <c r="A826" s="26" t="n"/>
    </row>
    <row r="827" ht="15.75" customHeight="1" s="44">
      <c r="A827" s="26" t="n"/>
    </row>
    <row r="828" ht="15.75" customHeight="1" s="44">
      <c r="A828" s="26" t="n"/>
    </row>
    <row r="829" ht="15.75" customHeight="1" s="44">
      <c r="A829" s="26" t="n"/>
    </row>
    <row r="830" ht="15.75" customHeight="1" s="44">
      <c r="A830" s="26" t="n"/>
    </row>
    <row r="831" ht="15.75" customHeight="1" s="44">
      <c r="A831" s="26" t="n"/>
    </row>
    <row r="832" ht="15.75" customHeight="1" s="44">
      <c r="A832" s="26" t="n"/>
    </row>
    <row r="833" ht="15.75" customHeight="1" s="44">
      <c r="A833" s="26" t="n"/>
    </row>
    <row r="834" ht="15.75" customHeight="1" s="44">
      <c r="A834" s="26" t="n"/>
    </row>
    <row r="835" ht="15.75" customHeight="1" s="44">
      <c r="A835" s="26" t="n"/>
    </row>
    <row r="836" ht="15.75" customHeight="1" s="44">
      <c r="A836" s="26" t="n"/>
    </row>
    <row r="837" ht="15.75" customHeight="1" s="44">
      <c r="A837" s="26" t="n"/>
    </row>
    <row r="838" ht="15.75" customHeight="1" s="44">
      <c r="A838" s="26" t="n"/>
    </row>
    <row r="839" ht="15.75" customHeight="1" s="44">
      <c r="A839" s="26" t="n"/>
    </row>
    <row r="840" ht="15.75" customHeight="1" s="44">
      <c r="A840" s="26" t="n"/>
    </row>
    <row r="841" ht="15.75" customHeight="1" s="44">
      <c r="A841" s="26" t="n"/>
    </row>
    <row r="842" ht="15.75" customHeight="1" s="44">
      <c r="A842" s="26" t="n"/>
    </row>
    <row r="843" ht="15.75" customHeight="1" s="44">
      <c r="A843" s="26" t="n"/>
    </row>
    <row r="844" ht="15.75" customHeight="1" s="44">
      <c r="A844" s="26" t="n"/>
    </row>
    <row r="845" ht="15.75" customHeight="1" s="44">
      <c r="A845" s="26" t="n"/>
    </row>
    <row r="846" ht="15.75" customHeight="1" s="44">
      <c r="A846" s="26" t="n"/>
    </row>
    <row r="847" ht="15.75" customHeight="1" s="44">
      <c r="A847" s="26" t="n"/>
    </row>
    <row r="848" ht="15.75" customHeight="1" s="44">
      <c r="A848" s="26" t="n"/>
    </row>
    <row r="849" ht="15.75" customHeight="1" s="44">
      <c r="A849" s="26" t="n"/>
    </row>
    <row r="850" ht="15.75" customHeight="1" s="44">
      <c r="A850" s="26" t="n"/>
    </row>
    <row r="851" ht="15.75" customHeight="1" s="44">
      <c r="A851" s="26" t="n"/>
    </row>
    <row r="852" ht="15.75" customHeight="1" s="44">
      <c r="A852" s="26" t="n"/>
    </row>
    <row r="853" ht="15.75" customHeight="1" s="44">
      <c r="A853" s="26" t="n"/>
    </row>
    <row r="854" ht="15.75" customHeight="1" s="44">
      <c r="A854" s="26" t="n"/>
    </row>
    <row r="855" ht="15.75" customHeight="1" s="44">
      <c r="A855" s="26" t="n"/>
    </row>
    <row r="856" ht="15.75" customHeight="1" s="44">
      <c r="A856" s="26" t="n"/>
    </row>
    <row r="857" ht="15.75" customHeight="1" s="44">
      <c r="A857" s="26" t="n"/>
    </row>
    <row r="858" ht="15.75" customHeight="1" s="44">
      <c r="A858" s="26" t="n"/>
    </row>
    <row r="859" ht="15.75" customHeight="1" s="44">
      <c r="A859" s="26" t="n"/>
    </row>
    <row r="860" ht="15.75" customHeight="1" s="44">
      <c r="A860" s="26" t="n"/>
    </row>
    <row r="861" ht="15.75" customHeight="1" s="44">
      <c r="A861" s="26" t="n"/>
    </row>
    <row r="862" ht="15.75" customHeight="1" s="44">
      <c r="A862" s="26" t="n"/>
    </row>
    <row r="863" ht="15.75" customHeight="1" s="44">
      <c r="A863" s="26" t="n"/>
    </row>
    <row r="864" ht="15.75" customHeight="1" s="44">
      <c r="A864" s="26" t="n"/>
    </row>
    <row r="865" ht="15.75" customHeight="1" s="44">
      <c r="A865" s="26" t="n"/>
    </row>
    <row r="866" ht="15.75" customHeight="1" s="44">
      <c r="A866" s="26" t="n"/>
    </row>
    <row r="867" ht="15.75" customHeight="1" s="44">
      <c r="A867" s="26" t="n"/>
    </row>
    <row r="868" ht="15.75" customHeight="1" s="44">
      <c r="A868" s="26" t="n"/>
    </row>
    <row r="869" ht="15.75" customHeight="1" s="44">
      <c r="A869" s="26" t="n"/>
    </row>
    <row r="870" ht="15.75" customHeight="1" s="44">
      <c r="A870" s="26" t="n"/>
    </row>
    <row r="871" ht="15.75" customHeight="1" s="44">
      <c r="A871" s="26" t="n"/>
    </row>
    <row r="872" ht="15.75" customHeight="1" s="44">
      <c r="A872" s="26" t="n"/>
    </row>
    <row r="873" ht="15.75" customHeight="1" s="44">
      <c r="A873" s="26" t="n"/>
    </row>
    <row r="874" ht="15.75" customHeight="1" s="44">
      <c r="A874" s="26" t="n"/>
    </row>
    <row r="875" ht="15.75" customHeight="1" s="44">
      <c r="A875" s="26" t="n"/>
    </row>
    <row r="876" ht="15.75" customHeight="1" s="44">
      <c r="A876" s="26" t="n"/>
    </row>
    <row r="877" ht="15.75" customHeight="1" s="44">
      <c r="A877" s="26" t="n"/>
    </row>
    <row r="878" ht="15.75" customHeight="1" s="44">
      <c r="A878" s="26" t="n"/>
    </row>
    <row r="879" ht="15.75" customHeight="1" s="44">
      <c r="A879" s="26" t="n"/>
    </row>
    <row r="880" ht="15.75" customHeight="1" s="44">
      <c r="A880" s="26" t="n"/>
    </row>
    <row r="881" ht="15.75" customHeight="1" s="44">
      <c r="A881" s="26" t="n"/>
    </row>
    <row r="882" ht="15.75" customHeight="1" s="44">
      <c r="A882" s="26" t="n"/>
    </row>
    <row r="883" ht="15.75" customHeight="1" s="44">
      <c r="A883" s="26" t="n"/>
    </row>
    <row r="884" ht="15.75" customHeight="1" s="44">
      <c r="A884" s="26" t="n"/>
    </row>
    <row r="885" ht="15.75" customHeight="1" s="44">
      <c r="A885" s="26" t="n"/>
    </row>
    <row r="886" ht="15.75" customHeight="1" s="44">
      <c r="A886" s="26" t="n"/>
    </row>
    <row r="887" ht="15.75" customHeight="1" s="44">
      <c r="A887" s="26" t="n"/>
    </row>
    <row r="888" ht="15.75" customHeight="1" s="44">
      <c r="A888" s="26" t="n"/>
    </row>
    <row r="889" ht="15.75" customHeight="1" s="44">
      <c r="A889" s="26" t="n"/>
    </row>
    <row r="890" ht="15.75" customHeight="1" s="44">
      <c r="A890" s="26" t="n"/>
    </row>
    <row r="891" ht="15.75" customHeight="1" s="44">
      <c r="A891" s="26" t="n"/>
    </row>
    <row r="892" ht="15.75" customHeight="1" s="44">
      <c r="A892" s="26" t="n"/>
    </row>
    <row r="893" ht="15.75" customHeight="1" s="44">
      <c r="A893" s="26" t="n"/>
    </row>
    <row r="894" ht="15.75" customHeight="1" s="44">
      <c r="A894" s="26" t="n"/>
    </row>
    <row r="895" ht="15.75" customHeight="1" s="44">
      <c r="A895" s="26" t="n"/>
    </row>
    <row r="896" ht="15.75" customHeight="1" s="44">
      <c r="A896" s="26" t="n"/>
    </row>
    <row r="897" ht="15.75" customHeight="1" s="44">
      <c r="A897" s="26" t="n"/>
    </row>
    <row r="898" ht="15.75" customHeight="1" s="44">
      <c r="A898" s="26" t="n"/>
    </row>
    <row r="899" ht="15.75" customHeight="1" s="44">
      <c r="A899" s="26" t="n"/>
    </row>
    <row r="900" ht="15.75" customHeight="1" s="44">
      <c r="A900" s="26" t="n"/>
    </row>
    <row r="901" ht="15.75" customHeight="1" s="44">
      <c r="A901" s="26" t="n"/>
    </row>
    <row r="902" ht="15.75" customHeight="1" s="44">
      <c r="A902" s="26" t="n"/>
    </row>
    <row r="903" ht="15.75" customHeight="1" s="44">
      <c r="A903" s="26" t="n"/>
    </row>
    <row r="904" ht="15.75" customHeight="1" s="44">
      <c r="A904" s="26" t="n"/>
    </row>
    <row r="905" ht="15.75" customHeight="1" s="44">
      <c r="A905" s="26" t="n"/>
    </row>
    <row r="906" ht="15.75" customHeight="1" s="44">
      <c r="A906" s="26" t="n"/>
    </row>
    <row r="907" ht="15.75" customHeight="1" s="44">
      <c r="A907" s="26" t="n"/>
    </row>
    <row r="908" ht="15.75" customHeight="1" s="44">
      <c r="A908" s="26" t="n"/>
    </row>
    <row r="909" ht="15.75" customHeight="1" s="44">
      <c r="A909" s="26" t="n"/>
    </row>
    <row r="910" ht="15.75" customHeight="1" s="44">
      <c r="A910" s="26" t="n"/>
    </row>
    <row r="911" ht="15.75" customHeight="1" s="44">
      <c r="A911" s="26" t="n"/>
    </row>
    <row r="912" ht="15.75" customHeight="1" s="44">
      <c r="A912" s="26" t="n"/>
    </row>
    <row r="913" ht="15.75" customHeight="1" s="44">
      <c r="A913" s="26" t="n"/>
    </row>
    <row r="914" ht="15.75" customHeight="1" s="44">
      <c r="A914" s="26" t="n"/>
    </row>
    <row r="915" ht="15.75" customHeight="1" s="44">
      <c r="A915" s="26" t="n"/>
    </row>
    <row r="916" ht="15.75" customHeight="1" s="44">
      <c r="A916" s="26" t="n"/>
    </row>
    <row r="917" ht="15.75" customHeight="1" s="44">
      <c r="A917" s="26" t="n"/>
    </row>
    <row r="918" ht="15.75" customHeight="1" s="44">
      <c r="A918" s="26" t="n"/>
    </row>
    <row r="919" ht="15.75" customHeight="1" s="44">
      <c r="A919" s="26" t="n"/>
    </row>
    <row r="920" ht="15.75" customHeight="1" s="44">
      <c r="A920" s="26" t="n"/>
    </row>
    <row r="921" ht="15.75" customHeight="1" s="44">
      <c r="A921" s="26" t="n"/>
    </row>
    <row r="922" ht="15.75" customHeight="1" s="44">
      <c r="A922" s="26" t="n"/>
    </row>
    <row r="923" ht="15.75" customHeight="1" s="44">
      <c r="A923" s="26" t="n"/>
    </row>
    <row r="924" ht="15.75" customHeight="1" s="44">
      <c r="A924" s="26" t="n"/>
    </row>
    <row r="925" ht="15.75" customHeight="1" s="44">
      <c r="A925" s="26" t="n"/>
    </row>
    <row r="926" ht="15.75" customHeight="1" s="44">
      <c r="A926" s="26" t="n"/>
    </row>
    <row r="927" ht="15.75" customHeight="1" s="44">
      <c r="A927" s="26" t="n"/>
    </row>
    <row r="928" ht="15.75" customHeight="1" s="44">
      <c r="A928" s="26" t="n"/>
    </row>
    <row r="929" ht="15.75" customHeight="1" s="44">
      <c r="A929" s="26" t="n"/>
    </row>
    <row r="930" ht="15.75" customHeight="1" s="44">
      <c r="A930" s="26" t="n"/>
    </row>
    <row r="931" ht="15.75" customHeight="1" s="44">
      <c r="A931" s="26" t="n"/>
    </row>
    <row r="932" ht="15.75" customHeight="1" s="44">
      <c r="A932" s="26" t="n"/>
    </row>
    <row r="933" ht="15.75" customHeight="1" s="44">
      <c r="A933" s="26" t="n"/>
    </row>
    <row r="934" ht="15.75" customHeight="1" s="44">
      <c r="A934" s="26" t="n"/>
    </row>
    <row r="935" ht="15.75" customHeight="1" s="44">
      <c r="A935" s="26" t="n"/>
    </row>
    <row r="936" ht="15.75" customHeight="1" s="44">
      <c r="A936" s="26" t="n"/>
    </row>
    <row r="937" ht="15.75" customHeight="1" s="44">
      <c r="A937" s="26" t="n"/>
    </row>
    <row r="938" ht="15.75" customHeight="1" s="44">
      <c r="A938" s="26" t="n"/>
    </row>
    <row r="939" ht="15.75" customHeight="1" s="44">
      <c r="A939" s="26" t="n"/>
    </row>
    <row r="940" ht="15.75" customHeight="1" s="44">
      <c r="A940" s="26" t="n"/>
    </row>
    <row r="941" ht="15.75" customHeight="1" s="44">
      <c r="A941" s="26" t="n"/>
    </row>
    <row r="942" ht="15.75" customHeight="1" s="44">
      <c r="A942" s="26" t="n"/>
    </row>
    <row r="943" ht="15.75" customHeight="1" s="44">
      <c r="A943" s="26" t="n"/>
    </row>
    <row r="944" ht="15.75" customHeight="1" s="44">
      <c r="A944" s="26" t="n"/>
    </row>
    <row r="945" ht="15.75" customHeight="1" s="44">
      <c r="A945" s="26" t="n"/>
    </row>
    <row r="946" ht="15.75" customHeight="1" s="44">
      <c r="A946" s="26" t="n"/>
    </row>
    <row r="947" ht="15.75" customHeight="1" s="44">
      <c r="A947" s="26" t="n"/>
    </row>
    <row r="948" ht="15.75" customHeight="1" s="44">
      <c r="A948" s="26" t="n"/>
    </row>
    <row r="949" ht="15.75" customHeight="1" s="44">
      <c r="A949" s="26" t="n"/>
    </row>
    <row r="950" ht="15.75" customHeight="1" s="44">
      <c r="A950" s="26" t="n"/>
    </row>
    <row r="951" ht="15.75" customHeight="1" s="44">
      <c r="A951" s="26" t="n"/>
    </row>
    <row r="952" ht="15.75" customHeight="1" s="44">
      <c r="A952" s="26" t="n"/>
    </row>
    <row r="953" ht="15.75" customHeight="1" s="44">
      <c r="A953" s="26" t="n"/>
    </row>
    <row r="954" ht="15.75" customHeight="1" s="44">
      <c r="A954" s="26" t="n"/>
    </row>
    <row r="955" ht="15.75" customHeight="1" s="44">
      <c r="A955" s="26" t="n"/>
    </row>
    <row r="956" ht="15.75" customHeight="1" s="44">
      <c r="A956" s="26" t="n"/>
    </row>
    <row r="957" ht="15.75" customHeight="1" s="44">
      <c r="A957" s="26" t="n"/>
    </row>
    <row r="958" ht="15.75" customHeight="1" s="44">
      <c r="A958" s="26" t="n"/>
    </row>
    <row r="959" ht="15.75" customHeight="1" s="44">
      <c r="A959" s="26" t="n"/>
    </row>
    <row r="960" ht="15.75" customHeight="1" s="44">
      <c r="A960" s="26" t="n"/>
    </row>
    <row r="961" ht="15.75" customHeight="1" s="44">
      <c r="A961" s="26" t="n"/>
    </row>
    <row r="962" ht="15.75" customHeight="1" s="44">
      <c r="A962" s="26" t="n"/>
    </row>
    <row r="963" ht="15.75" customHeight="1" s="44">
      <c r="A963" s="26" t="n"/>
    </row>
    <row r="964" ht="15.75" customHeight="1" s="44">
      <c r="A964" s="26" t="n"/>
    </row>
    <row r="965" ht="15.75" customHeight="1" s="44">
      <c r="A965" s="26" t="n"/>
    </row>
    <row r="966" ht="15.75" customHeight="1" s="44">
      <c r="A966" s="26" t="n"/>
    </row>
    <row r="967" ht="15.75" customHeight="1" s="44">
      <c r="A967" s="26" t="n"/>
    </row>
    <row r="968" ht="15.75" customHeight="1" s="44">
      <c r="A968" s="26" t="n"/>
    </row>
    <row r="969" ht="15.75" customHeight="1" s="44">
      <c r="A969" s="26" t="n"/>
    </row>
    <row r="970" ht="15.75" customHeight="1" s="44">
      <c r="A970" s="26" t="n"/>
    </row>
    <row r="971" ht="15.75" customHeight="1" s="44">
      <c r="A971" s="26" t="n"/>
    </row>
    <row r="972" ht="15.75" customHeight="1" s="44">
      <c r="A972" s="26" t="n"/>
    </row>
    <row r="973" ht="15.75" customHeight="1" s="44">
      <c r="A973" s="26" t="n"/>
    </row>
    <row r="974" ht="15.75" customHeight="1" s="44">
      <c r="A974" s="26" t="n"/>
    </row>
    <row r="975" ht="15.75" customHeight="1" s="44">
      <c r="A975" s="26" t="n"/>
    </row>
    <row r="976" ht="15.75" customHeight="1" s="44">
      <c r="A976" s="26" t="n"/>
    </row>
    <row r="977" ht="15.75" customHeight="1" s="44">
      <c r="A977" s="26" t="n"/>
    </row>
    <row r="978" ht="15.75" customHeight="1" s="44">
      <c r="A978" s="26" t="n"/>
    </row>
    <row r="979" ht="15.75" customHeight="1" s="44">
      <c r="A979" s="26" t="n"/>
    </row>
    <row r="980" ht="15.75" customHeight="1" s="44">
      <c r="A980" s="26" t="n"/>
    </row>
    <row r="981" ht="15.75" customHeight="1" s="44">
      <c r="A981" s="26" t="n"/>
    </row>
    <row r="982" ht="15.75" customHeight="1" s="44">
      <c r="A982" s="26" t="n"/>
    </row>
    <row r="983" ht="15.75" customHeight="1" s="44">
      <c r="A983" s="26" t="n"/>
    </row>
    <row r="984" ht="15.75" customHeight="1" s="44">
      <c r="A984" s="26" t="n"/>
    </row>
    <row r="985" ht="15.75" customHeight="1" s="44">
      <c r="A985" s="26" t="n"/>
    </row>
    <row r="986" ht="15.75" customHeight="1" s="44">
      <c r="A986" s="26" t="n"/>
    </row>
    <row r="987" ht="15.75" customHeight="1" s="44">
      <c r="A987" s="26" t="n"/>
    </row>
    <row r="988" ht="15.75" customHeight="1" s="44">
      <c r="A988" s="26" t="n"/>
    </row>
    <row r="989" ht="15.75" customHeight="1" s="44">
      <c r="A989" s="26" t="n"/>
    </row>
    <row r="990" ht="15.75" customHeight="1" s="44">
      <c r="A990" s="26" t="n"/>
    </row>
    <row r="991" ht="15.75" customHeight="1" s="44">
      <c r="A991" s="26" t="n"/>
    </row>
    <row r="992" ht="15.75" customHeight="1" s="44">
      <c r="A992" s="26" t="n"/>
    </row>
    <row r="993" ht="15.75" customHeight="1" s="44">
      <c r="A993" s="26" t="n"/>
    </row>
    <row r="994" ht="15.75" customHeight="1" s="44">
      <c r="A994" s="26" t="n"/>
    </row>
    <row r="995" ht="15.75" customHeight="1" s="44">
      <c r="A995" s="26" t="n"/>
    </row>
    <row r="996" ht="15.75" customHeight="1" s="44">
      <c r="A996" s="26" t="n"/>
    </row>
    <row r="997" ht="15.75" customHeight="1" s="44">
      <c r="A997" s="26" t="n"/>
    </row>
    <row r="998" ht="15.75" customHeight="1" s="44">
      <c r="A998" s="26" t="n"/>
    </row>
    <row r="999" ht="15.75" customHeight="1" s="44">
      <c r="A999" s="26" t="n"/>
    </row>
    <row r="1000" ht="15.75" customHeight="1" s="44">
      <c r="A1000" s="26" t="n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119"/>
  <sheetViews>
    <sheetView tabSelected="1" topLeftCell="A65" workbookViewId="0">
      <selection activeCell="B68" sqref="B68:B83"/>
    </sheetView>
  </sheetViews>
  <sheetFormatPr baseColWidth="10" defaultColWidth="12.6640625" defaultRowHeight="15" customHeight="1"/>
  <cols>
    <col width="60.1640625" customWidth="1" style="44" min="1" max="1"/>
    <col width="34.6640625" customWidth="1" style="44" min="2" max="2"/>
    <col width="27.1640625" customWidth="1" style="44" min="3" max="3"/>
    <col width="24.33203125" customWidth="1" style="44" min="4" max="4"/>
    <col width="22.5" customWidth="1" style="44" min="5" max="5"/>
    <col width="10.1640625" customWidth="1" style="44" min="6" max="35"/>
  </cols>
  <sheetData>
    <row r="1" ht="14.5" customHeight="1" s="44">
      <c r="A1" s="2" t="inlineStr">
        <is>
          <t>Method Using Data for Exiting Plant O&amp;M Costs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</row>
    <row r="2" ht="14.5" customHeight="1" s="44">
      <c r="A2" s="1" t="inlineStr">
        <is>
          <t>O&amp;M Costs</t>
        </is>
      </c>
      <c r="D2" s="48" t="inlineStr">
        <is>
          <t>Standardized Currency Years</t>
        </is>
      </c>
      <c r="G2" s="48" t="inlineStr">
        <is>
          <t>Original Currency Years</t>
        </is>
      </c>
      <c r="M2" s="4" t="inlineStr">
        <is>
          <t>Source: file InputData/cpi.xlsx</t>
        </is>
      </c>
    </row>
    <row r="3" ht="43.5" customHeight="1" s="44">
      <c r="A3" s="31" t="inlineStr">
        <is>
          <t>Model Subscript</t>
        </is>
      </c>
      <c r="B3" s="31" t="inlineStr">
        <is>
          <t>Model Power Plant Quality</t>
        </is>
      </c>
      <c r="C3" s="31" t="inlineStr">
        <is>
          <t>EIA Technology Name</t>
        </is>
      </c>
      <c r="D3" s="32" t="inlineStr">
        <is>
          <t>Overnight Capital Cost ($/kW)</t>
        </is>
      </c>
      <c r="E3" s="32" t="inlineStr">
        <is>
          <t>Variable O&amp;M ($/MWh)</t>
        </is>
      </c>
      <c r="F3" s="32" t="inlineStr">
        <is>
          <t>Fixed O&amp;M ($/kW-yr)</t>
        </is>
      </c>
      <c r="G3" s="32" t="inlineStr">
        <is>
          <t>Overnight Capital Cost ($/kW)</t>
        </is>
      </c>
      <c r="H3" s="32" t="inlineStr">
        <is>
          <t>Variable O&amp;M ($/MWh)</t>
        </is>
      </c>
      <c r="I3" s="32" t="inlineStr">
        <is>
          <t>Fixed O&amp;M ($/kW-yr)</t>
        </is>
      </c>
      <c r="J3" s="33" t="inlineStr">
        <is>
          <t>Currency Year</t>
        </is>
      </c>
      <c r="K3" s="31" t="inlineStr">
        <is>
          <t>Source</t>
        </is>
      </c>
      <c r="M3" s="4" t="inlineStr">
        <is>
          <t>Year</t>
        </is>
      </c>
      <c r="N3" s="4" t="inlineStr">
        <is>
          <t>Semiannual averages</t>
        </is>
      </c>
      <c r="P3" s="4" t="inlineStr">
        <is>
          <t>Annual avg.</t>
        </is>
      </c>
      <c r="Q3" s="4" t="inlineStr">
        <is>
          <t>Percent change from previous</t>
        </is>
      </c>
      <c r="S3" s="1" t="inlineStr">
        <is>
          <t>Multiply by to get 2012 Dollars</t>
        </is>
      </c>
    </row>
    <row r="4" ht="14.5" customHeight="1" s="44">
      <c r="A4" s="4" t="inlineStr">
        <is>
          <t>hard coal</t>
        </is>
      </c>
      <c r="B4" s="4" t="inlineStr">
        <is>
          <t>preexisting retiring</t>
        </is>
      </c>
      <c r="C4" s="4" t="inlineStr">
        <is>
          <t>Scrubbed Coal</t>
        </is>
      </c>
      <c r="D4" s="34">
        <f>G4*P8/P4</f>
        <v/>
      </c>
      <c r="E4" s="34">
        <f>H4*Q8/Q4</f>
        <v/>
      </c>
      <c r="F4" s="34">
        <f>I4*R8/R4</f>
        <v/>
      </c>
      <c r="G4" s="4" t="n">
        <v>2917</v>
      </c>
      <c r="H4" s="35" t="n">
        <v>4.47</v>
      </c>
      <c r="I4" s="35" t="n">
        <v>31.16</v>
      </c>
      <c r="J4" s="43" t="n">
        <v>2013</v>
      </c>
      <c r="K4" s="36" t="inlineStr">
        <is>
          <t>AEO 2015</t>
        </is>
      </c>
      <c r="M4" s="4" t="inlineStr">
        <is>
          <t>2015.............................................................................     .</t>
        </is>
      </c>
      <c r="N4" s="4" t="n">
        <v>236.265</v>
      </c>
      <c r="O4" s="4" t="n">
        <v>237.769</v>
      </c>
      <c r="P4" s="4" t="n">
        <v>237.017</v>
      </c>
      <c r="Q4" s="4" t="n">
        <v>0.7</v>
      </c>
      <c r="R4" s="4" t="n">
        <v>0.1</v>
      </c>
      <c r="S4" s="37">
        <f>$D$50/P4</f>
        <v/>
      </c>
    </row>
    <row r="5" ht="14.5" customHeight="1" s="44">
      <c r="A5" s="4" t="inlineStr">
        <is>
          <t>hard coal</t>
        </is>
      </c>
      <c r="B5" s="4" t="inlineStr">
        <is>
          <t>newly built</t>
        </is>
      </c>
      <c r="C5" s="4" t="inlineStr">
        <is>
          <t>Coal with 30% CCS</t>
        </is>
      </c>
      <c r="D5" s="4">
        <f>G5</f>
        <v/>
      </c>
      <c r="E5" s="38">
        <f>H5</f>
        <v/>
      </c>
      <c r="F5" s="38">
        <f>I5</f>
        <v/>
      </c>
      <c r="G5" s="3" t="n">
        <v>4652</v>
      </c>
      <c r="H5" s="35" t="n">
        <v>7.05</v>
      </c>
      <c r="I5" s="35" t="n">
        <v>54.07</v>
      </c>
      <c r="J5" s="43" t="n">
        <v>2019</v>
      </c>
      <c r="K5" s="3" t="inlineStr">
        <is>
          <t>AEO 2020</t>
        </is>
      </c>
      <c r="M5" s="4" t="inlineStr">
        <is>
          <t>2016.............................................................................     .</t>
        </is>
      </c>
      <c r="N5" s="4" t="n">
        <v>238.778</v>
      </c>
      <c r="O5" s="4" t="n">
        <v>241.237</v>
      </c>
      <c r="P5" s="4" t="n">
        <v>240.007</v>
      </c>
      <c r="Q5" s="4" t="n">
        <v>2.1</v>
      </c>
      <c r="R5" s="4" t="n">
        <v>1.3</v>
      </c>
      <c r="S5" s="37">
        <f>$D$50/P5</f>
        <v/>
      </c>
    </row>
    <row r="6" ht="14.5" customHeight="1" s="44">
      <c r="A6" s="4" t="inlineStr">
        <is>
          <t>natural gas nonpeaker</t>
        </is>
      </c>
      <c r="B6" s="4" t="inlineStr">
        <is>
          <t>preexisting retiring</t>
        </is>
      </c>
      <c r="C6" s="4" t="inlineStr">
        <is>
          <t>Conventional Gas/Oil Combined Cycle</t>
        </is>
      </c>
      <c r="D6" s="34">
        <f>G6*$P$8/$P$7</f>
        <v/>
      </c>
      <c r="E6" s="34">
        <f>H6*$P$8/$P$7</f>
        <v/>
      </c>
      <c r="F6" s="34">
        <f>I6*$P$8/$P$7</f>
        <v/>
      </c>
      <c r="G6" s="4" t="n">
        <v>999</v>
      </c>
      <c r="H6" s="35" t="n">
        <v>3.61</v>
      </c>
      <c r="I6" s="35" t="n">
        <v>11.33</v>
      </c>
      <c r="J6" s="43" t="n">
        <v>2018</v>
      </c>
      <c r="K6" s="36" t="inlineStr">
        <is>
          <t>AEO 2019</t>
        </is>
      </c>
      <c r="M6" s="4" t="inlineStr">
        <is>
          <t>2017.............................................................................     .</t>
        </is>
      </c>
      <c r="N6" s="4" t="n">
        <v>244.076</v>
      </c>
      <c r="O6" s="4" t="n">
        <v>246.163</v>
      </c>
      <c r="P6" s="4" t="n">
        <v>245.12</v>
      </c>
      <c r="Q6" s="4" t="n">
        <v>2.1</v>
      </c>
      <c r="R6" s="4" t="n">
        <v>2.1</v>
      </c>
      <c r="S6" s="37">
        <f>$D$50/P6</f>
        <v/>
      </c>
    </row>
    <row r="7" ht="14.5" customHeight="1" s="44">
      <c r="A7" s="4" t="inlineStr">
        <is>
          <t>natural gas nonpeaker</t>
        </is>
      </c>
      <c r="B7" s="4" t="inlineStr">
        <is>
          <t>newly built</t>
        </is>
      </c>
      <c r="C7" s="4" t="inlineStr">
        <is>
          <t>Combined Cycle - Single Shaft</t>
        </is>
      </c>
      <c r="D7" s="4">
        <f>G7</f>
        <v/>
      </c>
      <c r="E7" s="38">
        <f>H7</f>
        <v/>
      </c>
      <c r="F7" s="38">
        <f>I7</f>
        <v/>
      </c>
      <c r="G7" s="3" t="n">
        <v>1079</v>
      </c>
      <c r="H7" s="35" t="n">
        <v>2.54</v>
      </c>
      <c r="I7" s="35" t="n">
        <v>14.04</v>
      </c>
      <c r="J7" s="43" t="n">
        <v>2019</v>
      </c>
      <c r="K7" s="3" t="inlineStr">
        <is>
          <t>AEO 2020</t>
        </is>
      </c>
      <c r="M7" s="4" t="inlineStr">
        <is>
          <t>2018.............................................................................     .</t>
        </is>
      </c>
      <c r="N7" s="4" t="n">
        <v>250.089</v>
      </c>
      <c r="O7" s="4" t="n">
        <v>252.125</v>
      </c>
      <c r="P7" s="4" t="n">
        <v>251.107</v>
      </c>
      <c r="Q7" s="4" t="n">
        <v>1.9</v>
      </c>
      <c r="R7" s="4" t="n">
        <v>2.4</v>
      </c>
      <c r="S7" s="37">
        <f>$D$50/P7</f>
        <v/>
      </c>
    </row>
    <row r="8" ht="14.5" customHeight="1" s="44">
      <c r="A8" s="4" t="inlineStr">
        <is>
          <t>natural gas peaker</t>
        </is>
      </c>
      <c r="B8" s="4" t="inlineStr">
        <is>
          <t>preexisting retiring</t>
        </is>
      </c>
      <c r="C8" s="4" t="inlineStr">
        <is>
          <t>Conventional Combustion Turbine</t>
        </is>
      </c>
      <c r="D8" s="34">
        <f>G8*$P$8/$P$7</f>
        <v/>
      </c>
      <c r="E8" s="34">
        <f>H8*$P$8/$P$7</f>
        <v/>
      </c>
      <c r="F8" s="34">
        <f>I8*$P$8/$P$7</f>
        <v/>
      </c>
      <c r="G8" s="4" t="n">
        <v>1126</v>
      </c>
      <c r="H8" s="35" t="n">
        <v>3.61</v>
      </c>
      <c r="I8" s="35" t="n">
        <v>18.03</v>
      </c>
      <c r="J8" s="43" t="n">
        <v>2018</v>
      </c>
      <c r="K8" s="36" t="inlineStr">
        <is>
          <t>AEO 2019</t>
        </is>
      </c>
      <c r="M8" s="4" t="inlineStr">
        <is>
          <t>2019.............................................................................     .</t>
        </is>
      </c>
      <c r="N8" s="4" t="n">
        <v>254.412</v>
      </c>
      <c r="O8" s="4" t="n">
        <v>256.903</v>
      </c>
      <c r="P8" s="4" t="n">
        <v>255.657</v>
      </c>
      <c r="Q8" s="4" t="n">
        <v>2.3</v>
      </c>
      <c r="R8" s="4" t="n">
        <v>1.8</v>
      </c>
      <c r="S8" s="37">
        <f>$D$50/P8</f>
        <v/>
      </c>
    </row>
    <row r="9" ht="14.5" customHeight="1" s="44">
      <c r="A9" s="4" t="inlineStr">
        <is>
          <t>natural gas peaker</t>
        </is>
      </c>
      <c r="B9" s="4" t="inlineStr">
        <is>
          <t>newly built</t>
        </is>
      </c>
      <c r="C9" s="4" t="inlineStr">
        <is>
          <t>Conbustion turbine - industrial frame</t>
        </is>
      </c>
      <c r="D9" s="4">
        <f>G9</f>
        <v/>
      </c>
      <c r="E9" s="38">
        <f>H9</f>
        <v/>
      </c>
      <c r="F9" s="38">
        <f>I9</f>
        <v/>
      </c>
      <c r="G9" s="3" t="n">
        <v>710</v>
      </c>
      <c r="H9" s="35" t="n">
        <v>4.48</v>
      </c>
      <c r="I9" s="35" t="n">
        <v>6.97</v>
      </c>
      <c r="J9" s="43" t="n">
        <v>2019</v>
      </c>
      <c r="K9" s="3" t="inlineStr">
        <is>
          <t>AEO 2020</t>
        </is>
      </c>
    </row>
    <row r="10" ht="14.5" customHeight="1" s="44">
      <c r="A10" s="4" t="inlineStr">
        <is>
          <t>nuclear</t>
        </is>
      </c>
      <c r="B10" s="4" t="inlineStr">
        <is>
          <t>both</t>
        </is>
      </c>
      <c r="C10" s="4" t="inlineStr">
        <is>
          <t>Advanced Nuclear</t>
        </is>
      </c>
      <c r="D10" s="4">
        <f>G10</f>
        <v/>
      </c>
      <c r="E10" s="38">
        <f>H10</f>
        <v/>
      </c>
      <c r="F10" s="38">
        <f>I10</f>
        <v/>
      </c>
      <c r="G10" s="3" t="n">
        <v>6317</v>
      </c>
      <c r="H10" s="35" t="n">
        <v>2.36</v>
      </c>
      <c r="I10" s="35" t="n">
        <v>121.13</v>
      </c>
      <c r="J10" s="43" t="n">
        <v>2019</v>
      </c>
      <c r="K10" s="3" t="inlineStr">
        <is>
          <t>AEO 2020</t>
        </is>
      </c>
    </row>
    <row r="11" ht="14.5" customHeight="1" s="44">
      <c r="A11" s="4" t="inlineStr">
        <is>
          <t>biomass</t>
        </is>
      </c>
      <c r="B11" s="4" t="inlineStr">
        <is>
          <t>both</t>
        </is>
      </c>
      <c r="C11" s="4" t="inlineStr">
        <is>
          <t>Biomass</t>
        </is>
      </c>
      <c r="D11" s="4">
        <f>G11</f>
        <v/>
      </c>
      <c r="E11" s="38">
        <f>H11</f>
        <v/>
      </c>
      <c r="F11" s="38">
        <f>I11</f>
        <v/>
      </c>
      <c r="G11" s="3" t="n">
        <v>4104</v>
      </c>
      <c r="H11" s="35" t="n">
        <v>4.81</v>
      </c>
      <c r="I11" s="35" t="n">
        <v>125.19</v>
      </c>
      <c r="J11" s="43" t="n">
        <v>2019</v>
      </c>
      <c r="K11" s="3" t="inlineStr">
        <is>
          <t>AEO 2020</t>
        </is>
      </c>
    </row>
    <row r="12" ht="14.5" customHeight="1" s="44">
      <c r="A12" s="4" t="inlineStr">
        <is>
          <t>geothermal</t>
        </is>
      </c>
      <c r="B12" s="4" t="inlineStr">
        <is>
          <t>both</t>
        </is>
      </c>
      <c r="C12" s="4" t="inlineStr">
        <is>
          <t>Geothermal</t>
        </is>
      </c>
      <c r="D12" s="4">
        <f>G12</f>
        <v/>
      </c>
      <c r="E12" s="38">
        <f>H12</f>
        <v/>
      </c>
      <c r="F12" s="38">
        <f>I12</f>
        <v/>
      </c>
      <c r="G12" s="3" t="n">
        <v>2680</v>
      </c>
      <c r="H12" s="35" t="n">
        <v>1.16</v>
      </c>
      <c r="I12" s="35" t="n">
        <v>113.29</v>
      </c>
      <c r="J12" s="43" t="n">
        <v>2019</v>
      </c>
      <c r="K12" s="3" t="inlineStr">
        <is>
          <t>AEO 2020</t>
        </is>
      </c>
    </row>
    <row r="13" ht="14.5" customHeight="1" s="44">
      <c r="A13" s="4" t="inlineStr">
        <is>
          <t>hydro</t>
        </is>
      </c>
      <c r="B13" s="4" t="inlineStr">
        <is>
          <t>both</t>
        </is>
      </c>
      <c r="C13" s="4" t="inlineStr">
        <is>
          <t>Conventional Hydropower</t>
        </is>
      </c>
      <c r="D13" s="4">
        <f>G13</f>
        <v/>
      </c>
      <c r="E13" s="38">
        <f>H13</f>
        <v/>
      </c>
      <c r="F13" s="38">
        <f>I13</f>
        <v/>
      </c>
      <c r="G13" s="3" t="n">
        <v>2752</v>
      </c>
      <c r="H13" s="35" t="n">
        <v>1.39</v>
      </c>
      <c r="I13" s="35" t="n">
        <v>41.63</v>
      </c>
      <c r="J13" s="43" t="n">
        <v>2019</v>
      </c>
      <c r="K13" s="3" t="inlineStr">
        <is>
          <t>AEO 2020</t>
        </is>
      </c>
    </row>
    <row r="14" ht="14.5" customHeight="1" s="44">
      <c r="A14" s="4" t="inlineStr">
        <is>
          <t>onshore wind</t>
        </is>
      </c>
      <c r="B14" s="4" t="inlineStr">
        <is>
          <t>both</t>
        </is>
      </c>
      <c r="C14" s="4" t="inlineStr">
        <is>
          <t>Onshore Wind</t>
        </is>
      </c>
      <c r="D14" s="39">
        <f>G14</f>
        <v/>
      </c>
      <c r="E14" s="38">
        <f>H14</f>
        <v/>
      </c>
      <c r="F14" s="38">
        <f>I14</f>
        <v/>
      </c>
      <c r="G14" s="39" t="n">
        <v>1319</v>
      </c>
      <c r="H14" s="35" t="n">
        <v>0</v>
      </c>
      <c r="I14" s="35" t="n">
        <v>26.22</v>
      </c>
      <c r="J14" s="43" t="n">
        <v>2019</v>
      </c>
      <c r="K14" s="3" t="inlineStr">
        <is>
          <t>AEO 2020</t>
        </is>
      </c>
    </row>
    <row r="15" ht="14.5" customHeight="1" s="44">
      <c r="A15" s="4" t="inlineStr">
        <is>
          <t>offshore wind</t>
        </is>
      </c>
      <c r="B15" s="4" t="inlineStr">
        <is>
          <t>both</t>
        </is>
      </c>
      <c r="C15" s="4" t="inlineStr">
        <is>
          <t>Offshore Wind</t>
        </is>
      </c>
      <c r="D15" s="39">
        <f>G15</f>
        <v/>
      </c>
      <c r="E15" s="38">
        <f>H15</f>
        <v/>
      </c>
      <c r="F15" s="38">
        <f>I15</f>
        <v/>
      </c>
      <c r="G15" s="39" t="n">
        <v>5446</v>
      </c>
      <c r="H15" s="35" t="n">
        <v>0</v>
      </c>
      <c r="I15" s="35" t="n">
        <v>109.54</v>
      </c>
      <c r="J15" s="43" t="n">
        <v>2019</v>
      </c>
      <c r="K15" s="3" t="inlineStr">
        <is>
          <t>AEO 2020</t>
        </is>
      </c>
    </row>
    <row r="16" ht="14.5" customHeight="1" s="44">
      <c r="A16" s="4" t="inlineStr">
        <is>
          <t>solar thermal</t>
        </is>
      </c>
      <c r="B16" s="4" t="inlineStr">
        <is>
          <t>both</t>
        </is>
      </c>
      <c r="C16" s="4" t="inlineStr">
        <is>
          <t>Solar Thermal</t>
        </is>
      </c>
      <c r="D16" s="4">
        <f>G16</f>
        <v/>
      </c>
      <c r="E16" s="38">
        <f>H16</f>
        <v/>
      </c>
      <c r="F16" s="38">
        <f>I16</f>
        <v/>
      </c>
      <c r="G16" s="3" t="n">
        <v>7191</v>
      </c>
      <c r="H16" s="35" t="n">
        <v>0</v>
      </c>
      <c r="I16" s="35" t="n">
        <v>85.03</v>
      </c>
      <c r="J16" s="43" t="n">
        <v>2019</v>
      </c>
      <c r="K16" s="3" t="inlineStr">
        <is>
          <t>AEO 2020</t>
        </is>
      </c>
    </row>
    <row r="17" ht="14.5" customHeight="1" s="44">
      <c r="A17" s="4" t="inlineStr">
        <is>
          <t>solar PV</t>
        </is>
      </c>
      <c r="B17" s="4" t="inlineStr">
        <is>
          <t>both</t>
        </is>
      </c>
      <c r="C17" s="4" t="inlineStr">
        <is>
          <t>Solar Photovoltaic</t>
        </is>
      </c>
      <c r="D17" s="39">
        <f>G17</f>
        <v/>
      </c>
      <c r="E17" s="38">
        <f>H17</f>
        <v/>
      </c>
      <c r="F17" s="38">
        <f>I17</f>
        <v/>
      </c>
      <c r="G17" s="39" t="n">
        <v>1331</v>
      </c>
      <c r="H17" s="35" t="n">
        <v>0</v>
      </c>
      <c r="I17" s="35" t="n">
        <v>15.19</v>
      </c>
      <c r="J17" s="43" t="n">
        <v>2019</v>
      </c>
      <c r="K17" s="3" t="inlineStr">
        <is>
          <t>AEO 2020</t>
        </is>
      </c>
    </row>
    <row r="18" ht="14.5" customHeight="1" s="44">
      <c r="A18" s="4" t="inlineStr">
        <is>
          <t>municipal solid waste</t>
        </is>
      </c>
      <c r="B18" s="4" t="inlineStr">
        <is>
          <t>both</t>
        </is>
      </c>
      <c r="C18" s="4" t="inlineStr">
        <is>
          <t>MSW-landfill gas</t>
        </is>
      </c>
      <c r="D18" s="4">
        <f>G18</f>
        <v/>
      </c>
      <c r="E18" s="38">
        <f>H18</f>
        <v/>
      </c>
      <c r="F18" s="38">
        <f>I18</f>
        <v/>
      </c>
      <c r="G18" s="3" t="n">
        <v>1557</v>
      </c>
      <c r="H18" s="35" t="n">
        <v>6.17</v>
      </c>
      <c r="I18" s="35" t="n">
        <v>20.02</v>
      </c>
      <c r="J18" s="43" t="n">
        <v>2019</v>
      </c>
      <c r="K18" s="3" t="inlineStr">
        <is>
          <t>AEO 2020</t>
        </is>
      </c>
    </row>
    <row r="20" ht="14.5" customHeight="1" s="44">
      <c r="A20" s="4" t="inlineStr">
        <is>
          <t>We do not use the values in red because they exceed real-world observed costs.  We use other sources for</t>
        </is>
      </c>
    </row>
    <row r="21" ht="15.75" customHeight="1" s="44">
      <c r="A21" s="4" t="inlineStr">
        <is>
          <t>wind and solar PV capital costs.</t>
        </is>
      </c>
    </row>
    <row r="22" ht="15.75" customHeight="1" s="44"/>
    <row r="23" ht="15.75" customHeight="1" s="44">
      <c r="A23" s="1" t="inlineStr">
        <is>
          <t>Fuel Costs ($/Btu)</t>
        </is>
      </c>
    </row>
    <row r="24" ht="15.75" customHeight="1" s="44">
      <c r="B24" s="4" t="n">
        <v>2020</v>
      </c>
      <c r="C24" s="4" t="n">
        <v>2021</v>
      </c>
      <c r="D24" s="4" t="n">
        <v>2022</v>
      </c>
      <c r="E24" s="4" t="n">
        <v>2023</v>
      </c>
      <c r="F24" s="4" t="n">
        <v>2024</v>
      </c>
      <c r="G24" s="4" t="n">
        <v>2025</v>
      </c>
      <c r="H24" s="4" t="n">
        <v>2026</v>
      </c>
      <c r="I24" s="4" t="n">
        <v>2027</v>
      </c>
      <c r="J24" s="4" t="n">
        <v>2028</v>
      </c>
      <c r="K24" s="4" t="n">
        <v>2029</v>
      </c>
      <c r="L24" s="4" t="n">
        <v>2030</v>
      </c>
      <c r="M24" s="4" t="n">
        <v>2031</v>
      </c>
      <c r="N24" s="4" t="n">
        <v>2032</v>
      </c>
      <c r="O24" s="4" t="n">
        <v>2033</v>
      </c>
      <c r="P24" s="4" t="n">
        <v>2034</v>
      </c>
      <c r="Q24" s="4" t="n">
        <v>2035</v>
      </c>
      <c r="R24" s="4" t="n">
        <v>2036</v>
      </c>
      <c r="S24" s="4" t="n">
        <v>2037</v>
      </c>
      <c r="T24" s="4" t="n">
        <v>2038</v>
      </c>
      <c r="U24" s="4" t="n">
        <v>2039</v>
      </c>
      <c r="V24" s="4" t="n">
        <v>2040</v>
      </c>
      <c r="W24" s="4" t="n">
        <v>2041</v>
      </c>
      <c r="X24" s="4" t="n">
        <v>2042</v>
      </c>
      <c r="Y24" s="4" t="n">
        <v>2043</v>
      </c>
      <c r="Z24" s="4" t="n">
        <v>2044</v>
      </c>
      <c r="AA24" s="4" t="n">
        <v>2045</v>
      </c>
      <c r="AB24" s="4" t="n">
        <v>2046</v>
      </c>
      <c r="AC24" s="4" t="n">
        <v>2047</v>
      </c>
      <c r="AD24" s="4" t="n">
        <v>2048</v>
      </c>
      <c r="AE24" s="4" t="n">
        <v>2049</v>
      </c>
      <c r="AF24" s="4" t="n">
        <v>2050</v>
      </c>
    </row>
    <row r="25" ht="15.75" customHeight="1" s="44"/>
    <row r="26" ht="15.75" customHeight="1" s="44">
      <c r="A26" s="4" t="inlineStr">
        <is>
          <t>Time (Year)</t>
        </is>
      </c>
      <c r="B26" s="4" t="n">
        <v>2020</v>
      </c>
      <c r="C26" s="4" t="n">
        <v>2021</v>
      </c>
      <c r="D26" s="4" t="n">
        <v>2022</v>
      </c>
      <c r="E26" s="4" t="n">
        <v>2023</v>
      </c>
      <c r="F26" s="4" t="n">
        <v>2024</v>
      </c>
      <c r="G26" s="4" t="n">
        <v>2025</v>
      </c>
      <c r="H26" s="4" t="n">
        <v>2026</v>
      </c>
      <c r="I26" s="4" t="n">
        <v>2027</v>
      </c>
      <c r="J26" s="4" t="n">
        <v>2028</v>
      </c>
      <c r="K26" s="4" t="n">
        <v>2029</v>
      </c>
      <c r="L26" s="4" t="n">
        <v>2030</v>
      </c>
      <c r="M26" s="4" t="n">
        <v>2031</v>
      </c>
      <c r="N26" s="4" t="n">
        <v>2032</v>
      </c>
      <c r="O26" s="4" t="n">
        <v>2033</v>
      </c>
      <c r="P26" s="4" t="n">
        <v>2034</v>
      </c>
      <c r="Q26" s="4" t="n">
        <v>2035</v>
      </c>
      <c r="R26" s="4" t="n">
        <v>2036</v>
      </c>
      <c r="S26" s="4" t="n">
        <v>2037</v>
      </c>
      <c r="T26" s="4" t="n">
        <v>2038</v>
      </c>
      <c r="U26" s="4" t="n">
        <v>2039</v>
      </c>
      <c r="V26" s="4" t="n">
        <v>2040</v>
      </c>
      <c r="W26" s="4" t="n">
        <v>2041</v>
      </c>
      <c r="X26" s="4" t="n">
        <v>2042</v>
      </c>
      <c r="Y26" s="4" t="n">
        <v>2043</v>
      </c>
      <c r="Z26" s="4" t="n">
        <v>2044</v>
      </c>
      <c r="AA26" s="4" t="n">
        <v>2045</v>
      </c>
      <c r="AB26" s="4" t="n">
        <v>2046</v>
      </c>
      <c r="AC26" s="4" t="n">
        <v>2047</v>
      </c>
      <c r="AD26" s="4" t="n">
        <v>2048</v>
      </c>
      <c r="AE26" s="4" t="n">
        <v>2049</v>
      </c>
      <c r="AF26" s="4" t="n">
        <v>2050</v>
      </c>
    </row>
    <row r="27" ht="15.75" customHeight="1" s="44">
      <c r="A27" s="40" t="inlineStr">
        <is>
          <t>Electricity Fuel Cost per Unit Energy[hard coal es]</t>
        </is>
      </c>
      <c r="B27" s="40" t="n">
        <v>3.261e-06</v>
      </c>
      <c r="C27" s="40" t="n">
        <v>3.355e-06</v>
      </c>
      <c r="D27" s="40" t="n">
        <v>3.257e-06</v>
      </c>
      <c r="E27" s="40" t="n">
        <v>3.251e-06</v>
      </c>
      <c r="F27" s="40" t="n">
        <v>3.302e-06</v>
      </c>
      <c r="G27" s="40" t="n">
        <v>3.292e-06</v>
      </c>
      <c r="H27" s="40" t="n">
        <v>3.26e-06</v>
      </c>
      <c r="I27" s="40" t="n">
        <v>3.238e-06</v>
      </c>
      <c r="J27" s="40" t="n">
        <v>3.234e-06</v>
      </c>
      <c r="K27" s="40" t="n">
        <v>3.214e-06</v>
      </c>
      <c r="L27" s="40" t="n">
        <v>3.215e-06</v>
      </c>
      <c r="M27" s="40" t="n">
        <v>3.215e-06</v>
      </c>
      <c r="N27" s="40" t="n">
        <v>3.214e-06</v>
      </c>
      <c r="O27" s="40" t="n">
        <v>3.216e-06</v>
      </c>
      <c r="P27" s="40" t="n">
        <v>3.196e-06</v>
      </c>
      <c r="Q27" s="40" t="n">
        <v>3.191e-06</v>
      </c>
      <c r="R27" s="40" t="n">
        <v>3.18e-06</v>
      </c>
      <c r="S27" s="40" t="n">
        <v>3.167e-06</v>
      </c>
      <c r="T27" s="40" t="n">
        <v>3.158e-06</v>
      </c>
      <c r="U27" s="40" t="n">
        <v>3.158e-06</v>
      </c>
      <c r="V27" s="40" t="n">
        <v>3.152e-06</v>
      </c>
      <c r="W27" s="40" t="n">
        <v>3.152e-06</v>
      </c>
      <c r="X27" s="40" t="n">
        <v>3.158e-06</v>
      </c>
      <c r="Y27" s="40" t="n">
        <v>3.122e-06</v>
      </c>
      <c r="Z27" s="40" t="n">
        <v>3.116e-06</v>
      </c>
      <c r="AA27" s="40" t="n">
        <v>3.116e-06</v>
      </c>
      <c r="AB27" s="40" t="n">
        <v>3.113e-06</v>
      </c>
      <c r="AC27" s="40" t="n">
        <v>3.115e-06</v>
      </c>
      <c r="AD27" s="40" t="n">
        <v>3.115e-06</v>
      </c>
      <c r="AE27" s="40" t="n">
        <v>3.125e-06</v>
      </c>
      <c r="AF27" s="40" t="n">
        <v>2.191e-06</v>
      </c>
      <c r="AG27" t="n">
        <v>1.758e-06</v>
      </c>
    </row>
    <row r="28" ht="15.75" customHeight="1" s="44">
      <c r="A28" s="40" t="inlineStr">
        <is>
          <t>Electricity Fuel Cost per Unit Energy[natural gas nonpeaker es]</t>
        </is>
      </c>
      <c r="B28" s="40" t="n">
        <v>4.597e-06</v>
      </c>
      <c r="C28" s="40" t="n">
        <v>4.696e-06</v>
      </c>
      <c r="D28" s="40" t="n">
        <v>4.416000000000001e-06</v>
      </c>
      <c r="E28" s="40" t="n">
        <v>4.204e-06</v>
      </c>
      <c r="F28" s="40" t="n">
        <v>4.345e-06</v>
      </c>
      <c r="G28" s="40" t="n">
        <v>4.433e-06</v>
      </c>
      <c r="H28" s="40" t="n">
        <v>4.457e-06</v>
      </c>
      <c r="I28" s="40" t="n">
        <v>4.573e-06</v>
      </c>
      <c r="J28" s="40" t="n">
        <v>4.67e-06</v>
      </c>
      <c r="K28" s="40" t="n">
        <v>4.675e-06</v>
      </c>
      <c r="L28" s="40" t="n">
        <v>4.645e-06</v>
      </c>
      <c r="M28" s="40" t="n">
        <v>4.688e-06</v>
      </c>
      <c r="N28" s="40" t="n">
        <v>4.731e-06</v>
      </c>
      <c r="O28" s="40" t="n">
        <v>4.778e-06</v>
      </c>
      <c r="P28" s="40" t="n">
        <v>4.8e-06</v>
      </c>
      <c r="Q28" s="40" t="n">
        <v>4.829e-06</v>
      </c>
      <c r="R28" s="40" t="n">
        <v>4.828e-06</v>
      </c>
      <c r="S28" s="40" t="n">
        <v>4.866000000000001e-06</v>
      </c>
      <c r="T28" s="40" t="n">
        <v>4.87e-06</v>
      </c>
      <c r="U28" s="40" t="n">
        <v>4.868999999999999e-06</v>
      </c>
      <c r="V28" s="40" t="n">
        <v>4.85e-06</v>
      </c>
      <c r="W28" s="40" t="n">
        <v>4.832e-06</v>
      </c>
      <c r="X28" s="40" t="n">
        <v>4.804e-06</v>
      </c>
      <c r="Y28" s="40" t="n">
        <v>4.806e-06</v>
      </c>
      <c r="Z28" s="40" t="n">
        <v>4.811e-06</v>
      </c>
      <c r="AA28" s="40" t="n">
        <v>4.823e-06</v>
      </c>
      <c r="AB28" s="40" t="n">
        <v>4.87e-06</v>
      </c>
      <c r="AC28" s="40" t="n">
        <v>4.917e-06</v>
      </c>
      <c r="AD28" s="40" t="n">
        <v>4.983e-06</v>
      </c>
      <c r="AE28" s="40" t="n">
        <v>5.032e-06</v>
      </c>
      <c r="AF28" s="40" t="n">
        <v>6.006000000000001e-06</v>
      </c>
      <c r="AG28" t="n">
        <v>3.656e-06</v>
      </c>
    </row>
    <row r="29" ht="15.75" customHeight="1" s="44">
      <c r="A29" s="40" t="inlineStr">
        <is>
          <t>Electricity Fuel Cost per Unit Energy[nuclear es]</t>
        </is>
      </c>
      <c r="B29" s="40" t="n">
        <v>7.29e-07</v>
      </c>
      <c r="C29" s="40" t="n">
        <v>7.3e-07</v>
      </c>
      <c r="D29" s="40" t="n">
        <v>7.32e-07</v>
      </c>
      <c r="E29" s="40" t="n">
        <v>7.33e-07</v>
      </c>
      <c r="F29" s="40" t="n">
        <v>7.35e-07</v>
      </c>
      <c r="G29" s="40" t="n">
        <v>7.359999999999999e-07</v>
      </c>
      <c r="H29" s="40" t="n">
        <v>7.38e-07</v>
      </c>
      <c r="I29" s="40" t="n">
        <v>7.39e-07</v>
      </c>
      <c r="J29" s="40" t="n">
        <v>7.41e-07</v>
      </c>
      <c r="K29" s="40" t="n">
        <v>7.43e-07</v>
      </c>
      <c r="L29" s="40" t="n">
        <v>7.440000000000001e-07</v>
      </c>
      <c r="M29" s="40" t="n">
        <v>7.47e-07</v>
      </c>
      <c r="N29" s="40" t="n">
        <v>7.49e-07</v>
      </c>
      <c r="O29" s="40" t="n">
        <v>7.5e-07</v>
      </c>
      <c r="P29" s="40" t="n">
        <v>7.520000000000001e-07</v>
      </c>
      <c r="Q29" s="40" t="n">
        <v>7.540000000000001e-07</v>
      </c>
      <c r="R29" s="40" t="n">
        <v>7.55e-07</v>
      </c>
      <c r="S29" s="40" t="n">
        <v>7.57e-07</v>
      </c>
      <c r="T29" s="40" t="n">
        <v>7.590000000000001e-07</v>
      </c>
      <c r="U29" s="40" t="n">
        <v>7.609999999999999e-07</v>
      </c>
      <c r="V29" s="40" t="n">
        <v>7.629999999999999e-07</v>
      </c>
      <c r="W29" s="40" t="n">
        <v>7.65e-07</v>
      </c>
      <c r="X29" s="40" t="n">
        <v>7.68e-07</v>
      </c>
      <c r="Y29" s="40" t="n">
        <v>7.7e-07</v>
      </c>
      <c r="Z29" s="40" t="n">
        <v>7.72e-07</v>
      </c>
      <c r="AA29" s="40" t="n">
        <v>7.74e-07</v>
      </c>
      <c r="AB29" s="40" t="n">
        <v>7.76e-07</v>
      </c>
      <c r="AC29" s="40" t="n">
        <v>7.790000000000001e-07</v>
      </c>
      <c r="AD29" s="40" t="n">
        <v>7.809999999999999e-07</v>
      </c>
      <c r="AE29" s="40" t="n">
        <v>7.83e-07</v>
      </c>
      <c r="AF29" s="40" t="n">
        <v>7.83e-07</v>
      </c>
      <c r="AG29" t="n">
        <v>6.559999999999999e-07</v>
      </c>
    </row>
    <row r="30" ht="15.75" customHeight="1" s="44">
      <c r="A30" s="40" t="inlineStr">
        <is>
          <t>Electricity Fuel Cost per Unit Energy[hydro es]</t>
        </is>
      </c>
      <c r="B30" s="40" t="n">
        <v>0</v>
      </c>
      <c r="C30" s="40" t="n">
        <v>0</v>
      </c>
      <c r="D30" s="40" t="n">
        <v>0</v>
      </c>
      <c r="E30" s="40" t="n">
        <v>0</v>
      </c>
      <c r="F30" s="40" t="n">
        <v>0</v>
      </c>
      <c r="G30" s="40" t="n">
        <v>0</v>
      </c>
      <c r="H30" s="40" t="n">
        <v>0</v>
      </c>
      <c r="I30" s="40" t="n">
        <v>0</v>
      </c>
      <c r="J30" s="40" t="n">
        <v>0</v>
      </c>
      <c r="K30" s="40" t="n">
        <v>0</v>
      </c>
      <c r="L30" s="40" t="n">
        <v>0</v>
      </c>
      <c r="M30" s="40" t="n">
        <v>0</v>
      </c>
      <c r="N30" s="40" t="n">
        <v>0</v>
      </c>
      <c r="O30" s="40" t="n">
        <v>0</v>
      </c>
      <c r="P30" s="40" t="n">
        <v>0</v>
      </c>
      <c r="Q30" s="40" t="n">
        <v>0</v>
      </c>
      <c r="R30" s="40" t="n">
        <v>0</v>
      </c>
      <c r="S30" s="40" t="n">
        <v>0</v>
      </c>
      <c r="T30" s="40" t="n">
        <v>0</v>
      </c>
      <c r="U30" s="40" t="n">
        <v>0</v>
      </c>
      <c r="V30" s="40" t="n">
        <v>0</v>
      </c>
      <c r="W30" s="40" t="n">
        <v>0</v>
      </c>
      <c r="X30" s="40" t="n">
        <v>0</v>
      </c>
      <c r="Y30" s="40" t="n">
        <v>0</v>
      </c>
      <c r="Z30" s="40" t="n">
        <v>0</v>
      </c>
      <c r="AA30" s="40" t="n">
        <v>0</v>
      </c>
      <c r="AB30" s="40" t="n">
        <v>0</v>
      </c>
      <c r="AC30" s="40" t="n">
        <v>0</v>
      </c>
      <c r="AD30" s="40" t="n">
        <v>0</v>
      </c>
      <c r="AE30" s="40" t="n">
        <v>0</v>
      </c>
      <c r="AF30" s="40" t="n">
        <v>0</v>
      </c>
      <c r="AG30" t="n">
        <v>0</v>
      </c>
    </row>
    <row r="31" ht="15.75" customHeight="1" s="44">
      <c r="A31" s="40" t="inlineStr">
        <is>
          <t>Electricity Fuel Cost per Unit Energy[onshore wind es]</t>
        </is>
      </c>
      <c r="B31" s="40" t="n">
        <v>0</v>
      </c>
      <c r="C31" s="40" t="n">
        <v>0</v>
      </c>
      <c r="D31" s="40" t="n">
        <v>0</v>
      </c>
      <c r="E31" s="40" t="n">
        <v>0</v>
      </c>
      <c r="F31" s="40" t="n">
        <v>0</v>
      </c>
      <c r="G31" s="40" t="n">
        <v>0</v>
      </c>
      <c r="H31" s="40" t="n">
        <v>0</v>
      </c>
      <c r="I31" s="40" t="n">
        <v>0</v>
      </c>
      <c r="J31" s="40" t="n">
        <v>0</v>
      </c>
      <c r="K31" s="40" t="n">
        <v>0</v>
      </c>
      <c r="L31" s="40" t="n">
        <v>0</v>
      </c>
      <c r="M31" s="40" t="n">
        <v>0</v>
      </c>
      <c r="N31" s="40" t="n">
        <v>0</v>
      </c>
      <c r="O31" s="40" t="n">
        <v>0</v>
      </c>
      <c r="P31" s="40" t="n">
        <v>0</v>
      </c>
      <c r="Q31" s="40" t="n">
        <v>0</v>
      </c>
      <c r="R31" s="40" t="n">
        <v>0</v>
      </c>
      <c r="S31" s="40" t="n">
        <v>0</v>
      </c>
      <c r="T31" s="40" t="n">
        <v>0</v>
      </c>
      <c r="U31" s="40" t="n">
        <v>0</v>
      </c>
      <c r="V31" s="40" t="n">
        <v>0</v>
      </c>
      <c r="W31" s="40" t="n">
        <v>0</v>
      </c>
      <c r="X31" s="40" t="n">
        <v>0</v>
      </c>
      <c r="Y31" s="40" t="n">
        <v>0</v>
      </c>
      <c r="Z31" s="40" t="n">
        <v>0</v>
      </c>
      <c r="AA31" s="40" t="n">
        <v>0</v>
      </c>
      <c r="AB31" s="40" t="n">
        <v>0</v>
      </c>
      <c r="AC31" s="40" t="n">
        <v>0</v>
      </c>
      <c r="AD31" s="40" t="n">
        <v>0</v>
      </c>
      <c r="AE31" s="40" t="n">
        <v>0</v>
      </c>
      <c r="AF31" s="40" t="n">
        <v>0</v>
      </c>
      <c r="AG31" t="n">
        <v>0</v>
      </c>
    </row>
    <row r="32" ht="15.75" customHeight="1" s="44">
      <c r="A32" s="40" t="inlineStr">
        <is>
          <t>Electricity Fuel Cost per Unit Energy[solar PV es]</t>
        </is>
      </c>
      <c r="B32" s="40" t="n">
        <v>0</v>
      </c>
      <c r="C32" s="40" t="n">
        <v>0</v>
      </c>
      <c r="D32" s="40" t="n">
        <v>0</v>
      </c>
      <c r="E32" s="40" t="n">
        <v>0</v>
      </c>
      <c r="F32" s="40" t="n">
        <v>0</v>
      </c>
      <c r="G32" s="40" t="n">
        <v>0</v>
      </c>
      <c r="H32" s="40" t="n">
        <v>0</v>
      </c>
      <c r="I32" s="40" t="n">
        <v>0</v>
      </c>
      <c r="J32" s="40" t="n">
        <v>0</v>
      </c>
      <c r="K32" s="40" t="n">
        <v>0</v>
      </c>
      <c r="L32" s="40" t="n">
        <v>0</v>
      </c>
      <c r="M32" s="40" t="n">
        <v>0</v>
      </c>
      <c r="N32" s="40" t="n">
        <v>0</v>
      </c>
      <c r="O32" s="40" t="n">
        <v>0</v>
      </c>
      <c r="P32" s="40" t="n">
        <v>0</v>
      </c>
      <c r="Q32" s="40" t="n">
        <v>0</v>
      </c>
      <c r="R32" s="40" t="n">
        <v>0</v>
      </c>
      <c r="S32" s="40" t="n">
        <v>0</v>
      </c>
      <c r="T32" s="40" t="n">
        <v>0</v>
      </c>
      <c r="U32" s="40" t="n">
        <v>0</v>
      </c>
      <c r="V32" s="40" t="n">
        <v>0</v>
      </c>
      <c r="W32" s="40" t="n">
        <v>0</v>
      </c>
      <c r="X32" s="40" t="n">
        <v>0</v>
      </c>
      <c r="Y32" s="40" t="n">
        <v>0</v>
      </c>
      <c r="Z32" s="40" t="n">
        <v>0</v>
      </c>
      <c r="AA32" s="40" t="n">
        <v>0</v>
      </c>
      <c r="AB32" s="40" t="n">
        <v>0</v>
      </c>
      <c r="AC32" s="40" t="n">
        <v>0</v>
      </c>
      <c r="AD32" s="40" t="n">
        <v>0</v>
      </c>
      <c r="AE32" s="40" t="n">
        <v>0</v>
      </c>
      <c r="AF32" s="40" t="n">
        <v>0</v>
      </c>
      <c r="AG32" t="n">
        <v>0</v>
      </c>
    </row>
    <row r="33" ht="15.75" customHeight="1" s="44">
      <c r="A33" s="40" t="inlineStr">
        <is>
          <t>Electricity Fuel Cost per Unit Energy[solar thermal es]</t>
        </is>
      </c>
      <c r="B33" s="40" t="n">
        <v>0</v>
      </c>
      <c r="C33" s="40" t="n">
        <v>0</v>
      </c>
      <c r="D33" s="40" t="n">
        <v>0</v>
      </c>
      <c r="E33" s="40" t="n">
        <v>0</v>
      </c>
      <c r="F33" s="40" t="n">
        <v>0</v>
      </c>
      <c r="G33" s="40" t="n">
        <v>0</v>
      </c>
      <c r="H33" s="40" t="n">
        <v>0</v>
      </c>
      <c r="I33" s="40" t="n">
        <v>0</v>
      </c>
      <c r="J33" s="40" t="n">
        <v>0</v>
      </c>
      <c r="K33" s="40" t="n">
        <v>0</v>
      </c>
      <c r="L33" s="40" t="n">
        <v>0</v>
      </c>
      <c r="M33" s="40" t="n">
        <v>0</v>
      </c>
      <c r="N33" s="40" t="n">
        <v>0</v>
      </c>
      <c r="O33" s="40" t="n">
        <v>0</v>
      </c>
      <c r="P33" s="40" t="n">
        <v>0</v>
      </c>
      <c r="Q33" s="40" t="n">
        <v>0</v>
      </c>
      <c r="R33" s="40" t="n">
        <v>0</v>
      </c>
      <c r="S33" s="40" t="n">
        <v>0</v>
      </c>
      <c r="T33" s="40" t="n">
        <v>0</v>
      </c>
      <c r="U33" s="40" t="n">
        <v>0</v>
      </c>
      <c r="V33" s="40" t="n">
        <v>0</v>
      </c>
      <c r="W33" s="40" t="n">
        <v>0</v>
      </c>
      <c r="X33" s="40" t="n">
        <v>0</v>
      </c>
      <c r="Y33" s="40" t="n">
        <v>0</v>
      </c>
      <c r="Z33" s="40" t="n">
        <v>0</v>
      </c>
      <c r="AA33" s="40" t="n">
        <v>0</v>
      </c>
      <c r="AB33" s="40" t="n">
        <v>0</v>
      </c>
      <c r="AC33" s="40" t="n">
        <v>0</v>
      </c>
      <c r="AD33" s="40" t="n">
        <v>0</v>
      </c>
      <c r="AE33" s="40" t="n">
        <v>0</v>
      </c>
      <c r="AF33" s="40" t="n">
        <v>0</v>
      </c>
      <c r="AG33" t="n">
        <v>0</v>
      </c>
    </row>
    <row r="34" ht="15.75" customHeight="1" s="44">
      <c r="A34" s="40" t="inlineStr">
        <is>
          <t>Electricity Fuel Cost per Unit Energy[biomass es]</t>
        </is>
      </c>
      <c r="B34" s="40" t="n">
        <v>2.029e-06</v>
      </c>
      <c r="C34" s="40" t="n">
        <v>2.029e-06</v>
      </c>
      <c r="D34" s="40" t="n">
        <v>2.029e-06</v>
      </c>
      <c r="E34" s="40" t="n">
        <v>2.029e-06</v>
      </c>
      <c r="F34" s="40" t="n">
        <v>2.029e-06</v>
      </c>
      <c r="G34" s="40" t="n">
        <v>2.029e-06</v>
      </c>
      <c r="H34" s="40" t="n">
        <v>2.029e-06</v>
      </c>
      <c r="I34" s="40" t="n">
        <v>2.029e-06</v>
      </c>
      <c r="J34" s="40" t="n">
        <v>2.029e-06</v>
      </c>
      <c r="K34" s="40" t="n">
        <v>2.029e-06</v>
      </c>
      <c r="L34" s="40" t="n">
        <v>2.029e-06</v>
      </c>
      <c r="M34" s="40" t="n">
        <v>2.029e-06</v>
      </c>
      <c r="N34" s="40" t="n">
        <v>2.029e-06</v>
      </c>
      <c r="O34" s="40" t="n">
        <v>2.029e-06</v>
      </c>
      <c r="P34" s="40" t="n">
        <v>2.029e-06</v>
      </c>
      <c r="Q34" s="40" t="n">
        <v>2.029e-06</v>
      </c>
      <c r="R34" s="40" t="n">
        <v>2.029e-06</v>
      </c>
      <c r="S34" s="40" t="n">
        <v>2.029e-06</v>
      </c>
      <c r="T34" s="40" t="n">
        <v>2.029e-06</v>
      </c>
      <c r="U34" s="40" t="n">
        <v>2.029e-06</v>
      </c>
      <c r="V34" s="40" t="n">
        <v>2.029e-06</v>
      </c>
      <c r="W34" s="40" t="n">
        <v>2.029e-06</v>
      </c>
      <c r="X34" s="40" t="n">
        <v>2.029e-06</v>
      </c>
      <c r="Y34" s="40" t="n">
        <v>2.029e-06</v>
      </c>
      <c r="Z34" s="40" t="n">
        <v>2.029e-06</v>
      </c>
      <c r="AA34" s="40" t="n">
        <v>2.029e-06</v>
      </c>
      <c r="AB34" s="40" t="n">
        <v>2.029e-06</v>
      </c>
      <c r="AC34" s="40" t="n">
        <v>2.029e-06</v>
      </c>
      <c r="AD34" s="40" t="n">
        <v>2.029e-06</v>
      </c>
      <c r="AE34" s="40" t="n">
        <v>2.029e-06</v>
      </c>
      <c r="AF34" s="40" t="n">
        <v>2.029e-06</v>
      </c>
      <c r="AG34" t="n">
        <v>2.029e-06</v>
      </c>
    </row>
    <row r="35" ht="15.75" customHeight="1" s="44">
      <c r="A35" s="40" t="inlineStr">
        <is>
          <t>Electricity Fuel Cost per Unit Energy[geothermal es]</t>
        </is>
      </c>
      <c r="B35" s="40" t="n">
        <v>0</v>
      </c>
      <c r="C35" s="40" t="n">
        <v>0</v>
      </c>
      <c r="D35" s="40" t="n">
        <v>0</v>
      </c>
      <c r="E35" s="40" t="n">
        <v>0</v>
      </c>
      <c r="F35" s="40" t="n">
        <v>0</v>
      </c>
      <c r="G35" s="40" t="n">
        <v>0</v>
      </c>
      <c r="H35" s="40" t="n">
        <v>0</v>
      </c>
      <c r="I35" s="40" t="n">
        <v>0</v>
      </c>
      <c r="J35" s="40" t="n">
        <v>0</v>
      </c>
      <c r="K35" s="40" t="n">
        <v>0</v>
      </c>
      <c r="L35" s="40" t="n">
        <v>0</v>
      </c>
      <c r="M35" s="40" t="n">
        <v>0</v>
      </c>
      <c r="N35" s="40" t="n">
        <v>0</v>
      </c>
      <c r="O35" s="40" t="n">
        <v>0</v>
      </c>
      <c r="P35" s="40" t="n">
        <v>0</v>
      </c>
      <c r="Q35" s="40" t="n">
        <v>0</v>
      </c>
      <c r="R35" s="40" t="n">
        <v>0</v>
      </c>
      <c r="S35" s="40" t="n">
        <v>0</v>
      </c>
      <c r="T35" s="40" t="n">
        <v>0</v>
      </c>
      <c r="U35" s="40" t="n">
        <v>0</v>
      </c>
      <c r="V35" s="40" t="n">
        <v>0</v>
      </c>
      <c r="W35" s="40" t="n">
        <v>0</v>
      </c>
      <c r="X35" s="40" t="n">
        <v>0</v>
      </c>
      <c r="Y35" s="40" t="n">
        <v>0</v>
      </c>
      <c r="Z35" s="40" t="n">
        <v>0</v>
      </c>
      <c r="AA35" s="40" t="n">
        <v>0</v>
      </c>
      <c r="AB35" s="40" t="n">
        <v>0</v>
      </c>
      <c r="AC35" s="40" t="n">
        <v>0</v>
      </c>
      <c r="AD35" s="40" t="n">
        <v>0</v>
      </c>
      <c r="AE35" s="40" t="n">
        <v>0</v>
      </c>
      <c r="AF35" s="40" t="n">
        <v>0</v>
      </c>
      <c r="AG35" t="n">
        <v>0</v>
      </c>
    </row>
    <row r="36" ht="15.75" customHeight="1" s="44">
      <c r="A36" s="40" t="inlineStr">
        <is>
          <t>Electricity Fuel Cost per Unit Energy[petroleum es]</t>
        </is>
      </c>
      <c r="B36" s="40" t="n">
        <v>2.2689e-05</v>
      </c>
      <c r="C36" s="40" t="n">
        <v>2.2757e-05</v>
      </c>
      <c r="D36" s="40" t="n">
        <v>2.3075e-05</v>
      </c>
      <c r="E36" s="40" t="n">
        <v>2.3005e-05</v>
      </c>
      <c r="F36" s="40" t="n">
        <v>2.2761e-05</v>
      </c>
      <c r="G36" s="40" t="n">
        <v>2.2529e-05</v>
      </c>
      <c r="H36" s="40" t="n">
        <v>2.2814e-05</v>
      </c>
      <c r="I36" s="40" t="n">
        <v>2.3248e-05</v>
      </c>
      <c r="J36" s="40" t="n">
        <v>2.3421e-05</v>
      </c>
      <c r="K36" s="40" t="n">
        <v>2.3719e-05</v>
      </c>
      <c r="L36" s="40" t="n">
        <v>2.3913e-05</v>
      </c>
      <c r="M36" s="40" t="n">
        <v>2.4164e-05</v>
      </c>
      <c r="N36" s="40" t="n">
        <v>2.4353e-05</v>
      </c>
      <c r="O36" s="40" t="n">
        <v>2.448e-05</v>
      </c>
      <c r="P36" s="40" t="n">
        <v>2.4588e-05</v>
      </c>
      <c r="Q36" s="40" t="n">
        <v>2.4733e-05</v>
      </c>
      <c r="R36" s="40" t="n">
        <v>2.4974e-05</v>
      </c>
      <c r="S36" s="40" t="n">
        <v>2.5262e-05</v>
      </c>
      <c r="T36" s="40" t="n">
        <v>2.5263e-05</v>
      </c>
      <c r="U36" s="40" t="n">
        <v>2.5682e-05</v>
      </c>
      <c r="V36" s="40" t="n">
        <v>2.5907e-05</v>
      </c>
      <c r="W36" s="40" t="n">
        <v>2.6048e-05</v>
      </c>
      <c r="X36" s="40" t="n">
        <v>2.6393e-05</v>
      </c>
      <c r="Y36" s="40" t="n">
        <v>2.6407e-05</v>
      </c>
      <c r="Z36" s="40" t="n">
        <v>2.64e-05</v>
      </c>
      <c r="AA36" s="40" t="n">
        <v>2.6702e-05</v>
      </c>
      <c r="AB36" s="40" t="n">
        <v>2.6829e-05</v>
      </c>
      <c r="AC36" s="40" t="n">
        <v>2.6807e-05</v>
      </c>
      <c r="AD36" s="40" t="n">
        <v>2.6909e-05</v>
      </c>
      <c r="AE36" s="40" t="n">
        <v>2.6858e-05</v>
      </c>
      <c r="AF36" s="40" t="n">
        <v>2.2702e-05</v>
      </c>
      <c r="AG36" t="n">
        <v>2.1131e-05</v>
      </c>
    </row>
    <row r="37" ht="15.75" customHeight="1" s="44">
      <c r="A37" s="40" t="inlineStr">
        <is>
          <t>Electricity Fuel Cost per Unit Energy[natural gas peaker es]</t>
        </is>
      </c>
      <c r="B37" s="40" t="n">
        <v>4.597e-06</v>
      </c>
      <c r="C37" s="40" t="n">
        <v>4.696e-06</v>
      </c>
      <c r="D37" s="40" t="n">
        <v>4.416000000000001e-06</v>
      </c>
      <c r="E37" s="40" t="n">
        <v>4.204e-06</v>
      </c>
      <c r="F37" s="40" t="n">
        <v>4.345e-06</v>
      </c>
      <c r="G37" s="40" t="n">
        <v>4.433e-06</v>
      </c>
      <c r="H37" s="40" t="n">
        <v>4.457e-06</v>
      </c>
      <c r="I37" s="40" t="n">
        <v>4.573e-06</v>
      </c>
      <c r="J37" s="40" t="n">
        <v>4.67e-06</v>
      </c>
      <c r="K37" s="40" t="n">
        <v>4.675e-06</v>
      </c>
      <c r="L37" s="40" t="n">
        <v>4.645e-06</v>
      </c>
      <c r="M37" s="40" t="n">
        <v>4.688e-06</v>
      </c>
      <c r="N37" s="40" t="n">
        <v>4.731e-06</v>
      </c>
      <c r="O37" s="40" t="n">
        <v>4.778e-06</v>
      </c>
      <c r="P37" s="40" t="n">
        <v>4.8e-06</v>
      </c>
      <c r="Q37" s="40" t="n">
        <v>4.829e-06</v>
      </c>
      <c r="R37" s="40" t="n">
        <v>4.828e-06</v>
      </c>
      <c r="S37" s="40" t="n">
        <v>4.866000000000001e-06</v>
      </c>
      <c r="T37" s="40" t="n">
        <v>4.87e-06</v>
      </c>
      <c r="U37" s="40" t="n">
        <v>4.868999999999999e-06</v>
      </c>
      <c r="V37" s="40" t="n">
        <v>4.85e-06</v>
      </c>
      <c r="W37" s="40" t="n">
        <v>4.832e-06</v>
      </c>
      <c r="X37" s="40" t="n">
        <v>4.804e-06</v>
      </c>
      <c r="Y37" s="40" t="n">
        <v>4.806e-06</v>
      </c>
      <c r="Z37" s="40" t="n">
        <v>4.811e-06</v>
      </c>
      <c r="AA37" s="40" t="n">
        <v>4.823e-06</v>
      </c>
      <c r="AB37" s="40" t="n">
        <v>4.87e-06</v>
      </c>
      <c r="AC37" s="40" t="n">
        <v>4.917e-06</v>
      </c>
      <c r="AD37" s="40" t="n">
        <v>4.983e-06</v>
      </c>
      <c r="AE37" s="40" t="n">
        <v>5.032e-06</v>
      </c>
      <c r="AF37" s="40" t="n">
        <v>6.006000000000001e-06</v>
      </c>
      <c r="AG37" t="n">
        <v>3.656e-06</v>
      </c>
    </row>
    <row r="38" ht="15.75" customHeight="1" s="44">
      <c r="A38" s="40" t="inlineStr">
        <is>
          <t>Electricity Fuel Cost per Unit Energy[lignite es]</t>
        </is>
      </c>
      <c r="B38" s="40" t="n">
        <v>2.325e-06</v>
      </c>
      <c r="C38" s="40" t="n">
        <v>2.39e-06</v>
      </c>
      <c r="D38" s="40" t="n">
        <v>2.321e-06</v>
      </c>
      <c r="E38" s="40" t="n">
        <v>2.317e-06</v>
      </c>
      <c r="F38" s="40" t="n">
        <v>2.352e-06</v>
      </c>
      <c r="G38" s="40" t="n">
        <v>2.346e-06</v>
      </c>
      <c r="H38" s="40" t="n">
        <v>2.323e-06</v>
      </c>
      <c r="I38" s="40" t="n">
        <v>2.307e-06</v>
      </c>
      <c r="J38" s="40" t="n">
        <v>2.305e-06</v>
      </c>
      <c r="K38" s="40" t="n">
        <v>2.291e-06</v>
      </c>
      <c r="L38" s="40" t="n">
        <v>2.291e-06</v>
      </c>
      <c r="M38" s="40" t="n">
        <v>2.291e-06</v>
      </c>
      <c r="N38" s="40" t="n">
        <v>2.291e-06</v>
      </c>
      <c r="O38" s="40" t="n">
        <v>2.292e-06</v>
      </c>
      <c r="P38" s="40" t="n">
        <v>2.278e-06</v>
      </c>
      <c r="Q38" s="40" t="n">
        <v>2.275e-06</v>
      </c>
      <c r="R38" s="40" t="n">
        <v>2.267e-06</v>
      </c>
      <c r="S38" s="40" t="n">
        <v>2.257e-06</v>
      </c>
      <c r="T38" s="40" t="n">
        <v>2.251e-06</v>
      </c>
      <c r="U38" s="40" t="n">
        <v>2.251e-06</v>
      </c>
      <c r="V38" s="40" t="n">
        <v>2.247e-06</v>
      </c>
      <c r="W38" s="40" t="n">
        <v>2.247e-06</v>
      </c>
      <c r="X38" s="40" t="n">
        <v>2.251e-06</v>
      </c>
      <c r="Y38" s="40" t="n">
        <v>2.226e-06</v>
      </c>
      <c r="Z38" s="40" t="n">
        <v>2.221e-06</v>
      </c>
      <c r="AA38" s="40" t="n">
        <v>2.221e-06</v>
      </c>
      <c r="AB38" s="40" t="n">
        <v>2.22e-06</v>
      </c>
      <c r="AC38" s="40" t="n">
        <v>2.221e-06</v>
      </c>
      <c r="AD38" s="40" t="n">
        <v>2.221e-06</v>
      </c>
      <c r="AE38" s="40" t="n">
        <v>2.228e-06</v>
      </c>
      <c r="AF38" s="40" t="n">
        <v>1.72e-06</v>
      </c>
      <c r="AG38" t="n">
        <v>1.613e-06</v>
      </c>
    </row>
    <row r="39" ht="15.75" customHeight="1" s="44">
      <c r="A39" s="40" t="inlineStr">
        <is>
          <t>Electricity Fuel Cost per Unit Energy[offshore wind es]</t>
        </is>
      </c>
      <c r="B39" s="40" t="n">
        <v>0</v>
      </c>
      <c r="C39" s="40" t="n">
        <v>0</v>
      </c>
      <c r="D39" s="40" t="n">
        <v>0</v>
      </c>
      <c r="E39" s="40" t="n">
        <v>0</v>
      </c>
      <c r="F39" s="40" t="n">
        <v>0</v>
      </c>
      <c r="G39" s="40" t="n">
        <v>0</v>
      </c>
      <c r="H39" s="40" t="n">
        <v>0</v>
      </c>
      <c r="I39" s="40" t="n">
        <v>0</v>
      </c>
      <c r="J39" s="40" t="n">
        <v>0</v>
      </c>
      <c r="K39" s="40" t="n">
        <v>0</v>
      </c>
      <c r="L39" s="40" t="n">
        <v>0</v>
      </c>
      <c r="M39" s="40" t="n">
        <v>0</v>
      </c>
      <c r="N39" s="40" t="n">
        <v>0</v>
      </c>
      <c r="O39" s="40" t="n">
        <v>0</v>
      </c>
      <c r="P39" s="40" t="n">
        <v>0</v>
      </c>
      <c r="Q39" s="40" t="n">
        <v>0</v>
      </c>
      <c r="R39" s="40" t="n">
        <v>0</v>
      </c>
      <c r="S39" s="40" t="n">
        <v>0</v>
      </c>
      <c r="T39" s="40" t="n">
        <v>0</v>
      </c>
      <c r="U39" s="40" t="n">
        <v>0</v>
      </c>
      <c r="V39" s="40" t="n">
        <v>0</v>
      </c>
      <c r="W39" s="40" t="n">
        <v>0</v>
      </c>
      <c r="X39" s="40" t="n">
        <v>0</v>
      </c>
      <c r="Y39" s="40" t="n">
        <v>0</v>
      </c>
      <c r="Z39" s="40" t="n">
        <v>0</v>
      </c>
      <c r="AA39" s="40" t="n">
        <v>0</v>
      </c>
      <c r="AB39" s="40" t="n">
        <v>0</v>
      </c>
      <c r="AC39" s="40" t="n">
        <v>0</v>
      </c>
      <c r="AD39" s="40" t="n">
        <v>0</v>
      </c>
      <c r="AE39" s="40" t="n">
        <v>0</v>
      </c>
      <c r="AF39" s="40" t="n">
        <v>0</v>
      </c>
      <c r="AG39" t="n">
        <v>0</v>
      </c>
    </row>
    <row r="40" ht="15.75" customHeight="1" s="44">
      <c r="A40" s="40" t="inlineStr">
        <is>
          <t>Electricity Fuel Cost per Unit Energy[crude oil es]</t>
        </is>
      </c>
      <c r="B40" s="40" t="n">
        <v>9.143999999999999e-06</v>
      </c>
      <c r="C40" s="40" t="n">
        <v>9.364999999999999e-06</v>
      </c>
      <c r="D40" s="40" t="n">
        <v>9.547999999999999e-06</v>
      </c>
      <c r="E40" s="40" t="n">
        <v>9.893e-06</v>
      </c>
      <c r="F40" s="40" t="n">
        <v>1.0138e-05</v>
      </c>
      <c r="G40" s="40" t="n">
        <v>1.0394e-05</v>
      </c>
      <c r="H40" s="40" t="n">
        <v>1.0643e-05</v>
      </c>
      <c r="I40" s="40" t="n">
        <v>1.0762e-05</v>
      </c>
      <c r="J40" s="40" t="n">
        <v>1.1003e-05</v>
      </c>
      <c r="K40" s="40" t="n">
        <v>1.1202e-05</v>
      </c>
      <c r="L40" s="40" t="n">
        <v>1.1466e-05</v>
      </c>
      <c r="M40" s="40" t="n">
        <v>1.16e-05</v>
      </c>
      <c r="N40" s="40" t="n">
        <v>1.2025e-05</v>
      </c>
      <c r="O40" s="40" t="n">
        <v>1.2219e-05</v>
      </c>
      <c r="P40" s="40" t="n">
        <v>1.2461e-05</v>
      </c>
      <c r="Q40" s="40" t="n">
        <v>1.2785e-05</v>
      </c>
      <c r="R40" s="40" t="n">
        <v>1.2846e-05</v>
      </c>
      <c r="S40" s="40" t="n">
        <v>1.3087e-05</v>
      </c>
      <c r="T40" s="40" t="n">
        <v>1.3314e-05</v>
      </c>
      <c r="U40" s="40" t="n">
        <v>1.3463e-05</v>
      </c>
      <c r="V40" s="40" t="n">
        <v>1.3622e-05</v>
      </c>
      <c r="W40" s="40" t="n">
        <v>1.398e-05</v>
      </c>
      <c r="X40" s="40" t="n">
        <v>1.4152e-05</v>
      </c>
      <c r="Y40" s="40" t="n">
        <v>1.4353e-05</v>
      </c>
      <c r="Z40" s="40" t="n">
        <v>1.4659e-05</v>
      </c>
      <c r="AA40" s="40" t="n">
        <v>1.4769e-05</v>
      </c>
      <c r="AB40" s="40" t="n">
        <v>1.514e-05</v>
      </c>
      <c r="AC40" s="40" t="n">
        <v>1.5426e-05</v>
      </c>
      <c r="AD40" s="40" t="n">
        <v>1.5658e-05</v>
      </c>
      <c r="AE40" s="40" t="n">
        <v>1.5817e-05</v>
      </c>
      <c r="AF40" s="40" t="n">
        <v>1.5658e-05</v>
      </c>
      <c r="AG40" t="n">
        <v>1.5817e-05</v>
      </c>
    </row>
    <row r="41" ht="15.75" customHeight="1" s="44">
      <c r="A41" s="40" t="inlineStr">
        <is>
          <t>Electricity Fuel Cost per Unit Energy[heavy or residual fuel oil es]</t>
        </is>
      </c>
      <c r="B41" s="40" t="n">
        <v>7.669999999999999e-06</v>
      </c>
      <c r="C41" s="40" t="n">
        <v>8.171e-06</v>
      </c>
      <c r="D41" s="40" t="n">
        <v>9.149e-06</v>
      </c>
      <c r="E41" s="40" t="n">
        <v>9.683e-06</v>
      </c>
      <c r="F41" s="40" t="n">
        <v>1.0106e-05</v>
      </c>
      <c r="G41" s="40" t="n">
        <v>1.0416e-05</v>
      </c>
      <c r="H41" s="40" t="n">
        <v>1.0709e-05</v>
      </c>
      <c r="I41" s="40" t="n">
        <v>1.1102e-05</v>
      </c>
      <c r="J41" s="40" t="n">
        <v>1.1386e-05</v>
      </c>
      <c r="K41" s="40" t="n">
        <v>1.1785e-05</v>
      </c>
      <c r="L41" s="40" t="n">
        <v>1.2018e-05</v>
      </c>
      <c r="M41" s="40" t="n">
        <v>1.2295e-05</v>
      </c>
      <c r="N41" s="40" t="n">
        <v>1.2471e-05</v>
      </c>
      <c r="O41" s="40" t="n">
        <v>1.2584e-05</v>
      </c>
      <c r="P41" s="40" t="n">
        <v>1.2714e-05</v>
      </c>
      <c r="Q41" s="40" t="n">
        <v>1.2751e-05</v>
      </c>
      <c r="R41" s="40" t="n">
        <v>1.2726e-05</v>
      </c>
      <c r="S41" s="40" t="n">
        <v>1.2984e-05</v>
      </c>
      <c r="T41" s="40" t="n">
        <v>1.2992e-05</v>
      </c>
      <c r="U41" s="40" t="n">
        <v>1.3874e-05</v>
      </c>
      <c r="V41" s="40" t="n">
        <v>1.4152e-05</v>
      </c>
      <c r="W41" s="40" t="n">
        <v>1.4269e-05</v>
      </c>
      <c r="X41" s="40" t="n">
        <v>1.4303e-05</v>
      </c>
      <c r="Y41" s="40" t="n">
        <v>1.4416e-05</v>
      </c>
      <c r="Z41" s="40" t="n">
        <v>1.4423e-05</v>
      </c>
      <c r="AA41" s="40" t="n">
        <v>1.4597e-05</v>
      </c>
      <c r="AB41" s="40" t="n">
        <v>1.4722e-05</v>
      </c>
      <c r="AC41" s="40" t="n">
        <v>1.4802e-05</v>
      </c>
      <c r="AD41" s="40" t="n">
        <v>1.4904e-05</v>
      </c>
      <c r="AE41" s="40" t="n">
        <v>1.5001e-05</v>
      </c>
      <c r="AF41" s="40" t="n">
        <v>1.4445e-05</v>
      </c>
      <c r="AG41" t="n">
        <v>1.6138e-05</v>
      </c>
    </row>
    <row r="42" ht="15.75" customHeight="1" s="44">
      <c r="A42" s="40" t="inlineStr">
        <is>
          <t>Electricity Fuel Cost per Unit Energy[municipal solid waste es]</t>
        </is>
      </c>
      <c r="B42" s="40" t="n">
        <v>0</v>
      </c>
      <c r="C42" s="40" t="n">
        <v>0</v>
      </c>
      <c r="D42" s="40" t="n">
        <v>0</v>
      </c>
      <c r="E42" s="40" t="n">
        <v>0</v>
      </c>
      <c r="F42" s="40" t="n">
        <v>0</v>
      </c>
      <c r="G42" s="40" t="n">
        <v>0</v>
      </c>
      <c r="H42" s="40" t="n">
        <v>0</v>
      </c>
      <c r="I42" s="40" t="n">
        <v>0</v>
      </c>
      <c r="J42" s="40" t="n">
        <v>0</v>
      </c>
      <c r="K42" s="40" t="n">
        <v>0</v>
      </c>
      <c r="L42" s="40" t="n">
        <v>0</v>
      </c>
      <c r="M42" s="40" t="n">
        <v>0</v>
      </c>
      <c r="N42" s="40" t="n">
        <v>0</v>
      </c>
      <c r="O42" s="40" t="n">
        <v>0</v>
      </c>
      <c r="P42" s="40" t="n">
        <v>0</v>
      </c>
      <c r="Q42" s="40" t="n">
        <v>0</v>
      </c>
      <c r="R42" s="40" t="n">
        <v>0</v>
      </c>
      <c r="S42" s="40" t="n">
        <v>0</v>
      </c>
      <c r="T42" s="40" t="n">
        <v>0</v>
      </c>
      <c r="U42" s="40" t="n">
        <v>0</v>
      </c>
      <c r="V42" s="40" t="n">
        <v>0</v>
      </c>
      <c r="W42" s="40" t="n">
        <v>0</v>
      </c>
      <c r="X42" s="40" t="n">
        <v>0</v>
      </c>
      <c r="Y42" s="40" t="n">
        <v>0</v>
      </c>
      <c r="Z42" s="40" t="n">
        <v>0</v>
      </c>
      <c r="AA42" s="40" t="n">
        <v>0</v>
      </c>
      <c r="AB42" s="40" t="n">
        <v>0</v>
      </c>
      <c r="AC42" s="40" t="n">
        <v>0</v>
      </c>
      <c r="AD42" s="40" t="n">
        <v>0</v>
      </c>
      <c r="AE42" s="40" t="n">
        <v>0</v>
      </c>
      <c r="AF42" s="40" t="n">
        <v>0</v>
      </c>
      <c r="AG42" t="n">
        <v>0</v>
      </c>
    </row>
    <row r="43" ht="15.75" customHeight="1" s="44"/>
    <row r="44" ht="15.75" customHeight="1" s="44">
      <c r="A44" s="1" t="inlineStr">
        <is>
          <t>Heat Rates</t>
        </is>
      </c>
    </row>
    <row r="45" ht="15.75" customHeight="1" s="44">
      <c r="B45" s="4" t="n">
        <v>2020</v>
      </c>
      <c r="C45" s="4" t="n">
        <v>2021</v>
      </c>
      <c r="D45" s="4" t="n">
        <v>2022</v>
      </c>
      <c r="E45" s="4" t="n">
        <v>2023</v>
      </c>
      <c r="F45" s="4" t="n">
        <v>2024</v>
      </c>
      <c r="G45" s="4" t="n">
        <v>2025</v>
      </c>
      <c r="H45" s="4" t="n">
        <v>2026</v>
      </c>
      <c r="I45" s="4" t="n">
        <v>2027</v>
      </c>
      <c r="J45" s="4" t="n">
        <v>2028</v>
      </c>
      <c r="K45" s="4" t="n">
        <v>2029</v>
      </c>
      <c r="L45" s="4" t="n">
        <v>2030</v>
      </c>
      <c r="M45" s="4" t="n">
        <v>2031</v>
      </c>
      <c r="N45" s="4" t="n">
        <v>2032</v>
      </c>
      <c r="O45" s="4" t="n">
        <v>2033</v>
      </c>
      <c r="P45" s="4" t="n">
        <v>2034</v>
      </c>
      <c r="Q45" s="4" t="n">
        <v>2035</v>
      </c>
      <c r="R45" s="4" t="n">
        <v>2036</v>
      </c>
      <c r="S45" s="4" t="n">
        <v>2037</v>
      </c>
      <c r="T45" s="4" t="n">
        <v>2038</v>
      </c>
      <c r="U45" s="4" t="n">
        <v>2039</v>
      </c>
      <c r="V45" s="4" t="n">
        <v>2040</v>
      </c>
      <c r="W45" s="4" t="n">
        <v>2041</v>
      </c>
      <c r="X45" s="4" t="n">
        <v>2042</v>
      </c>
      <c r="Y45" s="4" t="n">
        <v>2043</v>
      </c>
      <c r="Z45" s="4" t="n">
        <v>2044</v>
      </c>
      <c r="AA45" s="4" t="n">
        <v>2045</v>
      </c>
      <c r="AB45" s="4" t="n">
        <v>2046</v>
      </c>
      <c r="AC45" s="4" t="n">
        <v>2047</v>
      </c>
      <c r="AD45" s="4" t="n">
        <v>2048</v>
      </c>
      <c r="AE45" s="4" t="n">
        <v>2049</v>
      </c>
      <c r="AF45" s="4" t="n">
        <v>2050</v>
      </c>
    </row>
    <row r="46" ht="15.75" customHeight="1" s="44"/>
    <row r="47" ht="15.75" customHeight="1" s="44">
      <c r="A47" s="4" t="inlineStr">
        <is>
          <t>Time (Year)</t>
        </is>
      </c>
      <c r="B47" s="4" t="n">
        <v>2020</v>
      </c>
      <c r="C47" s="4" t="n">
        <v>2021</v>
      </c>
      <c r="D47" s="4" t="n">
        <v>2022</v>
      </c>
      <c r="E47" s="4" t="n">
        <v>2023</v>
      </c>
      <c r="F47" s="4" t="n">
        <v>2024</v>
      </c>
      <c r="G47" s="4" t="n">
        <v>2025</v>
      </c>
      <c r="H47" s="4" t="n">
        <v>2026</v>
      </c>
      <c r="I47" s="4" t="n">
        <v>2027</v>
      </c>
      <c r="J47" s="4" t="n">
        <v>2028</v>
      </c>
      <c r="K47" s="4" t="n">
        <v>2029</v>
      </c>
      <c r="L47" s="4" t="n">
        <v>2030</v>
      </c>
      <c r="M47" s="4" t="n">
        <v>2031</v>
      </c>
      <c r="N47" s="4" t="n">
        <v>2032</v>
      </c>
      <c r="O47" s="4" t="n">
        <v>2033</v>
      </c>
      <c r="P47" s="4" t="n">
        <v>2034</v>
      </c>
      <c r="Q47" s="4" t="n">
        <v>2035</v>
      </c>
      <c r="R47" s="4" t="n">
        <v>2036</v>
      </c>
      <c r="S47" s="4" t="n">
        <v>2037</v>
      </c>
      <c r="T47" s="4" t="n">
        <v>2038</v>
      </c>
      <c r="U47" s="4" t="n">
        <v>2039</v>
      </c>
      <c r="V47" s="4" t="n">
        <v>2040</v>
      </c>
      <c r="W47" s="4" t="n">
        <v>2041</v>
      </c>
      <c r="X47" s="4" t="n">
        <v>2042</v>
      </c>
      <c r="Y47" s="4" t="n">
        <v>2043</v>
      </c>
      <c r="Z47" s="4" t="n">
        <v>2044</v>
      </c>
      <c r="AA47" s="4" t="n">
        <v>2045</v>
      </c>
      <c r="AB47" s="4" t="n">
        <v>2046</v>
      </c>
      <c r="AC47" s="4" t="n">
        <v>2047</v>
      </c>
      <c r="AD47" s="4" t="n">
        <v>2048</v>
      </c>
      <c r="AE47" s="4" t="n">
        <v>2049</v>
      </c>
      <c r="AF47" s="4" t="n">
        <v>2050</v>
      </c>
    </row>
    <row r="48" ht="15.75" customHeight="1" s="44">
      <c r="A48" s="40" t="inlineStr">
        <is>
          <t>Heat Rate by Electricity Fuel[hard coal es,newly built]</t>
        </is>
      </c>
      <c r="B48" s="40" t="n">
        <v>10375000</v>
      </c>
      <c r="C48" s="40" t="n">
        <v>10375000</v>
      </c>
      <c r="D48" s="40" t="n">
        <v>10375000</v>
      </c>
      <c r="E48" s="40" t="n">
        <v>10375000</v>
      </c>
      <c r="F48" s="40" t="n">
        <v>10375000</v>
      </c>
      <c r="G48" s="40" t="n">
        <v>10375000</v>
      </c>
      <c r="H48" s="40" t="n">
        <v>10375000</v>
      </c>
      <c r="I48" s="40" t="n">
        <v>10375000</v>
      </c>
      <c r="J48" s="40" t="n">
        <v>10375000</v>
      </c>
      <c r="K48" s="40" t="n">
        <v>10375000</v>
      </c>
      <c r="L48" s="40" t="n">
        <v>10375000</v>
      </c>
      <c r="M48" s="40" t="n">
        <v>10375000</v>
      </c>
      <c r="N48" s="40" t="n">
        <v>10375000</v>
      </c>
      <c r="O48" s="40" t="n">
        <v>10375000</v>
      </c>
      <c r="P48" s="40" t="n">
        <v>10375000</v>
      </c>
      <c r="Q48" s="40" t="n">
        <v>10375000</v>
      </c>
      <c r="R48" s="40" t="n">
        <v>10375000</v>
      </c>
      <c r="S48" s="40" t="n">
        <v>10375000</v>
      </c>
      <c r="T48" s="40" t="n">
        <v>10375000</v>
      </c>
      <c r="U48" s="40" t="n">
        <v>10375000</v>
      </c>
      <c r="V48" s="40" t="n">
        <v>10375000</v>
      </c>
      <c r="W48" s="40" t="n">
        <v>10375000</v>
      </c>
      <c r="X48" s="40" t="n">
        <v>10375000</v>
      </c>
      <c r="Y48" s="40" t="n">
        <v>10375000</v>
      </c>
      <c r="Z48" s="40" t="n">
        <v>10375000</v>
      </c>
      <c r="AA48" s="40" t="n">
        <v>10375000</v>
      </c>
      <c r="AB48" s="40" t="n">
        <v>10375000</v>
      </c>
      <c r="AC48" s="40" t="n">
        <v>10375000</v>
      </c>
      <c r="AD48" s="40" t="n">
        <v>10375000</v>
      </c>
      <c r="AE48" s="40" t="n">
        <v>10375000</v>
      </c>
      <c r="AF48" s="40" t="n">
        <v>10375000</v>
      </c>
      <c r="AG48" t="n">
        <v>10375000</v>
      </c>
    </row>
    <row r="49" ht="15.75" customHeight="1" s="44">
      <c r="A49" s="40" t="inlineStr">
        <is>
          <t>Heat Rate by Electricity Fuel[natural gas nonpeaker es,newly built]</t>
        </is>
      </c>
      <c r="B49" s="40" t="n">
        <v>6516500</v>
      </c>
      <c r="C49" s="40" t="n">
        <v>6516500</v>
      </c>
      <c r="D49" s="40" t="n">
        <v>6516500</v>
      </c>
      <c r="E49" s="40" t="n">
        <v>6516500</v>
      </c>
      <c r="F49" s="40" t="n">
        <v>6516500</v>
      </c>
      <c r="G49" s="40" t="n">
        <v>6516500</v>
      </c>
      <c r="H49" s="40" t="n">
        <v>6516500</v>
      </c>
      <c r="I49" s="40" t="n">
        <v>6516500</v>
      </c>
      <c r="J49" s="40" t="n">
        <v>6516500</v>
      </c>
      <c r="K49" s="40" t="n">
        <v>6516500</v>
      </c>
      <c r="L49" s="40" t="n">
        <v>6516500</v>
      </c>
      <c r="M49" s="40" t="n">
        <v>6516500</v>
      </c>
      <c r="N49" s="40" t="n">
        <v>6516500</v>
      </c>
      <c r="O49" s="40" t="n">
        <v>6516500</v>
      </c>
      <c r="P49" s="40" t="n">
        <v>6516500</v>
      </c>
      <c r="Q49" s="40" t="n">
        <v>6516500</v>
      </c>
      <c r="R49" s="40" t="n">
        <v>6516500</v>
      </c>
      <c r="S49" s="40" t="n">
        <v>6516500</v>
      </c>
      <c r="T49" s="40" t="n">
        <v>6516500</v>
      </c>
      <c r="U49" s="40" t="n">
        <v>6516500</v>
      </c>
      <c r="V49" s="40" t="n">
        <v>6516500</v>
      </c>
      <c r="W49" s="40" t="n">
        <v>6516500</v>
      </c>
      <c r="X49" s="40" t="n">
        <v>6516500</v>
      </c>
      <c r="Y49" s="40" t="n">
        <v>6516500</v>
      </c>
      <c r="Z49" s="40" t="n">
        <v>6516500</v>
      </c>
      <c r="AA49" s="40" t="n">
        <v>6516500</v>
      </c>
      <c r="AB49" s="40" t="n">
        <v>6516500</v>
      </c>
      <c r="AC49" s="40" t="n">
        <v>6516500</v>
      </c>
      <c r="AD49" s="40" t="n">
        <v>6516500</v>
      </c>
      <c r="AE49" s="40" t="n">
        <v>6516500</v>
      </c>
      <c r="AF49" s="40" t="n">
        <v>6516500</v>
      </c>
      <c r="AG49" t="n">
        <v>6516500</v>
      </c>
    </row>
    <row r="50" ht="15.75" customHeight="1" s="44">
      <c r="A50" s="40" t="inlineStr">
        <is>
          <t>Heat Rate by Electricity Fuel[nuclear es,newly built]</t>
        </is>
      </c>
      <c r="B50" s="40" t="n">
        <v>10455000</v>
      </c>
      <c r="C50" s="40" t="n">
        <v>10455000</v>
      </c>
      <c r="D50" s="40" t="n">
        <v>10455000</v>
      </c>
      <c r="E50" s="40" t="n">
        <v>10455000</v>
      </c>
      <c r="F50" s="40" t="n">
        <v>10455000</v>
      </c>
      <c r="G50" s="40" t="n">
        <v>10455000</v>
      </c>
      <c r="H50" s="40" t="n">
        <v>10455000</v>
      </c>
      <c r="I50" s="40" t="n">
        <v>10455000</v>
      </c>
      <c r="J50" s="40" t="n">
        <v>10455000</v>
      </c>
      <c r="K50" s="40" t="n">
        <v>10455000</v>
      </c>
      <c r="L50" s="40" t="n">
        <v>10455000</v>
      </c>
      <c r="M50" s="40" t="n">
        <v>10455000</v>
      </c>
      <c r="N50" s="40" t="n">
        <v>10455000</v>
      </c>
      <c r="O50" s="40" t="n">
        <v>10455000</v>
      </c>
      <c r="P50" s="40" t="n">
        <v>10455000</v>
      </c>
      <c r="Q50" s="40" t="n">
        <v>10455000</v>
      </c>
      <c r="R50" s="40" t="n">
        <v>10455000</v>
      </c>
      <c r="S50" s="40" t="n">
        <v>10455000</v>
      </c>
      <c r="T50" s="40" t="n">
        <v>10455000</v>
      </c>
      <c r="U50" s="40" t="n">
        <v>10455000</v>
      </c>
      <c r="V50" s="40" t="n">
        <v>10455000</v>
      </c>
      <c r="W50" s="40" t="n">
        <v>10455000</v>
      </c>
      <c r="X50" s="40" t="n">
        <v>10455000</v>
      </c>
      <c r="Y50" s="40" t="n">
        <v>10455000</v>
      </c>
      <c r="Z50" s="40" t="n">
        <v>10455000</v>
      </c>
      <c r="AA50" s="40" t="n">
        <v>10455000</v>
      </c>
      <c r="AB50" s="40" t="n">
        <v>10455000</v>
      </c>
      <c r="AC50" s="40" t="n">
        <v>10455000</v>
      </c>
      <c r="AD50" s="40" t="n">
        <v>10455000</v>
      </c>
      <c r="AE50" s="40" t="n">
        <v>10455000</v>
      </c>
      <c r="AF50" s="40" t="n">
        <v>10455000</v>
      </c>
      <c r="AG50" t="n">
        <v>10455000</v>
      </c>
    </row>
    <row r="51" ht="15.75" customHeight="1" s="44">
      <c r="A51" s="4" t="inlineStr">
        <is>
          <t>Heat Rate by Electricity Fuel[hydro es,newly built]</t>
        </is>
      </c>
      <c r="B51" s="40" t="n">
        <v>0</v>
      </c>
      <c r="C51" s="4" t="n">
        <v>0</v>
      </c>
      <c r="D51" s="4" t="n">
        <v>0</v>
      </c>
      <c r="E51" s="4" t="n">
        <v>0</v>
      </c>
      <c r="F51" s="4" t="n">
        <v>0</v>
      </c>
      <c r="G51" s="4" t="n">
        <v>0</v>
      </c>
      <c r="H51" s="4" t="n">
        <v>0</v>
      </c>
      <c r="I51" s="4" t="n">
        <v>0</v>
      </c>
      <c r="J51" s="4" t="n">
        <v>0</v>
      </c>
      <c r="K51" s="4" t="n">
        <v>0</v>
      </c>
      <c r="L51" s="4" t="n">
        <v>0</v>
      </c>
      <c r="M51" s="4" t="n">
        <v>0</v>
      </c>
      <c r="N51" s="4" t="n">
        <v>0</v>
      </c>
      <c r="O51" s="4" t="n">
        <v>0</v>
      </c>
      <c r="P51" s="4" t="n">
        <v>0</v>
      </c>
      <c r="Q51" s="4" t="n">
        <v>0</v>
      </c>
      <c r="R51" s="4" t="n">
        <v>0</v>
      </c>
      <c r="S51" s="4" t="n">
        <v>0</v>
      </c>
      <c r="T51" s="4" t="n">
        <v>0</v>
      </c>
      <c r="U51" s="4" t="n">
        <v>0</v>
      </c>
      <c r="V51" s="4" t="n">
        <v>0</v>
      </c>
      <c r="W51" s="4" t="n">
        <v>0</v>
      </c>
      <c r="X51" s="4" t="n">
        <v>0</v>
      </c>
      <c r="Y51" s="4" t="n">
        <v>0</v>
      </c>
      <c r="Z51" s="4" t="n">
        <v>0</v>
      </c>
      <c r="AA51" s="4" t="n">
        <v>0</v>
      </c>
      <c r="AB51" s="4" t="n">
        <v>0</v>
      </c>
      <c r="AC51" s="4" t="n">
        <v>0</v>
      </c>
      <c r="AD51" s="4" t="n">
        <v>0</v>
      </c>
      <c r="AE51" s="4" t="n">
        <v>0</v>
      </c>
      <c r="AF51" s="4" t="n">
        <v>0</v>
      </c>
      <c r="AG51" t="n">
        <v>0</v>
      </c>
    </row>
    <row r="52" ht="15.75" customHeight="1" s="44">
      <c r="A52" s="4" t="inlineStr">
        <is>
          <t>Heat Rate by Electricity Fuel[onshore wind es,newly built]</t>
        </is>
      </c>
      <c r="B52" s="40" t="n">
        <v>0</v>
      </c>
      <c r="C52" s="4" t="n">
        <v>0</v>
      </c>
      <c r="D52" s="4" t="n">
        <v>0</v>
      </c>
      <c r="E52" s="4" t="n">
        <v>0</v>
      </c>
      <c r="F52" s="4" t="n">
        <v>0</v>
      </c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0</v>
      </c>
      <c r="P52" s="4" t="n">
        <v>0</v>
      </c>
      <c r="Q52" s="4" t="n">
        <v>0</v>
      </c>
      <c r="R52" s="4" t="n">
        <v>0</v>
      </c>
      <c r="S52" s="4" t="n">
        <v>0</v>
      </c>
      <c r="T52" s="4" t="n">
        <v>0</v>
      </c>
      <c r="U52" s="4" t="n">
        <v>0</v>
      </c>
      <c r="V52" s="4" t="n">
        <v>0</v>
      </c>
      <c r="W52" s="4" t="n">
        <v>0</v>
      </c>
      <c r="X52" s="4" t="n">
        <v>0</v>
      </c>
      <c r="Y52" s="4" t="n">
        <v>0</v>
      </c>
      <c r="Z52" s="4" t="n">
        <v>0</v>
      </c>
      <c r="AA52" s="4" t="n">
        <v>0</v>
      </c>
      <c r="AB52" s="4" t="n">
        <v>0</v>
      </c>
      <c r="AC52" s="4" t="n">
        <v>0</v>
      </c>
      <c r="AD52" s="4" t="n">
        <v>0</v>
      </c>
      <c r="AE52" s="4" t="n">
        <v>0</v>
      </c>
      <c r="AF52" s="4" t="n">
        <v>0</v>
      </c>
      <c r="AG52" t="n">
        <v>0</v>
      </c>
    </row>
    <row r="53" ht="15.75" customHeight="1" s="44">
      <c r="A53" s="4" t="inlineStr">
        <is>
          <t>Heat Rate by Electricity Fuel[solar PV es,newly built]</t>
        </is>
      </c>
      <c r="B53" s="40" t="n">
        <v>0</v>
      </c>
      <c r="C53" s="4" t="n">
        <v>0</v>
      </c>
      <c r="D53" s="4" t="n">
        <v>0</v>
      </c>
      <c r="E53" s="4" t="n">
        <v>0</v>
      </c>
      <c r="F53" s="4" t="n">
        <v>0</v>
      </c>
      <c r="G53" s="4" t="n">
        <v>0</v>
      </c>
      <c r="H53" s="4" t="n">
        <v>0</v>
      </c>
      <c r="I53" s="4" t="n">
        <v>0</v>
      </c>
      <c r="J53" s="4" t="n">
        <v>0</v>
      </c>
      <c r="K53" s="4" t="n">
        <v>0</v>
      </c>
      <c r="L53" s="4" t="n">
        <v>0</v>
      </c>
      <c r="M53" s="4" t="n">
        <v>0</v>
      </c>
      <c r="N53" s="4" t="n">
        <v>0</v>
      </c>
      <c r="O53" s="4" t="n">
        <v>0</v>
      </c>
      <c r="P53" s="4" t="n">
        <v>0</v>
      </c>
      <c r="Q53" s="4" t="n">
        <v>0</v>
      </c>
      <c r="R53" s="4" t="n">
        <v>0</v>
      </c>
      <c r="S53" s="4" t="n">
        <v>0</v>
      </c>
      <c r="T53" s="4" t="n">
        <v>0</v>
      </c>
      <c r="U53" s="4" t="n">
        <v>0</v>
      </c>
      <c r="V53" s="4" t="n">
        <v>0</v>
      </c>
      <c r="W53" s="4" t="n">
        <v>0</v>
      </c>
      <c r="X53" s="4" t="n">
        <v>0</v>
      </c>
      <c r="Y53" s="4" t="n">
        <v>0</v>
      </c>
      <c r="Z53" s="4" t="n">
        <v>0</v>
      </c>
      <c r="AA53" s="4" t="n">
        <v>0</v>
      </c>
      <c r="AB53" s="4" t="n">
        <v>0</v>
      </c>
      <c r="AC53" s="4" t="n">
        <v>0</v>
      </c>
      <c r="AD53" s="4" t="n">
        <v>0</v>
      </c>
      <c r="AE53" s="4" t="n">
        <v>0</v>
      </c>
      <c r="AF53" s="4" t="n">
        <v>0</v>
      </c>
      <c r="AG53" t="n">
        <v>0</v>
      </c>
    </row>
    <row r="54" ht="15.75" customHeight="1" s="44">
      <c r="A54" s="4" t="inlineStr">
        <is>
          <t>Heat Rate by Electricity Fuel[solar thermal es,newly built]</t>
        </is>
      </c>
      <c r="B54" s="40" t="n">
        <v>0</v>
      </c>
      <c r="C54" s="4" t="n">
        <v>0</v>
      </c>
      <c r="D54" s="4" t="n">
        <v>0</v>
      </c>
      <c r="E54" s="4" t="n">
        <v>0</v>
      </c>
      <c r="F54" s="4" t="n">
        <v>0</v>
      </c>
      <c r="G54" s="4" t="n">
        <v>0</v>
      </c>
      <c r="H54" s="4" t="n">
        <v>0</v>
      </c>
      <c r="I54" s="4" t="n">
        <v>0</v>
      </c>
      <c r="J54" s="4" t="n">
        <v>0</v>
      </c>
      <c r="K54" s="4" t="n">
        <v>0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0</v>
      </c>
      <c r="Q54" s="4" t="n">
        <v>0</v>
      </c>
      <c r="R54" s="4" t="n">
        <v>0</v>
      </c>
      <c r="S54" s="4" t="n">
        <v>0</v>
      </c>
      <c r="T54" s="4" t="n">
        <v>0</v>
      </c>
      <c r="U54" s="4" t="n">
        <v>0</v>
      </c>
      <c r="V54" s="4" t="n">
        <v>0</v>
      </c>
      <c r="W54" s="4" t="n">
        <v>0</v>
      </c>
      <c r="X54" s="4" t="n">
        <v>0</v>
      </c>
      <c r="Y54" s="4" t="n">
        <v>0</v>
      </c>
      <c r="Z54" s="4" t="n">
        <v>0</v>
      </c>
      <c r="AA54" s="4" t="n">
        <v>0</v>
      </c>
      <c r="AB54" s="4" t="n">
        <v>0</v>
      </c>
      <c r="AC54" s="4" t="n">
        <v>0</v>
      </c>
      <c r="AD54" s="4" t="n">
        <v>0</v>
      </c>
      <c r="AE54" s="4" t="n">
        <v>0</v>
      </c>
      <c r="AF54" s="4" t="n">
        <v>0</v>
      </c>
      <c r="AG54" t="n">
        <v>0</v>
      </c>
    </row>
    <row r="55" ht="15.75" customHeight="1" s="44">
      <c r="A55" s="40" t="inlineStr">
        <is>
          <t>Heat Rate by Electricity Fuel[biomass es,newly built]</t>
        </is>
      </c>
      <c r="B55" s="40" t="n">
        <v>9482230</v>
      </c>
      <c r="C55" s="40" t="n">
        <v>9482230</v>
      </c>
      <c r="D55" s="40" t="n">
        <v>9482230</v>
      </c>
      <c r="E55" s="40" t="n">
        <v>9482230</v>
      </c>
      <c r="F55" s="40" t="n">
        <v>9482230</v>
      </c>
      <c r="G55" s="40" t="n">
        <v>9482230</v>
      </c>
      <c r="H55" s="40" t="n">
        <v>9482230</v>
      </c>
      <c r="I55" s="40" t="n">
        <v>9482230</v>
      </c>
      <c r="J55" s="40" t="n">
        <v>9482230</v>
      </c>
      <c r="K55" s="40" t="n">
        <v>9482230</v>
      </c>
      <c r="L55" s="40" t="n">
        <v>9482230</v>
      </c>
      <c r="M55" s="40" t="n">
        <v>9482230</v>
      </c>
      <c r="N55" s="40" t="n">
        <v>9482230</v>
      </c>
      <c r="O55" s="40" t="n">
        <v>9482230</v>
      </c>
      <c r="P55" s="40" t="n">
        <v>9482230</v>
      </c>
      <c r="Q55" s="40" t="n">
        <v>9482230</v>
      </c>
      <c r="R55" s="40" t="n">
        <v>9482230</v>
      </c>
      <c r="S55" s="40" t="n">
        <v>9482230</v>
      </c>
      <c r="T55" s="40" t="n">
        <v>9482230</v>
      </c>
      <c r="U55" s="40" t="n">
        <v>9482230</v>
      </c>
      <c r="V55" s="40" t="n">
        <v>9482230</v>
      </c>
      <c r="W55" s="40" t="n">
        <v>9482230</v>
      </c>
      <c r="X55" s="40" t="n">
        <v>9482230</v>
      </c>
      <c r="Y55" s="40" t="n">
        <v>9482230</v>
      </c>
      <c r="Z55" s="40" t="n">
        <v>9482230</v>
      </c>
      <c r="AA55" s="40" t="n">
        <v>9482230</v>
      </c>
      <c r="AB55" s="40" t="n">
        <v>9482230</v>
      </c>
      <c r="AC55" s="40" t="n">
        <v>9482230</v>
      </c>
      <c r="AD55" s="40" t="n">
        <v>9482230</v>
      </c>
      <c r="AE55" s="40" t="n">
        <v>9482230</v>
      </c>
      <c r="AF55" s="40" t="n">
        <v>9482230</v>
      </c>
      <c r="AG55" t="n">
        <v>9482230</v>
      </c>
    </row>
    <row r="56" ht="15.75" customHeight="1" s="44">
      <c r="A56" s="4" t="inlineStr">
        <is>
          <t>Heat Rate by Electricity Fuel[geothermal es,newly built]</t>
        </is>
      </c>
      <c r="B56" s="40" t="n">
        <v>0</v>
      </c>
      <c r="C56" s="4" t="n">
        <v>0</v>
      </c>
      <c r="D56" s="4" t="n">
        <v>0</v>
      </c>
      <c r="E56" s="4" t="n">
        <v>0</v>
      </c>
      <c r="F56" s="4" t="n">
        <v>0</v>
      </c>
      <c r="G56" s="4" t="n">
        <v>0</v>
      </c>
      <c r="H56" s="4" t="n">
        <v>0</v>
      </c>
      <c r="I56" s="4" t="n">
        <v>0</v>
      </c>
      <c r="J56" s="4" t="n">
        <v>0</v>
      </c>
      <c r="K56" s="4" t="n">
        <v>0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0</v>
      </c>
      <c r="Q56" s="4" t="n">
        <v>0</v>
      </c>
      <c r="R56" s="4" t="n">
        <v>0</v>
      </c>
      <c r="S56" s="4" t="n">
        <v>0</v>
      </c>
      <c r="T56" s="4" t="n">
        <v>0</v>
      </c>
      <c r="U56" s="4" t="n">
        <v>0</v>
      </c>
      <c r="V56" s="4" t="n">
        <v>0</v>
      </c>
      <c r="W56" s="4" t="n">
        <v>0</v>
      </c>
      <c r="X56" s="4" t="n">
        <v>0</v>
      </c>
      <c r="Y56" s="4" t="n">
        <v>0</v>
      </c>
      <c r="Z56" s="4" t="n">
        <v>0</v>
      </c>
      <c r="AA56" s="4" t="n">
        <v>0</v>
      </c>
      <c r="AB56" s="4" t="n">
        <v>0</v>
      </c>
      <c r="AC56" s="4" t="n">
        <v>0</v>
      </c>
      <c r="AD56" s="4" t="n">
        <v>0</v>
      </c>
      <c r="AE56" s="4" t="n">
        <v>0</v>
      </c>
      <c r="AF56" s="4" t="n">
        <v>0</v>
      </c>
      <c r="AG56" t="n">
        <v>0</v>
      </c>
    </row>
    <row r="57" ht="15.75" customHeight="1" s="44">
      <c r="A57" s="40" t="inlineStr">
        <is>
          <t>Heat Rate by Electricity Fuel[petroleum es,newly built]</t>
        </is>
      </c>
      <c r="B57" s="40" t="n">
        <v>10000000</v>
      </c>
      <c r="C57" s="40" t="n">
        <v>10000000</v>
      </c>
      <c r="D57" s="40" t="n">
        <v>10000000</v>
      </c>
      <c r="E57" s="40" t="n">
        <v>10000000</v>
      </c>
      <c r="F57" s="40" t="n">
        <v>10000000</v>
      </c>
      <c r="G57" s="40" t="n">
        <v>10000000</v>
      </c>
      <c r="H57" s="40" t="n">
        <v>10000000</v>
      </c>
      <c r="I57" s="40" t="n">
        <v>10000000</v>
      </c>
      <c r="J57" s="40" t="n">
        <v>10000000</v>
      </c>
      <c r="K57" s="40" t="n">
        <v>10000000</v>
      </c>
      <c r="L57" s="40" t="n">
        <v>10000000</v>
      </c>
      <c r="M57" s="40" t="n">
        <v>10000000</v>
      </c>
      <c r="N57" s="40" t="n">
        <v>10000000</v>
      </c>
      <c r="O57" s="40" t="n">
        <v>10000000</v>
      </c>
      <c r="P57" s="40" t="n">
        <v>10000000</v>
      </c>
      <c r="Q57" s="40" t="n">
        <v>10000000</v>
      </c>
      <c r="R57" s="40" t="n">
        <v>10000000</v>
      </c>
      <c r="S57" s="40" t="n">
        <v>10000000</v>
      </c>
      <c r="T57" s="40" t="n">
        <v>10000000</v>
      </c>
      <c r="U57" s="40" t="n">
        <v>10000000</v>
      </c>
      <c r="V57" s="40" t="n">
        <v>10000000</v>
      </c>
      <c r="W57" s="40" t="n">
        <v>10000000</v>
      </c>
      <c r="X57" s="40" t="n">
        <v>10000000</v>
      </c>
      <c r="Y57" s="40" t="n">
        <v>10000000</v>
      </c>
      <c r="Z57" s="40" t="n">
        <v>10000000</v>
      </c>
      <c r="AA57" s="40" t="n">
        <v>10000000</v>
      </c>
      <c r="AB57" s="40" t="n">
        <v>10000000</v>
      </c>
      <c r="AC57" s="40" t="n">
        <v>10000000</v>
      </c>
      <c r="AD57" s="40" t="n">
        <v>10000000</v>
      </c>
      <c r="AE57" s="40" t="n">
        <v>10000000</v>
      </c>
      <c r="AF57" s="40" t="n">
        <v>10000000</v>
      </c>
      <c r="AG57" t="n">
        <v>10000000</v>
      </c>
    </row>
    <row r="58" ht="15.75" customHeight="1" s="44">
      <c r="A58" s="40" t="inlineStr">
        <is>
          <t>Heat Rate by Electricity Fuel[natural gas peaker es,newly built]</t>
        </is>
      </c>
      <c r="B58" s="40" t="n">
        <v>8902000</v>
      </c>
      <c r="C58" s="40" t="n">
        <v>8902000</v>
      </c>
      <c r="D58" s="40" t="n">
        <v>8902000</v>
      </c>
      <c r="E58" s="40" t="n">
        <v>8902000</v>
      </c>
      <c r="F58" s="40" t="n">
        <v>8902000</v>
      </c>
      <c r="G58" s="40" t="n">
        <v>8902000</v>
      </c>
      <c r="H58" s="40" t="n">
        <v>8902000</v>
      </c>
      <c r="I58" s="40" t="n">
        <v>8902000</v>
      </c>
      <c r="J58" s="40" t="n">
        <v>8902000</v>
      </c>
      <c r="K58" s="40" t="n">
        <v>8902000</v>
      </c>
      <c r="L58" s="40" t="n">
        <v>8902000</v>
      </c>
      <c r="M58" s="40" t="n">
        <v>8902000</v>
      </c>
      <c r="N58" s="40" t="n">
        <v>8902000</v>
      </c>
      <c r="O58" s="40" t="n">
        <v>8902000</v>
      </c>
      <c r="P58" s="40" t="n">
        <v>8902000</v>
      </c>
      <c r="Q58" s="40" t="n">
        <v>8902000</v>
      </c>
      <c r="R58" s="40" t="n">
        <v>8902000</v>
      </c>
      <c r="S58" s="40" t="n">
        <v>8902000</v>
      </c>
      <c r="T58" s="40" t="n">
        <v>8902000</v>
      </c>
      <c r="U58" s="40" t="n">
        <v>8902000</v>
      </c>
      <c r="V58" s="40" t="n">
        <v>8902000</v>
      </c>
      <c r="W58" s="40" t="n">
        <v>8902000</v>
      </c>
      <c r="X58" s="40" t="n">
        <v>8902000</v>
      </c>
      <c r="Y58" s="40" t="n">
        <v>8902000</v>
      </c>
      <c r="Z58" s="40" t="n">
        <v>8902000</v>
      </c>
      <c r="AA58" s="40" t="n">
        <v>8902000</v>
      </c>
      <c r="AB58" s="40" t="n">
        <v>8902000</v>
      </c>
      <c r="AC58" s="40" t="n">
        <v>8902000</v>
      </c>
      <c r="AD58" s="40" t="n">
        <v>8902000</v>
      </c>
      <c r="AE58" s="40" t="n">
        <v>8902000</v>
      </c>
      <c r="AF58" s="40" t="n">
        <v>8902000</v>
      </c>
      <c r="AG58" t="n">
        <v>8902000</v>
      </c>
    </row>
    <row r="59" ht="15.75" customHeight="1" s="44">
      <c r="A59" s="40" t="inlineStr">
        <is>
          <t>Heat Rate by Electricity Fuel[lignite es,newly built]</t>
        </is>
      </c>
      <c r="B59" s="40" t="n">
        <v>11339700</v>
      </c>
      <c r="C59" s="40" t="n">
        <v>11339700</v>
      </c>
      <c r="D59" s="40" t="n">
        <v>11339700</v>
      </c>
      <c r="E59" s="40" t="n">
        <v>11339700</v>
      </c>
      <c r="F59" s="40" t="n">
        <v>11339700</v>
      </c>
      <c r="G59" s="40" t="n">
        <v>11339700</v>
      </c>
      <c r="H59" s="40" t="n">
        <v>11339700</v>
      </c>
      <c r="I59" s="40" t="n">
        <v>11339700</v>
      </c>
      <c r="J59" s="40" t="n">
        <v>11339700</v>
      </c>
      <c r="K59" s="40" t="n">
        <v>11339700</v>
      </c>
      <c r="L59" s="40" t="n">
        <v>11339700</v>
      </c>
      <c r="M59" s="40" t="n">
        <v>11339700</v>
      </c>
      <c r="N59" s="40" t="n">
        <v>11339700</v>
      </c>
      <c r="O59" s="40" t="n">
        <v>11339700</v>
      </c>
      <c r="P59" s="40" t="n">
        <v>11339700</v>
      </c>
      <c r="Q59" s="40" t="n">
        <v>11339700</v>
      </c>
      <c r="R59" s="40" t="n">
        <v>11339700</v>
      </c>
      <c r="S59" s="40" t="n">
        <v>11339700</v>
      </c>
      <c r="T59" s="40" t="n">
        <v>11339700</v>
      </c>
      <c r="U59" s="40" t="n">
        <v>11339700</v>
      </c>
      <c r="V59" s="40" t="n">
        <v>11339700</v>
      </c>
      <c r="W59" s="40" t="n">
        <v>11339700</v>
      </c>
      <c r="X59" s="40" t="n">
        <v>11339700</v>
      </c>
      <c r="Y59" s="40" t="n">
        <v>11339700</v>
      </c>
      <c r="Z59" s="40" t="n">
        <v>11339700</v>
      </c>
      <c r="AA59" s="40" t="n">
        <v>11339700</v>
      </c>
      <c r="AB59" s="40" t="n">
        <v>11339700</v>
      </c>
      <c r="AC59" s="40" t="n">
        <v>11339700</v>
      </c>
      <c r="AD59" s="40" t="n">
        <v>11339700</v>
      </c>
      <c r="AE59" s="40" t="n">
        <v>11339700</v>
      </c>
      <c r="AF59" s="40" t="n">
        <v>11339700</v>
      </c>
      <c r="AG59" t="n">
        <v>11339700</v>
      </c>
    </row>
    <row r="60" ht="15.75" customHeight="1" s="44">
      <c r="A60" s="4" t="inlineStr">
        <is>
          <t>Heat Rate by Electricity Fuel[offshore wind es,newly built]</t>
        </is>
      </c>
      <c r="B60" s="40" t="n">
        <v>0</v>
      </c>
      <c r="C60" s="4" t="n">
        <v>0</v>
      </c>
      <c r="D60" s="4" t="n">
        <v>0</v>
      </c>
      <c r="E60" s="4" t="n">
        <v>0</v>
      </c>
      <c r="F60" s="4" t="n">
        <v>0</v>
      </c>
      <c r="G60" s="4" t="n">
        <v>0</v>
      </c>
      <c r="H60" s="4" t="n">
        <v>0</v>
      </c>
      <c r="I60" s="4" t="n">
        <v>0</v>
      </c>
      <c r="J60" s="4" t="n">
        <v>0</v>
      </c>
      <c r="K60" s="4" t="n">
        <v>0</v>
      </c>
      <c r="L60" s="4" t="n">
        <v>0</v>
      </c>
      <c r="M60" s="4" t="n">
        <v>0</v>
      </c>
      <c r="N60" s="4" t="n">
        <v>0</v>
      </c>
      <c r="O60" s="4" t="n">
        <v>0</v>
      </c>
      <c r="P60" s="4" t="n">
        <v>0</v>
      </c>
      <c r="Q60" s="4" t="n">
        <v>0</v>
      </c>
      <c r="R60" s="4" t="n">
        <v>0</v>
      </c>
      <c r="S60" s="4" t="n">
        <v>0</v>
      </c>
      <c r="T60" s="4" t="n">
        <v>0</v>
      </c>
      <c r="U60" s="4" t="n">
        <v>0</v>
      </c>
      <c r="V60" s="4" t="n">
        <v>0</v>
      </c>
      <c r="W60" s="4" t="n">
        <v>0</v>
      </c>
      <c r="X60" s="4" t="n">
        <v>0</v>
      </c>
      <c r="Y60" s="4" t="n">
        <v>0</v>
      </c>
      <c r="Z60" s="4" t="n">
        <v>0</v>
      </c>
      <c r="AA60" s="4" t="n">
        <v>0</v>
      </c>
      <c r="AB60" s="4" t="n">
        <v>0</v>
      </c>
      <c r="AC60" s="4" t="n">
        <v>0</v>
      </c>
      <c r="AD60" s="4" t="n">
        <v>0</v>
      </c>
      <c r="AE60" s="4" t="n">
        <v>0</v>
      </c>
      <c r="AF60" s="4" t="n">
        <v>0</v>
      </c>
      <c r="AG60" t="n">
        <v>0</v>
      </c>
    </row>
    <row r="61" ht="15.75" customHeight="1" s="44">
      <c r="A61" s="40" t="inlineStr">
        <is>
          <t>Heat Rate by Electricity Fuel[crude oil es,newly built]</t>
        </is>
      </c>
      <c r="B61" s="40" t="n">
        <v>7713160</v>
      </c>
      <c r="C61" s="40" t="n">
        <v>7713160</v>
      </c>
      <c r="D61" s="40" t="n">
        <v>7713160</v>
      </c>
      <c r="E61" s="40" t="n">
        <v>7713160</v>
      </c>
      <c r="F61" s="40" t="n">
        <v>7713160</v>
      </c>
      <c r="G61" s="40" t="n">
        <v>7713160</v>
      </c>
      <c r="H61" s="40" t="n">
        <v>7713160</v>
      </c>
      <c r="I61" s="40" t="n">
        <v>7713160</v>
      </c>
      <c r="J61" s="40" t="n">
        <v>7713160</v>
      </c>
      <c r="K61" s="40" t="n">
        <v>7713160</v>
      </c>
      <c r="L61" s="40" t="n">
        <v>7713160</v>
      </c>
      <c r="M61" s="40" t="n">
        <v>7713160</v>
      </c>
      <c r="N61" s="40" t="n">
        <v>7713160</v>
      </c>
      <c r="O61" s="40" t="n">
        <v>7713160</v>
      </c>
      <c r="P61" s="40" t="n">
        <v>7713160</v>
      </c>
      <c r="Q61" s="40" t="n">
        <v>7713160</v>
      </c>
      <c r="R61" s="40" t="n">
        <v>7713160</v>
      </c>
      <c r="S61" s="40" t="n">
        <v>7713160</v>
      </c>
      <c r="T61" s="40" t="n">
        <v>7713160</v>
      </c>
      <c r="U61" s="40" t="n">
        <v>7713160</v>
      </c>
      <c r="V61" s="40" t="n">
        <v>7713160</v>
      </c>
      <c r="W61" s="40" t="n">
        <v>7713160</v>
      </c>
      <c r="X61" s="40" t="n">
        <v>7713160</v>
      </c>
      <c r="Y61" s="40" t="n">
        <v>7713160</v>
      </c>
      <c r="Z61" s="40" t="n">
        <v>7713160</v>
      </c>
      <c r="AA61" s="40" t="n">
        <v>7713160</v>
      </c>
      <c r="AB61" s="40" t="n">
        <v>7713160</v>
      </c>
      <c r="AC61" s="40" t="n">
        <v>7713160</v>
      </c>
      <c r="AD61" s="40" t="n">
        <v>7713160</v>
      </c>
      <c r="AE61" s="40" t="n">
        <v>7713160</v>
      </c>
      <c r="AF61" s="40" t="n">
        <v>7713160</v>
      </c>
      <c r="AG61" t="n">
        <v>7713160</v>
      </c>
    </row>
    <row r="62" ht="15.75" customHeight="1" s="44">
      <c r="A62" s="40" t="inlineStr">
        <is>
          <t>Heat Rate by Electricity Fuel[heavy or residual fuel oil es,newly built]</t>
        </is>
      </c>
      <c r="B62" s="40" t="n">
        <v>10719200</v>
      </c>
      <c r="C62" s="40" t="n">
        <v>10719200</v>
      </c>
      <c r="D62" s="40" t="n">
        <v>10719200</v>
      </c>
      <c r="E62" s="40" t="n">
        <v>10719200</v>
      </c>
      <c r="F62" s="40" t="n">
        <v>10719200</v>
      </c>
      <c r="G62" s="40" t="n">
        <v>10719200</v>
      </c>
      <c r="H62" s="40" t="n">
        <v>10719200</v>
      </c>
      <c r="I62" s="40" t="n">
        <v>10719200</v>
      </c>
      <c r="J62" s="40" t="n">
        <v>10719200</v>
      </c>
      <c r="K62" s="40" t="n">
        <v>10719200</v>
      </c>
      <c r="L62" s="40" t="n">
        <v>10719200</v>
      </c>
      <c r="M62" s="40" t="n">
        <v>10719200</v>
      </c>
      <c r="N62" s="40" t="n">
        <v>10719200</v>
      </c>
      <c r="O62" s="40" t="n">
        <v>10719200</v>
      </c>
      <c r="P62" s="40" t="n">
        <v>10719200</v>
      </c>
      <c r="Q62" s="40" t="n">
        <v>10719200</v>
      </c>
      <c r="R62" s="40" t="n">
        <v>10719200</v>
      </c>
      <c r="S62" s="40" t="n">
        <v>10719200</v>
      </c>
      <c r="T62" s="40" t="n">
        <v>10719200</v>
      </c>
      <c r="U62" s="40" t="n">
        <v>10719200</v>
      </c>
      <c r="V62" s="40" t="n">
        <v>10719200</v>
      </c>
      <c r="W62" s="40" t="n">
        <v>10719200</v>
      </c>
      <c r="X62" s="40" t="n">
        <v>10719200</v>
      </c>
      <c r="Y62" s="40" t="n">
        <v>10719200</v>
      </c>
      <c r="Z62" s="40" t="n">
        <v>10719200</v>
      </c>
      <c r="AA62" s="40" t="n">
        <v>10719200</v>
      </c>
      <c r="AB62" s="40" t="n">
        <v>10719200</v>
      </c>
      <c r="AC62" s="40" t="n">
        <v>10719200</v>
      </c>
      <c r="AD62" s="40" t="n">
        <v>10719200</v>
      </c>
      <c r="AE62" s="40" t="n">
        <v>10719200</v>
      </c>
      <c r="AF62" s="40" t="n">
        <v>10719200</v>
      </c>
      <c r="AG62" t="n">
        <v>10719200</v>
      </c>
    </row>
    <row r="63" ht="15.75" customHeight="1" s="44">
      <c r="A63" s="40" t="inlineStr">
        <is>
          <t>Heat Rate by Electricity Fuel[municipal solid waste es,newly built]</t>
        </is>
      </c>
      <c r="B63" s="40" t="n">
        <v>9482230</v>
      </c>
      <c r="C63" s="40" t="n">
        <v>9482230</v>
      </c>
      <c r="D63" s="40" t="n">
        <v>9482230</v>
      </c>
      <c r="E63" s="40" t="n">
        <v>9482230</v>
      </c>
      <c r="F63" s="40" t="n">
        <v>9482230</v>
      </c>
      <c r="G63" s="40" t="n">
        <v>9482230</v>
      </c>
      <c r="H63" s="40" t="n">
        <v>9482230</v>
      </c>
      <c r="I63" s="40" t="n">
        <v>9482230</v>
      </c>
      <c r="J63" s="40" t="n">
        <v>9482230</v>
      </c>
      <c r="K63" s="40" t="n">
        <v>9482230</v>
      </c>
      <c r="L63" s="40" t="n">
        <v>9482230</v>
      </c>
      <c r="M63" s="40" t="n">
        <v>9482230</v>
      </c>
      <c r="N63" s="40" t="n">
        <v>9482230</v>
      </c>
      <c r="O63" s="40" t="n">
        <v>9482230</v>
      </c>
      <c r="P63" s="40" t="n">
        <v>9482230</v>
      </c>
      <c r="Q63" s="40" t="n">
        <v>9482230</v>
      </c>
      <c r="R63" s="40" t="n">
        <v>9482230</v>
      </c>
      <c r="S63" s="40" t="n">
        <v>9482230</v>
      </c>
      <c r="T63" s="40" t="n">
        <v>9482230</v>
      </c>
      <c r="U63" s="40" t="n">
        <v>9482230</v>
      </c>
      <c r="V63" s="40" t="n">
        <v>9482230</v>
      </c>
      <c r="W63" s="40" t="n">
        <v>9482230</v>
      </c>
      <c r="X63" s="40" t="n">
        <v>9482230</v>
      </c>
      <c r="Y63" s="40" t="n">
        <v>9482230</v>
      </c>
      <c r="Z63" s="40" t="n">
        <v>9482230</v>
      </c>
      <c r="AA63" s="40" t="n">
        <v>9482230</v>
      </c>
      <c r="AB63" s="40" t="n">
        <v>9482230</v>
      </c>
      <c r="AC63" s="40" t="n">
        <v>9482230</v>
      </c>
      <c r="AD63" s="40" t="n">
        <v>9482230</v>
      </c>
      <c r="AE63" s="40" t="n">
        <v>9482230</v>
      </c>
      <c r="AF63" s="40" t="n">
        <v>9482230</v>
      </c>
      <c r="AG63" t="n">
        <v>9482230</v>
      </c>
    </row>
    <row r="64" ht="15.75" customHeight="1" s="44"/>
    <row r="65" ht="15.75" customHeight="1" s="44">
      <c r="A65" s="1" t="inlineStr">
        <is>
          <t>Expected Capacity Factors</t>
        </is>
      </c>
    </row>
    <row r="66" ht="15.75" customHeight="1" s="44"/>
    <row r="67" ht="15.75" customHeight="1" s="44">
      <c r="A67" s="4" t="inlineStr">
        <is>
          <t>Time (Year)</t>
        </is>
      </c>
      <c r="B67" s="4" t="n">
        <v>2020</v>
      </c>
      <c r="C67" s="4" t="n">
        <v>2021</v>
      </c>
      <c r="D67" s="4" t="n">
        <v>2022</v>
      </c>
      <c r="E67" s="4" t="n">
        <v>2023</v>
      </c>
      <c r="F67" s="4" t="n">
        <v>2024</v>
      </c>
      <c r="G67" s="4" t="n">
        <v>2025</v>
      </c>
      <c r="H67" s="4" t="n">
        <v>2026</v>
      </c>
      <c r="I67" s="4" t="n">
        <v>2027</v>
      </c>
      <c r="J67" s="4" t="n">
        <v>2028</v>
      </c>
      <c r="K67" s="4" t="n">
        <v>2029</v>
      </c>
      <c r="L67" s="4" t="n">
        <v>2030</v>
      </c>
      <c r="M67" s="4" t="n">
        <v>2031</v>
      </c>
      <c r="N67" s="4" t="n">
        <v>2032</v>
      </c>
      <c r="O67" s="4" t="n">
        <v>2033</v>
      </c>
      <c r="P67" s="4" t="n">
        <v>2034</v>
      </c>
      <c r="Q67" s="4" t="n">
        <v>2035</v>
      </c>
      <c r="R67" s="4" t="n">
        <v>2036</v>
      </c>
      <c r="S67" s="4" t="n">
        <v>2037</v>
      </c>
      <c r="T67" s="4" t="n">
        <v>2038</v>
      </c>
      <c r="U67" s="4" t="n">
        <v>2039</v>
      </c>
      <c r="V67" s="4" t="n">
        <v>2040</v>
      </c>
      <c r="W67" s="4" t="n">
        <v>2041</v>
      </c>
      <c r="X67" s="4" t="n">
        <v>2042</v>
      </c>
      <c r="Y67" s="4" t="n">
        <v>2043</v>
      </c>
      <c r="Z67" s="4" t="n">
        <v>2044</v>
      </c>
      <c r="AA67" s="4" t="n">
        <v>2045</v>
      </c>
      <c r="AB67" s="4" t="n">
        <v>2046</v>
      </c>
      <c r="AC67" s="4" t="n">
        <v>2047</v>
      </c>
      <c r="AD67" s="4" t="n">
        <v>2048</v>
      </c>
      <c r="AE67" s="4" t="n">
        <v>2049</v>
      </c>
      <c r="AF67" s="4" t="n">
        <v>2050</v>
      </c>
    </row>
    <row r="68" ht="15.75" customHeight="1" s="44">
      <c r="A68" s="4" t="inlineStr">
        <is>
          <t>Expected Capacity Factors[hard coal es,newly built]</t>
        </is>
      </c>
      <c r="B68" s="40" t="n">
        <v>0.429</v>
      </c>
      <c r="C68" s="4" t="n">
        <v>0.429</v>
      </c>
      <c r="D68" s="4" t="n">
        <v>0.429</v>
      </c>
      <c r="E68" s="4" t="n">
        <v>0.429</v>
      </c>
      <c r="F68" s="4" t="n">
        <v>0.429</v>
      </c>
      <c r="G68" s="4" t="n">
        <v>0.429</v>
      </c>
      <c r="H68" s="4" t="n">
        <v>0.429</v>
      </c>
      <c r="I68" s="4" t="n">
        <v>0.429</v>
      </c>
      <c r="J68" s="4" t="n">
        <v>0.429</v>
      </c>
      <c r="K68" s="4" t="n">
        <v>0.429</v>
      </c>
      <c r="L68" s="4" t="n">
        <v>0.429</v>
      </c>
      <c r="M68" s="4" t="n">
        <v>0.429</v>
      </c>
      <c r="N68" s="4" t="n">
        <v>0.429</v>
      </c>
      <c r="O68" s="4" t="n">
        <v>0.429</v>
      </c>
      <c r="P68" s="4" t="n">
        <v>0.429</v>
      </c>
      <c r="Q68" s="4" t="n">
        <v>0.429</v>
      </c>
      <c r="R68" s="4" t="n">
        <v>0.429</v>
      </c>
      <c r="S68" s="4" t="n">
        <v>0.429</v>
      </c>
      <c r="T68" s="4" t="n">
        <v>0.429</v>
      </c>
      <c r="U68" s="4" t="n">
        <v>0.429</v>
      </c>
      <c r="V68" s="4" t="n">
        <v>0.429</v>
      </c>
      <c r="W68" s="4" t="n">
        <v>0.429</v>
      </c>
      <c r="X68" s="4" t="n">
        <v>0.429</v>
      </c>
      <c r="Y68" s="4" t="n">
        <v>0.429</v>
      </c>
      <c r="Z68" s="4" t="n">
        <v>0.429</v>
      </c>
      <c r="AA68" s="4" t="n">
        <v>0.429</v>
      </c>
      <c r="AB68" s="4" t="n">
        <v>0.429</v>
      </c>
      <c r="AC68" s="4" t="n">
        <v>0.429</v>
      </c>
      <c r="AD68" s="4" t="n">
        <v>0.429</v>
      </c>
      <c r="AE68" s="4" t="n">
        <v>0.429</v>
      </c>
      <c r="AF68" s="4" t="n">
        <v>0.5004999999999999</v>
      </c>
      <c r="AG68" t="n">
        <v>0.5004999999999999</v>
      </c>
    </row>
    <row r="69" ht="15.75" customHeight="1" s="44">
      <c r="A69" s="4" t="inlineStr">
        <is>
          <t>Expected Capacity Factors[natural gas nonpeaker es,newly built]</t>
        </is>
      </c>
      <c r="B69" s="40" t="n">
        <v>0.6886</v>
      </c>
      <c r="C69" s="4" t="n">
        <v>0.6886</v>
      </c>
      <c r="D69" s="4" t="n">
        <v>0.6886</v>
      </c>
      <c r="E69" s="4" t="n">
        <v>0.6886</v>
      </c>
      <c r="F69" s="4" t="n">
        <v>0.6886</v>
      </c>
      <c r="G69" s="4" t="n">
        <v>0.6886</v>
      </c>
      <c r="H69" s="4" t="n">
        <v>0.6886</v>
      </c>
      <c r="I69" s="4" t="n">
        <v>0.6886</v>
      </c>
      <c r="J69" s="4" t="n">
        <v>0.6886</v>
      </c>
      <c r="K69" s="4" t="n">
        <v>0.6886</v>
      </c>
      <c r="L69" s="4" t="n">
        <v>0.6886</v>
      </c>
      <c r="M69" s="4" t="n">
        <v>0.6886</v>
      </c>
      <c r="N69" s="4" t="n">
        <v>0.6886</v>
      </c>
      <c r="O69" s="4" t="n">
        <v>0.6886</v>
      </c>
      <c r="P69" s="4" t="n">
        <v>0.6886</v>
      </c>
      <c r="Q69" s="4" t="n">
        <v>0.6886</v>
      </c>
      <c r="R69" s="4" t="n">
        <v>0.6886</v>
      </c>
      <c r="S69" s="4" t="n">
        <v>0.6886</v>
      </c>
      <c r="T69" s="4" t="n">
        <v>0.6886</v>
      </c>
      <c r="U69" s="4" t="n">
        <v>0.6886</v>
      </c>
      <c r="V69" s="4" t="n">
        <v>0.6886</v>
      </c>
      <c r="W69" s="4" t="n">
        <v>0.6886</v>
      </c>
      <c r="X69" s="4" t="n">
        <v>0.6886</v>
      </c>
      <c r="Y69" s="4" t="n">
        <v>0.6886</v>
      </c>
      <c r="Z69" s="4" t="n">
        <v>0.6886</v>
      </c>
      <c r="AA69" s="4" t="n">
        <v>0.6886</v>
      </c>
      <c r="AB69" s="4" t="n">
        <v>0.6886</v>
      </c>
      <c r="AC69" s="4" t="n">
        <v>0.6886</v>
      </c>
      <c r="AD69" s="4" t="n">
        <v>0.6886</v>
      </c>
      <c r="AE69" s="4" t="n">
        <v>0.6886</v>
      </c>
      <c r="AF69" s="4" t="n">
        <v>0.5379</v>
      </c>
      <c r="AG69" t="n">
        <v>0.5379</v>
      </c>
    </row>
    <row r="70" ht="15.75" customHeight="1" s="44">
      <c r="A70" s="4" t="inlineStr">
        <is>
          <t>Expected Capacity Factors[nuclear es,newly built]</t>
        </is>
      </c>
      <c r="B70" s="40" t="n">
        <v>0.917</v>
      </c>
      <c r="C70" s="4" t="n">
        <v>0.917</v>
      </c>
      <c r="D70" s="4" t="n">
        <v>0.917</v>
      </c>
      <c r="E70" s="4" t="n">
        <v>0.917</v>
      </c>
      <c r="F70" s="4" t="n">
        <v>0.917</v>
      </c>
      <c r="G70" s="4" t="n">
        <v>0.917</v>
      </c>
      <c r="H70" s="4" t="n">
        <v>0.917</v>
      </c>
      <c r="I70" s="4" t="n">
        <v>0.917</v>
      </c>
      <c r="J70" s="4" t="n">
        <v>0.917</v>
      </c>
      <c r="K70" s="4" t="n">
        <v>0.917</v>
      </c>
      <c r="L70" s="4" t="n">
        <v>0.917</v>
      </c>
      <c r="M70" s="4" t="n">
        <v>0.917</v>
      </c>
      <c r="N70" s="4" t="n">
        <v>0.917</v>
      </c>
      <c r="O70" s="4" t="n">
        <v>0.917</v>
      </c>
      <c r="P70" s="4" t="n">
        <v>0.917</v>
      </c>
      <c r="Q70" s="4" t="n">
        <v>0.917</v>
      </c>
      <c r="R70" s="4" t="n">
        <v>0.917</v>
      </c>
      <c r="S70" s="4" t="n">
        <v>0.917</v>
      </c>
      <c r="T70" s="4" t="n">
        <v>0.917</v>
      </c>
      <c r="U70" s="4" t="n">
        <v>0.917</v>
      </c>
      <c r="V70" s="4" t="n">
        <v>0.917</v>
      </c>
      <c r="W70" s="4" t="n">
        <v>0.917</v>
      </c>
      <c r="X70" s="4" t="n">
        <v>0.917</v>
      </c>
      <c r="Y70" s="4" t="n">
        <v>0.917</v>
      </c>
      <c r="Z70" s="4" t="n">
        <v>0.917</v>
      </c>
      <c r="AA70" s="4" t="n">
        <v>0.917</v>
      </c>
      <c r="AB70" s="4" t="n">
        <v>0.917</v>
      </c>
      <c r="AC70" s="4" t="n">
        <v>0.917</v>
      </c>
      <c r="AD70" s="4" t="n">
        <v>0.917</v>
      </c>
      <c r="AE70" s="4" t="n">
        <v>0.917</v>
      </c>
      <c r="AF70" s="4" t="n">
        <v>0.973</v>
      </c>
      <c r="AG70" t="n">
        <v>0.973</v>
      </c>
    </row>
    <row r="71" ht="15.75" customHeight="1" s="44">
      <c r="A71" s="4" t="inlineStr">
        <is>
          <t>Expected Capacity Factors[hydro es,newly built]</t>
        </is>
      </c>
      <c r="B71" s="40" t="n">
        <v>0.5852000000000001</v>
      </c>
      <c r="C71" s="4" t="n">
        <v>0.5852000000000001</v>
      </c>
      <c r="D71" s="4" t="n">
        <v>0.5852000000000001</v>
      </c>
      <c r="E71" s="4" t="n">
        <v>0.5852000000000001</v>
      </c>
      <c r="F71" s="4" t="n">
        <v>0.5852000000000001</v>
      </c>
      <c r="G71" s="4" t="n">
        <v>0.5852000000000001</v>
      </c>
      <c r="H71" s="4" t="n">
        <v>0.5852000000000001</v>
      </c>
      <c r="I71" s="4" t="n">
        <v>0.5852000000000001</v>
      </c>
      <c r="J71" s="4" t="n">
        <v>0.5852000000000001</v>
      </c>
      <c r="K71" s="4" t="n">
        <v>0.5852000000000001</v>
      </c>
      <c r="L71" s="4" t="n">
        <v>0.5852000000000001</v>
      </c>
      <c r="M71" s="4" t="n">
        <v>0.5852000000000001</v>
      </c>
      <c r="N71" s="4" t="n">
        <v>0.5852000000000001</v>
      </c>
      <c r="O71" s="4" t="n">
        <v>0.5852000000000001</v>
      </c>
      <c r="P71" s="4" t="n">
        <v>0.5852000000000001</v>
      </c>
      <c r="Q71" s="4" t="n">
        <v>0.5852000000000001</v>
      </c>
      <c r="R71" s="4" t="n">
        <v>0.5852000000000001</v>
      </c>
      <c r="S71" s="4" t="n">
        <v>0.5852000000000001</v>
      </c>
      <c r="T71" s="4" t="n">
        <v>0.5852000000000001</v>
      </c>
      <c r="U71" s="4" t="n">
        <v>0.5852000000000001</v>
      </c>
      <c r="V71" s="4" t="n">
        <v>0.5852000000000001</v>
      </c>
      <c r="W71" s="4" t="n">
        <v>0.5852000000000001</v>
      </c>
      <c r="X71" s="4" t="n">
        <v>0.5852000000000001</v>
      </c>
      <c r="Y71" s="4" t="n">
        <v>0.5852000000000001</v>
      </c>
      <c r="Z71" s="4" t="n">
        <v>0.5852000000000001</v>
      </c>
      <c r="AA71" s="4" t="n">
        <v>0.5852000000000001</v>
      </c>
      <c r="AB71" s="4" t="n">
        <v>0.5852000000000001</v>
      </c>
      <c r="AC71" s="4" t="n">
        <v>0.5852000000000001</v>
      </c>
      <c r="AD71" s="4" t="n">
        <v>0.5852000000000001</v>
      </c>
      <c r="AE71" s="4" t="n">
        <v>0.5852000000000001</v>
      </c>
      <c r="AF71" s="4" t="n">
        <v>0.4565</v>
      </c>
      <c r="AG71" t="n">
        <v>0.4565</v>
      </c>
    </row>
    <row r="72" ht="15.75" customHeight="1" s="44">
      <c r="A72" s="4" t="inlineStr">
        <is>
          <t>Expected Capacity Factors[onshore wind es,newly built]</t>
        </is>
      </c>
      <c r="B72" s="40" t="n">
        <v>0.243727</v>
      </c>
      <c r="C72" s="4" t="n">
        <v>0.243727</v>
      </c>
      <c r="D72" s="4" t="n">
        <v>0.243727</v>
      </c>
      <c r="E72" s="4" t="n">
        <v>0.243727</v>
      </c>
      <c r="F72" s="4" t="n">
        <v>0.243727</v>
      </c>
      <c r="G72" s="4" t="n">
        <v>0.243727</v>
      </c>
      <c r="H72" s="4" t="n">
        <v>0.243727</v>
      </c>
      <c r="I72" s="4" t="n">
        <v>0.243727</v>
      </c>
      <c r="J72" s="4" t="n">
        <v>0.248</v>
      </c>
      <c r="K72" s="4" t="n">
        <v>0.248</v>
      </c>
      <c r="L72" s="4" t="n">
        <v>0.2685</v>
      </c>
      <c r="M72" s="4" t="n">
        <v>0.2705</v>
      </c>
      <c r="N72" s="4" t="n">
        <v>0.231</v>
      </c>
      <c r="O72" s="4" t="n">
        <v>0.230667</v>
      </c>
      <c r="P72" s="4" t="n">
        <v>0.230667</v>
      </c>
      <c r="Q72" s="4" t="n">
        <v>0.228667</v>
      </c>
      <c r="R72" s="4" t="n">
        <v>0.226</v>
      </c>
      <c r="S72" s="4" t="n">
        <v>0.224</v>
      </c>
      <c r="T72" s="4" t="n">
        <v>0.222</v>
      </c>
      <c r="U72" s="4" t="n">
        <v>0.22</v>
      </c>
      <c r="V72" s="4" t="n">
        <v>0.226667</v>
      </c>
      <c r="W72" s="4" t="n">
        <v>0.233333</v>
      </c>
      <c r="X72" s="4" t="n">
        <v>0.24</v>
      </c>
      <c r="Y72" s="4" t="n">
        <v>0.246667</v>
      </c>
      <c r="Z72" s="4" t="n">
        <v>0.253333</v>
      </c>
      <c r="AA72" s="4" t="n">
        <v>0.256667</v>
      </c>
      <c r="AB72" s="4" t="n">
        <v>0.259667</v>
      </c>
      <c r="AC72" s="4" t="n">
        <v>0.262667</v>
      </c>
      <c r="AD72" s="4" t="n">
        <v>0.266</v>
      </c>
      <c r="AE72" s="4" t="n">
        <v>0.269</v>
      </c>
      <c r="AF72" s="4" t="n">
        <v>0.425</v>
      </c>
      <c r="AG72" t="n">
        <v>0.4345</v>
      </c>
    </row>
    <row r="73" ht="15.75" customHeight="1" s="44">
      <c r="A73" s="4" t="inlineStr">
        <is>
          <t>Expected Capacity Factors[solar PV es,newly built]</t>
        </is>
      </c>
      <c r="B73" s="40" t="n">
        <v>0.249</v>
      </c>
      <c r="C73" s="4" t="n">
        <v>0.248333</v>
      </c>
      <c r="D73" s="4" t="n">
        <v>0.251</v>
      </c>
      <c r="E73" s="4" t="n">
        <v>0.251667</v>
      </c>
      <c r="F73" s="4" t="n">
        <v>0.244667</v>
      </c>
      <c r="G73" s="4" t="n">
        <v>0.238667</v>
      </c>
      <c r="H73" s="4" t="n">
        <v>0.235333</v>
      </c>
      <c r="I73" s="4" t="n">
        <v>0.231667</v>
      </c>
      <c r="J73" s="4" t="n">
        <v>0.234667</v>
      </c>
      <c r="K73" s="4" t="n">
        <v>0.237333</v>
      </c>
      <c r="L73" s="4" t="n">
        <v>0.237</v>
      </c>
      <c r="M73" s="4" t="n">
        <v>0.236667</v>
      </c>
      <c r="N73" s="4" t="n">
        <v>0.233333</v>
      </c>
      <c r="O73" s="4" t="n">
        <v>0.231</v>
      </c>
      <c r="P73" s="4" t="n">
        <v>0.229667</v>
      </c>
      <c r="Q73" s="4" t="n">
        <v>0.228333</v>
      </c>
      <c r="R73" s="4" t="n">
        <v>0.227333</v>
      </c>
      <c r="S73" s="4" t="n">
        <v>0.226305</v>
      </c>
      <c r="T73" s="4" t="n">
        <v>0.225202</v>
      </c>
      <c r="U73" s="4" t="n">
        <v>0.223435</v>
      </c>
      <c r="V73" s="4" t="n">
        <v>0.224</v>
      </c>
      <c r="W73" s="4" t="n">
        <v>0.224571</v>
      </c>
      <c r="X73" s="4" t="n">
        <v>0.225153</v>
      </c>
      <c r="Y73" s="4" t="n">
        <v>0.225406</v>
      </c>
      <c r="Z73" s="4" t="n">
        <v>0.225665</v>
      </c>
      <c r="AA73" s="4" t="n">
        <v>0.225264</v>
      </c>
      <c r="AB73" s="4" t="n">
        <v>0.224867</v>
      </c>
      <c r="AC73" s="4" t="n">
        <v>0.225135</v>
      </c>
      <c r="AD73" s="4" t="n">
        <v>0.224742</v>
      </c>
      <c r="AE73" s="4" t="n">
        <v>0.22439</v>
      </c>
      <c r="AF73" s="4" t="n">
        <v>0.22275</v>
      </c>
      <c r="AG73" t="n">
        <v>0.22225</v>
      </c>
    </row>
    <row r="74" ht="15.75" customHeight="1" s="44">
      <c r="A74" s="4" t="inlineStr">
        <is>
          <t>Expected Capacity Factors[solar thermal es,newly built]</t>
        </is>
      </c>
      <c r="B74" s="40" t="n">
        <v>0.612</v>
      </c>
      <c r="C74" s="4" t="n">
        <v>0.612</v>
      </c>
      <c r="D74" s="4" t="n">
        <v>0.612</v>
      </c>
      <c r="E74" s="4" t="n">
        <v>0.612</v>
      </c>
      <c r="F74" s="4" t="n">
        <v>0.612</v>
      </c>
      <c r="G74" s="4" t="n">
        <v>0.612</v>
      </c>
      <c r="H74" s="4" t="n">
        <v>0.612</v>
      </c>
      <c r="I74" s="4" t="n">
        <v>0.612</v>
      </c>
      <c r="J74" s="4" t="n">
        <v>0.612</v>
      </c>
      <c r="K74" s="4" t="n">
        <v>0.612</v>
      </c>
      <c r="L74" s="4" t="n">
        <v>0.612</v>
      </c>
      <c r="M74" s="4" t="n">
        <v>0.612</v>
      </c>
      <c r="N74" s="4" t="n">
        <v>0.612</v>
      </c>
      <c r="O74" s="4" t="n">
        <v>0.612</v>
      </c>
      <c r="P74" s="4" t="n">
        <v>0.612</v>
      </c>
      <c r="Q74" s="4" t="n">
        <v>0.612</v>
      </c>
      <c r="R74" s="4" t="n">
        <v>0.612</v>
      </c>
      <c r="S74" s="4" t="n">
        <v>0.612</v>
      </c>
      <c r="T74" s="4" t="n">
        <v>0.612</v>
      </c>
      <c r="U74" s="4" t="n">
        <v>0.612</v>
      </c>
      <c r="V74" s="4" t="n">
        <v>0.612</v>
      </c>
      <c r="W74" s="4" t="n">
        <v>0.612</v>
      </c>
      <c r="X74" s="4" t="n">
        <v>0.612</v>
      </c>
      <c r="Y74" s="4" t="n">
        <v>0.612</v>
      </c>
      <c r="Z74" s="4" t="n">
        <v>0.612</v>
      </c>
      <c r="AA74" s="4" t="n">
        <v>0.612</v>
      </c>
      <c r="AB74" s="4" t="n">
        <v>0.612</v>
      </c>
      <c r="AC74" s="4" t="n">
        <v>0.612</v>
      </c>
      <c r="AD74" s="4" t="n">
        <v>0.612</v>
      </c>
      <c r="AE74" s="4" t="n">
        <v>0.612</v>
      </c>
      <c r="AF74" s="4" t="n">
        <v>0.612</v>
      </c>
      <c r="AG74" t="n">
        <v>0.612</v>
      </c>
    </row>
    <row r="75" ht="15.75" customHeight="1" s="44">
      <c r="A75" s="4" t="inlineStr">
        <is>
          <t>Expected Capacity Factors[biomass es,newly built]</t>
        </is>
      </c>
      <c r="B75" s="40" t="n">
        <v>0.7106</v>
      </c>
      <c r="C75" s="4" t="n">
        <v>0.7106</v>
      </c>
      <c r="D75" s="4" t="n">
        <v>0.7106</v>
      </c>
      <c r="E75" s="4" t="n">
        <v>0.7106</v>
      </c>
      <c r="F75" s="4" t="n">
        <v>0.7106</v>
      </c>
      <c r="G75" s="4" t="n">
        <v>0.7106</v>
      </c>
      <c r="H75" s="4" t="n">
        <v>0.7106</v>
      </c>
      <c r="I75" s="4" t="n">
        <v>0.7106</v>
      </c>
      <c r="J75" s="4" t="n">
        <v>0.7106</v>
      </c>
      <c r="K75" s="4" t="n">
        <v>0.7106</v>
      </c>
      <c r="L75" s="4" t="n">
        <v>0.7106</v>
      </c>
      <c r="M75" s="4" t="n">
        <v>0.7106</v>
      </c>
      <c r="N75" s="4" t="n">
        <v>0.7106</v>
      </c>
      <c r="O75" s="4" t="n">
        <v>0.7106</v>
      </c>
      <c r="P75" s="4" t="n">
        <v>0.7106</v>
      </c>
      <c r="Q75" s="4" t="n">
        <v>0.7106</v>
      </c>
      <c r="R75" s="4" t="n">
        <v>0.7106</v>
      </c>
      <c r="S75" s="4" t="n">
        <v>0.7106</v>
      </c>
      <c r="T75" s="4" t="n">
        <v>0.7106</v>
      </c>
      <c r="U75" s="4" t="n">
        <v>0.7106</v>
      </c>
      <c r="V75" s="4" t="n">
        <v>0.7106</v>
      </c>
      <c r="W75" s="4" t="n">
        <v>0.7106</v>
      </c>
      <c r="X75" s="4" t="n">
        <v>0.7106</v>
      </c>
      <c r="Y75" s="4" t="n">
        <v>0.7106</v>
      </c>
      <c r="Z75" s="4" t="n">
        <v>0.7106</v>
      </c>
      <c r="AA75" s="4" t="n">
        <v>0.7106</v>
      </c>
      <c r="AB75" s="4" t="n">
        <v>0.7106</v>
      </c>
      <c r="AC75" s="4" t="n">
        <v>0.7106</v>
      </c>
      <c r="AD75" s="4" t="n">
        <v>0.7106</v>
      </c>
      <c r="AE75" s="4" t="n">
        <v>0.7106</v>
      </c>
      <c r="AF75" s="4" t="n">
        <v>0.5885</v>
      </c>
      <c r="AG75" t="n">
        <v>0.5885</v>
      </c>
    </row>
    <row r="76" ht="15.75" customHeight="1" s="44">
      <c r="A76" s="4" t="inlineStr">
        <is>
          <t>Expected Capacity Factors[geothermal es,newly built]</t>
        </is>
      </c>
      <c r="B76" s="40" t="n">
        <v>0.5313</v>
      </c>
      <c r="C76" s="4" t="n">
        <v>0.5313</v>
      </c>
      <c r="D76" s="4" t="n">
        <v>0.5313</v>
      </c>
      <c r="E76" s="4" t="n">
        <v>0.5313</v>
      </c>
      <c r="F76" s="4" t="n">
        <v>0.5313</v>
      </c>
      <c r="G76" s="4" t="n">
        <v>0.5313</v>
      </c>
      <c r="H76" s="4" t="n">
        <v>0.5313</v>
      </c>
      <c r="I76" s="4" t="n">
        <v>0.5313</v>
      </c>
      <c r="J76" s="4" t="n">
        <v>0.5313</v>
      </c>
      <c r="K76" s="4" t="n">
        <v>0.5313</v>
      </c>
      <c r="L76" s="4" t="n">
        <v>0.5313</v>
      </c>
      <c r="M76" s="4" t="n">
        <v>0.5313</v>
      </c>
      <c r="N76" s="4" t="n">
        <v>0.5313</v>
      </c>
      <c r="O76" s="4" t="n">
        <v>0.5313</v>
      </c>
      <c r="P76" s="4" t="n">
        <v>0.5313</v>
      </c>
      <c r="Q76" s="4" t="n">
        <v>0.5313</v>
      </c>
      <c r="R76" s="4" t="n">
        <v>0.5313</v>
      </c>
      <c r="S76" s="4" t="n">
        <v>0.5313</v>
      </c>
      <c r="T76" s="4" t="n">
        <v>0.5313</v>
      </c>
      <c r="U76" s="4" t="n">
        <v>0.5313</v>
      </c>
      <c r="V76" s="4" t="n">
        <v>0.5313</v>
      </c>
      <c r="W76" s="4" t="n">
        <v>0.5313</v>
      </c>
      <c r="X76" s="4" t="n">
        <v>0.5313</v>
      </c>
      <c r="Y76" s="4" t="n">
        <v>0.5313</v>
      </c>
      <c r="Z76" s="4" t="n">
        <v>0.5313</v>
      </c>
      <c r="AA76" s="4" t="n">
        <v>0.5313</v>
      </c>
      <c r="AB76" s="4" t="n">
        <v>0.5313</v>
      </c>
      <c r="AC76" s="4" t="n">
        <v>0.5313</v>
      </c>
      <c r="AD76" s="4" t="n">
        <v>0.5313</v>
      </c>
      <c r="AE76" s="4" t="n">
        <v>0.5313</v>
      </c>
      <c r="AF76" s="4" t="n">
        <v>0.5313</v>
      </c>
      <c r="AG76" t="n">
        <v>0.5313</v>
      </c>
    </row>
    <row r="77" ht="15.75" customHeight="1" s="44">
      <c r="A77" s="4" t="inlineStr">
        <is>
          <t>Expected Capacity Factors[petroleum es,newly built]</t>
        </is>
      </c>
      <c r="B77" s="40" t="n">
        <v>0.0253</v>
      </c>
      <c r="C77" s="4" t="n">
        <v>0.0253</v>
      </c>
      <c r="D77" s="4" t="n">
        <v>0.0253</v>
      </c>
      <c r="E77" s="4" t="n">
        <v>0.0253</v>
      </c>
      <c r="F77" s="4" t="n">
        <v>0.0253</v>
      </c>
      <c r="G77" s="4" t="n">
        <v>0.0253</v>
      </c>
      <c r="H77" s="4" t="n">
        <v>0.0253</v>
      </c>
      <c r="I77" s="4" t="n">
        <v>0.0253</v>
      </c>
      <c r="J77" s="4" t="n">
        <v>0.0253</v>
      </c>
      <c r="K77" s="4" t="n">
        <v>0.0253</v>
      </c>
      <c r="L77" s="4" t="n">
        <v>0.0253</v>
      </c>
      <c r="M77" s="4" t="n">
        <v>0.0253</v>
      </c>
      <c r="N77" s="4" t="n">
        <v>0.0253</v>
      </c>
      <c r="O77" s="4" t="n">
        <v>0.0253</v>
      </c>
      <c r="P77" s="4" t="n">
        <v>0.0253</v>
      </c>
      <c r="Q77" s="4" t="n">
        <v>0.0253</v>
      </c>
      <c r="R77" s="4" t="n">
        <v>0.0253</v>
      </c>
      <c r="S77" s="4" t="n">
        <v>0.0253</v>
      </c>
      <c r="T77" s="4" t="n">
        <v>0.0253</v>
      </c>
      <c r="U77" s="4" t="n">
        <v>0.0253</v>
      </c>
      <c r="V77" s="4" t="n">
        <v>0.0253</v>
      </c>
      <c r="W77" s="4" t="n">
        <v>0.0253</v>
      </c>
      <c r="X77" s="4" t="n">
        <v>0.0253</v>
      </c>
      <c r="Y77" s="4" t="n">
        <v>0.0253</v>
      </c>
      <c r="Z77" s="4" t="n">
        <v>0.0253</v>
      </c>
      <c r="AA77" s="4" t="n">
        <v>0.0253</v>
      </c>
      <c r="AB77" s="4" t="n">
        <v>0.0253</v>
      </c>
      <c r="AC77" s="4" t="n">
        <v>0.0253</v>
      </c>
      <c r="AD77" s="4" t="n">
        <v>0.0253</v>
      </c>
      <c r="AE77" s="4" t="n">
        <v>0.0253</v>
      </c>
      <c r="AF77" s="4" t="n">
        <v>0.0011</v>
      </c>
      <c r="AG77" t="n">
        <v>0.0011</v>
      </c>
    </row>
    <row r="78" ht="15.75" customHeight="1" s="44">
      <c r="A78" s="4" t="inlineStr">
        <is>
          <t>Expected Capacity Factors[natural gas peaker es,newly built]</t>
        </is>
      </c>
      <c r="B78" s="40" t="n">
        <v>0.154</v>
      </c>
      <c r="C78" s="4" t="n">
        <v>0.154</v>
      </c>
      <c r="D78" s="4" t="n">
        <v>0.154</v>
      </c>
      <c r="E78" s="4" t="n">
        <v>0.154</v>
      </c>
      <c r="F78" s="4" t="n">
        <v>0.154</v>
      </c>
      <c r="G78" s="4" t="n">
        <v>0.154</v>
      </c>
      <c r="H78" s="4" t="n">
        <v>0.154</v>
      </c>
      <c r="I78" s="4" t="n">
        <v>0.154</v>
      </c>
      <c r="J78" s="4" t="n">
        <v>0.154</v>
      </c>
      <c r="K78" s="4" t="n">
        <v>0.154</v>
      </c>
      <c r="L78" s="4" t="n">
        <v>0.154</v>
      </c>
      <c r="M78" s="4" t="n">
        <v>0.154</v>
      </c>
      <c r="N78" s="4" t="n">
        <v>0.154</v>
      </c>
      <c r="O78" s="4" t="n">
        <v>0.154</v>
      </c>
      <c r="P78" s="4" t="n">
        <v>0.154</v>
      </c>
      <c r="Q78" s="4" t="n">
        <v>0.154</v>
      </c>
      <c r="R78" s="4" t="n">
        <v>0.154</v>
      </c>
      <c r="S78" s="4" t="n">
        <v>0.154</v>
      </c>
      <c r="T78" s="4" t="n">
        <v>0.154</v>
      </c>
      <c r="U78" s="4" t="n">
        <v>0.154</v>
      </c>
      <c r="V78" s="4" t="n">
        <v>0.154</v>
      </c>
      <c r="W78" s="4" t="n">
        <v>0.154</v>
      </c>
      <c r="X78" s="4" t="n">
        <v>0.154</v>
      </c>
      <c r="Y78" s="4" t="n">
        <v>0.154</v>
      </c>
      <c r="Z78" s="4" t="n">
        <v>0.154</v>
      </c>
      <c r="AA78" s="4" t="n">
        <v>0.154</v>
      </c>
      <c r="AB78" s="4" t="n">
        <v>0.154</v>
      </c>
      <c r="AC78" s="4" t="n">
        <v>0.154</v>
      </c>
      <c r="AD78" s="4" t="n">
        <v>0.154</v>
      </c>
      <c r="AE78" s="4" t="n">
        <v>0.154</v>
      </c>
      <c r="AF78" s="4" t="n">
        <v>0.0737</v>
      </c>
      <c r="AG78" t="n">
        <v>0.0737</v>
      </c>
    </row>
    <row r="79" ht="15.75" customHeight="1" s="44">
      <c r="A79" s="4" t="inlineStr">
        <is>
          <t>Expected Capacity Factors[lignite es,newly built]</t>
        </is>
      </c>
      <c r="B79" s="40" t="n">
        <v>0.0484</v>
      </c>
      <c r="C79" s="4" t="n">
        <v>0.0484</v>
      </c>
      <c r="D79" s="4" t="n">
        <v>0.0484</v>
      </c>
      <c r="E79" s="4" t="n">
        <v>0.0484</v>
      </c>
      <c r="F79" s="4" t="n">
        <v>0.0484</v>
      </c>
      <c r="G79" s="4" t="n">
        <v>0.0484</v>
      </c>
      <c r="H79" s="4" t="n">
        <v>0.0484</v>
      </c>
      <c r="I79" s="4" t="n">
        <v>0.0484</v>
      </c>
      <c r="J79" s="4" t="n">
        <v>0.0484</v>
      </c>
      <c r="K79" s="4" t="n">
        <v>0.0484</v>
      </c>
      <c r="L79" s="4" t="n">
        <v>0.0484</v>
      </c>
      <c r="M79" s="4" t="n">
        <v>0.0484</v>
      </c>
      <c r="N79" s="4" t="n">
        <v>0.0484</v>
      </c>
      <c r="O79" s="4" t="n">
        <v>0.0484</v>
      </c>
      <c r="P79" s="4" t="n">
        <v>0.0484</v>
      </c>
      <c r="Q79" s="4" t="n">
        <v>0.0484</v>
      </c>
      <c r="R79" s="4" t="n">
        <v>0.0484</v>
      </c>
      <c r="S79" s="4" t="n">
        <v>0.0484</v>
      </c>
      <c r="T79" s="4" t="n">
        <v>0.0484</v>
      </c>
      <c r="U79" s="4" t="n">
        <v>0.0484</v>
      </c>
      <c r="V79" s="4" t="n">
        <v>0.0484</v>
      </c>
      <c r="W79" s="4" t="n">
        <v>0.0484</v>
      </c>
      <c r="X79" s="4" t="n">
        <v>0.0484</v>
      </c>
      <c r="Y79" s="4" t="n">
        <v>0.0484</v>
      </c>
      <c r="Z79" s="4" t="n">
        <v>0.0484</v>
      </c>
      <c r="AA79" s="4" t="n">
        <v>0.0484</v>
      </c>
      <c r="AB79" s="4" t="n">
        <v>0.0484</v>
      </c>
      <c r="AC79" s="4" t="n">
        <v>0.0484</v>
      </c>
      <c r="AD79" s="4" t="n">
        <v>0.0484</v>
      </c>
      <c r="AE79" s="4" t="n">
        <v>0.0484</v>
      </c>
      <c r="AF79" s="4" t="n">
        <v>0.066</v>
      </c>
      <c r="AG79" t="n">
        <v>0.066</v>
      </c>
    </row>
    <row r="80" ht="15.75" customHeight="1" s="44">
      <c r="A80" s="4" t="inlineStr">
        <is>
          <t>Expected Capacity Factors[offshore wind es,newly built]</t>
        </is>
      </c>
      <c r="B80" s="40" t="n">
        <v>0.44</v>
      </c>
      <c r="C80" s="4" t="n">
        <v>0.44</v>
      </c>
      <c r="D80" s="4" t="n">
        <v>0.44</v>
      </c>
      <c r="E80" s="4" t="n">
        <v>0.44</v>
      </c>
      <c r="F80" s="4" t="n">
        <v>0.44</v>
      </c>
      <c r="G80" s="4" t="n">
        <v>0.44</v>
      </c>
      <c r="H80" s="4" t="n">
        <v>0.44</v>
      </c>
      <c r="I80" s="4" t="n">
        <v>0.44</v>
      </c>
      <c r="J80" s="4" t="n">
        <v>0.44</v>
      </c>
      <c r="K80" s="4" t="n">
        <v>0.44</v>
      </c>
      <c r="L80" s="4" t="n">
        <v>0.44</v>
      </c>
      <c r="M80" s="4" t="n">
        <v>0.44</v>
      </c>
      <c r="N80" s="4" t="n">
        <v>0.44</v>
      </c>
      <c r="O80" s="4" t="n">
        <v>0.44</v>
      </c>
      <c r="P80" s="4" t="n">
        <v>0.44</v>
      </c>
      <c r="Q80" s="4" t="n">
        <v>0.44</v>
      </c>
      <c r="R80" s="4" t="n">
        <v>0.44</v>
      </c>
      <c r="S80" s="4" t="n">
        <v>0.44</v>
      </c>
      <c r="T80" s="4" t="n">
        <v>0.44</v>
      </c>
      <c r="U80" s="4" t="n">
        <v>0.44</v>
      </c>
      <c r="V80" s="4" t="n">
        <v>0.44</v>
      </c>
      <c r="W80" s="4" t="n">
        <v>0.44</v>
      </c>
      <c r="X80" s="4" t="n">
        <v>0.44</v>
      </c>
      <c r="Y80" s="4" t="n">
        <v>0.44</v>
      </c>
      <c r="Z80" s="4" t="n">
        <v>0.44</v>
      </c>
      <c r="AA80" s="4" t="n">
        <v>0.44</v>
      </c>
      <c r="AB80" s="4" t="n">
        <v>0.44</v>
      </c>
      <c r="AC80" s="4" t="n">
        <v>0.44</v>
      </c>
      <c r="AD80" s="4" t="n">
        <v>0.44</v>
      </c>
      <c r="AE80" s="4" t="n">
        <v>0.44</v>
      </c>
      <c r="AF80" s="4" t="n">
        <v>0.433</v>
      </c>
      <c r="AG80" t="n">
        <v>0.447</v>
      </c>
    </row>
    <row r="81" ht="15.75" customHeight="1" s="44">
      <c r="A81" s="4" t="inlineStr">
        <is>
          <t>Expected Capacity Factors[crude oil es,newly built]</t>
        </is>
      </c>
      <c r="B81" s="40" t="n">
        <v>0.0407</v>
      </c>
      <c r="C81" s="4" t="n">
        <v>0.0407</v>
      </c>
      <c r="D81" s="4" t="n">
        <v>0.0407</v>
      </c>
      <c r="E81" s="4" t="n">
        <v>0.0407</v>
      </c>
      <c r="F81" s="4" t="n">
        <v>0.0407</v>
      </c>
      <c r="G81" s="4" t="n">
        <v>0.0407</v>
      </c>
      <c r="H81" s="4" t="n">
        <v>0.0407</v>
      </c>
      <c r="I81" s="4" t="n">
        <v>0.0407</v>
      </c>
      <c r="J81" s="4" t="n">
        <v>0.0407</v>
      </c>
      <c r="K81" s="4" t="n">
        <v>0.0407</v>
      </c>
      <c r="L81" s="4" t="n">
        <v>0.0407</v>
      </c>
      <c r="M81" s="4" t="n">
        <v>0.0407</v>
      </c>
      <c r="N81" s="4" t="n">
        <v>0.0407</v>
      </c>
      <c r="O81" s="4" t="n">
        <v>0.0407</v>
      </c>
      <c r="P81" s="4" t="n">
        <v>0.0407</v>
      </c>
      <c r="Q81" s="4" t="n">
        <v>0.0407</v>
      </c>
      <c r="R81" s="4" t="n">
        <v>0.0407</v>
      </c>
      <c r="S81" s="4" t="n">
        <v>0.0407</v>
      </c>
      <c r="T81" s="4" t="n">
        <v>0.0407</v>
      </c>
      <c r="U81" s="4" t="n">
        <v>0.0407</v>
      </c>
      <c r="V81" s="4" t="n">
        <v>0.0407</v>
      </c>
      <c r="W81" s="4" t="n">
        <v>0.0407</v>
      </c>
      <c r="X81" s="4" t="n">
        <v>0.0407</v>
      </c>
      <c r="Y81" s="4" t="n">
        <v>0.0407</v>
      </c>
      <c r="Z81" s="4" t="n">
        <v>0.0407</v>
      </c>
      <c r="AA81" s="4" t="n">
        <v>0.0407</v>
      </c>
      <c r="AB81" s="4" t="n">
        <v>0.0407</v>
      </c>
      <c r="AC81" s="4" t="n">
        <v>0.0407</v>
      </c>
      <c r="AD81" s="4" t="n">
        <v>0.0407</v>
      </c>
      <c r="AE81" s="4" t="n">
        <v>0.0407</v>
      </c>
      <c r="AF81" s="4" t="n">
        <v>0.0022</v>
      </c>
      <c r="AG81" t="n">
        <v>0.0022</v>
      </c>
    </row>
    <row r="82" ht="15.75" customHeight="1" s="44">
      <c r="A82" s="4" t="inlineStr">
        <is>
          <t>Expected Capacity Factors[heavy or residual fuel oil es,newly built]</t>
        </is>
      </c>
      <c r="B82" s="40" t="n">
        <v>0.0407</v>
      </c>
      <c r="C82" s="4" t="n">
        <v>0.0407</v>
      </c>
      <c r="D82" s="4" t="n">
        <v>0.0407</v>
      </c>
      <c r="E82" s="4" t="n">
        <v>0.0407</v>
      </c>
      <c r="F82" s="4" t="n">
        <v>0.0407</v>
      </c>
      <c r="G82" s="4" t="n">
        <v>0.0407</v>
      </c>
      <c r="H82" s="4" t="n">
        <v>0.0407</v>
      </c>
      <c r="I82" s="4" t="n">
        <v>0.0407</v>
      </c>
      <c r="J82" s="4" t="n">
        <v>0.0407</v>
      </c>
      <c r="K82" s="4" t="n">
        <v>0.0407</v>
      </c>
      <c r="L82" s="4" t="n">
        <v>0.0407</v>
      </c>
      <c r="M82" s="4" t="n">
        <v>0.0407</v>
      </c>
      <c r="N82" s="4" t="n">
        <v>0.0407</v>
      </c>
      <c r="O82" s="4" t="n">
        <v>0.0407</v>
      </c>
      <c r="P82" s="4" t="n">
        <v>0.0407</v>
      </c>
      <c r="Q82" s="4" t="n">
        <v>0.0407</v>
      </c>
      <c r="R82" s="4" t="n">
        <v>0.0407</v>
      </c>
      <c r="S82" s="4" t="n">
        <v>0.0407</v>
      </c>
      <c r="T82" s="4" t="n">
        <v>0.0407</v>
      </c>
      <c r="U82" s="4" t="n">
        <v>0.0407</v>
      </c>
      <c r="V82" s="4" t="n">
        <v>0.0407</v>
      </c>
      <c r="W82" s="4" t="n">
        <v>0.0407</v>
      </c>
      <c r="X82" s="4" t="n">
        <v>0.0407</v>
      </c>
      <c r="Y82" s="4" t="n">
        <v>0.0407</v>
      </c>
      <c r="Z82" s="4" t="n">
        <v>0.0407</v>
      </c>
      <c r="AA82" s="4" t="n">
        <v>0.0407</v>
      </c>
      <c r="AB82" s="4" t="n">
        <v>0.0407</v>
      </c>
      <c r="AC82" s="4" t="n">
        <v>0.0407</v>
      </c>
      <c r="AD82" s="4" t="n">
        <v>0.0407</v>
      </c>
      <c r="AE82" s="4" t="n">
        <v>0.0407</v>
      </c>
      <c r="AF82" s="4" t="n">
        <v>0.0022</v>
      </c>
      <c r="AG82" t="n">
        <v>0.0022</v>
      </c>
    </row>
    <row r="83" ht="15.75" customHeight="1" s="44">
      <c r="A83" s="4" t="inlineStr">
        <is>
          <t>Expected Capacity Factors[municipal solid waste es,newly built]</t>
        </is>
      </c>
      <c r="B83" s="40" t="n">
        <v>0.2706</v>
      </c>
      <c r="C83" s="4" t="n">
        <v>0.2706</v>
      </c>
      <c r="D83" s="4" t="n">
        <v>0.2706</v>
      </c>
      <c r="E83" s="4" t="n">
        <v>0.2706</v>
      </c>
      <c r="F83" s="4" t="n">
        <v>0.2706</v>
      </c>
      <c r="G83" s="4" t="n">
        <v>0.2706</v>
      </c>
      <c r="H83" s="4" t="n">
        <v>0.2706</v>
      </c>
      <c r="I83" s="4" t="n">
        <v>0.2706</v>
      </c>
      <c r="J83" s="4" t="n">
        <v>0.2706</v>
      </c>
      <c r="K83" s="4" t="n">
        <v>0.2706</v>
      </c>
      <c r="L83" s="4" t="n">
        <v>0.2706</v>
      </c>
      <c r="M83" s="4" t="n">
        <v>0.2706</v>
      </c>
      <c r="N83" s="4" t="n">
        <v>0.2706</v>
      </c>
      <c r="O83" s="4" t="n">
        <v>0.2706</v>
      </c>
      <c r="P83" s="4" t="n">
        <v>0.2706</v>
      </c>
      <c r="Q83" s="4" t="n">
        <v>0.2706</v>
      </c>
      <c r="R83" s="4" t="n">
        <v>0.2706</v>
      </c>
      <c r="S83" s="4" t="n">
        <v>0.2706</v>
      </c>
      <c r="T83" s="4" t="n">
        <v>0.2706</v>
      </c>
      <c r="U83" s="4" t="n">
        <v>0.2706</v>
      </c>
      <c r="V83" s="4" t="n">
        <v>0.2706</v>
      </c>
      <c r="W83" s="4" t="n">
        <v>0.2706</v>
      </c>
      <c r="X83" s="4" t="n">
        <v>0.2706</v>
      </c>
      <c r="Y83" s="4" t="n">
        <v>0.2706</v>
      </c>
      <c r="Z83" s="4" t="n">
        <v>0.2706</v>
      </c>
      <c r="AA83" s="4" t="n">
        <v>0.2706</v>
      </c>
      <c r="AB83" s="4" t="n">
        <v>0.2706</v>
      </c>
      <c r="AC83" s="4" t="n">
        <v>0.2706</v>
      </c>
      <c r="AD83" s="4" t="n">
        <v>0.2706</v>
      </c>
      <c r="AE83" s="4" t="n">
        <v>0.2706</v>
      </c>
      <c r="AF83" s="4" t="n">
        <v>0.3201</v>
      </c>
      <c r="AG83" t="n">
        <v>0.3201</v>
      </c>
    </row>
    <row r="84" ht="15.75" customHeight="1" s="44"/>
    <row r="85" ht="15.75" customHeight="1" s="44">
      <c r="A85" s="1" t="inlineStr">
        <is>
          <t>Levelized Fixed O&amp;M Costs + Output Costs</t>
        </is>
      </c>
    </row>
    <row r="86" ht="15.75" customHeight="1" s="44">
      <c r="A86" s="4" t="inlineStr">
        <is>
          <t>coal</t>
        </is>
      </c>
      <c r="B86" s="35">
        <f>F5*1000/(8760*B68)+E5+(B27*10^6)*B48/10^6</f>
        <v/>
      </c>
    </row>
    <row r="87" ht="15.75" customHeight="1" s="44">
      <c r="A87" s="4" t="inlineStr">
        <is>
          <t>natural gas nonpeaker</t>
        </is>
      </c>
      <c r="B87" s="35">
        <f>F9*1000/(8760*B69)+E9+(B28*10^6)*B49/10^6</f>
        <v/>
      </c>
    </row>
    <row r="88" ht="15.75" customHeight="1" s="44">
      <c r="A88" s="4" t="inlineStr">
        <is>
          <t>nuclear</t>
        </is>
      </c>
      <c r="B88" s="35">
        <f>F10*1000/(8760*B70)+E10+(B29*10^6)*B50/10^6</f>
        <v/>
      </c>
    </row>
    <row r="89" ht="15.75" customHeight="1" s="44">
      <c r="A89" s="4" t="inlineStr">
        <is>
          <t>hydro</t>
        </is>
      </c>
      <c r="B89" s="35">
        <f>F13*1000/(8760*B71)+E13+(B30*10^6)*B51/10^6</f>
        <v/>
      </c>
    </row>
    <row r="90" ht="15.75" customHeight="1" s="44">
      <c r="A90" s="4" t="inlineStr">
        <is>
          <t>wind</t>
        </is>
      </c>
      <c r="B90" s="35">
        <f>F14*1000/(8760*B72)+E14+(B31*10^6)*B52/10^6</f>
        <v/>
      </c>
    </row>
    <row r="91" ht="15.75" customHeight="1" s="44">
      <c r="A91" s="4" t="inlineStr">
        <is>
          <t>solar</t>
        </is>
      </c>
      <c r="B91" s="35">
        <f>F17*1000/(8760*B73)+E17+(B32*10^6)*B53/10^6</f>
        <v/>
      </c>
    </row>
    <row r="92" ht="15.75" customHeight="1" s="44">
      <c r="A92" s="4" t="inlineStr">
        <is>
          <t>soalr thermal</t>
        </is>
      </c>
      <c r="B92" s="35">
        <f>F16*1000/(8760*B74)+E16+(B33*10^6)*B54/10^6</f>
        <v/>
      </c>
    </row>
    <row r="93" ht="15.75" customHeight="1" s="44">
      <c r="A93" s="4" t="inlineStr">
        <is>
          <t>biomass</t>
        </is>
      </c>
      <c r="B93" s="35">
        <f>F11*1000/(8760*B75)+E11+(B34*10^6)*B55/10^6</f>
        <v/>
      </c>
    </row>
    <row r="94" ht="15.75" customHeight="1" s="44">
      <c r="A94" s="4" t="inlineStr">
        <is>
          <t>geothermal</t>
        </is>
      </c>
      <c r="B94" s="35">
        <f>F12*1000/(8760*B76)+E12+(B35*10^6)*B56/10^6</f>
        <v/>
      </c>
    </row>
    <row r="95" ht="15.75" customHeight="1" s="44">
      <c r="A95" s="4" t="inlineStr">
        <is>
          <t>petroleum</t>
        </is>
      </c>
      <c r="B95" s="35">
        <f>F9*1000/(8760*B77)+E9+(B36*10^6)*B57/10^6</f>
        <v/>
      </c>
    </row>
    <row r="96" ht="15.75" customHeight="1" s="44">
      <c r="A96" s="4" t="inlineStr">
        <is>
          <t>natural gas peaker</t>
        </is>
      </c>
      <c r="B96" s="35">
        <f>F7*1000/(8760*B78)+E7+(B37*10^6)*B58/10^6</f>
        <v/>
      </c>
    </row>
    <row r="97" ht="15.75" customHeight="1" s="44">
      <c r="A97" s="4" t="inlineStr">
        <is>
          <t>lignite</t>
        </is>
      </c>
      <c r="B97" s="35">
        <f>F5*1000/(8760*B79)+E5+(B38*10^6)*B59/10^6</f>
        <v/>
      </c>
    </row>
    <row r="98" ht="15.75" customHeight="1" s="44">
      <c r="A98" s="4" t="inlineStr">
        <is>
          <t>offshore wind</t>
        </is>
      </c>
      <c r="B98" s="35">
        <f>F15*1000/(8760*B80)+E15+(B39*10^6)*B60/10^6</f>
        <v/>
      </c>
    </row>
    <row r="99" ht="15.75" customHeight="1" s="44">
      <c r="A99" s="4" t="inlineStr">
        <is>
          <t>crude oil</t>
        </is>
      </c>
      <c r="B99" s="35">
        <f>F9*1000/(8760*B81)+E9+(B40*10^6)*B61/10^6</f>
        <v/>
      </c>
    </row>
    <row r="100" ht="15.75" customHeight="1" s="44">
      <c r="A100" s="4" t="inlineStr">
        <is>
          <t>heavy or residual fuel oil</t>
        </is>
      </c>
      <c r="B100" s="35">
        <f>F9*1000/(8760*B82)+E9+(B41*10^6)*B62/10^6</f>
        <v/>
      </c>
    </row>
    <row r="101" ht="15.75" customHeight="1" s="44">
      <c r="A101" s="4" t="inlineStr">
        <is>
          <t>municipal solid waste</t>
        </is>
      </c>
      <c r="B101" s="35">
        <f>F18*1000/(8760*B83)+E18+(B42*10^6)*B63/10^6</f>
        <v/>
      </c>
    </row>
    <row r="102" ht="15.75" customHeight="1" s="44"/>
    <row r="103" ht="15.75" customHeight="1" s="44">
      <c r="A103" s="1" t="inlineStr">
        <is>
          <t>Ratio of Levelized Fixed O&amp;M Costs + Output Costs to Coal</t>
        </is>
      </c>
    </row>
    <row r="104" ht="15.75" customHeight="1" s="44">
      <c r="A104" s="4" t="inlineStr">
        <is>
          <t>coal</t>
        </is>
      </c>
      <c r="B104" s="41">
        <f>B86/$B$86</f>
        <v/>
      </c>
    </row>
    <row r="105" ht="15.75" customHeight="1" s="44">
      <c r="A105" s="4" t="inlineStr">
        <is>
          <t>natural gas nonpeaker</t>
        </is>
      </c>
      <c r="B105" s="41">
        <f>B87/$B$86</f>
        <v/>
      </c>
    </row>
    <row r="106" ht="15.75" customHeight="1" s="44">
      <c r="A106" s="4" t="inlineStr">
        <is>
          <t>nuclear</t>
        </is>
      </c>
      <c r="B106" s="41">
        <f>B88/$B$86</f>
        <v/>
      </c>
    </row>
    <row r="107" ht="15.75" customHeight="1" s="44">
      <c r="A107" s="4" t="inlineStr">
        <is>
          <t>hydro</t>
        </is>
      </c>
      <c r="B107" s="41">
        <f>B89/$B$86</f>
        <v/>
      </c>
    </row>
    <row r="108" ht="15.75" customHeight="1" s="44">
      <c r="A108" s="4" t="inlineStr">
        <is>
          <t>wind</t>
        </is>
      </c>
      <c r="B108" s="41">
        <f>B90/$B$86</f>
        <v/>
      </c>
    </row>
    <row r="109" ht="15.75" customHeight="1" s="44">
      <c r="A109" s="4" t="inlineStr">
        <is>
          <t>solar</t>
        </is>
      </c>
      <c r="B109" s="41">
        <f>B91/$B$86</f>
        <v/>
      </c>
    </row>
    <row r="110" ht="15.75" customHeight="1" s="44">
      <c r="A110" s="4" t="inlineStr">
        <is>
          <t>soalr thermal</t>
        </is>
      </c>
      <c r="B110" s="41">
        <f>B92/$B$86</f>
        <v/>
      </c>
    </row>
    <row r="111" ht="15.75" customHeight="1" s="44">
      <c r="A111" s="4" t="inlineStr">
        <is>
          <t>biomass</t>
        </is>
      </c>
      <c r="B111" s="41">
        <f>B93/$B$86</f>
        <v/>
      </c>
    </row>
    <row r="112" ht="15.75" customHeight="1" s="44">
      <c r="A112" s="4" t="inlineStr">
        <is>
          <t>geothermal</t>
        </is>
      </c>
      <c r="B112" s="41">
        <f>B94/$B$86</f>
        <v/>
      </c>
    </row>
    <row r="113" ht="15.75" customHeight="1" s="44">
      <c r="A113" s="4" t="inlineStr">
        <is>
          <t>petroleum</t>
        </is>
      </c>
      <c r="B113" s="41">
        <f>B95/$B$86</f>
        <v/>
      </c>
    </row>
    <row r="114" ht="15.75" customHeight="1" s="44">
      <c r="A114" s="4" t="inlineStr">
        <is>
          <t>natural gas peaker</t>
        </is>
      </c>
      <c r="B114" s="41">
        <f>B96/$B$86</f>
        <v/>
      </c>
    </row>
    <row r="115" ht="15.75" customHeight="1" s="44">
      <c r="A115" s="4" t="inlineStr">
        <is>
          <t>lignite</t>
        </is>
      </c>
      <c r="B115" s="41">
        <f>B97/$B$86</f>
        <v/>
      </c>
    </row>
    <row r="116" ht="15.75" customHeight="1" s="44">
      <c r="A116" s="4" t="inlineStr">
        <is>
          <t>offshore wind</t>
        </is>
      </c>
      <c r="B116" s="41">
        <f>B98/$B$86</f>
        <v/>
      </c>
    </row>
    <row r="117" ht="15.75" customHeight="1" s="44">
      <c r="A117" s="4" t="inlineStr">
        <is>
          <t>crude oil</t>
        </is>
      </c>
      <c r="B117" s="41">
        <f>B99/$B$86</f>
        <v/>
      </c>
    </row>
    <row r="118" ht="15.75" customHeight="1" s="44">
      <c r="A118" s="4" t="inlineStr">
        <is>
          <t>heavy or residual fuel oil</t>
        </is>
      </c>
      <c r="B118" s="41">
        <f>B100/$B$86</f>
        <v/>
      </c>
    </row>
    <row r="119" ht="15.75" customHeight="1" s="44">
      <c r="A119" s="4" t="inlineStr">
        <is>
          <t>municipal solid waste</t>
        </is>
      </c>
      <c r="B119" s="41">
        <f>B101/$B$86</f>
        <v/>
      </c>
    </row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mergeCells count="2">
    <mergeCell ref="D2:F2"/>
    <mergeCell ref="G2:I2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workbookViewId="0">
      <selection activeCell="A1" sqref="A1"/>
    </sheetView>
  </sheetViews>
  <sheetFormatPr baseColWidth="10" defaultColWidth="12.6640625" defaultRowHeight="15" customHeight="1"/>
  <cols>
    <col width="23.6640625" customWidth="1" style="44" min="1" max="1"/>
    <col width="7.6640625" customWidth="1" style="44" min="2" max="26"/>
  </cols>
  <sheetData>
    <row r="1" ht="14.5" customHeight="1" s="44">
      <c r="B1" s="4" t="inlineStr">
        <is>
          <t>Annual Retirement per Unit Increase in Relative Cost MW/($/MWh)</t>
        </is>
      </c>
    </row>
    <row r="2" ht="14.5" customHeight="1" s="44">
      <c r="A2" s="4" t="inlineStr">
        <is>
          <t>hard coal</t>
        </is>
      </c>
      <c r="B2" s="34">
        <f>Calculations!$B$17*Weighting!B104*Calculations!$B$23</f>
        <v/>
      </c>
    </row>
    <row r="3" ht="14.5" customHeight="1" s="44">
      <c r="A3" s="4" t="inlineStr">
        <is>
          <t>natural gas nonpeaker</t>
        </is>
      </c>
      <c r="B3" s="34">
        <f>Calculations!$B$17*Weighting!B105*Calculations!$B$23</f>
        <v/>
      </c>
    </row>
    <row r="4" ht="14.5" customHeight="1" s="44">
      <c r="A4" s="4" t="inlineStr">
        <is>
          <t>nuclear</t>
        </is>
      </c>
      <c r="B4" s="34">
        <f>Calculations!$B$17*Weighting!B106*Calculations!$B$23</f>
        <v/>
      </c>
    </row>
    <row r="5" ht="14.5" customHeight="1" s="44">
      <c r="A5" s="4" t="inlineStr">
        <is>
          <t>hydro</t>
        </is>
      </c>
      <c r="B5" s="34">
        <f>Calculations!$B$17*Weighting!B107*Calculations!$B$23</f>
        <v/>
      </c>
    </row>
    <row r="6" ht="14.5" customHeight="1" s="44">
      <c r="A6" s="4" t="inlineStr">
        <is>
          <t>onshore wind</t>
        </is>
      </c>
      <c r="B6" s="34">
        <f>Calculations!$B$17*Weighting!B108*Calculations!$B$23</f>
        <v/>
      </c>
    </row>
    <row r="7" ht="14.5" customHeight="1" s="44">
      <c r="A7" s="4" t="inlineStr">
        <is>
          <t>solar PV</t>
        </is>
      </c>
      <c r="B7" s="34">
        <f>Calculations!$B$17*Weighting!B109*Calculations!$B$23</f>
        <v/>
      </c>
    </row>
    <row r="8" ht="14.5" customHeight="1" s="44">
      <c r="A8" s="4" t="inlineStr">
        <is>
          <t>solar thermal</t>
        </is>
      </c>
      <c r="B8" s="34">
        <f>Calculations!$B$17*Weighting!B110*Calculations!$B$23</f>
        <v/>
      </c>
    </row>
    <row r="9" ht="14.5" customHeight="1" s="44">
      <c r="A9" s="4" t="inlineStr">
        <is>
          <t>biomass</t>
        </is>
      </c>
      <c r="B9" s="34">
        <f>Calculations!$B$17*Weighting!B111*Calculations!$B$23</f>
        <v/>
      </c>
    </row>
    <row r="10" ht="14.5" customHeight="1" s="44">
      <c r="A10" s="4" t="inlineStr">
        <is>
          <t>geothermal</t>
        </is>
      </c>
      <c r="B10" s="34">
        <f>Calculations!$B$17*Weighting!B112*Calculations!$B$23</f>
        <v/>
      </c>
    </row>
    <row r="11" ht="14.5" customHeight="1" s="44">
      <c r="A11" s="42" t="inlineStr">
        <is>
          <t>petroleum</t>
        </is>
      </c>
      <c r="B11" s="34" t="n">
        <v>0</v>
      </c>
    </row>
    <row r="12" ht="14.5" customHeight="1" s="44">
      <c r="A12" s="42" t="inlineStr">
        <is>
          <t>natural gas peaker</t>
        </is>
      </c>
      <c r="B12" s="34" t="n">
        <v>0</v>
      </c>
    </row>
    <row r="13" ht="14.5" customHeight="1" s="44">
      <c r="A13" s="4" t="inlineStr">
        <is>
          <t>lignite</t>
        </is>
      </c>
      <c r="B13" s="34">
        <f>Calculations!$B$17*Weighting!B115*Calculations!$B$23</f>
        <v/>
      </c>
    </row>
    <row r="14" ht="14.5" customHeight="1" s="44">
      <c r="A14" s="4" t="inlineStr">
        <is>
          <t>offshore wind</t>
        </is>
      </c>
      <c r="B14" s="34">
        <f>Calculations!$B$17*Weighting!B116*Calculations!$B$23</f>
        <v/>
      </c>
    </row>
    <row r="15" ht="14.5" customHeight="1" s="44">
      <c r="A15" s="4" t="inlineStr">
        <is>
          <t>crude oil</t>
        </is>
      </c>
      <c r="B15" s="34" t="n">
        <v>0</v>
      </c>
    </row>
    <row r="16" ht="14.5" customHeight="1" s="44">
      <c r="A16" s="4" t="inlineStr">
        <is>
          <t>heavy or residual fuel oil</t>
        </is>
      </c>
      <c r="B16" s="34" t="n">
        <v>0</v>
      </c>
    </row>
    <row r="17" ht="14.5" customHeight="1" s="44">
      <c r="A17" s="4" t="inlineStr">
        <is>
          <t>municipal solid waste</t>
        </is>
      </c>
      <c r="B17" s="34">
        <f>Calculations!$B$17*Weighting!B119*Calculations!$B$23</f>
        <v/>
      </c>
    </row>
    <row r="21" ht="15.75" customHeight="1" s="44"/>
    <row r="22" ht="15.75" customHeight="1" s="44"/>
    <row r="23" ht="15.75" customHeight="1" s="44"/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2016-01-11T23:06:44Z</dcterms:created>
  <dcterms:modified xmlns:dcterms="http://purl.org/dc/terms/" xmlns:xsi="http://www.w3.org/2001/XMLSchema-instance" xsi:type="dcterms:W3CDTF">2021-05-03T00:37:42Z</dcterms:modified>
  <cp:lastModifiedBy>Microsoft Office User</cp:lastModifiedBy>
</cp:coreProperties>
</file>