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FL\bldgs\SYDEC\"/>
    </mc:Choice>
  </mc:AlternateContent>
  <xr:revisionPtr revIDLastSave="0" documentId="8_{3D692E4D-0698-4390-A348-AE992C27FDE6}"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s="1"/>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C330" i="13" l="1"/>
  <c r="D241" i="13"/>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<sst xmlns="http://schemas.openxmlformats.org/spreadsheetml/2006/main" count="194484" uniqueCount="2015">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</sst>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115</v>
      </c>
      <c r="C1" s="30">
        <v>46241</v>
      </c>
    </row>
    <row r="2" spans="1:3" x14ac:dyDescent="0.45">
      <c r="A2" s="3" t="s">
        <v>2</v>
      </c>
      <c r="B2" s="4" t="str">
        <f>IFERROR(INDEX(Geography!B:B, MATCH($B$1, Geography!C:C, 0)), "")</f>
        <v>FL</v>
      </c>
    </row>
    <row r="3" spans="1:3" x14ac:dyDescent="0.45">
      <c r="A3" s="3" t="s">
        <v>3</v>
      </c>
      <c r="B3" s="4" t="str">
        <f>IFERROR(INDEX(Geography!E:E, MATCH($B$1, Geography!C:C, 0)), "")</f>
        <v>South Atlantic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Florida</v>
      </c>
    </row>
    <row r="311" spans="1:31" x14ac:dyDescent="0.45">
      <c r="A311" t="s">
        <v>1971</v>
      </c>
      <c r="B311" t="str">
        <f>About!$B$2</f>
        <v>FL</v>
      </c>
    </row>
    <row r="312" spans="1:31" x14ac:dyDescent="0.45">
      <c r="A312" t="s">
        <v>1972</v>
      </c>
      <c r="B312">
        <f>MATCH($B$311, $A$38:$A$85, 0)</f>
        <v>8</v>
      </c>
    </row>
    <row r="313" spans="1:31" x14ac:dyDescent="0.45">
      <c r="A313" t="s">
        <v>1973</v>
      </c>
      <c r="B313" s="24">
        <f>INDEX(Census_2020_Urban_Rural!$F$2:$F$57, MATCH($B$311, Census_2020_Urban_Rural!$B$2:$B$57, 0))</f>
        <v>91.53419459121605</v>
      </c>
    </row>
    <row r="314" spans="1:31" x14ac:dyDescent="0.45">
      <c r="A314" t="s">
        <v>1974</v>
      </c>
      <c r="B314" s="18">
        <f>$B$313 * $B$13</f>
        <v>0.91534194591216056</v>
      </c>
    </row>
    <row r="315" spans="1:31" x14ac:dyDescent="0.45">
      <c r="A315" t="s">
        <v>1975</v>
      </c>
      <c r="B315" s="22">
        <f>INDEX($K$38:$K$85, $B$312)</f>
        <v>1992.7909900510488</v>
      </c>
    </row>
    <row r="316" spans="1:31" x14ac:dyDescent="0.45">
      <c r="A316" t="s">
        <v>1976</v>
      </c>
      <c r="B316" s="22">
        <f>INDEX($Q$38:$Q$85, $B$312)</f>
        <v>204.24098594672208</v>
      </c>
    </row>
    <row r="317" spans="1:31" x14ac:dyDescent="0.45">
      <c r="A317" t="s">
        <v>1977</v>
      </c>
      <c r="B317" s="22">
        <f>$B$315 * $B$314</f>
        <v>1824.0851826295479</v>
      </c>
    </row>
    <row r="318" spans="1:31" x14ac:dyDescent="0.45">
      <c r="A318" t="s">
        <v>1978</v>
      </c>
      <c r="B318" s="22">
        <f>$B$315 * (1 - $B$314)</f>
        <v>168.70580742150079</v>
      </c>
    </row>
    <row r="319" spans="1:31" x14ac:dyDescent="0.45">
      <c r="A319" t="s">
        <v>1979</v>
      </c>
      <c r="B319" s="22">
        <f>$B$316</f>
        <v>204.24098594672208</v>
      </c>
    </row>
    <row r="320" spans="1:31" x14ac:dyDescent="0.45">
      <c r="A320" t="s">
        <v>1980</v>
      </c>
      <c r="B320" s="24">
        <f>INDEX($S$38:$S$85, $B$312)</f>
        <v>63474.6</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1992.7909900510488</v>
      </c>
      <c r="C322" s="28">
        <f t="shared" si="214"/>
        <v>1992.7909900510488</v>
      </c>
      <c r="D322" s="28">
        <f t="shared" si="214"/>
        <v>1992.7909900510488</v>
      </c>
      <c r="E322" s="28">
        <f t="shared" si="214"/>
        <v>1992.7909900510488</v>
      </c>
      <c r="F322" s="28">
        <f t="shared" si="214"/>
        <v>1992.7909900510488</v>
      </c>
      <c r="G322" s="28">
        <f t="shared" si="214"/>
        <v>2159.6737522272811</v>
      </c>
      <c r="H322" s="28">
        <f t="shared" si="214"/>
        <v>2345.5463209516438</v>
      </c>
      <c r="I322" s="28">
        <f t="shared" si="214"/>
        <v>2543.4809295847795</v>
      </c>
      <c r="J322" s="28">
        <f t="shared" si="214"/>
        <v>2738.385879048064</v>
      </c>
      <c r="K322" s="28">
        <f t="shared" si="214"/>
        <v>2948.2778918126214</v>
      </c>
      <c r="L322" s="28">
        <f t="shared" si="214"/>
        <v>3179.0998860118298</v>
      </c>
      <c r="M322" s="28">
        <f t="shared" si="214"/>
        <v>3418.3249797583703</v>
      </c>
      <c r="N322" s="28">
        <f t="shared" si="214"/>
        <v>3675.023321051423</v>
      </c>
      <c r="O322" s="28">
        <f t="shared" si="214"/>
        <v>3954.2901421520937</v>
      </c>
      <c r="P322" s="28">
        <f t="shared" si="214"/>
        <v>4258.6630350598325</v>
      </c>
      <c r="Q322" s="28">
        <f t="shared" si="214"/>
        <v>4586.057061741968</v>
      </c>
      <c r="R322" s="28">
        <f t="shared" si="214"/>
        <v>4943.1778890649348</v>
      </c>
      <c r="S322" s="28">
        <f t="shared" si="214"/>
        <v>5325.1321015579306</v>
      </c>
      <c r="T322" s="28">
        <f t="shared" si="214"/>
        <v>5732.1818648766484</v>
      </c>
      <c r="U322" s="28">
        <f t="shared" si="214"/>
        <v>6159.916929979624</v>
      </c>
      <c r="V322" s="28">
        <f t="shared" si="214"/>
        <v>6609.1428317930868</v>
      </c>
      <c r="W322" s="28">
        <f t="shared" si="214"/>
        <v>7076.294663077847</v>
      </c>
      <c r="X322" s="28">
        <f t="shared" si="214"/>
        <v>7557.5138693201015</v>
      </c>
      <c r="Y322" s="28">
        <f t="shared" si="214"/>
        <v>8057.2368004634227</v>
      </c>
      <c r="Z322" s="28">
        <f t="shared" si="214"/>
        <v>8568.1088255579052</v>
      </c>
      <c r="AA322" s="28">
        <f t="shared" si="214"/>
        <v>9092.181667477591</v>
      </c>
      <c r="AB322" s="28">
        <f t="shared" si="214"/>
        <v>9626.5043681532316</v>
      </c>
      <c r="AC322" s="28">
        <f t="shared" si="214"/>
        <v>10172.281849143563</v>
      </c>
      <c r="AD322" s="28">
        <f t="shared" si="214"/>
        <v>10717.270233655678</v>
      </c>
      <c r="AE322" s="28">
        <f t="shared" si="214"/>
        <v>11265.40556238785</v>
      </c>
    </row>
    <row r="323" spans="1:31" x14ac:dyDescent="0.45">
      <c r="A323" t="s">
        <v>1982</v>
      </c>
      <c r="B323" s="28">
        <f t="shared" ref="B323:AE323" si="215">INDEX(B$258:B$305, $B$312)</f>
        <v>204.24098594672208</v>
      </c>
      <c r="C323" s="28">
        <f t="shared" si="215"/>
        <v>204.24098594672208</v>
      </c>
      <c r="D323" s="28">
        <f t="shared" si="215"/>
        <v>204.24098594672208</v>
      </c>
      <c r="E323" s="28">
        <f t="shared" si="215"/>
        <v>204.24098594672208</v>
      </c>
      <c r="F323" s="28">
        <f t="shared" si="215"/>
        <v>204.24098594672208</v>
      </c>
      <c r="G323" s="28">
        <f t="shared" si="215"/>
        <v>239.20548984266921</v>
      </c>
      <c r="H323" s="28">
        <f t="shared" si="215"/>
        <v>270.91497571572023</v>
      </c>
      <c r="I323" s="28">
        <f t="shared" si="215"/>
        <v>287.11280034165804</v>
      </c>
      <c r="J323" s="28">
        <f t="shared" si="215"/>
        <v>297.21930937645806</v>
      </c>
      <c r="K323" s="28">
        <f t="shared" si="215"/>
        <v>308.92098705477042</v>
      </c>
      <c r="L323" s="28">
        <f t="shared" si="215"/>
        <v>318.12912485463482</v>
      </c>
      <c r="M323" s="28">
        <f t="shared" si="215"/>
        <v>325.50639323812885</v>
      </c>
      <c r="N323" s="28">
        <f t="shared" si="215"/>
        <v>333.88905390833133</v>
      </c>
      <c r="O323" s="28">
        <f t="shared" si="215"/>
        <v>346.77750426449717</v>
      </c>
      <c r="P323" s="28">
        <f t="shared" si="215"/>
        <v>357.37592299212503</v>
      </c>
      <c r="Q323" s="28">
        <f t="shared" si="215"/>
        <v>366.44519289964234</v>
      </c>
      <c r="R323" s="28">
        <f t="shared" si="215"/>
        <v>382.49269240117644</v>
      </c>
      <c r="S323" s="28">
        <f t="shared" si="215"/>
        <v>398.41761089204465</v>
      </c>
      <c r="T323" s="28">
        <f t="shared" si="215"/>
        <v>418.058645802971</v>
      </c>
      <c r="U323" s="28">
        <f t="shared" si="215"/>
        <v>435.3228370215092</v>
      </c>
      <c r="V323" s="28">
        <f t="shared" si="215"/>
        <v>444.80288474440778</v>
      </c>
      <c r="W323" s="28">
        <f t="shared" si="215"/>
        <v>459.11333876813228</v>
      </c>
      <c r="X323" s="28">
        <f t="shared" si="215"/>
        <v>466.92802724985535</v>
      </c>
      <c r="Y323" s="28">
        <f t="shared" si="215"/>
        <v>475.77924268198575</v>
      </c>
      <c r="Z323" s="28">
        <f t="shared" si="215"/>
        <v>483.05358977479881</v>
      </c>
      <c r="AA323" s="28">
        <f t="shared" si="215"/>
        <v>494.41449946476467</v>
      </c>
      <c r="AB323" s="28">
        <f t="shared" si="215"/>
        <v>508.58620803994376</v>
      </c>
      <c r="AC323" s="28">
        <f t="shared" si="215"/>
        <v>523.14536379103242</v>
      </c>
      <c r="AD323" s="28">
        <f t="shared" si="215"/>
        <v>534.25594119955042</v>
      </c>
      <c r="AE323" s="28">
        <f t="shared" si="215"/>
        <v>548.67608356365542</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3.4612773865416578E-2</v>
      </c>
      <c r="C330" s="28">
        <f t="shared" si="218"/>
        <v>3.4612773865416578E-2</v>
      </c>
      <c r="D330" s="28">
        <f t="shared" si="218"/>
        <v>3.4612773865416578E-2</v>
      </c>
      <c r="E330" s="28">
        <f t="shared" si="218"/>
        <v>3.4612773865416578E-2</v>
      </c>
      <c r="F330" s="28">
        <f t="shared" si="218"/>
        <v>3.4612773865416578E-2</v>
      </c>
      <c r="G330" s="28">
        <f t="shared" si="218"/>
        <v>3.7792742956551918E-2</v>
      </c>
      <c r="H330" s="28">
        <f t="shared" si="218"/>
        <v>4.1220603149407231E-2</v>
      </c>
      <c r="I330" s="28">
        <f t="shared" si="218"/>
        <v>4.4594116858183236E-2</v>
      </c>
      <c r="J330" s="28">
        <f t="shared" si="218"/>
        <v>4.782393569119809E-2</v>
      </c>
      <c r="K330" s="28">
        <f t="shared" si="218"/>
        <v>5.1314996531957535E-2</v>
      </c>
      <c r="L330" s="28">
        <f t="shared" si="218"/>
        <v>5.5096511216556933E-2</v>
      </c>
      <c r="M330" s="28">
        <f t="shared" si="218"/>
        <v>5.898156700469951E-2</v>
      </c>
      <c r="N330" s="28">
        <f t="shared" si="218"/>
        <v>6.315774144239987E-2</v>
      </c>
      <c r="O330" s="28">
        <f t="shared" si="218"/>
        <v>6.7760452943643454E-2</v>
      </c>
      <c r="P330" s="28">
        <f t="shared" si="218"/>
        <v>7.2722615944833965E-2</v>
      </c>
      <c r="Q330" s="28">
        <f t="shared" si="218"/>
        <v>7.802337083875456E-2</v>
      </c>
      <c r="R330" s="28">
        <f t="shared" si="218"/>
        <v>8.3902389010188497E-2</v>
      </c>
      <c r="S330" s="28">
        <f t="shared" si="218"/>
        <v>9.0170709424714376E-2</v>
      </c>
      <c r="T330" s="28">
        <f t="shared" si="218"/>
        <v>9.689293844592356E-2</v>
      </c>
      <c r="U330" s="28">
        <f t="shared" si="218"/>
        <v>0.10390360501682773</v>
      </c>
      <c r="V330" s="28">
        <f t="shared" si="218"/>
        <v>0.11113021140011113</v>
      </c>
      <c r="W330" s="28">
        <f t="shared" si="218"/>
        <v>0.11871532868022767</v>
      </c>
      <c r="X330" s="28">
        <f t="shared" si="218"/>
        <v>0.12641973161815839</v>
      </c>
      <c r="Y330" s="28">
        <f t="shared" si="218"/>
        <v>0.13443197819514274</v>
      </c>
      <c r="Z330" s="28">
        <f t="shared" si="218"/>
        <v>0.14259502880416269</v>
      </c>
      <c r="AA330" s="28">
        <f t="shared" si="218"/>
        <v>0.15103043054926468</v>
      </c>
      <c r="AB330" s="28">
        <f t="shared" si="218"/>
        <v>0.15967159424704017</v>
      </c>
      <c r="AC330" s="28">
        <f t="shared" si="218"/>
        <v>0.1684993243428804</v>
      </c>
      <c r="AD330" s="28">
        <f t="shared" si="218"/>
        <v>0.17726029269747628</v>
      </c>
      <c r="AE330" s="28">
        <f t="shared" si="218"/>
        <v>0.1861229790491237</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204.24098594672208</v>
      </c>
      <c r="C8" s="23">
        <f>Calcs!C$323</f>
        <v>204.24098594672208</v>
      </c>
      <c r="D8" s="23">
        <f>Calcs!D$323</f>
        <v>204.24098594672208</v>
      </c>
      <c r="E8" s="23">
        <f>Calcs!E$323</f>
        <v>204.24098594672208</v>
      </c>
      <c r="F8" s="23">
        <f>Calcs!F$323</f>
        <v>204.24098594672208</v>
      </c>
      <c r="G8" s="23">
        <f>Calcs!G$323</f>
        <v>239.20548984266921</v>
      </c>
      <c r="H8" s="23">
        <f>Calcs!H$323</f>
        <v>270.91497571572023</v>
      </c>
      <c r="I8" s="23">
        <f>Calcs!I$323</f>
        <v>287.11280034165804</v>
      </c>
      <c r="J8" s="23">
        <f>Calcs!J$323</f>
        <v>297.21930937645806</v>
      </c>
      <c r="K8" s="23">
        <f>Calcs!K$323</f>
        <v>308.92098705477042</v>
      </c>
      <c r="L8" s="23">
        <f>Calcs!L$323</f>
        <v>318.12912485463482</v>
      </c>
      <c r="M8" s="23">
        <f>Calcs!M$323</f>
        <v>325.50639323812885</v>
      </c>
      <c r="N8" s="23">
        <f>Calcs!N$323</f>
        <v>333.88905390833133</v>
      </c>
      <c r="O8" s="23">
        <f>Calcs!O$323</f>
        <v>346.77750426449717</v>
      </c>
      <c r="P8" s="23">
        <f>Calcs!P$323</f>
        <v>357.37592299212503</v>
      </c>
      <c r="Q8" s="23">
        <f>Calcs!Q$323</f>
        <v>366.44519289964234</v>
      </c>
      <c r="R8" s="23">
        <f>Calcs!R$323</f>
        <v>382.49269240117644</v>
      </c>
      <c r="S8" s="23">
        <f>Calcs!S$323</f>
        <v>398.41761089204465</v>
      </c>
      <c r="T8" s="23">
        <f>Calcs!T$323</f>
        <v>418.058645802971</v>
      </c>
      <c r="U8" s="23">
        <f>Calcs!U$323</f>
        <v>435.3228370215092</v>
      </c>
      <c r="V8" s="23">
        <f>Calcs!V$323</f>
        <v>444.80288474440778</v>
      </c>
      <c r="W8" s="23">
        <f>Calcs!W$323</f>
        <v>459.11333876813228</v>
      </c>
      <c r="X8" s="23">
        <f>Calcs!X$323</f>
        <v>466.92802724985535</v>
      </c>
      <c r="Y8" s="23">
        <f>Calcs!Y$323</f>
        <v>475.77924268198575</v>
      </c>
      <c r="Z8" s="23">
        <f>Calcs!Z$323</f>
        <v>483.05358977479881</v>
      </c>
      <c r="AA8" s="23">
        <f>Calcs!AA$323</f>
        <v>494.41449946476467</v>
      </c>
      <c r="AB8" s="23">
        <f>Calcs!AB$323</f>
        <v>508.58620803994376</v>
      </c>
      <c r="AC8" s="23">
        <f>Calcs!AC$323</f>
        <v>523.14536379103242</v>
      </c>
      <c r="AD8" s="23">
        <f>Calcs!AD$323</f>
        <v>534.25594119955042</v>
      </c>
      <c r="AE8" s="23">
        <f>Calcs!AE$323</f>
        <v>548.67608356365542</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1824.0851826295479</v>
      </c>
      <c r="C8" s="23">
        <f>Calcs!C$322 * Calcs!$B$314</f>
        <v>1824.0851826295479</v>
      </c>
      <c r="D8" s="23">
        <f>Calcs!D$322 * Calcs!$B$314</f>
        <v>1824.0851826295479</v>
      </c>
      <c r="E8" s="23">
        <f>Calcs!E$322 * Calcs!$B$314</f>
        <v>1824.0851826295479</v>
      </c>
      <c r="F8" s="23">
        <f>Calcs!F$322 * Calcs!$B$314</f>
        <v>1824.0851826295479</v>
      </c>
      <c r="G8" s="23">
        <f>Calcs!G$322 * Calcs!$B$314</f>
        <v>1976.8399748991367</v>
      </c>
      <c r="H8" s="23">
        <f>Calcs!H$322 * Calcs!$B$314</f>
        <v>2146.9769336469867</v>
      </c>
      <c r="I8" s="23">
        <f>Calcs!I$322 * Calcs!$B$314</f>
        <v>2328.1547834766029</v>
      </c>
      <c r="J8" s="23">
        <f>Calcs!J$322 * Calcs!$B$314</f>
        <v>2506.5594591862373</v>
      </c>
      <c r="K8" s="23">
        <f>Calcs!K$322 * Calcs!$B$314</f>
        <v>2698.6824225815672</v>
      </c>
      <c r="L8" s="23">
        <f>Calcs!L$322 * Calcs!$B$314</f>
        <v>2909.9634759111959</v>
      </c>
      <c r="M8" s="23">
        <f>Calcs!M$322 * Calcs!$B$314</f>
        <v>3128.9362387321735</v>
      </c>
      <c r="N8" s="23">
        <f>Calcs!N$322 * Calcs!$B$314</f>
        <v>3363.9029979637803</v>
      </c>
      <c r="O8" s="23">
        <f>Calcs!O$322 * Calcs!$B$314</f>
        <v>3619.5276334187715</v>
      </c>
      <c r="P8" s="23">
        <f>Calcs!P$322 * Calcs!$B$314</f>
        <v>3898.1329094958546</v>
      </c>
      <c r="Q8" s="23">
        <f>Calcs!Q$322 * Calcs!$B$314</f>
        <v>4197.8103949590986</v>
      </c>
      <c r="R8" s="23">
        <f>Calcs!R$322 * Calcs!$B$314</f>
        <v>4524.698067966664</v>
      </c>
      <c r="S8" s="23">
        <f>Calcs!S$322 * Calcs!$B$314</f>
        <v>4874.316780079349</v>
      </c>
      <c r="T8" s="23">
        <f>Calcs!T$322 * Calcs!$B$314</f>
        <v>5246.9065025185891</v>
      </c>
      <c r="U8" s="23">
        <f>Calcs!U$322 * Calcs!$B$314</f>
        <v>5638.4303493448115</v>
      </c>
      <c r="V8" s="23">
        <f>Calcs!V$322 * Calcs!$B$314</f>
        <v>6049.6256604648916</v>
      </c>
      <c r="W8" s="23">
        <f>Calcs!W$322 * Calcs!$B$314</f>
        <v>6477.2293267495133</v>
      </c>
      <c r="X8" s="23">
        <f>Calcs!X$322 * Calcs!$B$314</f>
        <v>6917.7094514016035</v>
      </c>
      <c r="Y8" s="23">
        <f>Calcs!Y$322 * Calcs!$B$314</f>
        <v>7375.1268116112597</v>
      </c>
      <c r="Z8" s="23">
        <f>Calcs!Z$322 * Calcs!$B$314</f>
        <v>7842.7494051733293</v>
      </c>
      <c r="AA8" s="23">
        <f>Calcs!AA$322 * Calcs!$B$314</f>
        <v>8322.4552600958104</v>
      </c>
      <c r="AB8" s="23">
        <f>Calcs!AB$322 * Calcs!$B$314</f>
        <v>8811.5432406772925</v>
      </c>
      <c r="AC8" s="23">
        <f>Calcs!AC$322 * Calcs!$B$314</f>
        <v>9311.1162621620188</v>
      </c>
      <c r="AD8" s="23">
        <f>Calcs!AD$322 * Calcs!$B$314</f>
        <v>9809.9669905408628</v>
      </c>
      <c r="AE8" s="23">
        <f>Calcs!AE$322 * Calcs!$B$314</f>
        <v>10311.698248965773</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168.70580742150079</v>
      </c>
      <c r="C8" s="23">
        <f>Calcs!C$322 * (1 - Calcs!$B$314)</f>
        <v>168.70580742150079</v>
      </c>
      <c r="D8" s="23">
        <f>Calcs!D$322 * (1 - Calcs!$B$314)</f>
        <v>168.70580742150079</v>
      </c>
      <c r="E8" s="23">
        <f>Calcs!E$322 * (1 - Calcs!$B$314)</f>
        <v>168.70580742150079</v>
      </c>
      <c r="F8" s="23">
        <f>Calcs!F$322 * (1 - Calcs!$B$314)</f>
        <v>168.70580742150079</v>
      </c>
      <c r="G8" s="23">
        <f>Calcs!G$322 * (1 - Calcs!$B$314)</f>
        <v>182.83377732814432</v>
      </c>
      <c r="H8" s="23">
        <f>Calcs!H$322 * (1 - Calcs!$B$314)</f>
        <v>198.56938730465706</v>
      </c>
      <c r="I8" s="23">
        <f>Calcs!I$322 * (1 - Calcs!$B$314)</f>
        <v>215.3261461081764</v>
      </c>
      <c r="J8" s="23">
        <f>Calcs!J$322 * (1 - Calcs!$B$314)</f>
        <v>231.82641986182676</v>
      </c>
      <c r="K8" s="23">
        <f>Calcs!K$322 * (1 - Calcs!$B$314)</f>
        <v>249.59546923105415</v>
      </c>
      <c r="L8" s="23">
        <f>Calcs!L$322 * (1 - Calcs!$B$314)</f>
        <v>269.13641010063367</v>
      </c>
      <c r="M8" s="23">
        <f>Calcs!M$322 * (1 - Calcs!$B$314)</f>
        <v>289.38874102619678</v>
      </c>
      <c r="N8" s="23">
        <f>Calcs!N$322 * (1 - Calcs!$B$314)</f>
        <v>311.1203230876427</v>
      </c>
      <c r="O8" s="23">
        <f>Calcs!O$322 * (1 - Calcs!$B$314)</f>
        <v>334.76250873332225</v>
      </c>
      <c r="P8" s="23">
        <f>Calcs!P$322 * (1 - Calcs!$B$314)</f>
        <v>360.53012556397778</v>
      </c>
      <c r="Q8" s="23">
        <f>Calcs!Q$322 * (1 - Calcs!$B$314)</f>
        <v>388.24666678286957</v>
      </c>
      <c r="R8" s="23">
        <f>Calcs!R$322 * (1 - Calcs!$B$314)</f>
        <v>418.47982109827126</v>
      </c>
      <c r="S8" s="23">
        <f>Calcs!S$322 * (1 - Calcs!$B$314)</f>
        <v>450.81532147858138</v>
      </c>
      <c r="T8" s="23">
        <f>Calcs!T$322 * (1 - Calcs!$B$314)</f>
        <v>485.27536235805968</v>
      </c>
      <c r="U8" s="23">
        <f>Calcs!U$322 * (1 - Calcs!$B$314)</f>
        <v>521.48658063481287</v>
      </c>
      <c r="V8" s="23">
        <f>Calcs!V$322 * (1 - Calcs!$B$314)</f>
        <v>559.51717132819545</v>
      </c>
      <c r="W8" s="23">
        <f>Calcs!W$322 * (1 - Calcs!$B$314)</f>
        <v>599.06533632833396</v>
      </c>
      <c r="X8" s="23">
        <f>Calcs!X$322 * (1 - Calcs!$B$314)</f>
        <v>639.80441791849785</v>
      </c>
      <c r="Y8" s="23">
        <f>Calcs!Y$322 * (1 - Calcs!$B$314)</f>
        <v>682.10998885216281</v>
      </c>
      <c r="Z8" s="23">
        <f>Calcs!Z$322 * (1 - Calcs!$B$314)</f>
        <v>725.35942038457563</v>
      </c>
      <c r="AA8" s="23">
        <f>Calcs!AA$322 * (1 - Calcs!$B$314)</f>
        <v>769.72640738178006</v>
      </c>
      <c r="AB8" s="23">
        <f>Calcs!AB$322 * (1 - Calcs!$B$314)</f>
        <v>814.96112747593895</v>
      </c>
      <c r="AC8" s="23">
        <f>Calcs!AC$322 * (1 - Calcs!$B$314)</f>
        <v>861.16558698154313</v>
      </c>
      <c r="AD8" s="23">
        <f>Calcs!AD$322 * (1 - Calcs!$B$314)</f>
        <v>907.30324311481399</v>
      </c>
      <c r="AE8" s="23">
        <f>Calcs!AE$322 * (1 - Calcs!$B$314)</f>
        <v>953.70731342207796</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1824.0851826295479</v>
      </c>
      <c r="C8" s="23">
        <f>'BDESC-rural-residential'!E8</f>
        <v>168.70580742150079</v>
      </c>
      <c r="D8" s="23">
        <f>'BDESC-commercial'!E8</f>
        <v>204.24098594672208</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2026-08-07T21:03:48Z</dcterms:modified>
</cp:coreProperties>
</file>