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elec\BGDPbES\"/>
    </mc:Choice>
  </mc:AlternateContent>
  <xr:revisionPtr revIDLastSave="0" documentId="8_{4673E0C6-A2D0-4A6C-91F0-355F4E83F0AE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E4" i="4"/>
  <c r="F4" i="4" s="1"/>
  <c r="H2" i="2" s="1"/>
  <c r="C31" i="4"/>
  <c r="D27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32" i="4" l="1"/>
  <c r="E32" i="4" s="1"/>
  <c r="E5" i="4" s="1"/>
  <c r="F5" i="4" s="1"/>
  <c r="H3" i="2" s="1"/>
  <c r="D28" i="4"/>
  <c r="E28" i="4" s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<sst xmlns="http://schemas.openxmlformats.org/spreadsheetml/2006/main" count="4985" uniqueCount="142">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</sst>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89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GA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GA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0.18644361100000001</v>
      </c>
      <c r="D4" s="13">
        <f>MIN(C4/SUMIFS(PTCF!B:B,PTCF!A:A,calcs!B4),1)</f>
        <v>0.20715956777777778</v>
      </c>
      <c r="E4" s="12">
        <f>SUMIFS('all_csv_BECF-pre-ret'!$E:$E,'all_csv_BECF-pre-ret'!$B:$B,$B4,'all_csv_BECF-pre-ret'!$AI:$AI,$C$1)</f>
        <v>0.25727676999999999</v>
      </c>
      <c r="F4" s="13">
        <f>MIN(E4/SUMIFS(PTCF!B:B,PTCF!A:A,calcs!B4),1)</f>
        <v>0.28586307777777775</v>
      </c>
    </row>
    <row r="5" spans="1:6" x14ac:dyDescent="0.25">
      <c r="A5" t="s">
        <v>141</v>
      </c>
      <c r="B5" t="s">
        <v>10</v>
      </c>
      <c r="C5" s="12">
        <f>E28</f>
        <v>0.71502459516860362</v>
      </c>
      <c r="D5" s="13">
        <f>MIN(C5/SUMIFS(PTCF!B:B,PTCF!A:A,calcs!B5),1)</f>
        <v>0.79447177240955957</v>
      </c>
      <c r="E5" s="12">
        <f>E32</f>
        <v>0.70209278861132418</v>
      </c>
      <c r="F5" s="13">
        <f>MIN(E5/SUMIFS(PTCF!B:B,PTCF!A:A,calcs!B5),1)</f>
        <v>0.78010309845702686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0.92273471699999998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0.95439457000000005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0.27962305999999998</v>
      </c>
      <c r="D7" s="14">
        <f>MIN(C7/SUMIFS(PTCF!B:B,PTCF!A:A,calcs!B7),1)</f>
        <v>0.59748517094017084</v>
      </c>
      <c r="E7" s="12">
        <f>SUMIFS('all_csv_BECF-pre-ret'!$E:$E,'all_csv_BECF-pre-ret'!$B:$B,$B7,'all_csv_BECF-pre-ret'!$AI:$AI,$C$1)</f>
        <v>0.21932043699999901</v>
      </c>
      <c r="F7" s="14">
        <f>MIN(E7/SUMIFS(PTCF!B:B,PTCF!A:A,calcs!B7),1)</f>
        <v>0.46863341239316025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0.19655323599999999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0.18124902300000001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0.70136552099999905</v>
      </c>
      <c r="D11" s="13">
        <f>MIN(C11/SUMIFS(PTCF!B:B,PTCF!A:A,calcs!B11),1)</f>
        <v>0.77929502333333223</v>
      </c>
      <c r="E11" s="12">
        <f>SUMIFS('all_csv_BECF-pre-ret'!$E:$E,'all_csv_BECF-pre-ret'!$B:$B,$B11,'all_csv_BECF-pre-ret'!$AI:$AI,$C$1)</f>
        <v>0.75258040099999901</v>
      </c>
      <c r="F11" s="13">
        <f>MIN(E11/SUMIFS(PTCF!B:B,PTCF!A:A,calcs!B11),1)</f>
        <v>0.83620044555555439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9.1989699999999895E-4</v>
      </c>
      <c r="D13" s="14">
        <f>MIN(C13/SUMIFS(PTCF!B:B,PTCF!A:A,calcs!B13),1)</f>
        <v>1.0221077777777766E-3</v>
      </c>
      <c r="E13" s="12">
        <f>SUMIFS('all_csv_BECF-pre-ret'!$E:$E,'all_csv_BECF-pre-ret'!$B:$B,$B13,'all_csv_BECF-pre-ret'!$AI:$AI,$C$1)</f>
        <v>4.7138689999999999E-3</v>
      </c>
      <c r="F13" s="14">
        <f>MIN(E13/SUMIFS(PTCF!B:B,PTCF!A:A,calcs!B13),1)</f>
        <v>5.2376322222222223E-3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5.7015875999999903E-2</v>
      </c>
      <c r="D14" s="13">
        <f>MIN(C14/SUMIFS(PTCF!B:B,PTCF!A:A,calcs!B14),1)</f>
        <v>6.3350973333333227E-2</v>
      </c>
      <c r="E14" s="12">
        <f>SUMIFS('all_csv_BECF-pre-ret'!$E:$E,'all_csv_BECF-pre-ret'!$B:$B,$B14,'all_csv_BECF-pre-ret'!$AI:$AI,$C$1)</f>
        <v>4.5594910999999898E-2</v>
      </c>
      <c r="F14" s="13">
        <f>MIN(E14/SUMIFS(PTCF!B:B,PTCF!A:A,calcs!B14),1)</f>
        <v>5.0661012222222107E-2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1.1034334999999999E-2</v>
      </c>
      <c r="D17" s="13">
        <f>MIN(C17/SUMIFS(PTCF!B:B,PTCF!A:A,calcs!B17),1)</f>
        <v>1.2260372222222222E-2</v>
      </c>
      <c r="E17" s="12">
        <f>SUMIFS('all_csv_BECF-pre-ret'!$E:$E,'all_csv_BECF-pre-ret'!$B:$B,$B17,'all_csv_BECF-pre-ret'!$AI:$AI,$C$1)</f>
        <v>1.10213539999999E-2</v>
      </c>
      <c r="F17" s="13">
        <f>MIN(E17/SUMIFS(PTCF!B:B,PTCF!A:A,calcs!B17),1)</f>
        <v>1.2245948888888778E-2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724</v>
      </c>
      <c r="D24">
        <f>SUMIFS('all_csv_SYC-SYEGC'!D:D,'all_csv_SYC-SYEGC'!$B:$B,calcs!$B$24,'all_csv_SYC-SYEGC'!$F:$F,calcs!$C$1)</f>
        <v>8009.5</v>
      </c>
      <c r="E24">
        <f>SUM(C24:D24)</f>
        <v>8733.5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0.35546704600000001</v>
      </c>
      <c r="D27">
        <f>SUMIFS('all_csv_BECF-pre-nonret'!$D:$D,'all_csv_BECF-pre-nonret'!B:B,calcs!B27,'all_csv_BECF-pre-nonret'!AI:AI,calcs!C1)</f>
        <v>0.74752595799999999</v>
      </c>
    </row>
    <row r="28" spans="1:6" x14ac:dyDescent="0.25">
      <c r="C28">
        <f>$C$27*($C$24/$E$24)</f>
        <v>2.9467927097269135E-2</v>
      </c>
      <c r="D28">
        <f>$D$27*($D$24/$E$24)</f>
        <v>0.68555666807133453</v>
      </c>
      <c r="E28" s="9">
        <f>SUM(C28:D28)</f>
        <v>0.71502459516860362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0.19947266399999999</v>
      </c>
      <c r="D31">
        <f>SUMIFS('all_csv_BECF-pre-nonret'!$D:$D,'all_csv_BECF-pre-nonret'!B:B,calcs!B31,'all_csv_BECF-pre-nonret'!AI:AI,calcs!C1)</f>
        <v>0.74752595799999999</v>
      </c>
    </row>
    <row r="32" spans="1:6" x14ac:dyDescent="0.25">
      <c r="C32">
        <f>$C$31*($C$24/$E$24)</f>
        <v>1.6536120539989693E-2</v>
      </c>
      <c r="D32">
        <f>$D$31*($D$24/$E$24)</f>
        <v>0.68555666807133453</v>
      </c>
      <c r="E32" s="9">
        <f>SUM(C32:D32)</f>
        <v>0.70209278861132418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0.20715956777777778</v>
      </c>
      <c r="H2" s="8">
        <f>SUMIFS(calcs!$F$4:$F$19,calcs!$B$4:$B$19,$A2)</f>
        <v>0.28586307777777775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0.79447177240955957</v>
      </c>
      <c r="H3" s="8">
        <f>SUMIFS(calcs!$F$4:$F$19,calcs!$B$4:$B$19,$A3)</f>
        <v>0.78010309845702686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0.77929502333333223</v>
      </c>
      <c r="H9" s="8">
        <f>SUMIFS(calcs!$F$4:$F$19,calcs!$B$4:$B$19,$A9)</f>
        <v>0.83620044555555439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6.3350973333333227E-2</v>
      </c>
      <c r="H12" s="8">
        <f>SUMIFS(calcs!$F$4:$F$19,calcs!$B$4:$B$19,$A12)</f>
        <v>5.0661012222222107E-2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1.2260372222222222E-2</v>
      </c>
      <c r="H15" s="8">
        <f>SUMIFS(calcs!$F$4:$F$19,calcs!$B$4:$B$19,$A15)</f>
        <v>1.2245948888888778E-2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2022-11-30T00:42:06Z</dcterms:modified>
</cp:coreProperties>
</file>