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69D9F3EE-51D7-4281-8C28-F50C2E5B3FE5}"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<sst xmlns="http://schemas.openxmlformats.org/spreadsheetml/2006/main" count="42862" uniqueCount="4483">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</sst>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4019</v>
      </c>
      <c r="C1" s="380">
        <v>46283</v>
      </c>
      <c r="G1" s="381" t="s">
        <v>3999</v>
      </c>
      <c r="H1" s="381" t="s">
        <v>4000</v>
      </c>
    </row>
    <row r="2" spans="1:8" x14ac:dyDescent="0.25">
      <c r="B2" t="str">
        <f>_xlfn.XLOOKUP(B1,H:H,G:G,0,0,1)</f>
        <v>GA</v>
      </c>
      <c r="C2" t="str">
        <f>_xlfn.XLOOKUP(B2,G:G, H:H, 0,0,1)</f>
        <v>Georgia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148.36215318000001</v>
      </c>
      <c r="E2" s="437">
        <f>SUMIFS('frozen policy trendline'!E:E,'frozen policy trendline'!$A:$A,About!$B$2)-SUMIFS('frozen policy trendline'!E:E,'frozen policy trendline'!$A:$A,About!$B$2,'frozen policy trendline'!$B:$B,"Output Total CO2e Emissions by Sector[LULUCF sector]")</f>
        <v>148.81102655000001</v>
      </c>
      <c r="F2" s="437">
        <f>SUMIFS('frozen policy trendline'!F:F,'frozen policy trendline'!$A:$A,About!$B$2)-SUMIFS('frozen policy trendline'!F:F,'frozen policy trendline'!$A:$A,About!$B$2,'frozen policy trendline'!$B:$B,"Output Total CO2e Emissions by Sector[LULUCF sector]")</f>
        <v>143.86976380000002</v>
      </c>
      <c r="G2" s="437">
        <f>SUMIFS('frozen policy trendline'!G:G,'frozen policy trendline'!$A:$A,About!$B$2)-SUMIFS('frozen policy trendline'!G:G,'frozen policy trendline'!$A:$A,About!$B$2,'frozen policy trendline'!$B:$B,"Output Total CO2e Emissions by Sector[LULUCF sector]")</f>
        <v>136.76475468999999</v>
      </c>
      <c r="H2" s="437">
        <f>SUMIFS('frozen policy trendline'!H:H,'frozen policy trendline'!$A:$A,About!$B$2)-SUMIFS('frozen policy trendline'!H:H,'frozen policy trendline'!$A:$A,About!$B$2,'frozen policy trendline'!$B:$B,"Output Total CO2e Emissions by Sector[LULUCF sector]")</f>
        <v>135.91780698999997</v>
      </c>
      <c r="I2" s="437">
        <f>SUMIFS('frozen policy trendline'!I:I,'frozen policy trendline'!$A:$A,About!$B$2)-SUMIFS('frozen policy trendline'!I:I,'frozen policy trendline'!$A:$A,About!$B$2,'frozen policy trendline'!$B:$B,"Output Total CO2e Emissions by Sector[LULUCF sector]")</f>
        <v>134.78460196</v>
      </c>
      <c r="J2" s="437">
        <f>SUMIFS('frozen policy trendline'!J:J,'frozen policy trendline'!$A:$A,About!$B$2)-SUMIFS('frozen policy trendline'!J:J,'frozen policy trendline'!$A:$A,About!$B$2,'frozen policy trendline'!$B:$B,"Output Total CO2e Emissions by Sector[LULUCF sector]")</f>
        <v>132.17635878999999</v>
      </c>
      <c r="K2" s="437">
        <f>SUMIFS('frozen policy trendline'!K:K,'frozen policy trendline'!$A:$A,About!$B$2)-SUMIFS('frozen policy trendline'!K:K,'frozen policy trendline'!$A:$A,About!$B$2,'frozen policy trendline'!$B:$B,"Output Total CO2e Emissions by Sector[LULUCF sector]")</f>
        <v>129.63724169999998</v>
      </c>
      <c r="L2" s="437">
        <f>SUMIFS('frozen policy trendline'!L:L,'frozen policy trendline'!$A:$A,About!$B$2)-SUMIFS('frozen policy trendline'!L:L,'frozen policy trendline'!$A:$A,About!$B$2,'frozen policy trendline'!$B:$B,"Output Total CO2e Emissions by Sector[LULUCF sector]")</f>
        <v>126.86941625</v>
      </c>
      <c r="M2" s="437">
        <f>SUMIFS('frozen policy trendline'!M:M,'frozen policy trendline'!$A:$A,About!$B$2)-SUMIFS('frozen policy trendline'!M:M,'frozen policy trendline'!$A:$A,About!$B$2,'frozen policy trendline'!$B:$B,"Output Total CO2e Emissions by Sector[LULUCF sector]")</f>
        <v>123.88174752999998</v>
      </c>
      <c r="N2" s="437">
        <f>SUMIFS('frozen policy trendline'!N:N,'frozen policy trendline'!$A:$A,About!$B$2)-SUMIFS('frozen policy trendline'!N:N,'frozen policy trendline'!$A:$A,About!$B$2,'frozen policy trendline'!$B:$B,"Output Total CO2e Emissions by Sector[LULUCF sector]")</f>
        <v>120.74366191000001</v>
      </c>
      <c r="O2" s="437">
        <f>SUMIFS('frozen policy trendline'!O:O,'frozen policy trendline'!$A:$A,About!$B$2)-SUMIFS('frozen policy trendline'!O:O,'frozen policy trendline'!$A:$A,About!$B$2,'frozen policy trendline'!$B:$B,"Output Total CO2e Emissions by Sector[LULUCF sector]")</f>
        <v>116.83573371999998</v>
      </c>
      <c r="P2" s="437">
        <f>SUMIFS('frozen policy trendline'!P:P,'frozen policy trendline'!$A:$A,About!$B$2)-SUMIFS('frozen policy trendline'!P:P,'frozen policy trendline'!$A:$A,About!$B$2,'frozen policy trendline'!$B:$B,"Output Total CO2e Emissions by Sector[LULUCF sector]")</f>
        <v>112.77193421000001</v>
      </c>
      <c r="Q2" s="437">
        <f>SUMIFS('frozen policy trendline'!Q:Q,'frozen policy trendline'!$A:$A,About!$B$2)-SUMIFS('frozen policy trendline'!Q:Q,'frozen policy trendline'!$A:$A,About!$B$2,'frozen policy trendline'!$B:$B,"Output Total CO2e Emissions by Sector[LULUCF sector]")</f>
        <v>110.48839543</v>
      </c>
      <c r="R2" s="437">
        <f>SUMIFS('frozen policy trendline'!R:R,'frozen policy trendline'!$A:$A,About!$B$2)-SUMIFS('frozen policy trendline'!R:R,'frozen policy trendline'!$A:$A,About!$B$2,'frozen policy trendline'!$B:$B,"Output Total CO2e Emissions by Sector[LULUCF sector]")</f>
        <v>108.96826486000001</v>
      </c>
      <c r="S2" s="437">
        <f>SUMIFS('frozen policy trendline'!S:S,'frozen policy trendline'!$A:$A,About!$B$2)-SUMIFS('frozen policy trendline'!S:S,'frozen policy trendline'!$A:$A,About!$B$2,'frozen policy trendline'!$B:$B,"Output Total CO2e Emissions by Sector[LULUCF sector]")</f>
        <v>108.35278381000001</v>
      </c>
      <c r="T2" s="437">
        <f>SUMIFS('frozen policy trendline'!T:T,'frozen policy trendline'!$A:$A,About!$B$2)-SUMIFS('frozen policy trendline'!T:T,'frozen policy trendline'!$A:$A,About!$B$2,'frozen policy trendline'!$B:$B,"Output Total CO2e Emissions by Sector[LULUCF sector]")</f>
        <v>107.75563219</v>
      </c>
      <c r="U2" s="437">
        <f>SUMIFS('frozen policy trendline'!U:U,'frozen policy trendline'!$A:$A,About!$B$2)-SUMIFS('frozen policy trendline'!U:U,'frozen policy trendline'!$A:$A,About!$B$2,'frozen policy trendline'!$B:$B,"Output Total CO2e Emissions by Sector[LULUCF sector]")</f>
        <v>107.31765044999997</v>
      </c>
      <c r="V2" s="437">
        <f>SUMIFS('frozen policy trendline'!V:V,'frozen policy trendline'!$A:$A,About!$B$2)-SUMIFS('frozen policy trendline'!V:V,'frozen policy trendline'!$A:$A,About!$B$2,'frozen policy trendline'!$B:$B,"Output Total CO2e Emissions by Sector[LULUCF sector]")</f>
        <v>106.72142811999998</v>
      </c>
      <c r="W2" s="437">
        <f>SUMIFS('frozen policy trendline'!W:W,'frozen policy trendline'!$A:$A,About!$B$2)-SUMIFS('frozen policy trendline'!W:W,'frozen policy trendline'!$A:$A,About!$B$2,'frozen policy trendline'!$B:$B,"Output Total CO2e Emissions by Sector[LULUCF sector]")</f>
        <v>106.44511546000001</v>
      </c>
      <c r="X2" s="437">
        <f>SUMIFS('frozen policy trendline'!X:X,'frozen policy trendline'!$A:$A,About!$B$2)-SUMIFS('frozen policy trendline'!X:X,'frozen policy trendline'!$A:$A,About!$B$2,'frozen policy trendline'!$B:$B,"Output Total CO2e Emissions by Sector[LULUCF sector]")</f>
        <v>105.42232290999999</v>
      </c>
      <c r="Y2" s="437">
        <f>SUMIFS('frozen policy trendline'!Y:Y,'frozen policy trendline'!$A:$A,About!$B$2)-SUMIFS('frozen policy trendline'!Y:Y,'frozen policy trendline'!$A:$A,About!$B$2,'frozen policy trendline'!$B:$B,"Output Total CO2e Emissions by Sector[LULUCF sector]")</f>
        <v>105.2720108</v>
      </c>
      <c r="Z2" s="437">
        <f>SUMIFS('frozen policy trendline'!Z:Z,'frozen policy trendline'!$A:$A,About!$B$2)-SUMIFS('frozen policy trendline'!Z:Z,'frozen policy trendline'!$A:$A,About!$B$2,'frozen policy trendline'!$B:$B,"Output Total CO2e Emissions by Sector[LULUCF sector]")</f>
        <v>105.28046920999998</v>
      </c>
      <c r="AA2" s="437">
        <f>SUMIFS('frozen policy trendline'!AA:AA,'frozen policy trendline'!$A:$A,About!$B$2)-SUMIFS('frozen policy trendline'!AA:AA,'frozen policy trendline'!$A:$A,About!$B$2,'frozen policy trendline'!$B:$B,"Output Total CO2e Emissions by Sector[LULUCF sector]")</f>
        <v>105.07943781</v>
      </c>
      <c r="AB2" s="437">
        <f>SUMIFS('frozen policy trendline'!AB:AB,'frozen policy trendline'!$A:$A,About!$B$2)-SUMIFS('frozen policy trendline'!AB:AB,'frozen policy trendline'!$A:$A,About!$B$2,'frozen policy trendline'!$B:$B,"Output Total CO2e Emissions by Sector[LULUCF sector]")</f>
        <v>104.79931680999999</v>
      </c>
      <c r="AC2" s="437">
        <f>SUMIFS('frozen policy trendline'!AC:AC,'frozen policy trendline'!$A:$A,About!$B$2)-SUMIFS('frozen policy trendline'!AC:AC,'frozen policy trendline'!$A:$A,About!$B$2,'frozen policy trendline'!$B:$B,"Output Total CO2e Emissions by Sector[LULUCF sector]")</f>
        <v>105.22867614999998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GA</v>
      </c>
      <c r="C1" s="409">
        <f>SUM(C4:C87)</f>
        <v>141.34278943717348</v>
      </c>
      <c r="D1" s="409">
        <f t="shared" ref="D1:AG1" si="0">SUM(D4:D87)</f>
        <v>132.85220642947326</v>
      </c>
      <c r="E1" s="409">
        <f t="shared" si="0"/>
        <v>132.17540063751986</v>
      </c>
      <c r="F1" s="409">
        <f t="shared" si="0"/>
        <v>142.04527510274397</v>
      </c>
      <c r="G1" s="409">
        <f t="shared" si="0"/>
        <v>145.79593156247645</v>
      </c>
      <c r="H1" s="409">
        <f t="shared" si="0"/>
        <v>154.58045044460883</v>
      </c>
      <c r="I1" s="409">
        <f t="shared" si="0"/>
        <v>157.59213814689448</v>
      </c>
      <c r="J1" s="409">
        <f t="shared" si="0"/>
        <v>160.35265347162036</v>
      </c>
      <c r="K1" s="409">
        <f t="shared" si="0"/>
        <v>162.86129455224648</v>
      </c>
      <c r="L1" s="409">
        <f t="shared" si="0"/>
        <v>165.76880406873821</v>
      </c>
      <c r="M1" s="409">
        <f t="shared" si="0"/>
        <v>174.69911214902169</v>
      </c>
      <c r="N1" s="409">
        <f t="shared" si="0"/>
        <v>167.1079151249244</v>
      </c>
      <c r="O1" s="409">
        <f t="shared" si="0"/>
        <v>173.03311948684592</v>
      </c>
      <c r="P1" s="409">
        <f t="shared" si="0"/>
        <v>175.73524361490971</v>
      </c>
      <c r="Q1" s="409">
        <f t="shared" si="0"/>
        <v>178.9353569276301</v>
      </c>
      <c r="R1" s="409">
        <f t="shared" si="0"/>
        <v>189.86094603735469</v>
      </c>
      <c r="S1" s="409">
        <f t="shared" si="0"/>
        <v>186.03428213324992</v>
      </c>
      <c r="T1" s="409">
        <f t="shared" si="0"/>
        <v>189.31530414608369</v>
      </c>
      <c r="U1" s="409">
        <f t="shared" si="0"/>
        <v>177.45604632612421</v>
      </c>
      <c r="V1" s="409">
        <f t="shared" si="0"/>
        <v>166.2332578732825</v>
      </c>
      <c r="W1" s="409">
        <f t="shared" si="0"/>
        <v>175.98570558167523</v>
      </c>
      <c r="X1" s="409">
        <f t="shared" si="0"/>
        <v>159.20706865979469</v>
      </c>
      <c r="Y1" s="409">
        <f t="shared" si="0"/>
        <v>143.67463874145884</v>
      </c>
      <c r="Z1" s="409">
        <f t="shared" si="0"/>
        <v>145.00453520238796</v>
      </c>
      <c r="AA1" s="409">
        <f t="shared" si="0"/>
        <v>150.76120390240243</v>
      </c>
      <c r="AB1" s="409">
        <f t="shared" si="0"/>
        <v>150.21776981190763</v>
      </c>
      <c r="AC1" s="409">
        <f t="shared" si="0"/>
        <v>149.12923863180083</v>
      </c>
      <c r="AD1" s="409">
        <f t="shared" si="0"/>
        <v>146.67130176430655</v>
      </c>
      <c r="AE1" s="409">
        <f t="shared" si="0"/>
        <v>147.60053787379033</v>
      </c>
      <c r="AF1" s="409">
        <f t="shared" si="0"/>
        <v>142.67818420380809</v>
      </c>
      <c r="AG1" s="409">
        <f t="shared" si="0"/>
        <v>123.46960012528679</v>
      </c>
      <c r="AH1" s="409">
        <f>SUM(AH4:AH87)</f>
        <v>131.58006954991319</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25">
      <c r="A5" s="413" t="s">
        <v>2216</v>
      </c>
      <c r="B5" s="414" t="s">
        <v>4212</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25">
      <c r="A6" s="413" t="s">
        <v>2216</v>
      </c>
      <c r="B6" s="414" t="s">
        <v>4216</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25">
      <c r="A7" s="413" t="s">
        <v>2216</v>
      </c>
      <c r="B7" s="414" t="s">
        <v>4218</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25">
      <c r="A8" s="413" t="s">
        <v>2216</v>
      </c>
      <c r="B8" s="414" t="s">
        <v>4220</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25">
      <c r="A9" s="413" t="s">
        <v>2216</v>
      </c>
      <c r="B9" s="414" t="s">
        <v>4230</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25">
      <c r="A10" s="413" t="s">
        <v>2216</v>
      </c>
      <c r="B10" s="414" t="s">
        <v>4239</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25">
      <c r="A11" s="413" t="s">
        <v>2216</v>
      </c>
      <c r="B11" s="414" t="s">
        <v>4234</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25">
      <c r="A14" s="413" t="s">
        <v>2216</v>
      </c>
      <c r="B14" s="414" t="s">
        <v>4267</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25">
      <c r="A17" s="413" t="s">
        <v>2216</v>
      </c>
      <c r="B17" s="414" t="s">
        <v>4247</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0.1122474408898</v>
      </c>
      <c r="D18" s="415">
        <f>SUMIFS('EPA Export Aggregation'!G:G,'EPA Export Aggregation'!$A:$A,$B18,'EPA Export Aggregation'!$D:$D,$A$1)*IF($A18="CH4",About!$D$58,IF($A18="N2O",About!$D$59,1))</f>
        <v>9.7103155751300005E-2</v>
      </c>
      <c r="E18" s="415">
        <f>SUMIFS('EPA Export Aggregation'!H:H,'EPA Export Aggregation'!$A:$A,$B18,'EPA Export Aggregation'!$D:$D,$A$1)*IF($A18="CH4",About!$D$58,IF($A18="N2O",About!$D$59,1))</f>
        <v>0.1058103703704</v>
      </c>
      <c r="F18" s="415">
        <f>SUMIFS('EPA Export Aggregation'!I:I,'EPA Export Aggregation'!$A:$A,$B18,'EPA Export Aggregation'!$D:$D,$A$1)*IF($A18="CH4",About!$D$58,IF($A18="N2O",About!$D$59,1))</f>
        <v>0.1046929578482</v>
      </c>
      <c r="G18" s="415">
        <f>SUMIFS('EPA Export Aggregation'!J:J,'EPA Export Aggregation'!$A:$A,$B18,'EPA Export Aggregation'!$D:$D,$A$1)*IF($A18="CH4",About!$D$58,IF($A18="N2O",About!$D$59,1))</f>
        <v>0.1128156873364</v>
      </c>
      <c r="H18" s="415">
        <f>SUMIFS('EPA Export Aggregation'!K:K,'EPA Export Aggregation'!$A:$A,$B18,'EPA Export Aggregation'!$D:$D,$A$1)*IF($A18="CH4",About!$D$58,IF($A18="N2O",About!$D$59,1))</f>
        <v>0.1128156873364</v>
      </c>
      <c r="I18" s="415">
        <f>SUMIFS('EPA Export Aggregation'!L:L,'EPA Export Aggregation'!$A:$A,$B18,'EPA Export Aggregation'!$D:$D,$A$1)*IF($A18="CH4",About!$D$58,IF($A18="N2O",About!$D$59,1))</f>
        <v>9.88818582709E-2</v>
      </c>
      <c r="J18" s="415">
        <f>SUMIFS('EPA Export Aggregation'!M:M,'EPA Export Aggregation'!$A:$A,$B18,'EPA Export Aggregation'!$D:$D,$A$1)*IF($A18="CH4",About!$D$58,IF($A18="N2O",About!$D$59,1))</f>
        <v>0.1095750661912</v>
      </c>
      <c r="K18" s="415">
        <f>SUMIFS('EPA Export Aggregation'!N:N,'EPA Export Aggregation'!$A:$A,$B18,'EPA Export Aggregation'!$D:$D,$A$1)*IF($A18="CH4",About!$D$58,IF($A18="N2O",About!$D$59,1))</f>
        <v>0.1114640549828</v>
      </c>
      <c r="L18" s="415">
        <f>SUMIFS('EPA Export Aggregation'!O:O,'EPA Export Aggregation'!$A:$A,$B18,'EPA Export Aggregation'!$D:$D,$A$1)*IF($A18="CH4",About!$D$58,IF($A18="N2O",About!$D$59,1))</f>
        <v>0.1080371494607</v>
      </c>
      <c r="M18" s="415">
        <f>SUMIFS('EPA Export Aggregation'!P:P,'EPA Export Aggregation'!$A:$A,$B18,'EPA Export Aggregation'!$D:$D,$A$1)*IF($A18="CH4",About!$D$58,IF($A18="N2O",About!$D$59,1))</f>
        <v>0.118944042317</v>
      </c>
      <c r="N18" s="415">
        <f>SUMIFS('EPA Export Aggregation'!Q:Q,'EPA Export Aggregation'!$A:$A,$B18,'EPA Export Aggregation'!$D:$D,$A$1)*IF($A18="CH4",About!$D$58,IF($A18="N2O",About!$D$59,1))</f>
        <v>0.1020546195269</v>
      </c>
      <c r="O18" s="415">
        <f>SUMIFS('EPA Export Aggregation'!R:R,'EPA Export Aggregation'!$A:$A,$B18,'EPA Export Aggregation'!$D:$D,$A$1)*IF($A18="CH4",About!$D$58,IF($A18="N2O",About!$D$59,1))</f>
        <v>0.10971514309909999</v>
      </c>
      <c r="P18" s="415">
        <f>SUMIFS('EPA Export Aggregation'!S:S,'EPA Export Aggregation'!$A:$A,$B18,'EPA Export Aggregation'!$D:$D,$A$1)*IF($A18="CH4",About!$D$58,IF($A18="N2O",About!$D$59,1))</f>
        <v>0.12976317420950001</v>
      </c>
      <c r="Q18" s="415">
        <f>SUMIFS('EPA Export Aggregation'!T:T,'EPA Export Aggregation'!$A:$A,$B18,'EPA Export Aggregation'!$D:$D,$A$1)*IF($A18="CH4",About!$D$58,IF($A18="N2O",About!$D$59,1))</f>
        <v>0.1437593413553</v>
      </c>
      <c r="R18" s="415">
        <f>SUMIFS('EPA Export Aggregation'!U:U,'EPA Export Aggregation'!$A:$A,$B18,'EPA Export Aggregation'!$D:$D,$A$1)*IF($A18="CH4",About!$D$58,IF($A18="N2O",About!$D$59,1))</f>
        <v>0.13002962962959999</v>
      </c>
      <c r="S18" s="415">
        <f>SUMIFS('EPA Export Aggregation'!V:V,'EPA Export Aggregation'!$A:$A,$B18,'EPA Export Aggregation'!$D:$D,$A$1)*IF($A18="CH4",About!$D$58,IF($A18="N2O",About!$D$59,1))</f>
        <v>0.1242695384615</v>
      </c>
      <c r="T18" s="415">
        <f>SUMIFS('EPA Export Aggregation'!W:W,'EPA Export Aggregation'!$A:$A,$B18,'EPA Export Aggregation'!$D:$D,$A$1)*IF($A18="CH4",About!$D$58,IF($A18="N2O",About!$D$59,1))</f>
        <v>0.13061907692310001</v>
      </c>
      <c r="U18" s="415">
        <f>SUMIFS('EPA Export Aggregation'!X:X,'EPA Export Aggregation'!$A:$A,$B18,'EPA Export Aggregation'!$D:$D,$A$1)*IF($A18="CH4",About!$D$58,IF($A18="N2O",About!$D$59,1))</f>
        <v>0.1224553846154</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25">
      <c r="A23" s="413" t="s">
        <v>2216</v>
      </c>
      <c r="B23" s="414" t="s">
        <v>4255</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2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1.6846657607699999E-2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2.4824799999999998E-6</v>
      </c>
      <c r="V76" s="415">
        <f>SUMIFS('EPA Export Aggregation'!Y:Y,'EPA Export Aggregation'!$A:$A,$B76,'EPA Export Aggregation'!$D:$D,$A$1)*IF($A76="CH4",About!$D$58,IF($A76="N2O",About!$D$59,1))</f>
        <v>3.4755960000000001E-5</v>
      </c>
      <c r="W76" s="415">
        <f>SUMIFS('EPA Export Aggregation'!Z:Z,'EPA Export Aggregation'!$A:$A,$B76,'EPA Export Aggregation'!$D:$D,$A$1)*IF($A76="CH4",About!$D$58,IF($A76="N2O",About!$D$59,1))</f>
        <v>3.3558120000000001E-5</v>
      </c>
      <c r="X76" s="415">
        <f>SUMIFS('EPA Export Aggregation'!AA:AA,'EPA Export Aggregation'!$A:$A,$B76,'EPA Export Aggregation'!$D:$D,$A$1)*IF($A76="CH4",About!$D$58,IF($A76="N2O",About!$D$59,1))</f>
        <v>5.3251043E-5</v>
      </c>
      <c r="Y76" s="415">
        <f>SUMIFS('EPA Export Aggregation'!AB:AB,'EPA Export Aggregation'!$A:$A,$B76,'EPA Export Aggregation'!$D:$D,$A$1)*IF($A76="CH4",About!$D$58,IF($A76="N2O",About!$D$59,1))</f>
        <v>5.4002047600000001E-5</v>
      </c>
      <c r="Z76" s="415">
        <f>SUMIFS('EPA Export Aggregation'!AC:AC,'EPA Export Aggregation'!$A:$A,$B76,'EPA Export Aggregation'!$D:$D,$A$1)*IF($A76="CH4",About!$D$58,IF($A76="N2O",About!$D$59,1))</f>
        <v>3.2052961700000001E-5</v>
      </c>
      <c r="AA76" s="415">
        <f>SUMIFS('EPA Export Aggregation'!AD:AD,'EPA Export Aggregation'!$A:$A,$B76,'EPA Export Aggregation'!$D:$D,$A$1)*IF($A76="CH4",About!$D$58,IF($A76="N2O",About!$D$59,1))</f>
        <v>3.2342782400000002E-5</v>
      </c>
      <c r="AB76" s="415">
        <f>SUMIFS('EPA Export Aggregation'!AE:AE,'EPA Export Aggregation'!$A:$A,$B76,'EPA Export Aggregation'!$D:$D,$A$1)*IF($A76="CH4",About!$D$58,IF($A76="N2O",About!$D$59,1))</f>
        <v>2.3023182499999999E-5</v>
      </c>
      <c r="AC76" s="415">
        <f>SUMIFS('EPA Export Aggregation'!AF:AF,'EPA Export Aggregation'!$A:$A,$B76,'EPA Export Aggregation'!$D:$D,$A$1)*IF($A76="CH4",About!$D$58,IF($A76="N2O",About!$D$59,1))</f>
        <v>2.3041794099999999E-5</v>
      </c>
      <c r="AD76" s="415">
        <f>SUMIFS('EPA Export Aggregation'!AG:AG,'EPA Export Aggregation'!$A:$A,$B76,'EPA Export Aggregation'!$D:$D,$A$1)*IF($A76="CH4",About!$D$58,IF($A76="N2O",About!$D$59,1))</f>
        <v>3.1731702500000003E-5</v>
      </c>
      <c r="AE76" s="415">
        <f>SUMIFS('EPA Export Aggregation'!AH:AH,'EPA Export Aggregation'!$A:$A,$B76,'EPA Export Aggregation'!$D:$D,$A$1)*IF($A76="CH4",About!$D$58,IF($A76="N2O",About!$D$59,1))</f>
        <v>3.1685834099999999E-5</v>
      </c>
      <c r="AF76" s="415">
        <f>SUMIFS('EPA Export Aggregation'!AI:AI,'EPA Export Aggregation'!$A:$A,$B76,'EPA Export Aggregation'!$D:$D,$A$1)*IF($A76="CH4",About!$D$58,IF($A76="N2O",About!$D$59,1))</f>
        <v>3.1648622499999999E-5</v>
      </c>
      <c r="AG76" s="415">
        <f>SUMIFS('EPA Export Aggregation'!AJ:AJ,'EPA Export Aggregation'!$A:$A,$B76,'EPA Export Aggregation'!$D:$D,$A$1)*IF($A76="CH4",About!$D$58,IF($A76="N2O",About!$D$59,1))</f>
        <v>6.4814915999999997E-6</v>
      </c>
      <c r="AH76" s="415">
        <f>SUMIFS('EPA Export Aggregation'!AK:AK,'EPA Export Aggregation'!$A:$A,$B76,'EPA Export Aggregation'!$D:$D,$A$1)*IF($A76="CH4",About!$D$58,IF($A76="N2O",About!$D$59,1))</f>
        <v>6.5051308999999996E-6</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9.4504179000000005E-5</v>
      </c>
      <c r="V80" s="415">
        <f>SUMIFS('EPA Export Aggregation'!Y:Y,'EPA Export Aggregation'!$A:$A,$B80,'EPA Export Aggregation'!$D:$D,$A$1)*IF($A80="CH4",About!$D$58,IF($A80="N2O",About!$D$59,1))</f>
        <v>1.323049914E-3</v>
      </c>
      <c r="W80" s="415">
        <f>SUMIFS('EPA Export Aggregation'!Z:Z,'EPA Export Aggregation'!$A:$A,$B80,'EPA Export Aggregation'!$D:$D,$A$1)*IF($A80="CH4",About!$D$58,IF($A80="N2O",About!$D$59,1))</f>
        <v>1.277467488E-3</v>
      </c>
      <c r="X80" s="415">
        <f>SUMIFS('EPA Export Aggregation'!AA:AA,'EPA Export Aggregation'!$A:$A,$B80,'EPA Export Aggregation'!$D:$D,$A$1)*IF($A80="CH4",About!$D$58,IF($A80="N2O",About!$D$59,1))</f>
        <v>1.2039799226158999E-3</v>
      </c>
      <c r="Y80" s="415">
        <f>SUMIFS('EPA Export Aggregation'!AB:AB,'EPA Export Aggregation'!$A:$A,$B80,'EPA Export Aggregation'!$D:$D,$A$1)*IF($A80="CH4",About!$D$58,IF($A80="N2O",About!$D$59,1))</f>
        <v>1.1580115690177E-3</v>
      </c>
      <c r="Z80" s="415">
        <f>SUMIFS('EPA Export Aggregation'!AC:AC,'EPA Export Aggregation'!$A:$A,$B80,'EPA Export Aggregation'!$D:$D,$A$1)*IF($A80="CH4",About!$D$58,IF($A80="N2O",About!$D$59,1))</f>
        <v>1.1959715400214001E-3</v>
      </c>
      <c r="AA80" s="415">
        <f>SUMIFS('EPA Export Aggregation'!AD:AD,'EPA Export Aggregation'!$A:$A,$B80,'EPA Export Aggregation'!$D:$D,$A$1)*IF($A80="CH4",About!$D$58,IF($A80="N2O",About!$D$59,1))</f>
        <v>1.2185453078042E-3</v>
      </c>
      <c r="AB80" s="415">
        <f>SUMIFS('EPA Export Aggregation'!AE:AE,'EPA Export Aggregation'!$A:$A,$B80,'EPA Export Aggregation'!$D:$D,$A$1)*IF($A80="CH4",About!$D$58,IF($A80="N2O",About!$D$59,1))</f>
        <v>8.6180018760060001E-4</v>
      </c>
      <c r="AC80" s="415">
        <f>SUMIFS('EPA Export Aggregation'!AF:AF,'EPA Export Aggregation'!$A:$A,$B80,'EPA Export Aggregation'!$D:$D,$A$1)*IF($A80="CH4",About!$D$58,IF($A80="N2O",About!$D$59,1))</f>
        <v>8.6110542240029999E-4</v>
      </c>
      <c r="AD80" s="415">
        <f>SUMIFS('EPA Export Aggregation'!AG:AG,'EPA Export Aggregation'!$A:$A,$B80,'EPA Export Aggregation'!$D:$D,$A$1)*IF($A80="CH4",About!$D$58,IF($A80="N2O",About!$D$59,1))</f>
        <v>1.1927864978003E-3</v>
      </c>
      <c r="AE80" s="415">
        <f>SUMIFS('EPA Export Aggregation'!AH:AH,'EPA Export Aggregation'!$A:$A,$B80,'EPA Export Aggregation'!$D:$D,$A$1)*IF($A80="CH4",About!$D$58,IF($A80="N2O",About!$D$59,1))</f>
        <v>1.1924690834002999E-3</v>
      </c>
      <c r="AF80" s="415">
        <f>SUMIFS('EPA Export Aggregation'!AI:AI,'EPA Export Aggregation'!$A:$A,$B80,'EPA Export Aggregation'!$D:$D,$A$1)*IF($A80="CH4",About!$D$58,IF($A80="N2O",About!$D$59,1))</f>
        <v>1.1919686083999999E-3</v>
      </c>
      <c r="AG80" s="415">
        <f>SUMIFS('EPA Export Aggregation'!AJ:AJ,'EPA Export Aggregation'!$A:$A,$B80,'EPA Export Aggregation'!$D:$D,$A$1)*IF($A80="CH4",About!$D$58,IF($A80="N2O",About!$D$59,1))</f>
        <v>2.3444736480030001E-4</v>
      </c>
      <c r="AH80" s="415">
        <f>SUMIFS('EPA Export Aggregation'!AK:AK,'EPA Export Aggregation'!$A:$A,$B80,'EPA Export Aggregation'!$D:$D,$A$1)*IF($A80="CH4",About!$D$58,IF($A80="N2O",About!$D$59,1))</f>
        <v>2.3457357480029999E-4</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2.04215E-6</v>
      </c>
      <c r="Y84" s="415">
        <f>SUMIFS('EPA Export Aggregation'!AB:AB,'EPA Export Aggregation'!$A:$A,$B84,'EPA Export Aggregation'!$D:$D,$A$1)*IF($A84="CH4",About!$D$58,IF($A84="N2O",About!$D$59,1))</f>
        <v>2.1502499999999999E-6</v>
      </c>
      <c r="Z84" s="415">
        <f>SUMIFS('EPA Export Aggregation'!AC:AC,'EPA Export Aggregation'!$A:$A,$B84,'EPA Export Aggregation'!$D:$D,$A$1)*IF($A84="CH4",About!$D$58,IF($A84="N2O",About!$D$59,1))</f>
        <v>2.4886499999999999E-6</v>
      </c>
      <c r="AA84" s="415">
        <f>SUMIFS('EPA Export Aggregation'!AD:AD,'EPA Export Aggregation'!$A:$A,$B84,'EPA Export Aggregation'!$D:$D,$A$1)*IF($A84="CH4",About!$D$58,IF($A84="N2O",About!$D$59,1))</f>
        <v>1.3347999999999999E-6</v>
      </c>
      <c r="AB84" s="415">
        <f>SUMIFS('EPA Export Aggregation'!AE:AE,'EPA Export Aggregation'!$A:$A,$B84,'EPA Export Aggregation'!$D:$D,$A$1)*IF($A84="CH4",About!$D$58,IF($A84="N2O",About!$D$59,1))</f>
        <v>1.6708500000000001E-6</v>
      </c>
      <c r="AC84" s="415">
        <f>SUMIFS('EPA Export Aggregation'!AF:AF,'EPA Export Aggregation'!$A:$A,$B84,'EPA Export Aggregation'!$D:$D,$A$1)*IF($A84="CH4",About!$D$58,IF($A84="N2O",About!$D$59,1))</f>
        <v>2.1032500000000001E-6</v>
      </c>
      <c r="AD84" s="415">
        <f>SUMIFS('EPA Export Aggregation'!AG:AG,'EPA Export Aggregation'!$A:$A,$B84,'EPA Export Aggregation'!$D:$D,$A$1)*IF($A84="CH4",About!$D$58,IF($A84="N2O",About!$D$59,1))</f>
        <v>1.7672E-6</v>
      </c>
      <c r="AE84" s="415">
        <f>SUMIFS('EPA Export Aggregation'!AH:AH,'EPA Export Aggregation'!$A:$A,$B84,'EPA Export Aggregation'!$D:$D,$A$1)*IF($A84="CH4",About!$D$58,IF($A84="N2O",About!$D$59,1))</f>
        <v>1.8000999999999999E-6</v>
      </c>
      <c r="AF84" s="415">
        <f>SUMIFS('EPA Export Aggregation'!AI:AI,'EPA Export Aggregation'!$A:$A,$B84,'EPA Export Aggregation'!$D:$D,$A$1)*IF($A84="CH4",About!$D$58,IF($A84="N2O",About!$D$59,1))</f>
        <v>1.9081999999999998E-6</v>
      </c>
      <c r="AG84" s="415">
        <f>SUMIFS('EPA Export Aggregation'!AJ:AJ,'EPA Export Aggregation'!$A:$A,$B84,'EPA Export Aggregation'!$D:$D,$A$1)*IF($A84="CH4",About!$D$58,IF($A84="N2O",About!$D$59,1))</f>
        <v>1.9317000000000001E-6</v>
      </c>
      <c r="AH84" s="415">
        <f>SUMIFS('EPA Export Aggregation'!AK:AK,'EPA Export Aggregation'!$A:$A,$B84,'EPA Export Aggregation'!$D:$D,$A$1)*IF($A84="CH4",About!$D$58,IF($A84="N2O",About!$D$59,1))</f>
        <v>2.3688000000000001E-6</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2026-09-18T22:18:23Z</dcterms:modified>
</cp:coreProperties>
</file>