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GA/bldgs/BCEU/"/>
    </mc:Choice>
  </mc:AlternateContent>
  <xr:revisionPtr revIDLastSave="0" documentId="8_{B3FD5321-676C-4C4D-9860-052B34592F34}"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K151" i="36" l="1"/>
  <c r="X6" i="14" s="1"/>
  <c r="U151" i="36"/>
  <c r="H6" i="14" s="1"/>
  <c r="AN143" i="36"/>
  <c r="AA11" i="21" s="1"/>
  <c r="AF143" i="36"/>
  <c r="S11" i="21" s="1"/>
  <c r="X143" i="36"/>
  <c r="K11" i="21" s="1"/>
  <c r="AN182" i="36"/>
  <c r="AA11" i="16" s="1"/>
  <c r="AF182" i="36"/>
  <c r="S11" i="16" s="1"/>
  <c r="X182" i="36"/>
  <c r="K11" i="16" s="1"/>
  <c r="AN156" i="36"/>
  <c r="AA11" i="14" s="1"/>
  <c r="AF156" i="36"/>
  <c r="S11" i="14" s="1"/>
  <c r="X156" i="36"/>
  <c r="K11" i="14" s="1"/>
  <c r="AR151" i="36"/>
  <c r="AE6" i="14" s="1"/>
  <c r="AJ151" i="36"/>
  <c r="W6" i="14" s="1"/>
  <c r="AB151" i="36"/>
  <c r="O6" i="14" s="1"/>
  <c r="T151" i="36"/>
  <c r="G6" i="14" s="1"/>
  <c r="AM143" i="36"/>
  <c r="Z11" i="21" s="1"/>
  <c r="AE143" i="36"/>
  <c r="R11" i="21" s="1"/>
  <c r="W143" i="36"/>
  <c r="J11" i="21" s="1"/>
  <c r="AM182" i="36"/>
  <c r="Z11" i="16" s="1"/>
  <c r="AE182" i="36"/>
  <c r="R11" i="16" s="1"/>
  <c r="W182" i="36"/>
  <c r="J11" i="16" s="1"/>
  <c r="AM156" i="36"/>
  <c r="Z11" i="14" s="1"/>
  <c r="AE156" i="36"/>
  <c r="R11" i="14" s="1"/>
  <c r="W156" i="36"/>
  <c r="J11" i="14" s="1"/>
  <c r="AQ151" i="36"/>
  <c r="AD6" i="14" s="1"/>
  <c r="AI151" i="36"/>
  <c r="V6" i="14" s="1"/>
  <c r="AA151" i="36"/>
  <c r="N6" i="14" s="1"/>
  <c r="S151" i="36"/>
  <c r="F6" i="14" s="1"/>
  <c r="AL143" i="36"/>
  <c r="Y11" i="21" s="1"/>
  <c r="AD143" i="36"/>
  <c r="Q11" i="21" s="1"/>
  <c r="V143" i="36"/>
  <c r="I11" i="21" s="1"/>
  <c r="V182" i="36"/>
  <c r="I11" i="16" s="1"/>
  <c r="AD156" i="36"/>
  <c r="Q11" i="14" s="1"/>
  <c r="AP151" i="36"/>
  <c r="AC6" i="14" s="1"/>
  <c r="Z151" i="36"/>
  <c r="M6" i="14" s="1"/>
  <c r="AS143" i="36"/>
  <c r="AF11" i="21" s="1"/>
  <c r="AC143" i="36"/>
  <c r="P11" i="21" s="1"/>
  <c r="AR182" i="36"/>
  <c r="AE11" i="16" s="1"/>
  <c r="AJ182" i="36"/>
  <c r="W11" i="16" s="1"/>
  <c r="AB182" i="36"/>
  <c r="O11" i="16" s="1"/>
  <c r="T182" i="36"/>
  <c r="G11" i="16" s="1"/>
  <c r="AJ156" i="36"/>
  <c r="W11" i="14" s="1"/>
  <c r="T156" i="36"/>
  <c r="G11" i="14" s="1"/>
  <c r="AN151" i="36"/>
  <c r="AA6" i="14" s="1"/>
  <c r="AF151" i="36"/>
  <c r="S6" i="14" s="1"/>
  <c r="X151" i="36"/>
  <c r="K6" i="14" s="1"/>
  <c r="AI143" i="36"/>
  <c r="V11" i="21" s="1"/>
  <c r="S143" i="36"/>
  <c r="F11" i="21"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O182" i="36"/>
  <c r="AB11" i="16" s="1"/>
  <c r="AG182" i="36"/>
  <c r="T11" i="16" s="1"/>
  <c r="Y182" i="36"/>
  <c r="L11" i="16" s="1"/>
  <c r="AO156" i="36"/>
  <c r="AB11" i="14" s="1"/>
  <c r="AG156" i="36"/>
  <c r="T11" i="14" s="1"/>
  <c r="Y156" i="36"/>
  <c r="L11" i="14" s="1"/>
  <c r="AS151" i="36"/>
  <c r="AF6" i="14" s="1"/>
  <c r="AC151" i="36"/>
  <c r="P6" i="14" s="1"/>
  <c r="AL182" i="36"/>
  <c r="Y11" i="16" s="1"/>
  <c r="AD182" i="36"/>
  <c r="Q11" i="16" s="1"/>
  <c r="AL156" i="36"/>
  <c r="Y11" i="14" s="1"/>
  <c r="V156" i="36"/>
  <c r="I11" i="14" s="1"/>
  <c r="AH151" i="36"/>
  <c r="U6" i="14" s="1"/>
  <c r="R151" i="36"/>
  <c r="E6" i="14" s="1"/>
  <c r="AK143" i="36"/>
  <c r="X11" i="21" s="1"/>
  <c r="U143" i="36"/>
  <c r="H11" i="21"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R156" i="36"/>
  <c r="AE11" i="14" s="1"/>
  <c r="AB156" i="36"/>
  <c r="O11" i="14" s="1"/>
  <c r="AQ143" i="36"/>
  <c r="AD11" i="21" s="1"/>
  <c r="AA143" i="36"/>
  <c r="N11" i="21"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<sst xmlns="http://schemas.openxmlformats.org/spreadsheetml/2006/main" count="211474" uniqueCount="1097">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</sst>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200233000000000</c:v>
                </c:pt>
                <c:pt idx="1">
                  <c:v>200233000000000</c:v>
                </c:pt>
                <c:pt idx="2">
                  <c:v>200468517002272.38</c:v>
                </c:pt>
                <c:pt idx="3">
                  <c:v>200807161780183.44</c:v>
                </c:pt>
                <c:pt idx="4">
                  <c:v>201242770360461.94</c:v>
                </c:pt>
                <c:pt idx="5">
                  <c:v>201742479972372.09</c:v>
                </c:pt>
                <c:pt idx="6">
                  <c:v>202309486791550.78</c:v>
                </c:pt>
                <c:pt idx="7">
                  <c:v>203069687480269</c:v>
                </c:pt>
                <c:pt idx="8">
                  <c:v>203922063818213.44</c:v>
                </c:pt>
                <c:pt idx="9">
                  <c:v>204789124091058.28</c:v>
                </c:pt>
                <c:pt idx="10">
                  <c:v>205628612158396.25</c:v>
                </c:pt>
                <c:pt idx="11">
                  <c:v>206631043940924.81</c:v>
                </c:pt>
                <c:pt idx="12">
                  <c:v>207745101004112.91</c:v>
                </c:pt>
                <c:pt idx="13">
                  <c:v>208985010924921.12</c:v>
                </c:pt>
                <c:pt idx="14">
                  <c:v>210395548696086.94</c:v>
                </c:pt>
                <c:pt idx="15">
                  <c:v>211934554078712.53</c:v>
                </c:pt>
                <c:pt idx="16">
                  <c:v>213561175109155.41</c:v>
                </c:pt>
                <c:pt idx="17">
                  <c:v>215179573877434.88</c:v>
                </c:pt>
                <c:pt idx="18">
                  <c:v>216926713871611</c:v>
                </c:pt>
                <c:pt idx="19">
                  <c:v>218649653692765.66</c:v>
                </c:pt>
                <c:pt idx="20">
                  <c:v>220305912835996.03</c:v>
                </c:pt>
                <c:pt idx="21">
                  <c:v>221650813459714.53</c:v>
                </c:pt>
                <c:pt idx="22">
                  <c:v>222952247923226</c:v>
                </c:pt>
                <c:pt idx="23">
                  <c:v>224294535459617.97</c:v>
                </c:pt>
                <c:pt idx="24">
                  <c:v>225629449827575.62</c:v>
                </c:pt>
                <c:pt idx="25">
                  <c:v>226965835948105</c:v>
                </c:pt>
                <c:pt idx="26">
                  <c:v>228233165857194.06</c:v>
                </c:pt>
                <c:pt idx="27">
                  <c:v>229427590690584.25</c:v>
                </c:pt>
                <c:pt idx="28">
                  <c:v>230532090658819.75</c:v>
                </c:pt>
                <c:pt idx="29">
                  <c:v>231621117260983.25</c:v>
                </c:pt>
                <c:pt idx="30">
                  <c:v>232663127672894.12</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156191000000000</c:v>
                </c:pt>
                <c:pt idx="1">
                  <c:v>156191000000000</c:v>
                </c:pt>
                <c:pt idx="2">
                  <c:v>156988288633549.41</c:v>
                </c:pt>
                <c:pt idx="3">
                  <c:v>157665648980613.66</c:v>
                </c:pt>
                <c:pt idx="4">
                  <c:v>158339148372437.44</c:v>
                </c:pt>
                <c:pt idx="5">
                  <c:v>158939689392505.69</c:v>
                </c:pt>
                <c:pt idx="6">
                  <c:v>159502145441229.81</c:v>
                </c:pt>
                <c:pt idx="7">
                  <c:v>160042695427297.38</c:v>
                </c:pt>
                <c:pt idx="8">
                  <c:v>160591818601275.5</c:v>
                </c:pt>
                <c:pt idx="9">
                  <c:v>161197628339163.81</c:v>
                </c:pt>
                <c:pt idx="10">
                  <c:v>161866927593818.06</c:v>
                </c:pt>
                <c:pt idx="11">
                  <c:v>162645582998984.5</c:v>
                </c:pt>
                <c:pt idx="12">
                  <c:v>163564482836868.06</c:v>
                </c:pt>
                <c:pt idx="13">
                  <c:v>164599324712645.94</c:v>
                </c:pt>
                <c:pt idx="14">
                  <c:v>165743460774575.44</c:v>
                </c:pt>
                <c:pt idx="15">
                  <c:v>166983111567050.06</c:v>
                </c:pt>
                <c:pt idx="16">
                  <c:v>168269202057082.94</c:v>
                </c:pt>
                <c:pt idx="17">
                  <c:v>169655215551664.03</c:v>
                </c:pt>
                <c:pt idx="18">
                  <c:v>171117019541485.44</c:v>
                </c:pt>
                <c:pt idx="19">
                  <c:v>172672775059472.62</c:v>
                </c:pt>
                <c:pt idx="20">
                  <c:v>174308903760604.75</c:v>
                </c:pt>
                <c:pt idx="21">
                  <c:v>176040014829000.31</c:v>
                </c:pt>
                <c:pt idx="22">
                  <c:v>177857890320335.25</c:v>
                </c:pt>
                <c:pt idx="23">
                  <c:v>179789120200475.69</c:v>
                </c:pt>
                <c:pt idx="24">
                  <c:v>181803689972884.38</c:v>
                </c:pt>
                <c:pt idx="25">
                  <c:v>183888664575793.5</c:v>
                </c:pt>
                <c:pt idx="26">
                  <c:v>186089468138519.81</c:v>
                </c:pt>
                <c:pt idx="27">
                  <c:v>188326046104266.25</c:v>
                </c:pt>
                <c:pt idx="28">
                  <c:v>190650377308814.69</c:v>
                </c:pt>
                <c:pt idx="29">
                  <c:v>193056282681746.06</c:v>
                </c:pt>
                <c:pt idx="30">
                  <c:v>195541766331514.75</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736</v>
      </c>
      <c r="C1" s="95">
        <v>45275</v>
      </c>
      <c r="E1" s="128" t="s">
        <v>915</v>
      </c>
      <c r="F1" s="129" t="str">
        <f>B1</f>
        <v>Georgia</v>
      </c>
      <c r="H1" t="s">
        <v>712</v>
      </c>
      <c r="I1" t="s">
        <v>817</v>
      </c>
    </row>
    <row r="2" spans="1:9" x14ac:dyDescent="0.2">
      <c r="B2" t="str">
        <f>VLOOKUP(B1,H2:I52,2)</f>
        <v>GA</v>
      </c>
      <c r="E2" s="128" t="s">
        <v>817</v>
      </c>
      <c r="F2" s="130" t="str">
        <f>LOOKUP(F1,H:H,I:I)</f>
        <v>GA</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0.25933027057364572</v>
      </c>
      <c r="H5" s="100" t="s">
        <v>724</v>
      </c>
      <c r="I5" s="100" t="s">
        <v>725</v>
      </c>
    </row>
    <row r="6" spans="1:9" x14ac:dyDescent="0.2">
      <c r="B6" t="s">
        <v>551</v>
      </c>
      <c r="E6" s="119" t="s">
        <v>910</v>
      </c>
      <c r="F6" s="120">
        <f>SUMIFS('Rural Urban'!F:F,'Rural Urban'!B:B,About!F2) / 100</f>
        <v>0.74066972942635434</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0.25933027057364572</v>
      </c>
      <c r="R11" s="207">
        <f>1-Q11</f>
        <v>0.74066972942635423</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GA</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341987000000000</v>
      </c>
      <c r="G23" s="6">
        <f>BF2</f>
        <v>1.1695032E+16</v>
      </c>
      <c r="H23" s="207">
        <f>IFERROR(F23/G23,0)</f>
        <v>2.9242074754476943E-2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82000000000</v>
      </c>
      <c r="G25" s="6">
        <f t="shared" si="2"/>
        <v>473453000000000</v>
      </c>
      <c r="H25" s="207">
        <f t="shared" si="3"/>
        <v>1.7319564983219032E-4</v>
      </c>
    </row>
    <row r="26" spans="1:58" x14ac:dyDescent="0.2">
      <c r="C26" s="204" t="s">
        <v>966</v>
      </c>
      <c r="D26" s="204" t="s">
        <v>635</v>
      </c>
      <c r="E26" t="s">
        <v>1022</v>
      </c>
      <c r="F26">
        <f t="shared" si="1"/>
        <v>200233000000000</v>
      </c>
      <c r="G26" s="6">
        <f t="shared" si="2"/>
        <v>5017299000000000</v>
      </c>
      <c r="H26" s="213">
        <f t="shared" si="3"/>
        <v>3.990852448697995E-2</v>
      </c>
    </row>
    <row r="27" spans="1:58" x14ac:dyDescent="0.2">
      <c r="C27" s="204" t="s">
        <v>968</v>
      </c>
      <c r="D27" s="204" t="s">
        <v>969</v>
      </c>
      <c r="E27" t="s">
        <v>1022</v>
      </c>
      <c r="F27">
        <f t="shared" si="1"/>
        <v>49000000000</v>
      </c>
      <c r="G27" s="6">
        <f t="shared" si="2"/>
        <v>9410000000000</v>
      </c>
      <c r="H27" s="207">
        <f t="shared" si="3"/>
        <v>5.2072263549415515E-3</v>
      </c>
    </row>
    <row r="28" spans="1:58" x14ac:dyDescent="0.2">
      <c r="C28" s="204" t="s">
        <v>971</v>
      </c>
      <c r="D28" s="204" t="s">
        <v>972</v>
      </c>
      <c r="E28" t="s">
        <v>1022</v>
      </c>
      <c r="F28">
        <f t="shared" si="1"/>
        <v>130082000000000</v>
      </c>
      <c r="G28" s="6">
        <f t="shared" si="2"/>
        <v>4914171000000000</v>
      </c>
      <c r="H28" s="213">
        <f t="shared" si="3"/>
        <v>2.6470792326925539E-2</v>
      </c>
    </row>
    <row r="29" spans="1:58" x14ac:dyDescent="0.2">
      <c r="C29" s="204" t="s">
        <v>974</v>
      </c>
      <c r="D29" s="204" t="s">
        <v>975</v>
      </c>
      <c r="E29" t="s">
        <v>1022</v>
      </c>
      <c r="F29">
        <f t="shared" si="1"/>
        <v>7766000000000</v>
      </c>
      <c r="G29" s="6">
        <f t="shared" si="2"/>
        <v>484129000000000</v>
      </c>
      <c r="H29" s="207">
        <f t="shared" si="3"/>
        <v>1.6041179107221422E-2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2693000000000</v>
      </c>
      <c r="G31" s="6">
        <f t="shared" si="2"/>
        <v>438967000000000</v>
      </c>
      <c r="H31" s="207">
        <f t="shared" si="3"/>
        <v>6.1348575177632945E-3</v>
      </c>
    </row>
    <row r="32" spans="1:58" x14ac:dyDescent="0.2">
      <c r="C32" s="204" t="s">
        <v>983</v>
      </c>
      <c r="D32" s="204" t="s">
        <v>983</v>
      </c>
      <c r="E32" t="s">
        <v>1013</v>
      </c>
      <c r="F32">
        <f t="shared" si="1"/>
        <v>236408000000000</v>
      </c>
      <c r="G32" s="6">
        <f t="shared" si="2"/>
        <v>9178628000000000</v>
      </c>
      <c r="H32" s="207">
        <f t="shared" si="3"/>
        <v>2.575635487133807E-2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20205000000000</v>
      </c>
      <c r="G34" s="6">
        <f t="shared" si="2"/>
        <v>707192000000000</v>
      </c>
      <c r="H34" s="207">
        <f t="shared" si="3"/>
        <v>2.8570741750472292E-2</v>
      </c>
    </row>
    <row r="35" spans="3:8" x14ac:dyDescent="0.2">
      <c r="C35" s="204" t="s">
        <v>990</v>
      </c>
      <c r="D35" s="204" t="s">
        <v>635</v>
      </c>
      <c r="E35" t="s">
        <v>1013</v>
      </c>
      <c r="F35">
        <f t="shared" si="1"/>
        <v>156191000000000</v>
      </c>
      <c r="G35" s="6">
        <f t="shared" si="2"/>
        <v>4532636000000000</v>
      </c>
      <c r="H35" s="213">
        <f t="shared" si="3"/>
        <v>3.4459197694233556E-2</v>
      </c>
    </row>
    <row r="36" spans="3:8" x14ac:dyDescent="0.2">
      <c r="C36" s="204" t="s">
        <v>992</v>
      </c>
      <c r="D36" s="204" t="s">
        <v>969</v>
      </c>
      <c r="E36" t="s">
        <v>1013</v>
      </c>
      <c r="F36">
        <f t="shared" si="1"/>
        <v>48000000000</v>
      </c>
      <c r="G36" s="6">
        <f t="shared" si="2"/>
        <v>1434000000000</v>
      </c>
      <c r="H36" s="207">
        <f t="shared" si="3"/>
        <v>3.3472803347280332E-2</v>
      </c>
    </row>
    <row r="37" spans="3:8" x14ac:dyDescent="0.2">
      <c r="C37" s="204" t="s">
        <v>994</v>
      </c>
      <c r="D37" s="204" t="s">
        <v>972</v>
      </c>
      <c r="E37" t="s">
        <v>1013</v>
      </c>
      <c r="F37">
        <f t="shared" si="1"/>
        <v>54512000000000</v>
      </c>
      <c r="G37" s="6">
        <f t="shared" si="2"/>
        <v>3434314000000000</v>
      </c>
      <c r="H37" s="213">
        <f t="shared" si="3"/>
        <v>1.5872747803491467E-2</v>
      </c>
    </row>
    <row r="38" spans="3:8" x14ac:dyDescent="0.2">
      <c r="C38" s="204" t="s">
        <v>996</v>
      </c>
      <c r="D38" s="204" t="s">
        <v>975</v>
      </c>
      <c r="E38" t="s">
        <v>1013</v>
      </c>
      <c r="F38">
        <f t="shared" si="1"/>
        <v>4480000000000</v>
      </c>
      <c r="G38" s="6">
        <f t="shared" si="2"/>
        <v>216973000000000</v>
      </c>
      <c r="H38" s="207">
        <f t="shared" si="3"/>
        <v>2.064773036276403E-2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483000000000</v>
      </c>
      <c r="G40" s="6">
        <f t="shared" si="2"/>
        <v>122008000000000</v>
      </c>
      <c r="H40" s="207">
        <f t="shared" si="3"/>
        <v>3.9587568028326015E-3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Georgia</v>
      </c>
      <c r="H2" s="1" t="s">
        <v>354</v>
      </c>
      <c r="I2" s="1"/>
      <c r="J2" s="1"/>
      <c r="K2" s="1"/>
      <c r="L2" s="1"/>
      <c r="M2" s="1"/>
      <c r="P2" s="1" t="s">
        <v>1087</v>
      </c>
      <c r="Q2">
        <f>SUMIFS(BDEQ!C:C,BDEQ!$AG:$AG,About!$B$2,BDEQ!$AH:$AH,Calculations!$I4)*BDEQ!$C$2</f>
        <v>168251383.92000002</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0.1283245020376225</v>
      </c>
      <c r="K4" s="207">
        <f>$B$12</f>
        <v>0.74066972942635423</v>
      </c>
      <c r="L4" s="209" t="s">
        <v>1022</v>
      </c>
      <c r="M4" s="12" t="s">
        <v>1015</v>
      </c>
      <c r="N4" s="1" t="s">
        <v>635</v>
      </c>
      <c r="O4" s="7">
        <f>P4</f>
        <v>19031360575884.793</v>
      </c>
      <c r="P4" s="7">
        <f>Q4</f>
        <v>19031360575884.793</v>
      </c>
      <c r="Q4" s="45">
        <f>SUMIFS('SEDS 2021'!$F$23:$F$40,'SEDS 2021'!E$23:E$40,Calculations!L4,'SEDS 2021'!D$23:D$40,Calculations!N4)*J4*K4</f>
        <v>19031360575884.793</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19082229032668.598</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19119248445970.676</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19137811484580.484</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19142196523427.141</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19138639815805.484</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19133298436357.406</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19103046372784.906</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19075666066302.855</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19030893597898.977</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18990614922025.422</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18951663589946.125</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18912942329322.207</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18893850387807.312</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18877278700214.238</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18890999099981.105</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18918062133253.961</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18957602670652.875</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19006765699888.086</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19071985496219.32</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19081930139317.188</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19093215987058.277</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19115232069037.504</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19138517392204.848</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19167643501718.168</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19189916533058.707</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19213083095301.684</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19238440747904.055</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19265932684693.691</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19295727110957.109</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0.74066972942635423</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0.63348157450189158</v>
      </c>
      <c r="K6" s="207">
        <f t="shared" si="0"/>
        <v>0.74066972942635423</v>
      </c>
      <c r="L6" s="209" t="s">
        <v>1022</v>
      </c>
      <c r="M6" s="12" t="s">
        <v>1015</v>
      </c>
      <c r="N6" s="1" t="s">
        <v>972</v>
      </c>
      <c r="O6" s="7">
        <f t="shared" si="1"/>
        <v>61034555881139.992</v>
      </c>
      <c r="P6" s="7">
        <f t="shared" si="1"/>
        <v>61034555881139.992</v>
      </c>
      <c r="Q6" s="45">
        <f>SUMIFS('SEDS 2021'!$F$23:$F$40,'SEDS 2021'!E$23:E$40,Calculations!L6,'SEDS 2021'!D$23:D$40,Calculations!N6)*J6*K6</f>
        <v>61034555881139.992</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60969664971446.82</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60865392859271.039</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60725269703092.438</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60569520474578.992</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60443650419746.336</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60381820821027.109</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60302266861382.57</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60294725530161.141</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60289177428001.234</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60345071602105.633</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60449336968907.453</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60575787278236.648</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60762016969780.969</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60932147472160.352</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61191506648815.391</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61473644074005.016</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61759543569872.766</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62064850452850.195</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62411167066121.117</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62517242013535.758</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62618209403306.016</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62763057907422.344</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62928461905594.789</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63142754871060.875</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63349129678436.844</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63563565095988.539</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63776597421139.219</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63976732277075.211</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64156718693715.281</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0.98688324972089692</v>
      </c>
      <c r="K7" s="207">
        <f t="shared" si="0"/>
        <v>0.74066972942635423</v>
      </c>
      <c r="L7" s="209" t="s">
        <v>1022</v>
      </c>
      <c r="M7" s="12" t="s">
        <v>1015</v>
      </c>
      <c r="N7" s="1" t="s">
        <v>964</v>
      </c>
      <c r="O7" s="7">
        <f t="shared" si="1"/>
        <v>59938273062.786583</v>
      </c>
      <c r="P7" s="7">
        <f t="shared" si="1"/>
        <v>59938273062.786583</v>
      </c>
      <c r="Q7" s="45">
        <f>SUMIFS('SEDS 2021'!$F$23:$F$40,'SEDS 2021'!E$23:E$40,Calculations!L7,'SEDS 2021'!D$23:D$40,Calculations!N7)*J7*K7</f>
        <v>59938273062.786583</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59679473791.348663</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59332645615.42865</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58879589371.223358</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58295909114.322174</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57582981756.726692</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56705941986.871368</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55539043983.627197</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54121357048.086807</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52383331840.653702</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50394165254.804329</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48199987051.807701</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45818563327.746368</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43303497450.186081</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40644944822.697914</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37958829453.934105</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35236875515.455971</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32486645881.66671</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29745282022.328362</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27041069000.927166</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24281938855.923698</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21617358537.496449</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19080094437.677605</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16678486517.064293</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14442403102.437082</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12384851920.065166</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10533491531.769213</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8898911855.0859909</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7479663849.6370602</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6267169726.4430819</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0.74066972942635423</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0.74066972942635423</v>
      </c>
      <c r="L9" s="209" t="s">
        <v>1022</v>
      </c>
      <c r="M9" s="12" t="s">
        <v>1015</v>
      </c>
      <c r="N9" s="1" t="s">
        <v>981</v>
      </c>
      <c r="O9" s="7">
        <f t="shared" si="1"/>
        <v>1994623581345.1719</v>
      </c>
      <c r="P9" s="7">
        <f t="shared" si="1"/>
        <v>1994623581345.1719</v>
      </c>
      <c r="Q9" s="45">
        <f>SUMIFS('SEDS 2021'!$F$23:$F$40,'SEDS 2021'!E$23:E$40,Calculations!L9,'SEDS 2021'!D$23:D$40,Calculations!N9)*J9*K9</f>
        <v>1994623581345.1719</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1992161275875.0464</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1988967147508.707</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1985438798905.4587</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1981070520013.696</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1977310818067.4526</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1974406351014.4399</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1970328135823.9221</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1967054175498.9106</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1962740100285.4773</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1959018195020.334</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1956511285442.7693</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1953845651406.6555</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1953036788218.3433</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1952929588104.6143</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1956165712115.5652</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1961538718350.5229</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1967924624500.7383</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1975758671300.7195</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1984532275414.7822</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1990875693775.4146</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1996337706449.2625</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2001951301547.1689</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2006476618364.3696</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2010736623943.562</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2013352009305.1851</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2015605581162.3459</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2017852167909.1758</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2020117293988.4617</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2022423789742.5032</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0.74066972942635423</v>
      </c>
      <c r="L10" s="209" t="s">
        <v>1022</v>
      </c>
      <c r="M10" s="12" t="s">
        <v>1015</v>
      </c>
      <c r="N10" s="1" t="s">
        <v>969</v>
      </c>
      <c r="O10" s="7">
        <f t="shared" si="1"/>
        <v>36292816741.891357</v>
      </c>
      <c r="P10" s="7">
        <f t="shared" si="1"/>
        <v>36292816741.891357</v>
      </c>
      <c r="Q10" s="45">
        <f>SUMIFS('SEDS 2021'!$F$23:$F$40,'SEDS 2021'!E$23:E$40,Calculations!L10,'SEDS 2021'!D$23:D$40,Calculations!N10)*J10*K10</f>
        <v>36292816741.891357</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36206586575.697983</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36082821000.268974</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35910455311.590851</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35663236194.982719</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35341956188.509567</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34923144702.099037</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34346125451.398838</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33635882105.358898</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32755555486.308556</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31745668609.639248</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30638092852.124603</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29430029076.329018</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28156587081.586014</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26808894605.298328</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25439787457.2519</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24044863516.725506</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22626756794.315807</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21213628818.457649</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19823977653.553703</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18465801993.306828</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17167125444.027039</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15957942319.916313</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14845758494.598007</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13849827839.367699</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12967679249.677536</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12210535702.750854</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11578617362.648928</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11066530142.317127</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10664928809.126343</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0.74066972942635423</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0.74066972942635423</v>
      </c>
      <c r="C12" s="207">
        <f>'Rural Urban'!Q11</f>
        <v>0.25933027057364572</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0.79087730755286523</v>
      </c>
      <c r="K12" s="207">
        <f t="shared" si="0"/>
        <v>0.74066972942635423</v>
      </c>
      <c r="L12" s="209" t="s">
        <v>1022</v>
      </c>
      <c r="M12" s="12" t="s">
        <v>1015</v>
      </c>
      <c r="N12" s="1" t="s">
        <v>975</v>
      </c>
      <c r="O12" s="7">
        <f t="shared" si="1"/>
        <v>4549158792910.6523</v>
      </c>
      <c r="P12" s="7">
        <f t="shared" si="1"/>
        <v>4549158792910.6523</v>
      </c>
      <c r="Q12" s="45">
        <f>SUMIFS('SEDS 2021'!$F$23:$F$40,'SEDS 2021'!E$23:E$40,Calculations!L12,'SEDS 2021'!D$23:D$40,Calculations!N12)*J12*K12</f>
        <v>4549158792910.6523</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4571704985660.8828</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4592836748099.1406</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4613475199226.8213</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4632337818391.6318</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4652585628464.4648</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4675002119878.8516</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4694402568824.6055</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4715453712162.7383</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4733880121319.0996</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4752753604999.1846</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4772543920576.8193</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4789363931247.7158</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4806916742516.5918</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4820753313521.999</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4836407871165.9961</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4850376867152.0625</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4860996905393.0312</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4871362764898.5615</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4882144644249.7334</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4885422462873.0498</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4887728746572.9756</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4893417505302.2197</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4900944632127.0723</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4912705410457.3457</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4924542237170.0928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4938130521962.7998</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4953081436013.9219</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4968800774723.1826</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4984868754679.668</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0.74066972942635423</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0.14937966755802065</v>
      </c>
      <c r="K17" s="207">
        <f>$B$12</f>
        <v>0.74066972942635423</v>
      </c>
      <c r="L17" s="209" t="s">
        <v>1022</v>
      </c>
      <c r="M17" s="12" t="s">
        <v>1018</v>
      </c>
      <c r="N17" s="1" t="s">
        <v>635</v>
      </c>
      <c r="O17" s="7">
        <f>P17</f>
        <v>22153978942922.395</v>
      </c>
      <c r="P17" s="7">
        <f>Q17</f>
        <v>22153978942922.395</v>
      </c>
      <c r="Q17" s="45">
        <f>SUMIFS('SEDS 2021'!$F$23:$F$40,'SEDS 2021'!E$23:E$40,Calculations!L17,'SEDS 2021'!D$23:D$40,Calculations!N17)*J17*K17</f>
        <v>22153978942922.395</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21715510879109.121</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21298268466837.098</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20906262518928.191</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20533764749009.859</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20204550500465.434</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19909652692869.348</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19647192575839.781</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19412881863992.043</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19192226751276.301</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19007637670709.262</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18847355012171.211</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18706020584905.336</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18579330471406.863</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18466246998276.309</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18367516475916.914</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18275528548363.996</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18204037847718.18</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18144062434842.879</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18093986967488.113</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18053165728542.336</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18013525211700.109</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17988596935801.609</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17969689009222.156</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17948900419920.867</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17940374810967.254</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17936218594419.512</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17928794189869.762</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17931295535625.633</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17935150343335.242</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0.74066972942635423</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0.74066972942635423</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0.74066972942635423</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0.74066972942635423</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0.74066972942635423</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0.74066972942635423</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0.74066972942635423</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0.74066972942635423</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0.74066972942635423</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4.4358831890425519E-2</v>
      </c>
      <c r="K30" s="207">
        <f>$B$12</f>
        <v>0.74066972942635423</v>
      </c>
      <c r="L30" s="209" t="s">
        <v>1022</v>
      </c>
      <c r="M30" s="12" t="s">
        <v>1019</v>
      </c>
      <c r="N30" s="1" t="s">
        <v>635</v>
      </c>
      <c r="O30" s="7">
        <f>P30</f>
        <v>6578704074645.3701</v>
      </c>
      <c r="P30" s="7">
        <f>Q30</f>
        <v>6578704074645.3701</v>
      </c>
      <c r="Q30" s="45">
        <f>SUMIFS('SEDS 2021'!$F$23:$F$40,'SEDS 2021'!E$23:E$40,Calculations!L30,'SEDS 2021'!D$23:D$40,Calculations!N30)*J30*K30</f>
        <v>6578704074645.3701</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6585037195766.2256</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6595319923656.0195</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6609075043951.543</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6643240320273.958</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6696739236536.4512</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6756027487751.0605</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6815867510939.5791</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6876072778097.7754</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6940286189057.9355</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7013819937002.501</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7095699921319.8232</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7184478666271.6631</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7273460537856.4561</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7363813578669.5146</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7439208994527.8291</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7511692279878.9258</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7582271944556.1797</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7651426739394.9004</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7719497764609.8916</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7783030585232.0518</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7848778071477.2637</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7917479329414.0596</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7989717345319.9727</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8065426990632.2148</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8144347377843.3623</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8226023999843.708</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8309960333188.6719</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8395877806614.0391</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8483674406130.1455</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0.74066972942635423</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0.74066972942635423</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0.74066972942635423</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0.74066972942635423</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0.74066972942635423</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0.74066972942635423</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0.74066972942635423</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0.74066972942635423</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0.74066972942635423</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0.28634381029943951</v>
      </c>
      <c r="K43" s="207">
        <f>$B$12</f>
        <v>0.74066972942635423</v>
      </c>
      <c r="L43" s="209" t="s">
        <v>1022</v>
      </c>
      <c r="M43" s="12" t="s">
        <v>1014</v>
      </c>
      <c r="N43" s="1" t="s">
        <v>635</v>
      </c>
      <c r="O43" s="7">
        <f>P43</f>
        <v>42466654582331.328</v>
      </c>
      <c r="P43" s="7">
        <f>Q43</f>
        <v>42466654582331.328</v>
      </c>
      <c r="Q43" s="45">
        <f>SUMIFS('SEDS 2021'!$F$23:$F$40,'SEDS 2021'!E$23:E$40,Calculations!L43,'SEDS 2021'!D$23:D$40,Calculations!N43)*J43*K43</f>
        <v>42466654582331.328</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42336164182866.203</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42215126609088.5</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42117572345191.367</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42053605833669.625</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42033559363123.078</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42058247910743.281</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42126128719052.219</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42228856955230.414</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42371254589140.719</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42556272798272.352</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42774397227134.664</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43018329242560.75</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43291978863057.273</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43592987232805.031</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43917060544279.555</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44252569899453.906</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44593771797918.883</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44937361157244.047</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45282033609105.898</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45592665011297.945</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45906208280768.289</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46222623713907.383</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46542190368649.156</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46865354468888.766</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47192406560972.93</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47523503246675.5</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47858978501417.414</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48198552989409.531</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48541905057353.039</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0.74066972942635423</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0.36231616629961322</v>
      </c>
      <c r="K45" s="207">
        <f t="shared" si="8"/>
        <v>0.74066972942635423</v>
      </c>
      <c r="L45" s="209" t="s">
        <v>1022</v>
      </c>
      <c r="M45" s="12" t="s">
        <v>1014</v>
      </c>
      <c r="N45" s="1" t="s">
        <v>972</v>
      </c>
      <c r="O45" s="7">
        <f t="shared" ref="O45:O52" si="10">P45</f>
        <v>34908365434373.219</v>
      </c>
      <c r="P45" s="7">
        <f t="shared" si="9"/>
        <v>34908365434373.219</v>
      </c>
      <c r="Q45" s="45">
        <f>SUMIFS('SEDS 2021'!$F$23:$F$40,'SEDS 2021'!E$23:E$40,Calculations!L45,'SEDS 2021'!D$23:D$40,Calculations!N45)*J45*K45</f>
        <v>34908365434373.219</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35133219929912.109</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35363967601032.922</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35605216114481.969</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35862253893902.445</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36142459819074.656</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36439876709443.344</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36745225010774.977</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37050157638602.859</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37361615350406.375</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37678204543922.078</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37989832353405.047</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38296785855239.062</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38612070421003.828</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38939061579609.492</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39275860424955.891</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39615170193386.938</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39955970584975.922</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40295146176503.883</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40631957778969.867</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40908088483469.961</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41184767985613.781</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41463738734916.273</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41746076654374.477</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42032007332707.547</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42321147053002.445</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42613590815720.57</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42908390183976.094</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43206320114225.367</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43508095959320.219</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1.3116750279103103E-2</v>
      </c>
      <c r="K46" s="207">
        <f t="shared" si="8"/>
        <v>0.74066972942635423</v>
      </c>
      <c r="L46" s="209" t="s">
        <v>1022</v>
      </c>
      <c r="M46" s="12" t="s">
        <v>1014</v>
      </c>
      <c r="N46" s="1" t="s">
        <v>964</v>
      </c>
      <c r="O46" s="7">
        <f t="shared" si="10"/>
        <v>796644750.17446089</v>
      </c>
      <c r="P46" s="7">
        <f t="shared" si="9"/>
        <v>796644750.17446089</v>
      </c>
      <c r="Q46" s="45">
        <f>SUMIFS('SEDS 2021'!$F$23:$F$40,'SEDS 2021'!E$23:E$40,Calculations!L46,'SEDS 2021'!D$23:D$40,Calculations!N46)*J46*K46</f>
        <v>796644750.17446089</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770042135.06400573</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751198292.97131741</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738729935.29738903</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731348340.8439182</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728042197.58617127</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727693167.76038897</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729306226.01279318</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732121016.37265444</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735891476.92948425</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740317396.47619152</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745000941.81705868</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749829160.88370526</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755014399.07578862</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760560069.09609056</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766377148.51582253</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772274105.31361413</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778224007.61794257</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784155920.40127933</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790047674.64181721</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795311886.34048283</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800591767.3413682</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805929581.4511075</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811350868.27769291</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816861692.3186748</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822445333.54083943</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828098575.27787542</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833797308.51632583</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839554857.45066822</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845390691.52991843</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0.74066972942635423</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0.74066972942635423</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0.74066972942635423</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0.74066972942635423</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0.20912269244713474</v>
      </c>
      <c r="K51" s="207">
        <f t="shared" si="8"/>
        <v>0.74066972942635423</v>
      </c>
      <c r="L51" s="209" t="s">
        <v>1022</v>
      </c>
      <c r="M51" s="12" t="s">
        <v>1014</v>
      </c>
      <c r="N51" s="1" t="s">
        <v>975</v>
      </c>
      <c r="O51" s="7">
        <f t="shared" si="10"/>
        <v>1202882325814.415</v>
      </c>
      <c r="P51" s="7">
        <f t="shared" si="9"/>
        <v>1202882325814.415</v>
      </c>
      <c r="Q51" s="45">
        <f>SUMIFS('SEDS 2021'!$F$23:$F$40,'SEDS 2021'!E$23:E$40,Calculations!L51,'SEDS 2021'!D$23:D$40,Calculations!N51)*J51*K51</f>
        <v>1202882325814.415</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1193055949404.75</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1186779841815.2444</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1183753724537.8564</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1183489583106.0471</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1185600382749.6379</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1189482195796.2869</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1194617192826.8887</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1200521537999.5569</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1207289231290.0862</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1214758209178.1392</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1222475408556.0918</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1230236761624.4343</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1238256008392.1912</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1246571259388.0688</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1255164649810.2539</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1263816610757.5005</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1272506727480.0532</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1281160016577.6785</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1289766227304.3027</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1299118470232.2075</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1308445818852.343</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1317785688924.54</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1327165837603.9578</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1336598904460.5542</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1346087237449.3652</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1355637944038.1086</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1365241245289.5449</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1374918129383.311</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1384688299433.4082</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0.74066972942635423</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0.39159318821449196</v>
      </c>
      <c r="K56" s="207">
        <f>$B$12</f>
        <v>0.74066972942635423</v>
      </c>
      <c r="L56" s="209" t="s">
        <v>1022</v>
      </c>
      <c r="M56" s="12" t="s">
        <v>1016</v>
      </c>
      <c r="N56" s="1" t="s">
        <v>635</v>
      </c>
      <c r="O56" s="7">
        <f>P56</f>
        <v>58075823756443.328</v>
      </c>
      <c r="P56" s="7">
        <f>Q56</f>
        <v>58075823756443.328</v>
      </c>
      <c r="Q56" s="45">
        <f>SUMIFS('SEDS 2021'!$F$23:$F$40,'SEDS 2021'!E$23:E$40,Calculations!L56,'SEDS 2021'!D$23:D$40,Calculations!N56)*J56*K56</f>
        <v>58075823756443.328</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58762020956165.445</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59503822737050.328</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60283706879241.688</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61051740628557.969</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61771023926352.07</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62550343952984.094</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63346664653683.43</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64087627466361.156</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64768227402302.18</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65477014078800.367</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66201391999795.156</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66967100672865.062</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67794993865112.148</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68673182315609.969</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69563512669367</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70419143900927.141</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71333366207788.203</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72207563808416.922</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73006417013839.953</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73659256567948.562</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74272253593289.328</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74884240842524.531</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75476789439011.484</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76059398919549.203</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76578351918725.906</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77031242583494.984</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77411967439979.922</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77763091234779.438</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78070078903196.266</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0.74066972942635423</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0.74066972942635423</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0.74066972942635423</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0.74066972942635423</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0.74066972942635423</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0.74066972942635423</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0.74066972942635423</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0.74066972942635423</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0.74066972942635423</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0.1283245020376225</v>
      </c>
      <c r="K69" s="210">
        <f>$C$12</f>
        <v>0.25933027057364572</v>
      </c>
      <c r="L69" s="209" t="s">
        <v>1022</v>
      </c>
      <c r="M69" s="12" t="s">
        <v>1015</v>
      </c>
      <c r="N69" s="1" t="s">
        <v>635</v>
      </c>
      <c r="O69" s="7">
        <f>P69</f>
        <v>6663439440614.4707</v>
      </c>
      <c r="P69" s="7">
        <f>Q69</f>
        <v>6663439440614.4707</v>
      </c>
      <c r="Q69" s="45">
        <f>SUMIFS('SEDS 2021'!$F$23:$F$40,'SEDS 2021'!E$23:E$40,Calculations!L69,'SEDS 2021'!D$23:D$40,Calculations!N69)*J69*K69</f>
        <v>6663439440614.4707</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6681249984420.04</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6694211570517.9912</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6700711036655.3203</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6702246367809.5439</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6701001059795.417</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6699130885651.0264</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6688538747860.0791</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6678952096743.8262</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6663275937878.2275</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6649173188032.1836</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6635535180312.9385</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6621977727381.3457</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6615293076771.0547</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6609490841231.1982</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6614294756988.1934</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6623770321416.3877</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6637614627258.6543</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6654828050687.8281</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6677663420836.459</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6681145333061.123</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6685096840503.7412</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6692805318749.5938</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6700958195689.8447</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6711156103827.251</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6718954547606.6533</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6727065842852.0859</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6735944303317.29</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6745570039489.5664</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6756001944990.0967</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0.25933027057364572</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0.63348157450189158</v>
      </c>
      <c r="K71" s="210">
        <f t="shared" si="14"/>
        <v>0.25933027057364572</v>
      </c>
      <c r="L71" s="209" t="s">
        <v>1022</v>
      </c>
      <c r="M71" s="12" t="s">
        <v>1015</v>
      </c>
      <c r="N71" s="1" t="s">
        <v>972</v>
      </c>
      <c r="O71" s="7">
        <f t="shared" si="15"/>
        <v>21369994293215.062</v>
      </c>
      <c r="P71" s="7">
        <f t="shared" si="16"/>
        <v>21369994293215.062</v>
      </c>
      <c r="Q71" s="45">
        <f>SUMIFS('SEDS 2021'!$F$23:$F$40,'SEDS 2021'!E$23:E$40,Calculations!L71,'SEDS 2021'!D$23:D$40,Calculations!N71)*J71*K71</f>
        <v>21369994293215.062</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21347274075957.727</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21310765340701.633</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21261704099824.98</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21207171711140.336</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21163100900521.203</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21141452538331.844</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21113598355745.227</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21110957913739.242</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21109015359889.48</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21128585555238.508</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21165091928740.66</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21209365903536.227</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21274570399384.109</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21334138095297.707</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21424947376122.242</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21523731992134.625</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21623833819811.145</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21730730744884.422</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21851986383471.48</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21889126344403.094</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21924477999085.289</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21975193723344.426</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22033106531031.66</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22108136804996.535</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22180394698778.484</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22255474849410.969</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22330063736100.109</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22400136839237.855</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22463155380798.887</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0.98688324972089692</v>
      </c>
      <c r="K72" s="210">
        <f t="shared" si="14"/>
        <v>0.25933027057364572</v>
      </c>
      <c r="L72" s="209" t="s">
        <v>1022</v>
      </c>
      <c r="M72" s="12" t="s">
        <v>1015</v>
      </c>
      <c r="N72" s="1" t="s">
        <v>964</v>
      </c>
      <c r="O72" s="7">
        <f t="shared" si="15"/>
        <v>20986153414.326954</v>
      </c>
      <c r="P72" s="7">
        <f t="shared" si="16"/>
        <v>20986153414.326954</v>
      </c>
      <c r="Q72" s="45">
        <f>SUMIFS('SEDS 2021'!$F$23:$F$40,'SEDS 2021'!E$23:E$40,Calculations!L72,'SEDS 2021'!D$23:D$40,Calculations!N72)*J72*K72</f>
        <v>20986153414.326954</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20895540172.797241</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20774105421.071175</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20615477096.290257</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20411113460.330795</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20161496610.6078</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19854419175.43763</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19445853842.077065</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18949479922.668808</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18340946146.546314</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17644480382.616825</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16876234017.92387</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16042427485.571543</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15161828902.120043</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14230991384.62793</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13290503340.229174</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12337467157.82539</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11374530822.32453</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10414698655.38336</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9467874090.1727772</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8501821423.7490749</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7568873434.2610607</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6680502599.8914318</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5839628986.2946882</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5056710373.7173471</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4336301149.95051</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3688085391.49368</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3115770940.1433487</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2618850444.2170005</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2194320567.3441072</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0.25933027057364572</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0.25933027057364572</v>
      </c>
      <c r="L74" s="209" t="s">
        <v>1022</v>
      </c>
      <c r="M74" s="12" t="s">
        <v>1015</v>
      </c>
      <c r="N74" s="1" t="s">
        <v>981</v>
      </c>
      <c r="O74" s="7">
        <f t="shared" si="15"/>
        <v>698376418654.82788</v>
      </c>
      <c r="P74" s="7">
        <f t="shared" si="16"/>
        <v>698376418654.82788</v>
      </c>
      <c r="Q74" s="45">
        <f>SUMIFS('SEDS 2021'!$F$23:$F$40,'SEDS 2021'!E$23:E$40,Calculations!L74,'SEDS 2021'!D$23:D$40,Calculations!N74)*J74*K74</f>
        <v>698376418654.82788</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697514293042.78601</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696395934696.84509</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695160556009.6842</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693631093008.92224</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692314710707.52771</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691297771312.26794</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689869868150.03979</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688723558285.87109</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687213073588.13513</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685909925017.17004</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685032182194.39124</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684098865267.32971</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683815658459.83057</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683778124545.05811</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684911186802.13147</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686792434415.40259</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689028328099.18506</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691771258443.995</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694843155456.13306</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697064172914.34436</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698976584301.37744</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700942069156.22424</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702526515756.39111</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704018069083.88135</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704933792471.15869</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705722834302.16125</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706509430440.4613</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707302517744.67664</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708110089789.5553</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0.25933027057364572</v>
      </c>
      <c r="L75" s="209" t="s">
        <v>1022</v>
      </c>
      <c r="M75" s="12" t="s">
        <v>1015</v>
      </c>
      <c r="N75" s="1" t="s">
        <v>969</v>
      </c>
      <c r="O75" s="7">
        <f t="shared" si="15"/>
        <v>12707183258.108641</v>
      </c>
      <c r="P75" s="7">
        <f t="shared" si="16"/>
        <v>12707183258.108641</v>
      </c>
      <c r="Q75" s="45">
        <f>SUMIFS('SEDS 2021'!$F$23:$F$40,'SEDS 2021'!E$23:E$40,Calculations!L75,'SEDS 2021'!D$23:D$40,Calculations!N75)*J75*K75</f>
        <v>12707183258.108641</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12676991539.124989</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12633657568.681015</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12573307268.261515</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12486748579.747786</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12374258994.041193</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12227620766.805536</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12025589345.153973</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11776912246.86845</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11468683989.061394</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11115092872.035103</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10727298002.78948</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10304319320.928228</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9858449800.4979591</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9386583001.2479935</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8907218295.170187</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8418814370.2433014</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7922293471.0975513</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7427515777.646637</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6940958006.6457434</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6465420736.1660223</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6010715855.5261507</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5587345256.8767557</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5197936967.4752016</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4849232334.313674</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4540366150.9640589</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4275267912.0503955</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4054014703.4900794</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3874717896.6544538</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3734105450.5649328</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0.25933027057364572</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0.79087730755286523</v>
      </c>
      <c r="K77" s="210">
        <f t="shared" si="14"/>
        <v>0.25933027057364572</v>
      </c>
      <c r="L77" s="209" t="s">
        <v>1022</v>
      </c>
      <c r="M77" s="12" t="s">
        <v>1015</v>
      </c>
      <c r="N77" s="1" t="s">
        <v>975</v>
      </c>
      <c r="O77" s="7">
        <f t="shared" si="15"/>
        <v>1592794377544.8994</v>
      </c>
      <c r="P77" s="7">
        <f t="shared" si="16"/>
        <v>1592794377544.8994</v>
      </c>
      <c r="Q77" s="45">
        <f>SUMIFS('SEDS 2021'!$F$23:$F$40,'SEDS 2021'!E$23:E$40,Calculations!L77,'SEDS 2021'!D$23:D$40,Calculations!N77)*J77*K77</f>
        <v>1592794377544.8994</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1600688463173.1204</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1608087315121.6882</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1615313444262.0105</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1621917802368.4587</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1629007156578.7061</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1636855829952.0691</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1643648498093.4404</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1651019122922.3918</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1657470751066.9912</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1664078913159.9858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1671008085083.1594</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1676897265840.8416</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1683043021654.5847</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1687887612381.1733</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1693368733734.2395</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1698259690343.894</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1701978078285.3938</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1705607470771.0022</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1709382524048.2537</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1710530184816.2107</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1711337682614.7024</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1713329484468.9858</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1715964953097.6863</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1720082747717.0352</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1724227169113.2322</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1728984827529.5598</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1734219582552.1575</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1739723385662.7134</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1745349258334.6187</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0.25933027057364572</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0.14937966755802065</v>
      </c>
      <c r="K82" s="210">
        <f>$C$12</f>
        <v>0.25933027057364572</v>
      </c>
      <c r="L82" s="209" t="s">
        <v>1022</v>
      </c>
      <c r="M82" s="12" t="s">
        <v>1018</v>
      </c>
      <c r="N82" s="1" t="s">
        <v>635</v>
      </c>
      <c r="O82" s="7">
        <f>P82</f>
        <v>7756760031222.752</v>
      </c>
      <c r="P82" s="7">
        <f>Q82</f>
        <v>7756760031222.752</v>
      </c>
      <c r="Q82" s="45">
        <f>SUMIFS('SEDS 2021'!$F$23:$F$40,'SEDS 2021'!E$23:E$40,Calculations!L82,'SEDS 2021'!D$23:D$40,Calculations!N82)*J82*K82</f>
        <v>7756760031222.752</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7603239457734.9365</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7457150609533.8535</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7319897790228.7773</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7189475358174.1865</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7074207760809.5039</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6970955359371.8232</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6879060348059.8535</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6797021271953.9092</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6719763422995.5752</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6655133353334.8838</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6599013677377.3838</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6549528334844.7305</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6505170397551.9365</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6465576545502.5654</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6431008083933.1035</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6398800403243.5156</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6373769404938.3223</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6352770247782.5898</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6335237352914.2246</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6320944635768.6777</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6307065324180.8594</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6298337201136.4639</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6291716979570.7285</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6284438282637.1797</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6281453216029.3428</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6279998002296.3291</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6277398499759.3135</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6278274294524.3711</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6279623976152.5332</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0.25933027057364572</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0.25933027057364572</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0.25933027057364572</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0.25933027057364572</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0.25933027057364572</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0.25933027057364572</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0.25933027057364572</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0.25933027057364572</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0.25933027057364572</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4.4358831890425519E-2</v>
      </c>
      <c r="K95" s="210">
        <f>$C$12</f>
        <v>0.25933027057364572</v>
      </c>
      <c r="L95" s="209" t="s">
        <v>1022</v>
      </c>
      <c r="M95" s="12" t="s">
        <v>1019</v>
      </c>
      <c r="N95" s="1" t="s">
        <v>635</v>
      </c>
      <c r="O95" s="7">
        <f>P95</f>
        <v>2303397911270.2012</v>
      </c>
      <c r="P95" s="7">
        <f>Q95</f>
        <v>2303397911270.2012</v>
      </c>
      <c r="Q95" s="45">
        <f>SUMIFS('SEDS 2021'!$F$23:$F$40,'SEDS 2021'!E$23:E$40,Calculations!L95,'SEDS 2021'!D$23:D$40,Calculations!N95)*J95*K95</f>
        <v>2303397911270.2012</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2305615323361.7134</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2309215609022.0449</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2314031681457.9658</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2325993950200.5771</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2344725495285.4482</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2365484056920.2422</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2386435810162.0425</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2407515446066.9497</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2429998451078.7144</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2455744780371.1611</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2484413372651.8564</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2515497424064.8667</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2546652596090.1982</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2578287854816.5801</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2604686008835.5005</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2630064540258.3047</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2654776558058.6343</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2678989686993.8213</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2702823356287.8281</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2725068066592.126</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2748088196509.8335</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2772142528827.8262</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2797435184199.4624</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2823943359198.1421</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2851575709429.459</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2880173098577.9204</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2909561679172.6313</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2939643915215.4907</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2970384088606.3921</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0.25933027057364572</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0.25933027057364572</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0.25933027057364572</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0.25933027057364572</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0.25933027057364572</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0.25933027057364572</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0.25933027057364572</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0.25933027057364572</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0.25933027057364572</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0.28634381029943951</v>
      </c>
      <c r="K108" s="210">
        <f>$C$12</f>
        <v>0.25933027057364572</v>
      </c>
      <c r="L108" s="209" t="s">
        <v>1022</v>
      </c>
      <c r="M108" s="12" t="s">
        <v>1014</v>
      </c>
      <c r="N108" s="1" t="s">
        <v>635</v>
      </c>
      <c r="O108" s="7">
        <f>P108</f>
        <v>14868825585356.342</v>
      </c>
      <c r="P108" s="7">
        <f>Q108</f>
        <v>14868825585356.342</v>
      </c>
      <c r="Q108" s="45">
        <f>SUMIFS('SEDS 2021'!$F$23:$F$40,'SEDS 2021'!E$23:E$40,Calculations!L108,'SEDS 2021'!D$23:D$40,Calculations!N108)*J108*K108</f>
        <v>14868825585356.342</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14823137056102.197</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14780758239322.877</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14746601620458.959</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14724205062206.965</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14717186202890.398</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14725830390009.232</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14749597458766.244</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14785565637598.5</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14835423240068.102</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14900203560268.736</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14976575342330.621</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15061983119979.393</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15157795905768.143</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15263187794852.195</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15376655398848.209</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15494127098312.342</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15613591924717.08</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15733892671433.205</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15854572640722.408</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15963333836676.135</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16073114563061.787</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16183900918477.164</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16295790609317.756</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16408939871701.861</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16523450434456.398</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16639377128471.268</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16756836888370.412</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16875731910473.053</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16995949574492.848</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0.25933027057364572</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0.36231616629961322</v>
      </c>
      <c r="K110" s="210">
        <f t="shared" si="23"/>
        <v>0.25933027057364572</v>
      </c>
      <c r="L110" s="209" t="s">
        <v>1022</v>
      </c>
      <c r="M110" s="12" t="s">
        <v>1014</v>
      </c>
      <c r="N110" s="1" t="s">
        <v>972</v>
      </c>
      <c r="O110" s="7">
        <f t="shared" si="24"/>
        <v>12222446110213.068</v>
      </c>
      <c r="P110" s="7">
        <f t="shared" si="25"/>
        <v>12222446110213.068</v>
      </c>
      <c r="Q110" s="45">
        <f>SUMIFS('SEDS 2021'!$F$23:$F$40,'SEDS 2021'!E$23:E$40,Calculations!L110,'SEDS 2021'!D$23:D$40,Calculations!N110)*J110*K110</f>
        <v>12222446110213.068</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12301174286687.842</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12381965837373.119</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12466434042002.85</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12556430533335.617</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12654538874346.838</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12758673280801.143</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12865584707659.189</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12972350594990.082</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13081401106257.514</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13192248300294.6</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13301358367765.674</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13408831822561.506</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13519222228027.104</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13633711456177.514</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13751634644101.258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13870436980094.73</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13989761227125.625</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14108516583836.432</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14226444238403.191</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14323125724721.203</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14419999361245.689</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14517675230833.041</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14616530045789.504</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14716642791364.85</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14817879116974.832</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14920272285076.9</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15023490220004.328</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15127804256819.861</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15233464861610.137</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1.3116750279103103E-2</v>
      </c>
      <c r="K111" s="210">
        <f t="shared" si="23"/>
        <v>0.25933027057364572</v>
      </c>
      <c r="L111" s="209" t="s">
        <v>1022</v>
      </c>
      <c r="M111" s="12" t="s">
        <v>1014</v>
      </c>
      <c r="N111" s="1" t="s">
        <v>964</v>
      </c>
      <c r="O111" s="7">
        <f t="shared" si="24"/>
        <v>278928772.71199358</v>
      </c>
      <c r="P111" s="7">
        <f t="shared" si="25"/>
        <v>278928772.71199358</v>
      </c>
      <c r="Q111" s="45">
        <f>SUMIFS('SEDS 2021'!$F$23:$F$40,'SEDS 2021'!E$23:E$40,Calculations!L111,'SEDS 2021'!D$23:D$40,Calculations!N111)*J111*K111</f>
        <v>278928772.71199358</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269614414.23280466</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263016630.53192529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258651091.5599288</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256066578.09754375</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254909000.04146361</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254786794.42732504</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255351573.59464839</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256337114.54040334</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257657263.74799579</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259206908.43844879</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260846755.5015004</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262537257.09377155</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264352761.58911961</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266294463.87522614</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268331194.57979515</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270395892.70525628</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272479128.61077017</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274556065.85554379</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276618942.4125964</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278462097.85683095</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280310739.58492845</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282179665.39943773</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284077817.46876097</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286007319.151972</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287962316.27336323</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289941682.58339083</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291936976.80690253</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293952864.13652301</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295996161.39934891</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0.25933027057364572</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0.25933027057364572</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0.25933027057364572</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0.25933027057364572</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0.20912269244713474</v>
      </c>
      <c r="K116" s="210">
        <f t="shared" si="23"/>
        <v>0.25933027057364572</v>
      </c>
      <c r="L116" s="209" t="s">
        <v>1022</v>
      </c>
      <c r="M116" s="12" t="s">
        <v>1014</v>
      </c>
      <c r="N116" s="1" t="s">
        <v>975</v>
      </c>
      <c r="O116" s="7">
        <f t="shared" si="24"/>
        <v>421164503730.03333</v>
      </c>
      <c r="P116" s="7">
        <f t="shared" si="25"/>
        <v>421164503730.03333</v>
      </c>
      <c r="Q116" s="45">
        <f>SUMIFS('SEDS 2021'!$F$23:$F$40,'SEDS 2021'!E$23:E$40,Calculations!L116,'SEDS 2021'!D$23:D$40,Calculations!N116)*J116*K116</f>
        <v>421164503730.03333</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417724000153.56</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415526550177.31171</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414467017458.26788</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414374533769.16956</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415113586846.33954</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416472723837.78027</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418270637423.86969</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420337922436.81891</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422707491034.6225</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425322600009.19543</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428024618632.67181</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430742096762.62012</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433549871066.68127</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436461285162.56836</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439470084057.39594</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442499390216.80908</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445542055836.10144</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448571827020.05023</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451585114680.77026</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454859610171.28046</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458125389431.98798</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461395552821.5752</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464679818936.97113</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467982613263.60718</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471304757889.64313</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474648741348.70337</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478011139747.0611</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481399301664.1004</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484820125739.90619</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0.25933027057364572</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0.39159318821449196</v>
      </c>
      <c r="K121" s="210">
        <f>$C$12</f>
        <v>0.25933027057364572</v>
      </c>
      <c r="L121" s="209" t="s">
        <v>1022</v>
      </c>
      <c r="M121" s="12" t="s">
        <v>1016</v>
      </c>
      <c r="N121" s="1" t="s">
        <v>635</v>
      </c>
      <c r="O121" s="7">
        <f>P121</f>
        <v>20334055099309.047</v>
      </c>
      <c r="P121" s="7">
        <f>Q121</f>
        <v>20334055099309.047</v>
      </c>
      <c r="Q121" s="45">
        <f>SUMIFS('SEDS 2021'!$F$23:$F$40,'SEDS 2021'!E$23:E$40,Calculations!L121,'SEDS 2021'!D$23:D$40,Calculations!N121)*J121*K121</f>
        <v>20334055099309.047</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20574312934077.906</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20834039569184.055</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21107099959767.613</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21376011179042.285</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21627853430487.496</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21900716307611.516</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22179531621065.32</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22438964508710.867</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22677262576699.539</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22925429652107.938</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23179055681073.164</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23447152822725.758</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23737022594665.539</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24044502216734.926</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24356233076477.988</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24655814752326.422</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24975910888004.012</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25281993196081.406</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25561695213971.93</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25790273555278.367</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26004901854676.512</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26219176601741.852</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26426645304390.207</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26630634030031.301</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26812334748104.027</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26970905098651.234</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27104208075840.301</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27227146850158.41</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27334632267680.422</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0.25933027057364572</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0.25933027057364572</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0.25933027057364572</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0.25933027057364572</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0.25933027057364572</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0.25933027057364572</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0.25933027057364572</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0.25933027057364572</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0.25933027057364572</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1.5576600288160811E-2</v>
      </c>
      <c r="K134" s="12">
        <v>1</v>
      </c>
      <c r="L134" s="12" t="s">
        <v>1013</v>
      </c>
      <c r="M134" s="12" t="s">
        <v>1015</v>
      </c>
      <c r="N134" s="1" t="s">
        <v>635</v>
      </c>
      <c r="O134" s="7">
        <f>P134</f>
        <v>2432924775608.125</v>
      </c>
      <c r="P134" s="7">
        <f>Q134</f>
        <v>2432924775608.125</v>
      </c>
      <c r="Q134" s="45">
        <f>SUMIFS('SEDS 2021'!$F$23:$F$40,'SEDS 2021'!E$23:E$40,Calculations!L134,'SEDS 2021'!D$23:D$40,Calculations!N134)*J134*K134</f>
        <v>2432924775608.125</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2449047259616.7412</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2464005554058.5732</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2477401568519.2295</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2490001320112.2153</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2501757833525.6499</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2513039717501.3398</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2524435754389.8433</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2535197098088.6675</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2545088631716.6182</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2554438400394.5205</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2562316063060.5518</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2569136759786.626</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2574634477654.0049</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2579365374575.3062</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2582537113245.6226</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2584812981996.2476</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2587207107591.6606</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2589299616996.5542</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2591661819878.5562</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2593806894230.3125</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2596107479933.3882</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2598410492312.3745</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2601419018566.5176</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2604136148906.4155</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2607225081528.606</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2609986301930.4404</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2612552343223.0386</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2615064395722.0767</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2617376271061.063</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0.28170400911254417</v>
      </c>
      <c r="K136" s="12">
        <v>1</v>
      </c>
      <c r="L136" s="12" t="s">
        <v>1013</v>
      </c>
      <c r="M136" s="12" t="s">
        <v>1015</v>
      </c>
      <c r="N136" s="1" t="s">
        <v>972</v>
      </c>
      <c r="O136" s="7">
        <f t="shared" si="29"/>
        <v>15356248944743.008</v>
      </c>
      <c r="P136" s="7">
        <f t="shared" si="30"/>
        <v>15356248944743.008</v>
      </c>
      <c r="Q136" s="45">
        <f>SUMIFS('SEDS 2021'!$F$23:$F$40,'SEDS 2021'!E$23:E$40,Calculations!L136,'SEDS 2021'!D$23:D$40,Calculations!N136)*J136*K136</f>
        <v>15356248944743.008</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15288080567886.838</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15215335764973.342</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15135817904647.611</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15054726993398.393</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14973185632886.576</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14894740353712.91</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14825187081437.322</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14763007838659.262</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14709883727637.316</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14669562215862.857</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14638964276747.42</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14621570521369.971</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14615382151467.166</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14621842448781.396</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14633712283864.945</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14651400824487.877</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14677421886664.398</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14706675393314.25</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14740407067616.49</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14774025360249.154</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14808724228074.066</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14843005687745.209</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14880527657186.049</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14915429755344.951</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14951516664256.854</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14984887110496.559</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15016450381556.148</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15047151581097.613</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15076264436063.879</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0.29496036668774844</v>
      </c>
      <c r="K137" s="12">
        <v>1</v>
      </c>
      <c r="L137" s="12" t="s">
        <v>1013</v>
      </c>
      <c r="M137" s="12" t="s">
        <v>1015</v>
      </c>
      <c r="N137" s="1" t="s">
        <v>964</v>
      </c>
      <c r="O137" s="7">
        <f t="shared" si="29"/>
        <v>5959674208925.957</v>
      </c>
      <c r="P137" s="7">
        <f t="shared" si="30"/>
        <v>5959674208925.957</v>
      </c>
      <c r="Q137" s="45">
        <f>SUMIFS('SEDS 2021'!$F$23:$F$40,'SEDS 2021'!E$23:E$40,Calculations!L137,'SEDS 2021'!D$23:D$40,Calculations!N137)*J137*K137</f>
        <v>5959674208925.957</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6059671331705.377</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6156759979044.5918</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6249545775859.8379</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6339435897484.5957</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6425950874900.5381</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6509486091366.9238</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6591338985241.0938</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6669782648546.8164</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6744777581808.0049</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6817242194080.3096</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6885530359702.8408</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6950874258949.6709</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7013416233694.4219</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7073164973939.7236</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7126556197629.582</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7173519335709.21</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7215031631871.9971</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7249423819248.4053</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7278069949405.1816</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7300319636827.5029</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7318030019896.6123</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7332305423190.2451</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7346114709121.2793</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7358412707123.1738</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7371529023190.4463</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7384406579949.5586</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7397556021983.502</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7411278982958.6328</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7425043455190.7236</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483000000000</v>
      </c>
      <c r="P139" s="7">
        <f t="shared" si="30"/>
        <v>483000000000</v>
      </c>
      <c r="Q139" s="45">
        <f>SUMIFS('SEDS 2021'!$F$23:$F$40,'SEDS 2021'!E$23:E$40,Calculations!L139,'SEDS 2021'!D$23:D$40,Calculations!N139)*J139*K139</f>
        <v>483000000000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48000000000</v>
      </c>
      <c r="P140" s="7">
        <f t="shared" si="30"/>
        <v>48000000000</v>
      </c>
      <c r="Q140" s="45">
        <f>SUMIFS('SEDS 2021'!$F$23:$F$40,'SEDS 2021'!E$23:E$40,Calculations!L140,'SEDS 2021'!D$23:D$40,Calculations!N140)*J140*K140</f>
        <v>48000000000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4480000000000</v>
      </c>
      <c r="P142" s="7">
        <f t="shared" si="30"/>
        <v>4480000000000</v>
      </c>
      <c r="Q142" s="45">
        <f>SUMIFS('SEDS 2021'!$F$23:$F$40,'SEDS 2021'!E$23:E$40,Calculations!L142,'SEDS 2021'!D$23:D$40,Calculations!N142)*J142*K142</f>
        <v>4480000000000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0.2408476448003995</v>
      </c>
      <c r="K147" s="12">
        <v>1</v>
      </c>
      <c r="L147" s="12" t="s">
        <v>1013</v>
      </c>
      <c r="M147" s="12" t="s">
        <v>1018</v>
      </c>
      <c r="N147" s="1" t="s">
        <v>635</v>
      </c>
      <c r="O147" s="7">
        <f>P147</f>
        <v>37618234489019.195</v>
      </c>
      <c r="P147" s="7">
        <f>Q147</f>
        <v>37618234489019.195</v>
      </c>
      <c r="Q147" s="45">
        <f>SUMIFS('SEDS 2021'!$F$23:$F$40,'SEDS 2021'!E$23:E$40,Calculations!L147,'SEDS 2021'!D$23:D$40,Calculations!N147)*J147*K147</f>
        <v>37618234489019.195</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37654656715278.5</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37663229146709.625</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37637711614601.977</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37582541210697.945</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37500504967311.453</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37399035803142.312</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37282714554796.945</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37149304199831.344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37000947473484.289</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36861453617069.633</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36732167179950.773</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36621472145271.297</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36521328021132.062</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36440521919235.086</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36373559560635.875</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36319431756858.531</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36295358751951.023</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36297116911015.93</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36323633044475.156</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36372073489961.141</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36443157359401.469</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36544048170804.336</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36668901956813.336</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36818581682020.367</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36994864230896.945</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37188000049302.039</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37396510492658.547</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37625357737937.156</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37865362465887.25</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1.4030035038060652E-2</v>
      </c>
      <c r="K149" s="12">
        <v>1</v>
      </c>
      <c r="L149" s="12" t="s">
        <v>1013</v>
      </c>
      <c r="M149" s="12" t="s">
        <v>1018</v>
      </c>
      <c r="N149" s="1" t="s">
        <v>972</v>
      </c>
      <c r="O149" s="7">
        <f t="shared" si="31"/>
        <v>764805269994.76221</v>
      </c>
      <c r="P149" s="7">
        <f t="shared" si="32"/>
        <v>764805269994.76221</v>
      </c>
      <c r="Q149" s="45">
        <f>SUMIFS('SEDS 2021'!$F$23:$F$40,'SEDS 2021'!E$23:E$40,Calculations!L149,'SEDS 2021'!D$23:D$40,Calculations!N149)*J149*K149</f>
        <v>764805269994.76221</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763359210340.53662</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761487185238.34705</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759085084772.36963</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756108440383.47107</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752516006152.96643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748254086523.31372</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743303889838.19202</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737567051514.5625</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730954741545.59131</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723401523153.92505</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714847989747.1864</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705299481305.73938</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694747966706.7063</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683122354819.78076</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670445364034.39209</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656771463290.0376</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642270542912.92383</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627086031209.14685</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611372605523.08887</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595377810873.68286</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579394416713.49792</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563773573747.49487</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548779825507.12933</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534689945383.60455</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521715978230.81915</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509961804316.66095</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499507010554.96143</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490358046943.58099</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482440183498.151</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18146289.965622298</v>
      </c>
      <c r="S158">
        <f>SUMIFS('NREL Scaling Data'!$F:$F,'NREL Scaling Data'!$B:$B,UPPER(About!$B$1),'NREL Scaling Data'!$E:$E,Calculations!$M160,'NREL Scaling Data'!$A:$A,Q$3,'NREL Scaling Data'!$C:$C,Calculations!$L160,'NREL Scaling Data'!$D:$D,Calculations!$N160)</f>
        <v>18403963.5028621</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0.11353772950116665</v>
      </c>
      <c r="K160" s="12">
        <v>1</v>
      </c>
      <c r="L160" s="12" t="s">
        <v>1013</v>
      </c>
      <c r="M160" s="12" t="s">
        <v>1019</v>
      </c>
      <c r="N160" s="1" t="s">
        <v>635</v>
      </c>
      <c r="O160" s="7">
        <f>P160</f>
        <v>17733571508516.723</v>
      </c>
      <c r="P160" s="7">
        <f>Q160</f>
        <v>17733571508516.723</v>
      </c>
      <c r="Q160" s="45">
        <f>SUMIFS('SEDS 2021'!$F$23:$F$40,'SEDS 2021'!E$23:E$40,Calculations!L160,'SEDS 2021'!D$23:D$40,Calculations!N160)*J160*K160</f>
        <v>17733571508516.723</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17485284116630.521</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17073363358544.377</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16623535938316.533</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16184915212174.033</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15752827884650.385</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15333688790364.502</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14939218197178.205</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14580984010419.404</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14262363781500.818</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13993145634761.102</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13770444140469.111</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13584563280459.281</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13423034346103.773</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13278654967987.189</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13142779025108.219</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13022320294890.84</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12920920354029.096</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12831444649164.156</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12750229129835.197</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12684102423294.742</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12638688941483.299</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12612449050235.252</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12602772839232.09</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12608973834523.357</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12628834327881.086</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12662692791159.016</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12710797054925.354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12773953263852.672</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12852868635347.891</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0.19666211949627158</v>
      </c>
      <c r="K173" s="12">
        <v>1</v>
      </c>
      <c r="L173" s="12" t="s">
        <v>1013</v>
      </c>
      <c r="M173" s="12" t="s">
        <v>1014</v>
      </c>
      <c r="N173" s="1" t="s">
        <v>635</v>
      </c>
      <c r="O173" s="7">
        <f>P173</f>
        <v>30716853106242.152</v>
      </c>
      <c r="P173" s="7">
        <f>Q173</f>
        <v>30716853106242.152</v>
      </c>
      <c r="Q173" s="45">
        <f>SUMIFS('SEDS 2021'!$F$23:$F$40,'SEDS 2021'!E$23:E$40,Calculations!L173,'SEDS 2021'!D$23:D$40,Calculations!N173)*J173*K173</f>
        <v>30716853106242.152</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31040616784619.098</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31329591528999.777</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31562162168187.961</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31716915661531.621</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31790302437105.75</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31805425419022.055</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31792336225765.215</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31772179397648.391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31762372413428.441</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31780482086725.637</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31828867955870.863</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31911512264932.051</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32025635995298.512</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32162099108313.078</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32310209138727.094</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32472054441304.059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32651309407156.449</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32843508202437.523</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33042761808745.141</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33254841760391.363</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33478611450574.145</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33717632281498.598</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33971580350627.273</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34238970420826.809</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34520265997142.48</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34809062685508.305</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35101796787298.031</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35400325263265.383</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35701174057279.766</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0.39145413849115729</v>
      </c>
      <c r="K175" s="12">
        <v>1</v>
      </c>
      <c r="L175" s="12" t="s">
        <v>1013</v>
      </c>
      <c r="M175" s="12" t="s">
        <v>1014</v>
      </c>
      <c r="N175" s="1" t="s">
        <v>972</v>
      </c>
      <c r="O175" s="7">
        <f t="shared" si="35"/>
        <v>21338947997429.965</v>
      </c>
      <c r="P175" s="7">
        <f t="shared" si="36"/>
        <v>21338947997429.965</v>
      </c>
      <c r="Q175" s="45">
        <f>SUMIFS('SEDS 2021'!$F$23:$F$40,'SEDS 2021'!E$23:E$40,Calculations!L175,'SEDS 2021'!D$23:D$40,Calculations!N175)*J175*K175</f>
        <v>21338947997429.965</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21658016653452.32</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21959873681320.672</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22245738695908.84</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22516040957124.359</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22779682359504.367</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23046899113979.371</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23324111489807.863</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23605642217337.312</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23891030718721.613</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24177224964177.445</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24460809225669.621</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24745747362259.203</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25036312197773.09</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25326291572528.367</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25614031360650.633</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25904239641881.297</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26197115171199.941</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26497500404632.324</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26797372185661.594</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27096498600982.52</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27393305468988.098</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27694470491562.48</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27996203076778.008</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28305283546964.039</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28616267748640.531</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28924725747352.359</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29232336828385.707</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29539099865349.398</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29845028060470.328</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3.636054038236862E-2</v>
      </c>
      <c r="K176" s="12">
        <v>1</v>
      </c>
      <c r="L176" s="12" t="s">
        <v>1013</v>
      </c>
      <c r="M176" s="12" t="s">
        <v>1014</v>
      </c>
      <c r="N176" s="1" t="s">
        <v>964</v>
      </c>
      <c r="O176" s="7">
        <f t="shared" si="35"/>
        <v>734664718425.75793</v>
      </c>
      <c r="P176" s="7">
        <f t="shared" si="36"/>
        <v>734664718425.75793</v>
      </c>
      <c r="Q176" s="45">
        <f>SUMIFS('SEDS 2021'!$F$23:$F$40,'SEDS 2021'!E$23:E$40,Calculations!L176,'SEDS 2021'!D$23:D$40,Calculations!N176)*J176*K176</f>
        <v>734664718425.75793</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702615752743.13354</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670389972336.56531</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638568301652.86475</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607898147422.14075</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579270811853.61426</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553517868408.31213</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531388176124.24457</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513092107620.40198</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498670275350.58997</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487826072979.1275</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479889590858.87946</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474260679818.95581</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470163167769.39325</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466949554176.41327</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464054789917.37335</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461343887318.91119</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458668096713.01282</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456005218934.91089</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453243223061.80774</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450317351622.29028</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447201732843.70105</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443955904252.28662</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440521504979.21423</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437014872587.64923</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433386647314.30371</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429566803970.72736</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425605900322.13068</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421516133050.34045</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417285354482.75336</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0.43337590591400138</v>
      </c>
      <c r="K186" s="12">
        <v>1</v>
      </c>
      <c r="L186" s="12" t="s">
        <v>1013</v>
      </c>
      <c r="M186" s="12" t="s">
        <v>1016</v>
      </c>
      <c r="N186" s="1" t="s">
        <v>635</v>
      </c>
      <c r="O186" s="7">
        <f>P186</f>
        <v>67689416120613.789</v>
      </c>
      <c r="P186" s="7">
        <f>Q186</f>
        <v>67689416120613.789</v>
      </c>
      <c r="Q186" s="45">
        <f>SUMIFS('SEDS 2021'!$F$23:$F$40,'SEDS 2021'!E$23:E$40,Calculations!L186,'SEDS 2021'!D$23:D$40,Calculations!N186)*J186*K186</f>
        <v>67689416120613.789</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68358683757404.539</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69135459392301.305</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70038337082811.75</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70965315987989.859</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71956752318636.578</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72991505697267.156</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74053113869145.312</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75159963633175.984</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76296155293687.891</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77456063260033.609</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78670687497516.766</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79912640262196.672</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81198827934387.094</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82522470196939.406</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83860117219366.125</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85256596076614.344</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86662223920757.188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88111405679858.469</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89600617957670.688</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91135190261122.734</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92701325088942.969</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94316580205625.125</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95959015807645.141</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97618002489516.562</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99338278501070.703</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101056304276366.44</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102828720630709.72</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104641582020968.78</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106504984901938.8</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0.31281181735823782</v>
      </c>
      <c r="K188" s="12">
        <v>1</v>
      </c>
      <c r="L188" s="12" t="s">
        <v>1013</v>
      </c>
      <c r="M188" s="12" t="s">
        <v>1016</v>
      </c>
      <c r="N188" s="1" t="s">
        <v>972</v>
      </c>
      <c r="O188" s="7">
        <f t="shared" si="37"/>
        <v>17051997787832.26</v>
      </c>
      <c r="P188" s="7">
        <f t="shared" si="38"/>
        <v>17051997787832.26</v>
      </c>
      <c r="Q188" s="45">
        <f>SUMIFS('SEDS 2021'!$F$23:$F$40,'SEDS 2021'!E$23:E$40,Calculations!L188,'SEDS 2021'!D$23:D$40,Calculations!N188)*J188*K188</f>
        <v>17051997787832.26</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16993196443705.369</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16974355513024.75</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16949266939530.629</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16914917154336.498</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16880101858501.391</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16802116575853.107</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16736136567630.762</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16688531979447.98</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16667216492202.016</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16654035190893.553</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16650017099044.9</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16656999758659.961</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16655701228977.145</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16626496561394.176</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16602388010302.107</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16585115115464.883</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16580166002334.197</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16575804902644.775</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16585164116584.984</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16592955294681.791</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16589476215154.307</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16573477349439.729</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16552627372834.744</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16529057834063.922</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16507644344577.682</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16491645478863.184</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16469741978175.953</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16454527130383.117</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16437646244506.684</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0.66867909292988292</v>
      </c>
      <c r="K189" s="12">
        <v>1</v>
      </c>
      <c r="L189" s="12" t="s">
        <v>1013</v>
      </c>
      <c r="M189" s="12" t="s">
        <v>1016</v>
      </c>
      <c r="N189" s="1" t="s">
        <v>964</v>
      </c>
      <c r="O189" s="7">
        <f t="shared" si="37"/>
        <v>13510661072648.285</v>
      </c>
      <c r="P189" s="7">
        <f t="shared" si="38"/>
        <v>13510661072648.285</v>
      </c>
      <c r="Q189" s="45">
        <f>SUMIFS('SEDS 2021'!$F$23:$F$40,'SEDS 2021'!E$23:E$40,Calculations!L189,'SEDS 2021'!D$23:D$40,Calculations!N189)*J189*K189</f>
        <v>13510661072648.285</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13525709738566.744</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13521967065177.699</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13506372592723.342</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13463877655285.209</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13423643916352.941</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13398770732788.248</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13401889627279.104</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13401499765467.752</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13379121697495.729</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13348244642036.105</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13313546940825.152</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13312767217202.42</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13311675604130.619</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13315730166968.756</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13295457352778.074</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13294287767344.014</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13303254589005.256</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13305983621684.781</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13309648322711.564</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13323449430833.674</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13349492199832.453</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13378731835684.375</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13405866217754.984</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13426840783206.088</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13438692582271.402</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13441655532037.738</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13450622353699.004</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13461772401503.871</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13465982909066.527</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200233000000000</v>
      </c>
      <c r="Q199" s="7">
        <f t="shared" ref="Q199:AT199" si="40">SUM(Q4,Q17,Q30,Q43,Q56,Q69,Q82,Q95,Q108,Q121)</f>
        <v>200233000000000</v>
      </c>
      <c r="R199" s="7">
        <f t="shared" si="40"/>
        <v>200468517002272.38</v>
      </c>
      <c r="S199" s="7">
        <f t="shared" si="40"/>
        <v>200807161780183.44</v>
      </c>
      <c r="T199" s="7">
        <f t="shared" si="40"/>
        <v>201242770360461.94</v>
      </c>
      <c r="U199" s="7">
        <f t="shared" si="40"/>
        <v>201742479972372.09</v>
      </c>
      <c r="V199" s="7">
        <f t="shared" si="40"/>
        <v>202309486791550.78</v>
      </c>
      <c r="W199" s="7">
        <f t="shared" si="40"/>
        <v>203069687480269</v>
      </c>
      <c r="X199" s="7">
        <f t="shared" si="40"/>
        <v>203922063818213.44</v>
      </c>
      <c r="Y199" s="7">
        <f t="shared" si="40"/>
        <v>204789124091058.28</v>
      </c>
      <c r="Z199" s="7">
        <f t="shared" si="40"/>
        <v>205628612158396.25</v>
      </c>
      <c r="AA199" s="7">
        <f t="shared" si="40"/>
        <v>206631043940924.81</v>
      </c>
      <c r="AB199" s="7">
        <f t="shared" si="40"/>
        <v>207745101004112.91</v>
      </c>
      <c r="AC199" s="7">
        <f t="shared" si="40"/>
        <v>208985010924921.12</v>
      </c>
      <c r="AD199" s="7">
        <f t="shared" si="40"/>
        <v>210395548696086.94</v>
      </c>
      <c r="AE199" s="7">
        <f t="shared" si="40"/>
        <v>211934554078712.53</v>
      </c>
      <c r="AF199" s="7">
        <f t="shared" si="40"/>
        <v>213561175109155.41</v>
      </c>
      <c r="AG199" s="7">
        <f t="shared" si="40"/>
        <v>215179573877434.88</v>
      </c>
      <c r="AH199" s="7">
        <f t="shared" si="40"/>
        <v>216926713871611</v>
      </c>
      <c r="AI199" s="7">
        <f t="shared" si="40"/>
        <v>218649653692765.66</v>
      </c>
      <c r="AJ199" s="7">
        <f t="shared" si="40"/>
        <v>220305912835996.03</v>
      </c>
      <c r="AK199" s="7">
        <f t="shared" si="40"/>
        <v>221650813459714.53</v>
      </c>
      <c r="AL199" s="7">
        <f t="shared" si="40"/>
        <v>222952247923226</v>
      </c>
      <c r="AM199" s="7">
        <f t="shared" si="40"/>
        <v>224294535459617.97</v>
      </c>
      <c r="AN199" s="7">
        <f t="shared" si="40"/>
        <v>225629449827575.62</v>
      </c>
      <c r="AO199" s="7">
        <f t="shared" si="40"/>
        <v>226965835948105</v>
      </c>
      <c r="AP199" s="7">
        <f t="shared" si="40"/>
        <v>228233165857194.06</v>
      </c>
      <c r="AQ199" s="7">
        <f t="shared" si="40"/>
        <v>229427590690584.25</v>
      </c>
      <c r="AR199" s="7">
        <f t="shared" si="40"/>
        <v>230532090658819.75</v>
      </c>
      <c r="AS199" s="7">
        <f t="shared" si="40"/>
        <v>231621117260983.25</v>
      </c>
      <c r="AT199" s="7">
        <f t="shared" si="40"/>
        <v>232663127672894.12</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156191000000000</v>
      </c>
      <c r="Q202" s="7">
        <f t="shared" ref="Q202:AT202" si="41">SUM(Q134,Q147,Q160,Q173,Q186)</f>
        <v>156191000000000</v>
      </c>
      <c r="R202" s="7">
        <f t="shared" si="41"/>
        <v>156988288633549.41</v>
      </c>
      <c r="S202" s="7">
        <f t="shared" si="41"/>
        <v>157665648980613.66</v>
      </c>
      <c r="T202" s="7">
        <f t="shared" si="41"/>
        <v>158339148372437.44</v>
      </c>
      <c r="U202" s="7">
        <f t="shared" si="41"/>
        <v>158939689392505.69</v>
      </c>
      <c r="V202" s="7">
        <f t="shared" si="41"/>
        <v>159502145441229.81</v>
      </c>
      <c r="W202" s="7">
        <f t="shared" si="41"/>
        <v>160042695427297.38</v>
      </c>
      <c r="X202" s="7">
        <f t="shared" si="41"/>
        <v>160591818601275.5</v>
      </c>
      <c r="Y202" s="7">
        <f t="shared" si="41"/>
        <v>161197628339163.81</v>
      </c>
      <c r="Z202" s="7">
        <f t="shared" si="41"/>
        <v>161866927593818.06</v>
      </c>
      <c r="AA202" s="7">
        <f t="shared" si="41"/>
        <v>162645582998984.5</v>
      </c>
      <c r="AB202" s="7">
        <f t="shared" si="41"/>
        <v>163564482836868.06</v>
      </c>
      <c r="AC202" s="7">
        <f t="shared" si="41"/>
        <v>164599324712645.94</v>
      </c>
      <c r="AD202" s="7">
        <f t="shared" si="41"/>
        <v>165743460774575.44</v>
      </c>
      <c r="AE202" s="7">
        <f t="shared" si="41"/>
        <v>166983111567050.06</v>
      </c>
      <c r="AF202" s="7">
        <f t="shared" si="41"/>
        <v>168269202057082.94</v>
      </c>
      <c r="AG202" s="7">
        <f t="shared" si="41"/>
        <v>169655215551664.03</v>
      </c>
      <c r="AH202" s="7">
        <f t="shared" si="41"/>
        <v>171117019541485.44</v>
      </c>
      <c r="AI202" s="7">
        <f t="shared" si="41"/>
        <v>172672775059472.62</v>
      </c>
      <c r="AJ202" s="7">
        <f t="shared" si="41"/>
        <v>174308903760604.75</v>
      </c>
      <c r="AK202" s="7">
        <f t="shared" si="41"/>
        <v>176040014829000.31</v>
      </c>
      <c r="AL202" s="7">
        <f t="shared" si="41"/>
        <v>177857890320335.25</v>
      </c>
      <c r="AM202" s="7">
        <f t="shared" si="41"/>
        <v>179789120200475.69</v>
      </c>
      <c r="AN202" s="7">
        <f t="shared" si="41"/>
        <v>181803689972884.38</v>
      </c>
      <c r="AO202" s="7">
        <f t="shared" si="41"/>
        <v>183888664575793.5</v>
      </c>
      <c r="AP202" s="7">
        <f t="shared" si="41"/>
        <v>186089468138519.81</v>
      </c>
      <c r="AQ202" s="7">
        <f t="shared" si="41"/>
        <v>188326046104266.25</v>
      </c>
      <c r="AR202" s="7">
        <f t="shared" si="41"/>
        <v>190650377308814.69</v>
      </c>
      <c r="AS202" s="7">
        <f t="shared" si="41"/>
        <v>193056282681746.06</v>
      </c>
      <c r="AT202" s="7">
        <f t="shared" si="41"/>
        <v>195541766331514.75</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340358361718941.25</v>
      </c>
      <c r="D16" s="142" t="s">
        <v>1091</v>
      </c>
      <c r="E16" s="212">
        <f>'SEDS 2021'!H26</f>
        <v>3.990852448697995E-2</v>
      </c>
      <c r="F16" s="207">
        <f>'SEDS 2021'!H28</f>
        <v>2.6470792326925539E-2</v>
      </c>
      <c r="G16" s="142" t="s">
        <v>819</v>
      </c>
      <c r="H16" s="142"/>
      <c r="I16" s="142"/>
    </row>
    <row r="17" spans="1:12" x14ac:dyDescent="0.2">
      <c r="A17" s="139"/>
      <c r="B17" s="146" t="s">
        <v>715</v>
      </c>
      <c r="C17" s="147">
        <f>C16/C15</f>
        <v>2.9745713106035226E-2</v>
      </c>
      <c r="D17" s="142" t="s">
        <v>1092</v>
      </c>
      <c r="E17" s="212">
        <f>'SEDS 2021'!H35</f>
        <v>3.4459197694233556E-2</v>
      </c>
      <c r="F17" s="212">
        <f>'SEDS 2021'!H37</f>
        <v>1.5872747803491467E-2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11.75790947890594</v>
      </c>
      <c r="D29" s="152">
        <f>D28*F16</f>
        <v>-26.214819765124169</v>
      </c>
      <c r="E29" s="152">
        <f>E28*$E$17</f>
        <v>-1.4039628224824872</v>
      </c>
      <c r="F29" s="158">
        <f>F28*$F$17</f>
        <v>-0.29432106105615263</v>
      </c>
      <c r="G29" s="177">
        <f>G28*C17</f>
        <v>0.15735482233092635</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8.70872763236083</v>
      </c>
      <c r="D32" s="159">
        <f>D29*About!F6</f>
        <v>-19.416523462395165</v>
      </c>
      <c r="E32" s="241">
        <f>E29</f>
        <v>-1.4039628224824872</v>
      </c>
      <c r="F32" s="243">
        <f>F29</f>
        <v>-0.29432106105615263</v>
      </c>
      <c r="G32" s="173">
        <f>G29*About!F6</f>
        <v>0.11654795367977927</v>
      </c>
      <c r="H32" s="142"/>
      <c r="I32" s="142"/>
      <c r="K32" s="100"/>
      <c r="L32" s="100"/>
    </row>
    <row r="33" spans="1:12" x14ac:dyDescent="0.2">
      <c r="A33" s="139"/>
      <c r="B33" s="146" t="s">
        <v>710</v>
      </c>
      <c r="C33" s="160">
        <f>C29*About!F5</f>
        <v>3.0491818465451113</v>
      </c>
      <c r="D33" s="160">
        <f>D29*About!F5</f>
        <v>-6.798296302729006</v>
      </c>
      <c r="E33" s="242"/>
      <c r="F33" s="244"/>
      <c r="G33" s="174">
        <f>G29*About!F5</f>
        <v>4.0806868651147077E-2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8708727632360.8301</v>
      </c>
      <c r="D38" s="156">
        <f>D32*Trillion</f>
        <v>-19416523462395.164</v>
      </c>
      <c r="E38" s="238">
        <f>E32*Trillion</f>
        <v>-1403962822482.4871</v>
      </c>
      <c r="F38" s="240">
        <f>F32*Trillion</f>
        <v>-294321061056.15265</v>
      </c>
      <c r="G38" s="168">
        <f>G32*Trillion</f>
        <v>116547953679.77927</v>
      </c>
      <c r="H38" s="142"/>
      <c r="I38" s="142"/>
      <c r="K38" s="100"/>
      <c r="L38" s="100"/>
    </row>
    <row r="39" spans="1:12" ht="16" thickBot="1" x14ac:dyDescent="0.25">
      <c r="A39" s="139"/>
      <c r="B39" s="169" t="s">
        <v>710</v>
      </c>
      <c r="C39" s="170">
        <f>C33*Trillion</f>
        <v>3049181846545.1113</v>
      </c>
      <c r="D39" s="171">
        <f>D33*Trillion</f>
        <v>-6798296302729.0059</v>
      </c>
      <c r="E39" s="239"/>
      <c r="F39" s="239"/>
      <c r="G39" s="172">
        <f>G33*Trillion</f>
        <v>40806868651.147079</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Georgia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15991633.520813975</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0.1283245020376225</v>
      </c>
      <c r="K4">
        <f>IF(ISBLANK(Calculations!K4),"",Calculations!K4)</f>
        <v>0.74066972942635423</v>
      </c>
      <c r="L4" t="str">
        <f>IF(ISBLANK(Calculations!L4),"",Calculations!L4)</f>
        <v>RESIDENTIAL</v>
      </c>
      <c r="M4" t="str">
        <f>IF(ISBLANK(Calculations!M4),"",Calculations!M4)</f>
        <v>heating</v>
      </c>
      <c r="N4" t="str">
        <f>IF(ISBLANK(Calculations!N4),"",Calculations!N4)</f>
        <v>electricity</v>
      </c>
      <c r="O4">
        <f>IF(ISBLANK(Calculations!O4),"",Calculations!O4)</f>
        <v>19031360575884.793</v>
      </c>
      <c r="P4">
        <f>IF(ISBLANK(Calculations!P4),"",Calculations!P4)</f>
        <v>19031360575884.793</v>
      </c>
      <c r="Q4">
        <f>IF(ISBLANK(Calculations!Q4),"",Calculations!Q4)-(SUMIFS(BDEQ!C:C,BDEQ!$AG:$AG,About!$B$2,BDEQ!$AH:$AH,$I4)*BDEQ!$C$2*$J4*$K4)</f>
        <v>19031344584251.273</v>
      </c>
      <c r="R4">
        <f>IF(ISBLANK(Calculations!R4),"",Calculations!R4)-(SUMIFS(BDEQ!D:D,BDEQ!$AG:$AG,About!$B$2,BDEQ!$AH:$AH,$I4)*BDEQ!$C$2*$J4*$K4)</f>
        <v>19082203660845.434</v>
      </c>
      <c r="S4" s="99">
        <f>IF(ISBLANK(Calculations!S4),"",Calculations!S4+ ('IRA Buildings Changes'!$G$38/($AB$3-$R$3)*(S3-$R$3)))-(SUMIFS(BDEQ!D:D,BDEQ!$AG:$AG,About!$B$2,BDEQ!$AH:$AH,$I4)*BDEQ!$C$2*$J4*$K4)</f>
        <v>19130877869515.488</v>
      </c>
      <c r="T4" s="99">
        <f>IF(ISBLANK(Calculations!T4),"",Calculations!T4+ ('IRA Buildings Changes'!$G$38/($AB$3-$R$3)*(T3-$R$3)))-(SUMIFS(BDEQ!E:E,BDEQ!$AG:$AG,About!$B$2,BDEQ!$AH:$AH,$I4)*BDEQ!$C$2*$J4*$K4)</f>
        <v>19161100644281.191</v>
      </c>
      <c r="U4" s="99">
        <f>IF(ISBLANK(Calculations!U4),"",Calculations!U4+ ('IRA Buildings Changes'!$G$38/($AB$3-$R$3)*(U3-$R$3)))-(SUMIFS(BDEQ!F:F,BDEQ!$AG:$AG,About!$B$2,BDEQ!$AH:$AH,$I4)*BDEQ!$C$2*$J4*$K4)</f>
        <v>19177138241986.633</v>
      </c>
      <c r="V4" s="99">
        <f>IF(ISBLANK(Calculations!V4),"",Calculations!V4+ ('IRA Buildings Changes'!$G$38/($AB$3-$R$3)*(V3-$R$3)))-(SUMIFS(BDEQ!G:G,BDEQ!$AG:$AG,About!$B$2,BDEQ!$AH:$AH,$I4)*BDEQ!$C$2*$J4*$K4)</f>
        <v>19185234784661.078</v>
      </c>
      <c r="W4" s="99">
        <f>IF(ISBLANK(Calculations!W4),"",Calculations!W4+ ('IRA Buildings Changes'!$G$38/($AB$3-$R$3)*(W3-$R$3)))-(SUMIFS(BDEQ!H:H,BDEQ!$AG:$AG,About!$B$2,BDEQ!$AH:$AH,$I4)*BDEQ!$C$2*$J4*$K4)</f>
        <v>19191546456958.141</v>
      </c>
      <c r="X4" s="99">
        <f>IF(ISBLANK(Calculations!X4),"",Calculations!X4+ ('IRA Buildings Changes'!$G$38/($AB$3-$R$3)*(X3-$R$3)))-(SUMIFS(BDEQ!I:I,BDEQ!$AG:$AG,About!$B$2,BDEQ!$AH:$AH,$I4)*BDEQ!$C$2*$J4*$K4)</f>
        <v>19172947723371.293</v>
      </c>
      <c r="Y4" s="99">
        <f>IF(ISBLANK(Calculations!Y4),"",Calculations!Y4+ ('IRA Buildings Changes'!$G$38/($AB$3-$R$3)*(Y3-$R$3)))-(SUMIFS(BDEQ!J:J,BDEQ!$AG:$AG,About!$B$2,BDEQ!$AH:$AH,$I4)*BDEQ!$C$2*$J4*$K4)</f>
        <v>19157210197100.898</v>
      </c>
      <c r="Z4" s="99">
        <f>IF(ISBLANK(Calculations!Z4),"",Calculations!Z4+ ('IRA Buildings Changes'!$G$38/($AB$3-$R$3)*(Z3-$R$3)))-(SUMIFS(BDEQ!K:K,BDEQ!$AG:$AG,About!$B$2,BDEQ!$AH:$AH,$I4)*BDEQ!$C$2*$J4*$K4)</f>
        <v>19124090053740.77</v>
      </c>
      <c r="AA4" s="99">
        <f>IF(ISBLANK(Calculations!AA4),"",Calculations!AA4+ ('IRA Buildings Changes'!$G$38/($AB$3-$R$3)*(AA3-$R$3)))-(SUMIFS(BDEQ!L:L,BDEQ!$AG:$AG,About!$B$2,BDEQ!$AH:$AH,$I4)*BDEQ!$C$2*$J4*$K4)</f>
        <v>19095477298746.988</v>
      </c>
      <c r="AB4" s="98">
        <f>IF(ISBLANK(Calculations!AB4),"",Calculations!AB4 + 'IRA Buildings Changes'!G38)-(SUMIFS(BDEQ!D:D,BDEQ!$AG:$AG,About!$B$2,BDEQ!$AH:$AH,$I4)*BDEQ!$C$2*$J4*$K4)</f>
        <v>19068186171802.738</v>
      </c>
      <c r="AC4" s="99">
        <f>IF(ISBLANK(Calculations!AC4),"",Calculations!AC4+ 'IRA Buildings Changes'!$G$38)-(SUMIFS(BDEQ!D:D,BDEQ!$AG:$AG,About!$B$2,BDEQ!$AH:$AH,$I4)*BDEQ!$C$2*$J4*$K4)</f>
        <v>19029464911178.82</v>
      </c>
      <c r="AD4" s="99">
        <f>IF(ISBLANK(Calculations!AD4),"",Calculations!AD4+ 'IRA Buildings Changes'!$G$38)-(SUMIFS(BDEQ!E:E,BDEQ!$AG:$AG,About!$B$2,BDEQ!$AH:$AH,$I4)*BDEQ!$C$2*$J4*$K4)</f>
        <v>19010377910451.84</v>
      </c>
      <c r="AE4" s="99">
        <f>IF(ISBLANK(Calculations!AE4),"",Calculations!AE4+ 'IRA Buildings Changes'!$G$38)-(SUMIFS(BDEQ!F:F,BDEQ!$AG:$AG,About!$B$2,BDEQ!$AH:$AH,$I4)*BDEQ!$C$2*$J4*$K4)</f>
        <v>18993803986349.574</v>
      </c>
      <c r="AF4" s="99">
        <f>IF(ISBLANK(Calculations!AF4),"",Calculations!AF4+ 'IRA Buildings Changes'!$G$38)-(SUMIFS(BDEQ!G:G,BDEQ!$AG:$AG,About!$B$2,BDEQ!$AH:$AH,$I4)*BDEQ!$C$2*$J4*$K4)</f>
        <v>19007522841044.566</v>
      </c>
      <c r="AG4" s="99">
        <f>IF(ISBLANK(Calculations!AG4),"",Calculations!AG4+ 'IRA Buildings Changes'!$G$38)-(SUMIFS(BDEQ!H:H,BDEQ!$AG:$AG,About!$B$2,BDEQ!$AH:$AH,$I4)*BDEQ!$C$2*$J4*$K4)</f>
        <v>19034584130694.582</v>
      </c>
      <c r="AH4" s="99">
        <f>IF(ISBLANK(Calculations!AH4),"",Calculations!AH4+ 'IRA Buildings Changes'!$G$38)-(SUMIFS(BDEQ!I:I,BDEQ!$AG:$AG,About!$B$2,BDEQ!$AH:$AH,$I4)*BDEQ!$C$2*$J4*$K4)</f>
        <v>19074123202711.172</v>
      </c>
      <c r="AI4" s="99">
        <f>IF(ISBLANK(Calculations!AI4),"",Calculations!AI4+ 'IRA Buildings Changes'!$G$38)-(SUMIFS(BDEQ!J:J,BDEQ!$AG:$AG,About!$B$2,BDEQ!$AH:$AH,$I4)*BDEQ!$C$2*$J4*$K4)</f>
        <v>19123274216790.062</v>
      </c>
      <c r="AJ4" s="99">
        <f>IF(ISBLANK(Calculations!AJ4),"",Calculations!AJ4+ 'IRA Buildings Changes'!$G$38)-(SUMIFS(BDEQ!K:K,BDEQ!$AG:$AG,About!$B$2,BDEQ!$AH:$AH,$I4)*BDEQ!$C$2*$J4*$K4)</f>
        <v>19188491542797.066</v>
      </c>
      <c r="AK4" s="99">
        <f>IF(ISBLANK(Calculations!AK4),"",Calculations!AK4+ 'IRA Buildings Changes'!$G$38)-(SUMIFS(BDEQ!L:L,BDEQ!$AG:$AG,About!$B$2,BDEQ!$AH:$AH,$I4)*BDEQ!$C$2*$J4*$K4)</f>
        <v>19198447311406.73</v>
      </c>
      <c r="AL4" s="99">
        <f>IF(ISBLANK(Calculations!AL4),"",Calculations!AL4+ 'IRA Buildings Changes'!$G$38)-(SUMIFS(BDEQ!M:M,BDEQ!$AG:$AG,About!$B$2,BDEQ!$AH:$AH,$I4)*BDEQ!$C$2*$J4*$K4)</f>
        <v>19209731824162.16</v>
      </c>
      <c r="AM4" s="99">
        <f>IF(ISBLANK(Calculations!AM4),"",Calculations!AM4+ 'IRA Buildings Changes'!$G$38)-(SUMIFS(BDEQ!N:N,BDEQ!$AG:$AG,About!$B$2,BDEQ!$AH:$AH,$I4)*BDEQ!$C$2*$J4*$K4)</f>
        <v>19231746980081.531</v>
      </c>
      <c r="AN4" s="99">
        <f>IF(ISBLANK(Calculations!AN4),"",Calculations!AN4+ 'IRA Buildings Changes'!$G$38)-(SUMIFS(BDEQ!O:O,BDEQ!$AG:$AG,About!$B$2,BDEQ!$AH:$AH,$I4)*BDEQ!$C$2*$J4*$K4)</f>
        <v>19255030991570.457</v>
      </c>
      <c r="AO4" s="99">
        <f>IF(ISBLANK(Calculations!AO4),"",Calculations!AO4+ 'IRA Buildings Changes'!$G$38)-(SUMIFS(BDEQ!P:P,BDEQ!$AG:$AG,About!$B$2,BDEQ!$AH:$AH,$I4)*BDEQ!$C$2*$J4*$K4)</f>
        <v>19284155954699.641</v>
      </c>
      <c r="AP4" s="99">
        <f>IF(ISBLANK(Calculations!AP4),"",Calculations!AP4+ 'IRA Buildings Changes'!$G$38)-(SUMIFS(BDEQ!Q:Q,BDEQ!$AG:$AG,About!$B$2,BDEQ!$AH:$AH,$I4)*BDEQ!$C$2*$J4*$K4)</f>
        <v>19306428484414.02</v>
      </c>
      <c r="AQ4" s="99">
        <f>IF(ISBLANK(Calculations!AQ4),"",Calculations!AQ4+ 'IRA Buildings Changes'!$G$38)-(SUMIFS(BDEQ!R:R,BDEQ!$AG:$AG,About!$B$2,BDEQ!$AH:$AH,$I4)*BDEQ!$C$2*$J4*$K4)</f>
        <v>19329593719564.73</v>
      </c>
      <c r="AR4" s="99">
        <f>IF(ISBLANK(Calculations!AR4),"",Calculations!AR4+ 'IRA Buildings Changes'!$G$38)-(SUMIFS(BDEQ!S:S,BDEQ!$AG:$AG,About!$B$2,BDEQ!$AH:$AH,$I4)*BDEQ!$C$2*$J4*$K4)</f>
        <v>19354950056733.32</v>
      </c>
      <c r="AS4" s="99">
        <f>IF(ISBLANK(Calculations!AS4),"",Calculations!AS4+ 'IRA Buildings Changes'!$G$38)-(SUMIFS(BDEQ!T:T,BDEQ!$AG:$AG,About!$B$2,BDEQ!$AH:$AH,$I4)*BDEQ!$C$2*$J4*$K4)</f>
        <v>19382440792433.129</v>
      </c>
      <c r="AT4" s="99">
        <f>IF(ISBLANK(Calculations!AT4),"",Calculations!AT4+ 'IRA Buildings Changes'!$G$38)-(SUMIFS(BDEQ!U:U,BDEQ!$AG:$AG,About!$B$2,BDEQ!$AH:$AH,$I4)*BDEQ!$C$2*$J4*$K4)</f>
        <v>19412233414462.559</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0.74066972942635423</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0.63348157450189158</v>
      </c>
      <c r="K6">
        <f>IF(ISBLANK(Calculations!K6),"",Calculations!K6)</f>
        <v>0.74066972942635423</v>
      </c>
      <c r="L6" t="str">
        <f>IF(ISBLANK(Calculations!L6),"",Calculations!L6)</f>
        <v>RESIDENTIAL</v>
      </c>
      <c r="M6" t="str">
        <f>IF(ISBLANK(Calculations!M6),"",Calculations!M6)</f>
        <v>heating</v>
      </c>
      <c r="N6" t="str">
        <f>IF(ISBLANK(Calculations!N6),"",Calculations!N6)</f>
        <v>natural gas</v>
      </c>
      <c r="O6">
        <f>IF(ISBLANK(Calculations!O6),"",Calculations!O6)</f>
        <v>61034555881139.992</v>
      </c>
      <c r="P6">
        <f>IF(ISBLANK(Calculations!P6),"",Calculations!P6)</f>
        <v>61034555881139.992</v>
      </c>
      <c r="Q6">
        <f>IF(ISBLANK(Calculations!Q6),"",Calculations!Q6)</f>
        <v>61034555881139.992</v>
      </c>
      <c r="R6">
        <f>IF(ISBLANK(Calculations!R6),"",Calculations!R6)</f>
        <v>60969664971446.82</v>
      </c>
      <c r="S6" s="99">
        <f>IF(ISBLANK(Calculations!S6),"",Calculations!S6 + ('IRA Buildings Changes'!$D$38/($AB$3-$R$3)*(S3-$R$3)))</f>
        <v>58923740513031.523</v>
      </c>
      <c r="T6" s="99">
        <f>IF(ISBLANK(Calculations!T6),"",Calculations!T6 + ('IRA Buildings Changes'!$D$38/($AB$3-$R$3)*(T3-$R$3)))</f>
        <v>56841965010613.406</v>
      </c>
      <c r="U6" s="99">
        <f>IF(ISBLANK(Calculations!U6),"",Calculations!U6 + ('IRA Buildings Changes'!$D$38/($AB$3-$R$3)*(U3-$R$3)))</f>
        <v>54744563435860.445</v>
      </c>
      <c r="V6" s="99">
        <f>IF(ISBLANK(Calculations!V6),"",Calculations!V6 + ('IRA Buildings Changes'!$D$38/($AB$3-$R$3)*(V3-$R$3)))</f>
        <v>52677041034788.273</v>
      </c>
      <c r="W6" s="99">
        <f>IF(ISBLANK(Calculations!W6),"",Calculations!W6 + ('IRA Buildings Changes'!$D$38/($AB$3-$R$3)*(W3-$R$3)))</f>
        <v>50673559089829.531</v>
      </c>
      <c r="X6" s="99">
        <f>IF(ISBLANK(Calculations!X6),"",Calculations!X6 + ('IRA Buildings Changes'!$D$38/($AB$3-$R$3)*(X3-$R$3)))</f>
        <v>48652352783945.469</v>
      </c>
      <c r="Y6" s="99">
        <f>IF(ISBLANK(Calculations!Y6),"",Calculations!Y6 + ('IRA Buildings Changes'!$D$38/($AB$3-$R$3)*(Y3-$R$3)))</f>
        <v>46703159106484.523</v>
      </c>
      <c r="Z6" s="99">
        <f>IF(ISBLANK(Calculations!Z6),"",Calculations!Z6 + ('IRA Buildings Changes'!$D$38/($AB$3-$R$3)*(Z3-$R$3)))</f>
        <v>44755958658085.102</v>
      </c>
      <c r="AA6" s="99">
        <f>IF(ISBLANK(Calculations!AA6),"",Calculations!AA6 + ('IRA Buildings Changes'!$D$38/($AB$3-$R$3)*(AA3-$R$3)))</f>
        <v>42870200485949.984</v>
      </c>
      <c r="AB6" s="98">
        <f>IF(ISBLANK(Calculations!AB6),"",Calculations!AB6 + 'IRA Buildings Changes'!D38)</f>
        <v>41032813506512.289</v>
      </c>
      <c r="AC6" s="99">
        <f>IF(ISBLANK(Calculations!AC6),"",Calculations!AC6  + 'IRA Buildings Changes'!$D$38)</f>
        <v>41159263815841.484</v>
      </c>
      <c r="AD6" s="99">
        <f>IF(ISBLANK(Calculations!AD6),"",Calculations!AD6  + 'IRA Buildings Changes'!$D$38)</f>
        <v>41345493507385.805</v>
      </c>
      <c r="AE6" s="99">
        <f>IF(ISBLANK(Calculations!AE6),"",Calculations!AE6  + 'IRA Buildings Changes'!$D$38)</f>
        <v>41515624009765.188</v>
      </c>
      <c r="AF6" s="99">
        <f>IF(ISBLANK(Calculations!AF6),"",Calculations!AF6  + 'IRA Buildings Changes'!$D$38)</f>
        <v>41774983186420.227</v>
      </c>
      <c r="AG6" s="99">
        <f>IF(ISBLANK(Calculations!AG6),"",Calculations!AG6  + 'IRA Buildings Changes'!$D$38)</f>
        <v>42057120611609.852</v>
      </c>
      <c r="AH6" s="99">
        <f>IF(ISBLANK(Calculations!AH6),"",Calculations!AH6  + 'IRA Buildings Changes'!$D$38)</f>
        <v>42343020107477.602</v>
      </c>
      <c r="AI6" s="99">
        <f>IF(ISBLANK(Calculations!AI6),"",Calculations!AI6  + 'IRA Buildings Changes'!$D$38)</f>
        <v>42648326990455.031</v>
      </c>
      <c r="AJ6" s="99">
        <f>IF(ISBLANK(Calculations!AJ6),"",Calculations!AJ6  + 'IRA Buildings Changes'!$D$38)</f>
        <v>42994643603725.953</v>
      </c>
      <c r="AK6" s="99">
        <f>IF(ISBLANK(Calculations!AK6),"",Calculations!AK6  + 'IRA Buildings Changes'!$D$38)</f>
        <v>43100718551140.594</v>
      </c>
      <c r="AL6" s="99">
        <f>IF(ISBLANK(Calculations!AL6),"",Calculations!AL6  + 'IRA Buildings Changes'!$D$38)</f>
        <v>43201685940910.852</v>
      </c>
      <c r="AM6" s="99">
        <f>IF(ISBLANK(Calculations!AM6),"",Calculations!AM6  + 'IRA Buildings Changes'!$D$38)</f>
        <v>43346534445027.18</v>
      </c>
      <c r="AN6" s="99">
        <f>IF(ISBLANK(Calculations!AN6),"",Calculations!AN6  + 'IRA Buildings Changes'!$D$38)</f>
        <v>43511938443199.625</v>
      </c>
      <c r="AO6" s="99">
        <f>IF(ISBLANK(Calculations!AO6),"",Calculations!AO6  + 'IRA Buildings Changes'!$D$38)</f>
        <v>43726231408665.711</v>
      </c>
      <c r="AP6" s="99">
        <f>IF(ISBLANK(Calculations!AP6),"",Calculations!AP6  + 'IRA Buildings Changes'!$D$38)</f>
        <v>43932606216041.68</v>
      </c>
      <c r="AQ6" s="99">
        <f>IF(ISBLANK(Calculations!AQ6),"",Calculations!AQ6  + 'IRA Buildings Changes'!$D$38)</f>
        <v>44147041633593.375</v>
      </c>
      <c r="AR6" s="99">
        <f>IF(ISBLANK(Calculations!AR6),"",Calculations!AR6  + 'IRA Buildings Changes'!$D$38)</f>
        <v>44360073958744.055</v>
      </c>
      <c r="AS6" s="99">
        <f>IF(ISBLANK(Calculations!AS6),"",Calculations!AS6  + 'IRA Buildings Changes'!$D$38)</f>
        <v>44560208814680.047</v>
      </c>
      <c r="AT6" s="99">
        <f>IF(ISBLANK(Calculations!AT6),"",Calculations!AT6  + 'IRA Buildings Changes'!$D$38)</f>
        <v>44740195231320.117</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0.98688324972089692</v>
      </c>
      <c r="K7">
        <f>IF(ISBLANK(Calculations!K7),"",Calculations!K7)</f>
        <v>0.74066972942635423</v>
      </c>
      <c r="L7" t="str">
        <f>IF(ISBLANK(Calculations!L7),"",Calculations!L7)</f>
        <v>RESIDENTIAL</v>
      </c>
      <c r="M7" t="str">
        <f>IF(ISBLANK(Calculations!M7),"",Calculations!M7)</f>
        <v>heating</v>
      </c>
      <c r="N7" t="str">
        <f>IF(ISBLANK(Calculations!N7),"",Calculations!N7)</f>
        <v>petroleum diesel</v>
      </c>
      <c r="O7">
        <f>IF(ISBLANK(Calculations!O7),"",Calculations!O7)</f>
        <v>59938273062.786583</v>
      </c>
      <c r="P7">
        <f>IF(ISBLANK(Calculations!P7),"",Calculations!P7)</f>
        <v>59938273062.786583</v>
      </c>
      <c r="Q7">
        <f>IF(ISBLANK(Calculations!Q7),"",Calculations!Q7)</f>
        <v>59938273062.786583</v>
      </c>
      <c r="R7">
        <f>IF(ISBLANK(Calculations!R7),"",Calculations!R7)</f>
        <v>59679473791.348663</v>
      </c>
      <c r="S7">
        <f>IF(ISBLANK(Calculations!S7),"",Calculations!S7)</f>
        <v>59332645615.42865</v>
      </c>
      <c r="T7">
        <f>IF(ISBLANK(Calculations!T7),"",Calculations!T7)</f>
        <v>58879589371.223358</v>
      </c>
      <c r="U7">
        <f>IF(ISBLANK(Calculations!U7),"",Calculations!U7)</f>
        <v>58295909114.322174</v>
      </c>
      <c r="V7">
        <f>IF(ISBLANK(Calculations!V7),"",Calculations!V7)</f>
        <v>57582981756.726692</v>
      </c>
      <c r="W7">
        <f>IF(ISBLANK(Calculations!W7),"",Calculations!W7)</f>
        <v>56705941986.871368</v>
      </c>
      <c r="X7">
        <f>IF(ISBLANK(Calculations!X7),"",Calculations!X7)</f>
        <v>55539043983.627197</v>
      </c>
      <c r="Y7">
        <f>IF(ISBLANK(Calculations!Y7),"",Calculations!Y7)</f>
        <v>54121357048.086807</v>
      </c>
      <c r="Z7">
        <f>IF(ISBLANK(Calculations!Z7),"",Calculations!Z7)</f>
        <v>52383331840.653702</v>
      </c>
      <c r="AA7">
        <f>IF(ISBLANK(Calculations!AA7),"",Calculations!AA7)</f>
        <v>50394165254.804329</v>
      </c>
      <c r="AB7">
        <f>IF(ISBLANK(Calculations!AB7),"",Calculations!AB7)</f>
        <v>48199987051.807701</v>
      </c>
      <c r="AC7">
        <f>IF(ISBLANK(Calculations!AC7),"",Calculations!AC7)</f>
        <v>45818563327.746368</v>
      </c>
      <c r="AD7">
        <f>IF(ISBLANK(Calculations!AD7),"",Calculations!AD7)</f>
        <v>43303497450.186081</v>
      </c>
      <c r="AE7">
        <f>IF(ISBLANK(Calculations!AE7),"",Calculations!AE7)</f>
        <v>40644944822.697914</v>
      </c>
      <c r="AF7">
        <f>IF(ISBLANK(Calculations!AF7),"",Calculations!AF7)</f>
        <v>37958829453.934105</v>
      </c>
      <c r="AG7">
        <f>IF(ISBLANK(Calculations!AG7),"",Calculations!AG7)</f>
        <v>35236875515.455971</v>
      </c>
      <c r="AH7">
        <f>IF(ISBLANK(Calculations!AH7),"",Calculations!AH7)</f>
        <v>32486645881.66671</v>
      </c>
      <c r="AI7">
        <f>IF(ISBLANK(Calculations!AI7),"",Calculations!AI7)</f>
        <v>29745282022.328362</v>
      </c>
      <c r="AJ7">
        <f>IF(ISBLANK(Calculations!AJ7),"",Calculations!AJ7)</f>
        <v>27041069000.927166</v>
      </c>
      <c r="AK7">
        <f>IF(ISBLANK(Calculations!AK7),"",Calculations!AK7)</f>
        <v>24281938855.923698</v>
      </c>
      <c r="AL7">
        <f>IF(ISBLANK(Calculations!AL7),"",Calculations!AL7)</f>
        <v>21617358537.496449</v>
      </c>
      <c r="AM7">
        <f>IF(ISBLANK(Calculations!AM7),"",Calculations!AM7)</f>
        <v>19080094437.677605</v>
      </c>
      <c r="AN7">
        <f>IF(ISBLANK(Calculations!AN7),"",Calculations!AN7)</f>
        <v>16678486517.064293</v>
      </c>
      <c r="AO7">
        <f>IF(ISBLANK(Calculations!AO7),"",Calculations!AO7)</f>
        <v>14442403102.437082</v>
      </c>
      <c r="AP7">
        <f>IF(ISBLANK(Calculations!AP7),"",Calculations!AP7)</f>
        <v>12384851920.065166</v>
      </c>
      <c r="AQ7">
        <f>IF(ISBLANK(Calculations!AQ7),"",Calculations!AQ7)</f>
        <v>10533491531.769213</v>
      </c>
      <c r="AR7">
        <f>IF(ISBLANK(Calculations!AR7),"",Calculations!AR7)</f>
        <v>8898911855.0859909</v>
      </c>
      <c r="AS7">
        <f>IF(ISBLANK(Calculations!AS7),"",Calculations!AS7)</f>
        <v>7479663849.6370602</v>
      </c>
      <c r="AT7">
        <f>IF(ISBLANK(Calculations!AT7),"",Calculations!AT7)</f>
        <v>6267169726.4430819</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0.74066972942635423</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0.74066972942635423</v>
      </c>
      <c r="L9" t="str">
        <f>IF(ISBLANK(Calculations!L9),"",Calculations!L9)</f>
        <v>RESIDENTIAL</v>
      </c>
      <c r="M9" t="str">
        <f>IF(ISBLANK(Calculations!M9),"",Calculations!M9)</f>
        <v>heating</v>
      </c>
      <c r="N9" t="str">
        <f>IF(ISBLANK(Calculations!N9),"",Calculations!N9)</f>
        <v>biomass</v>
      </c>
      <c r="O9">
        <f>IF(ISBLANK(Calculations!O9),"",Calculations!O9)</f>
        <v>1994623581345.1719</v>
      </c>
      <c r="P9">
        <f>IF(ISBLANK(Calculations!P9),"",Calculations!P9)</f>
        <v>1994623581345.1719</v>
      </c>
      <c r="Q9">
        <f>IF(ISBLANK(Calculations!Q9),"",Calculations!Q9)</f>
        <v>1994623581345.1719</v>
      </c>
      <c r="R9">
        <f>IF(ISBLANK(Calculations!R9),"",Calculations!R9)</f>
        <v>1992161275875.0464</v>
      </c>
      <c r="S9">
        <f>IF(ISBLANK(Calculations!S9),"",Calculations!S9)</f>
        <v>1988967147508.707</v>
      </c>
      <c r="T9">
        <f>IF(ISBLANK(Calculations!T9),"",Calculations!T9)</f>
        <v>1985438798905.4587</v>
      </c>
      <c r="U9">
        <f>IF(ISBLANK(Calculations!U9),"",Calculations!U9)</f>
        <v>1981070520013.696</v>
      </c>
      <c r="V9">
        <f>IF(ISBLANK(Calculations!V9),"",Calculations!V9)</f>
        <v>1977310818067.4526</v>
      </c>
      <c r="W9">
        <f>IF(ISBLANK(Calculations!W9),"",Calculations!W9)</f>
        <v>1974406351014.4399</v>
      </c>
      <c r="X9">
        <f>IF(ISBLANK(Calculations!X9),"",Calculations!X9)</f>
        <v>1970328135823.9221</v>
      </c>
      <c r="Y9">
        <f>IF(ISBLANK(Calculations!Y9),"",Calculations!Y9)</f>
        <v>1967054175498.9106</v>
      </c>
      <c r="Z9">
        <f>IF(ISBLANK(Calculations!Z9),"",Calculations!Z9)</f>
        <v>1962740100285.4773</v>
      </c>
      <c r="AA9">
        <f>IF(ISBLANK(Calculations!AA9),"",Calculations!AA9)</f>
        <v>1959018195020.334</v>
      </c>
      <c r="AB9">
        <f>IF(ISBLANK(Calculations!AB9),"",Calculations!AB9)</f>
        <v>1956511285442.7693</v>
      </c>
      <c r="AC9">
        <f>IF(ISBLANK(Calculations!AC9),"",Calculations!AC9)</f>
        <v>1953845651406.6555</v>
      </c>
      <c r="AD9">
        <f>IF(ISBLANK(Calculations!AD9),"",Calculations!AD9)</f>
        <v>1953036788218.3433</v>
      </c>
      <c r="AE9">
        <f>IF(ISBLANK(Calculations!AE9),"",Calculations!AE9)</f>
        <v>1952929588104.6143</v>
      </c>
      <c r="AF9">
        <f>IF(ISBLANK(Calculations!AF9),"",Calculations!AF9)</f>
        <v>1956165712115.5652</v>
      </c>
      <c r="AG9">
        <f>IF(ISBLANK(Calculations!AG9),"",Calculations!AG9)</f>
        <v>1961538718350.5229</v>
      </c>
      <c r="AH9">
        <f>IF(ISBLANK(Calculations!AH9),"",Calculations!AH9)</f>
        <v>1967924624500.7383</v>
      </c>
      <c r="AI9">
        <f>IF(ISBLANK(Calculations!AI9),"",Calculations!AI9)</f>
        <v>1975758671300.7195</v>
      </c>
      <c r="AJ9">
        <f>IF(ISBLANK(Calculations!AJ9),"",Calculations!AJ9)</f>
        <v>1984532275414.7822</v>
      </c>
      <c r="AK9">
        <f>IF(ISBLANK(Calculations!AK9),"",Calculations!AK9)</f>
        <v>1990875693775.4146</v>
      </c>
      <c r="AL9">
        <f>IF(ISBLANK(Calculations!AL9),"",Calculations!AL9)</f>
        <v>1996337706449.2625</v>
      </c>
      <c r="AM9">
        <f>IF(ISBLANK(Calculations!AM9),"",Calculations!AM9)</f>
        <v>2001951301547.1689</v>
      </c>
      <c r="AN9">
        <f>IF(ISBLANK(Calculations!AN9),"",Calculations!AN9)</f>
        <v>2006476618364.3696</v>
      </c>
      <c r="AO9">
        <f>IF(ISBLANK(Calculations!AO9),"",Calculations!AO9)</f>
        <v>2010736623943.562</v>
      </c>
      <c r="AP9">
        <f>IF(ISBLANK(Calculations!AP9),"",Calculations!AP9)</f>
        <v>2013352009305.1851</v>
      </c>
      <c r="AQ9">
        <f>IF(ISBLANK(Calculations!AQ9),"",Calculations!AQ9)</f>
        <v>2015605581162.3459</v>
      </c>
      <c r="AR9">
        <f>IF(ISBLANK(Calculations!AR9),"",Calculations!AR9)</f>
        <v>2017852167909.1758</v>
      </c>
      <c r="AS9">
        <f>IF(ISBLANK(Calculations!AS9),"",Calculations!AS9)</f>
        <v>2020117293988.4617</v>
      </c>
      <c r="AT9">
        <f>IF(ISBLANK(Calculations!AT9),"",Calculations!AT9)</f>
        <v>2022423789742.5032</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0.74066972942635423</v>
      </c>
      <c r="L10" t="str">
        <f>IF(ISBLANK(Calculations!L10),"",Calculations!L10)</f>
        <v>RESIDENTIAL</v>
      </c>
      <c r="M10" t="str">
        <f>IF(ISBLANK(Calculations!M10),"",Calculations!M10)</f>
        <v>heating</v>
      </c>
      <c r="N10" t="str">
        <f>IF(ISBLANK(Calculations!N10),"",Calculations!N10)</f>
        <v>kerosene</v>
      </c>
      <c r="O10">
        <f>IF(ISBLANK(Calculations!O10),"",Calculations!O10)</f>
        <v>36292816741.891357</v>
      </c>
      <c r="P10">
        <f>IF(ISBLANK(Calculations!P10),"",Calculations!P10)</f>
        <v>36292816741.891357</v>
      </c>
      <c r="Q10">
        <f>IF(ISBLANK(Calculations!Q10),"",Calculations!Q10)</f>
        <v>36292816741.891357</v>
      </c>
      <c r="R10">
        <f>IF(ISBLANK(Calculations!R10),"",Calculations!R10)</f>
        <v>36206586575.697983</v>
      </c>
      <c r="S10">
        <f>IF(ISBLANK(Calculations!S10),"",Calculations!S10)</f>
        <v>36082821000.268974</v>
      </c>
      <c r="T10">
        <f>IF(ISBLANK(Calculations!T10),"",Calculations!T10)</f>
        <v>35910455311.590851</v>
      </c>
      <c r="U10">
        <f>IF(ISBLANK(Calculations!U10),"",Calculations!U10)</f>
        <v>35663236194.982719</v>
      </c>
      <c r="V10">
        <f>IF(ISBLANK(Calculations!V10),"",Calculations!V10)</f>
        <v>35341956188.509567</v>
      </c>
      <c r="W10">
        <f>IF(ISBLANK(Calculations!W10),"",Calculations!W10)</f>
        <v>34923144702.099037</v>
      </c>
      <c r="X10">
        <f>IF(ISBLANK(Calculations!X10),"",Calculations!X10)</f>
        <v>34346125451.398838</v>
      </c>
      <c r="Y10">
        <f>IF(ISBLANK(Calculations!Y10),"",Calculations!Y10)</f>
        <v>33635882105.358898</v>
      </c>
      <c r="Z10">
        <f>IF(ISBLANK(Calculations!Z10),"",Calculations!Z10)</f>
        <v>32755555486.308556</v>
      </c>
      <c r="AA10">
        <f>IF(ISBLANK(Calculations!AA10),"",Calculations!AA10)</f>
        <v>31745668609.639248</v>
      </c>
      <c r="AB10">
        <f>IF(ISBLANK(Calculations!AB10),"",Calculations!AB10)</f>
        <v>30638092852.124603</v>
      </c>
      <c r="AC10">
        <f>IF(ISBLANK(Calculations!AC10),"",Calculations!AC10)</f>
        <v>29430029076.329018</v>
      </c>
      <c r="AD10">
        <f>IF(ISBLANK(Calculations!AD10),"",Calculations!AD10)</f>
        <v>28156587081.586014</v>
      </c>
      <c r="AE10">
        <f>IF(ISBLANK(Calculations!AE10),"",Calculations!AE10)</f>
        <v>26808894605.298328</v>
      </c>
      <c r="AF10">
        <f>IF(ISBLANK(Calculations!AF10),"",Calculations!AF10)</f>
        <v>25439787457.2519</v>
      </c>
      <c r="AG10">
        <f>IF(ISBLANK(Calculations!AG10),"",Calculations!AG10)</f>
        <v>24044863516.725506</v>
      </c>
      <c r="AH10">
        <f>IF(ISBLANK(Calculations!AH10),"",Calculations!AH10)</f>
        <v>22626756794.315807</v>
      </c>
      <c r="AI10">
        <f>IF(ISBLANK(Calculations!AI10),"",Calculations!AI10)</f>
        <v>21213628818.457649</v>
      </c>
      <c r="AJ10">
        <f>IF(ISBLANK(Calculations!AJ10),"",Calculations!AJ10)</f>
        <v>19823977653.553703</v>
      </c>
      <c r="AK10">
        <f>IF(ISBLANK(Calculations!AK10),"",Calculations!AK10)</f>
        <v>18465801993.306828</v>
      </c>
      <c r="AL10">
        <f>IF(ISBLANK(Calculations!AL10),"",Calculations!AL10)</f>
        <v>17167125444.027039</v>
      </c>
      <c r="AM10">
        <f>IF(ISBLANK(Calculations!AM10),"",Calculations!AM10)</f>
        <v>15957942319.916313</v>
      </c>
      <c r="AN10">
        <f>IF(ISBLANK(Calculations!AN10),"",Calculations!AN10)</f>
        <v>14845758494.598007</v>
      </c>
      <c r="AO10">
        <f>IF(ISBLANK(Calculations!AO10),"",Calculations!AO10)</f>
        <v>13849827839.367699</v>
      </c>
      <c r="AP10">
        <f>IF(ISBLANK(Calculations!AP10),"",Calculations!AP10)</f>
        <v>12967679249.677536</v>
      </c>
      <c r="AQ10">
        <f>IF(ISBLANK(Calculations!AQ10),"",Calculations!AQ10)</f>
        <v>12210535702.750854</v>
      </c>
      <c r="AR10">
        <f>IF(ISBLANK(Calculations!AR10),"",Calculations!AR10)</f>
        <v>11578617362.648928</v>
      </c>
      <c r="AS10">
        <f>IF(ISBLANK(Calculations!AS10),"",Calculations!AS10)</f>
        <v>11066530142.317127</v>
      </c>
      <c r="AT10">
        <f>IF(ISBLANK(Calculations!AT10),"",Calculations!AT10)</f>
        <v>10664928809.126343</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0.74066972942635423</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0.74066972942635423</v>
      </c>
      <c r="C12">
        <f>IF(ISBLANK(Calculations!C12),"",Calculations!C12)</f>
        <v>0.25933027057364572</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0.79087730755286523</v>
      </c>
      <c r="K12">
        <f>IF(ISBLANK(Calculations!K12),"",Calculations!K12)</f>
        <v>0.74066972942635423</v>
      </c>
      <c r="L12" t="str">
        <f>IF(ISBLANK(Calculations!L12),"",Calculations!L12)</f>
        <v>RESIDENTIAL</v>
      </c>
      <c r="M12" t="str">
        <f>IF(ISBLANK(Calculations!M12),"",Calculations!M12)</f>
        <v>heating</v>
      </c>
      <c r="N12" t="str">
        <f>IF(ISBLANK(Calculations!N12),"",Calculations!N12)</f>
        <v>LPG propane or butane</v>
      </c>
      <c r="O12">
        <f>IF(ISBLANK(Calculations!O12),"",Calculations!O12)</f>
        <v>4549158792910.6523</v>
      </c>
      <c r="P12">
        <f>IF(ISBLANK(Calculations!P12),"",Calculations!P12)</f>
        <v>4549158792910.6523</v>
      </c>
      <c r="Q12">
        <f>IF(ISBLANK(Calculations!Q12),"",Calculations!Q12)</f>
        <v>4549158792910.6523</v>
      </c>
      <c r="R12">
        <f>IF(ISBLANK(Calculations!R12),"",Calculations!R12)</f>
        <v>4571704985660.8828</v>
      </c>
      <c r="S12">
        <f>IF(ISBLANK(Calculations!S12),"",Calculations!S12)</f>
        <v>4592836748099.1406</v>
      </c>
      <c r="T12">
        <f>IF(ISBLANK(Calculations!T12),"",Calculations!T12)</f>
        <v>4613475199226.8213</v>
      </c>
      <c r="U12">
        <f>IF(ISBLANK(Calculations!U12),"",Calculations!U12)</f>
        <v>4632337818391.6318</v>
      </c>
      <c r="V12">
        <f>IF(ISBLANK(Calculations!V12),"",Calculations!V12)</f>
        <v>4652585628464.4648</v>
      </c>
      <c r="W12">
        <f>IF(ISBLANK(Calculations!W12),"",Calculations!W12)</f>
        <v>4675002119878.8516</v>
      </c>
      <c r="X12">
        <f>IF(ISBLANK(Calculations!X12),"",Calculations!X12)</f>
        <v>4694402568824.6055</v>
      </c>
      <c r="Y12">
        <f>IF(ISBLANK(Calculations!Y12),"",Calculations!Y12)</f>
        <v>4715453712162.7383</v>
      </c>
      <c r="Z12">
        <f>IF(ISBLANK(Calculations!Z12),"",Calculations!Z12)</f>
        <v>4733880121319.0996</v>
      </c>
      <c r="AA12">
        <f>IF(ISBLANK(Calculations!AA12),"",Calculations!AA12)</f>
        <v>4752753604999.1846</v>
      </c>
      <c r="AB12">
        <f>IF(ISBLANK(Calculations!AB12),"",Calculations!AB12)</f>
        <v>4772543920576.8193</v>
      </c>
      <c r="AC12">
        <f>IF(ISBLANK(Calculations!AC12),"",Calculations!AC12)</f>
        <v>4789363931247.7158</v>
      </c>
      <c r="AD12">
        <f>IF(ISBLANK(Calculations!AD12),"",Calculations!AD12)</f>
        <v>4806916742516.5918</v>
      </c>
      <c r="AE12">
        <f>IF(ISBLANK(Calculations!AE12),"",Calculations!AE12)</f>
        <v>4820753313521.999</v>
      </c>
      <c r="AF12">
        <f>IF(ISBLANK(Calculations!AF12),"",Calculations!AF12)</f>
        <v>4836407871165.9961</v>
      </c>
      <c r="AG12">
        <f>IF(ISBLANK(Calculations!AG12),"",Calculations!AG12)</f>
        <v>4850376867152.0625</v>
      </c>
      <c r="AH12">
        <f>IF(ISBLANK(Calculations!AH12),"",Calculations!AH12)</f>
        <v>4860996905393.0312</v>
      </c>
      <c r="AI12">
        <f>IF(ISBLANK(Calculations!AI12),"",Calculations!AI12)</f>
        <v>4871362764898.5615</v>
      </c>
      <c r="AJ12">
        <f>IF(ISBLANK(Calculations!AJ12),"",Calculations!AJ12)</f>
        <v>4882144644249.7334</v>
      </c>
      <c r="AK12">
        <f>IF(ISBLANK(Calculations!AK12),"",Calculations!AK12)</f>
        <v>4885422462873.0498</v>
      </c>
      <c r="AL12">
        <f>IF(ISBLANK(Calculations!AL12),"",Calculations!AL12)</f>
        <v>4887728746572.9756</v>
      </c>
      <c r="AM12">
        <f>IF(ISBLANK(Calculations!AM12),"",Calculations!AM12)</f>
        <v>4893417505302.2197</v>
      </c>
      <c r="AN12">
        <f>IF(ISBLANK(Calculations!AN12),"",Calculations!AN12)</f>
        <v>4900944632127.0723</v>
      </c>
      <c r="AO12">
        <f>IF(ISBLANK(Calculations!AO12),"",Calculations!AO12)</f>
        <v>4912705410457.3457</v>
      </c>
      <c r="AP12">
        <f>IF(ISBLANK(Calculations!AP12),"",Calculations!AP12)</f>
        <v>4924542237170.0928</v>
      </c>
      <c r="AQ12">
        <f>IF(ISBLANK(Calculations!AQ12),"",Calculations!AQ12)</f>
        <v>4938130521962.7998</v>
      </c>
      <c r="AR12">
        <f>IF(ISBLANK(Calculations!AR12),"",Calculations!AR12)</f>
        <v>4953081436013.9219</v>
      </c>
      <c r="AS12">
        <f>IF(ISBLANK(Calculations!AS12),"",Calculations!AS12)</f>
        <v>4968800774723.1826</v>
      </c>
      <c r="AT12">
        <f>IF(ISBLANK(Calculations!AT12),"",Calculations!AT12)</f>
        <v>4984868754679.668</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0.74066972942635423</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0.14937966755802065</v>
      </c>
      <c r="K17">
        <f>IF(ISBLANK(Calculations!K17),"",Calculations!K17)</f>
        <v>0.74066972942635423</v>
      </c>
      <c r="L17" t="str">
        <f>IF(ISBLANK(Calculations!L17),"",Calculations!L17)</f>
        <v>RESIDENTIAL</v>
      </c>
      <c r="M17" t="str">
        <f>IF(ISBLANK(Calculations!M17),"",Calculations!M17)</f>
        <v>cooling</v>
      </c>
      <c r="N17" t="str">
        <f>IF(ISBLANK(Calculations!N17),"",Calculations!N17)</f>
        <v>electricity</v>
      </c>
      <c r="O17">
        <f>P17</f>
        <v>22153978942922.395</v>
      </c>
      <c r="P17">
        <f>IF(ISBLANK(Calculations!P17),"",Calculations!P17)</f>
        <v>22153978942922.395</v>
      </c>
      <c r="Q17">
        <f>IF(ISBLANK(Calculations!Q17),"",Calculations!Q17)</f>
        <v>22153978942922.395</v>
      </c>
      <c r="R17">
        <f>IF(ISBLANK(Calculations!R17),"",Calculations!R17)</f>
        <v>21715510879109.121</v>
      </c>
      <c r="S17" s="99">
        <f>IF(ISBLANK(Calculations!S17),"",Calculations!S17 + ('IRA Buildings Changes'!$C$38/($AB$16-$R$16)*(S16-$R$16)))</f>
        <v>22169141230073.18</v>
      </c>
      <c r="T17" s="99">
        <f>IF(ISBLANK(Calculations!T17),"",Calculations!T17 + ('IRA Buildings Changes'!$C$38/($AB$16-$R$16)*(T16-$R$16)))</f>
        <v>22648008045400.359</v>
      </c>
      <c r="U17" s="99">
        <f>IF(ISBLANK(Calculations!U17),"",Calculations!U17 + ('IRA Buildings Changes'!$C$38/($AB$16-$R$16)*(U16-$R$16)))</f>
        <v>23146383038718.109</v>
      </c>
      <c r="V17" s="99">
        <f>IF(ISBLANK(Calculations!V17),"",Calculations!V17 + ('IRA Buildings Changes'!$C$38/($AB$16-$R$16)*(V16-$R$16)))</f>
        <v>23688041553409.766</v>
      </c>
      <c r="W17" s="99">
        <f>IF(ISBLANK(Calculations!W17),"",Calculations!W17 + ('IRA Buildings Changes'!$C$38/($AB$16-$R$16)*(W16-$R$16)))</f>
        <v>24264016509049.762</v>
      </c>
      <c r="X17" s="99">
        <f>IF(ISBLANK(Calculations!X17),"",Calculations!X17 + ('IRA Buildings Changes'!$C$38/($AB$16-$R$16)*(X16-$R$16)))</f>
        <v>24872429155256.281</v>
      </c>
      <c r="Y17" s="99">
        <f>IF(ISBLANK(Calculations!Y17),"",Calculations!Y17 + ('IRA Buildings Changes'!$C$38/($AB$16-$R$16)*(Y16-$R$16)))</f>
        <v>25508991206644.625</v>
      </c>
      <c r="Z17" s="99">
        <f>IF(ISBLANK(Calculations!Z17),"",Calculations!Z17 + ('IRA Buildings Changes'!$C$38/($AB$16-$R$16)*(Z16-$R$16)))</f>
        <v>26159208857164.965</v>
      </c>
      <c r="AA17" s="99">
        <f>IF(ISBLANK(Calculations!AA17),"",Calculations!AA17 + ('IRA Buildings Changes'!$C$38/($AB$16-$R$16)*(AA16-$R$16)))</f>
        <v>26845492539834.008</v>
      </c>
      <c r="AB17" s="98">
        <f>IF(ISBLANK(Calculations!AB17),"",Calculations!AB17 + 'IRA Buildings Changes'!$C$38)</f>
        <v>27556082644532.039</v>
      </c>
      <c r="AC17" s="99">
        <f>IF(ISBLANK(Calculations!AC17),"",Calculations!AC17 + 'IRA Buildings Changes'!$C$38)</f>
        <v>27414748217266.164</v>
      </c>
      <c r="AD17" s="99">
        <f>IF(ISBLANK(Calculations!AD17),"",Calculations!AD17 + 'IRA Buildings Changes'!$C$38)</f>
        <v>27288058103767.695</v>
      </c>
      <c r="AE17" s="99">
        <f>IF(ISBLANK(Calculations!AE17),"",Calculations!AE17 + 'IRA Buildings Changes'!$C$38)</f>
        <v>27174974630637.141</v>
      </c>
      <c r="AF17" s="99">
        <f>IF(ISBLANK(Calculations!AF17),"",Calculations!AF17 + 'IRA Buildings Changes'!$C$38)</f>
        <v>27076244108277.742</v>
      </c>
      <c r="AG17" s="99">
        <f>IF(ISBLANK(Calculations!AG17),"",Calculations!AG17 + 'IRA Buildings Changes'!$C$38)</f>
        <v>26984256180724.828</v>
      </c>
      <c r="AH17" s="99">
        <f>IF(ISBLANK(Calculations!AH17),"",Calculations!AH17 + 'IRA Buildings Changes'!$C$38)</f>
        <v>26912765480079.008</v>
      </c>
      <c r="AI17" s="99">
        <f>IF(ISBLANK(Calculations!AI17),"",Calculations!AI17 + 'IRA Buildings Changes'!$C$38)</f>
        <v>26852790067203.711</v>
      </c>
      <c r="AJ17" s="99">
        <f>IF(ISBLANK(Calculations!AJ17),"",Calculations!AJ17 + 'IRA Buildings Changes'!$C$38)</f>
        <v>26802714599848.945</v>
      </c>
      <c r="AK17" s="99">
        <f>IF(ISBLANK(Calculations!AK17),"",Calculations!AK17 + 'IRA Buildings Changes'!$C$38)</f>
        <v>26761893360903.164</v>
      </c>
      <c r="AL17" s="99">
        <f>IF(ISBLANK(Calculations!AL17),"",Calculations!AL17 + 'IRA Buildings Changes'!$C$38)</f>
        <v>26722252844060.938</v>
      </c>
      <c r="AM17" s="99">
        <f>IF(ISBLANK(Calculations!AM17),"",Calculations!AM17 + 'IRA Buildings Changes'!$C$38)</f>
        <v>26697324568162.438</v>
      </c>
      <c r="AN17" s="99">
        <f>IF(ISBLANK(Calculations!AN17),"",Calculations!AN17 + 'IRA Buildings Changes'!$C$38)</f>
        <v>26678416641582.984</v>
      </c>
      <c r="AO17" s="99">
        <f>IF(ISBLANK(Calculations!AO17),"",Calculations!AO17 + 'IRA Buildings Changes'!$C$38)</f>
        <v>26657628052281.695</v>
      </c>
      <c r="AP17" s="99">
        <f>IF(ISBLANK(Calculations!AP17),"",Calculations!AP17 + 'IRA Buildings Changes'!$C$38)</f>
        <v>26649102443328.086</v>
      </c>
      <c r="AQ17" s="99">
        <f>IF(ISBLANK(Calculations!AQ17),"",Calculations!AQ17 + 'IRA Buildings Changes'!$C$38)</f>
        <v>26644946226780.344</v>
      </c>
      <c r="AR17" s="99">
        <f>IF(ISBLANK(Calculations!AR17),"",Calculations!AR17 + 'IRA Buildings Changes'!$C$38)</f>
        <v>26637521822230.594</v>
      </c>
      <c r="AS17" s="99">
        <f>IF(ISBLANK(Calculations!AS17),"",Calculations!AS17 + 'IRA Buildings Changes'!$C$38)</f>
        <v>26640023167986.461</v>
      </c>
      <c r="AT17" s="99">
        <f>IF(ISBLANK(Calculations!AT17),"",Calculations!AT17 + 'IRA Buildings Changes'!$C$38)</f>
        <v>26643877975696.07</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0.74066972942635423</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0.74066972942635423</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0.74066972942635423</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0.74066972942635423</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0.74066972942635423</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0.74066972942635423</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0.74066972942635423</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0.74066972942635423</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0.74066972942635423</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4.4358831890425519E-2</v>
      </c>
      <c r="K30">
        <f>IF(ISBLANK(Calculations!K30),"",Calculations!K30)</f>
        <v>0.74066972942635423</v>
      </c>
      <c r="L30" t="str">
        <f>IF(ISBLANK(Calculations!L30),"",Calculations!L30)</f>
        <v>RESIDENTIAL</v>
      </c>
      <c r="M30" t="str">
        <f>IF(ISBLANK(Calculations!M30),"",Calculations!M30)</f>
        <v>lighting</v>
      </c>
      <c r="N30" t="str">
        <f>IF(ISBLANK(Calculations!N30),"",Calculations!N30)</f>
        <v>electricity</v>
      </c>
      <c r="O30">
        <f t="shared" si="0"/>
        <v>6578704074645.3701</v>
      </c>
      <c r="P30">
        <f>IF(ISBLANK(Calculations!P30),"",Calculations!P30)</f>
        <v>6578704074645.3701</v>
      </c>
      <c r="Q30">
        <f>IF(ISBLANK(Calculations!Q30),"",Calculations!Q30)</f>
        <v>6578704074645.3701</v>
      </c>
      <c r="R30">
        <f>IF(ISBLANK(Calculations!R30),"",Calculations!R30)</f>
        <v>6585037195766.2256</v>
      </c>
      <c r="S30">
        <f>IF(ISBLANK(Calculations!S30),"",Calculations!S30)</f>
        <v>6595319923656.0195</v>
      </c>
      <c r="T30">
        <f>IF(ISBLANK(Calculations!T30),"",Calculations!T30)</f>
        <v>6609075043951.543</v>
      </c>
      <c r="U30">
        <f>IF(ISBLANK(Calculations!U30),"",Calculations!U30)</f>
        <v>6643240320273.958</v>
      </c>
      <c r="V30">
        <f>IF(ISBLANK(Calculations!V30),"",Calculations!V30)</f>
        <v>6696739236536.4512</v>
      </c>
      <c r="W30">
        <f>IF(ISBLANK(Calculations!W30),"",Calculations!W30)</f>
        <v>6756027487751.0605</v>
      </c>
      <c r="X30">
        <f>IF(ISBLANK(Calculations!X30),"",Calculations!X30)</f>
        <v>6815867510939.5791</v>
      </c>
      <c r="Y30">
        <f>IF(ISBLANK(Calculations!Y30),"",Calculations!Y30)</f>
        <v>6876072778097.7754</v>
      </c>
      <c r="Z30">
        <f>IF(ISBLANK(Calculations!Z30),"",Calculations!Z30)</f>
        <v>6940286189057.9355</v>
      </c>
      <c r="AA30">
        <f>IF(ISBLANK(Calculations!AA30),"",Calculations!AA30)</f>
        <v>7013819937002.501</v>
      </c>
      <c r="AB30">
        <f>IF(ISBLANK(Calculations!AB30),"",Calculations!AB30)</f>
        <v>7095699921319.8232</v>
      </c>
      <c r="AC30">
        <f>IF(ISBLANK(Calculations!AC30),"",Calculations!AC30)</f>
        <v>7184478666271.6631</v>
      </c>
      <c r="AD30">
        <f>IF(ISBLANK(Calculations!AD30),"",Calculations!AD30)</f>
        <v>7273460537856.4561</v>
      </c>
      <c r="AE30">
        <f>IF(ISBLANK(Calculations!AE30),"",Calculations!AE30)</f>
        <v>7363813578669.5146</v>
      </c>
      <c r="AF30">
        <f>IF(ISBLANK(Calculations!AF30),"",Calculations!AF30)</f>
        <v>7439208994527.8291</v>
      </c>
      <c r="AG30">
        <f>IF(ISBLANK(Calculations!AG30),"",Calculations!AG30)</f>
        <v>7511692279878.9258</v>
      </c>
      <c r="AH30">
        <f>IF(ISBLANK(Calculations!AH30),"",Calculations!AH30)</f>
        <v>7582271944556.1797</v>
      </c>
      <c r="AI30">
        <f>IF(ISBLANK(Calculations!AI30),"",Calculations!AI30)</f>
        <v>7651426739394.9004</v>
      </c>
      <c r="AJ30">
        <f>IF(ISBLANK(Calculations!AJ30),"",Calculations!AJ30)</f>
        <v>7719497764609.8916</v>
      </c>
      <c r="AK30">
        <f>IF(ISBLANK(Calculations!AK30),"",Calculations!AK30)</f>
        <v>7783030585232.0518</v>
      </c>
      <c r="AL30">
        <f>IF(ISBLANK(Calculations!AL30),"",Calculations!AL30)</f>
        <v>7848778071477.2637</v>
      </c>
      <c r="AM30">
        <f>IF(ISBLANK(Calculations!AM30),"",Calculations!AM30)</f>
        <v>7917479329414.0596</v>
      </c>
      <c r="AN30">
        <f>IF(ISBLANK(Calculations!AN30),"",Calculations!AN30)</f>
        <v>7989717345319.9727</v>
      </c>
      <c r="AO30">
        <f>IF(ISBLANK(Calculations!AO30),"",Calculations!AO30)</f>
        <v>8065426990632.2148</v>
      </c>
      <c r="AP30">
        <f>IF(ISBLANK(Calculations!AP30),"",Calculations!AP30)</f>
        <v>8144347377843.3623</v>
      </c>
      <c r="AQ30">
        <f>IF(ISBLANK(Calculations!AQ30),"",Calculations!AQ30)</f>
        <v>8226023999843.708</v>
      </c>
      <c r="AR30">
        <f>IF(ISBLANK(Calculations!AR30),"",Calculations!AR30)</f>
        <v>8309960333188.6719</v>
      </c>
      <c r="AS30">
        <f>IF(ISBLANK(Calculations!AS30),"",Calculations!AS30)</f>
        <v>8395877806614.0391</v>
      </c>
      <c r="AT30">
        <f>IF(ISBLANK(Calculations!AT30),"",Calculations!AT30)</f>
        <v>8483674406130.1455</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0.74066972942635423</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0.74066972942635423</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0.74066972942635423</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0.74066972942635423</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0.74066972942635423</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0.74066972942635423</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0.74066972942635423</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0.74066972942635423</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0.74066972942635423</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0.28634381029943951</v>
      </c>
      <c r="K43">
        <f>IF(ISBLANK(Calculations!K43),"",Calculations!K43)</f>
        <v>0.74066972942635423</v>
      </c>
      <c r="L43" t="str">
        <f>IF(ISBLANK(Calculations!L43),"",Calculations!L43)</f>
        <v>RESIDENTIAL</v>
      </c>
      <c r="M43" t="str">
        <f>IF(ISBLANK(Calculations!M43),"",Calculations!M43)</f>
        <v>appl</v>
      </c>
      <c r="N43" t="str">
        <f>IF(ISBLANK(Calculations!N43),"",Calculations!N43)</f>
        <v>electricity</v>
      </c>
      <c r="O43">
        <f t="shared" si="0"/>
        <v>42466654582331.328</v>
      </c>
      <c r="P43">
        <f>IF(ISBLANK(Calculations!P43),"",Calculations!P43)</f>
        <v>42466654582331.328</v>
      </c>
      <c r="Q43">
        <f>IF(ISBLANK(Calculations!Q43),"",Calculations!Q43)</f>
        <v>42466654582331.328</v>
      </c>
      <c r="R43">
        <f>IF(ISBLANK(Calculations!R43),"",Calculations!R43)</f>
        <v>42336164182866.203</v>
      </c>
      <c r="S43">
        <f>IF(ISBLANK(Calculations!S43),"",Calculations!S43)</f>
        <v>42215126609088.5</v>
      </c>
      <c r="T43">
        <f>IF(ISBLANK(Calculations!T43),"",Calculations!T43)</f>
        <v>42117572345191.367</v>
      </c>
      <c r="U43">
        <f>IF(ISBLANK(Calculations!U43),"",Calculations!U43)</f>
        <v>42053605833669.625</v>
      </c>
      <c r="V43">
        <f>IF(ISBLANK(Calculations!V43),"",Calculations!V43)</f>
        <v>42033559363123.078</v>
      </c>
      <c r="W43">
        <f>IF(ISBLANK(Calculations!W43),"",Calculations!W43)</f>
        <v>42058247910743.281</v>
      </c>
      <c r="X43">
        <f>IF(ISBLANK(Calculations!X43),"",Calculations!X43)</f>
        <v>42126128719052.219</v>
      </c>
      <c r="Y43">
        <f>IF(ISBLANK(Calculations!Y43),"",Calculations!Y43)</f>
        <v>42228856955230.414</v>
      </c>
      <c r="Z43">
        <f>IF(ISBLANK(Calculations!Z43),"",Calculations!Z43)</f>
        <v>42371254589140.719</v>
      </c>
      <c r="AA43">
        <f>IF(ISBLANK(Calculations!AA43),"",Calculations!AA43)</f>
        <v>42556272798272.352</v>
      </c>
      <c r="AB43">
        <f>IF(ISBLANK(Calculations!AB43),"",Calculations!AB43)</f>
        <v>42774397227134.664</v>
      </c>
      <c r="AC43">
        <f>IF(ISBLANK(Calculations!AC43),"",Calculations!AC43)</f>
        <v>43018329242560.75</v>
      </c>
      <c r="AD43">
        <f>IF(ISBLANK(Calculations!AD43),"",Calculations!AD43)</f>
        <v>43291978863057.273</v>
      </c>
      <c r="AE43">
        <f>IF(ISBLANK(Calculations!AE43),"",Calculations!AE43)</f>
        <v>43592987232805.031</v>
      </c>
      <c r="AF43">
        <f>IF(ISBLANK(Calculations!AF43),"",Calculations!AF43)</f>
        <v>43917060544279.555</v>
      </c>
      <c r="AG43">
        <f>IF(ISBLANK(Calculations!AG43),"",Calculations!AG43)</f>
        <v>44252569899453.906</v>
      </c>
      <c r="AH43">
        <f>IF(ISBLANK(Calculations!AH43),"",Calculations!AH43)</f>
        <v>44593771797918.883</v>
      </c>
      <c r="AI43">
        <f>IF(ISBLANK(Calculations!AI43),"",Calculations!AI43)</f>
        <v>44937361157244.047</v>
      </c>
      <c r="AJ43">
        <f>IF(ISBLANK(Calculations!AJ43),"",Calculations!AJ43)</f>
        <v>45282033609105.898</v>
      </c>
      <c r="AK43">
        <f>IF(ISBLANK(Calculations!AK43),"",Calculations!AK43)</f>
        <v>45592665011297.945</v>
      </c>
      <c r="AL43">
        <f>IF(ISBLANK(Calculations!AL43),"",Calculations!AL43)</f>
        <v>45906208280768.289</v>
      </c>
      <c r="AM43">
        <f>IF(ISBLANK(Calculations!AM43),"",Calculations!AM43)</f>
        <v>46222623713907.383</v>
      </c>
      <c r="AN43">
        <f>IF(ISBLANK(Calculations!AN43),"",Calculations!AN43)</f>
        <v>46542190368649.156</v>
      </c>
      <c r="AO43">
        <f>IF(ISBLANK(Calculations!AO43),"",Calculations!AO43)</f>
        <v>46865354468888.766</v>
      </c>
      <c r="AP43">
        <f>IF(ISBLANK(Calculations!AP43),"",Calculations!AP43)</f>
        <v>47192406560972.93</v>
      </c>
      <c r="AQ43">
        <f>IF(ISBLANK(Calculations!AQ43),"",Calculations!AQ43)</f>
        <v>47523503246675.5</v>
      </c>
      <c r="AR43">
        <f>IF(ISBLANK(Calculations!AR43),"",Calculations!AR43)</f>
        <v>47858978501417.414</v>
      </c>
      <c r="AS43">
        <f>IF(ISBLANK(Calculations!AS43),"",Calculations!AS43)</f>
        <v>48198552989409.531</v>
      </c>
      <c r="AT43">
        <f>IF(ISBLANK(Calculations!AT43),"",Calculations!AT43)</f>
        <v>48541905057353.039</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0.74066972942635423</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0.36231616629961322</v>
      </c>
      <c r="K45">
        <f>IF(ISBLANK(Calculations!K45),"",Calculations!K45)</f>
        <v>0.74066972942635423</v>
      </c>
      <c r="L45" t="str">
        <f>IF(ISBLANK(Calculations!L45),"",Calculations!L45)</f>
        <v>RESIDENTIAL</v>
      </c>
      <c r="M45" t="str">
        <f>IF(ISBLANK(Calculations!M45),"",Calculations!M45)</f>
        <v>appl</v>
      </c>
      <c r="N45" t="str">
        <f>IF(ISBLANK(Calculations!N45),"",Calculations!N45)</f>
        <v>natural gas</v>
      </c>
      <c r="O45">
        <f t="shared" si="0"/>
        <v>34908365434373.219</v>
      </c>
      <c r="P45">
        <f>IF(ISBLANK(Calculations!P45),"",Calculations!P45)</f>
        <v>34908365434373.219</v>
      </c>
      <c r="Q45">
        <f>IF(ISBLANK(Calculations!Q45),"",Calculations!Q45)</f>
        <v>34908365434373.219</v>
      </c>
      <c r="R45">
        <f>IF(ISBLANK(Calculations!R45),"",Calculations!R45)</f>
        <v>35133219929912.109</v>
      </c>
      <c r="S45">
        <f>IF(ISBLANK(Calculations!S45),"",Calculations!S45)</f>
        <v>35363967601032.922</v>
      </c>
      <c r="T45">
        <f>IF(ISBLANK(Calculations!T45),"",Calculations!T45)</f>
        <v>35605216114481.969</v>
      </c>
      <c r="U45">
        <f>IF(ISBLANK(Calculations!U45),"",Calculations!U45)</f>
        <v>35862253893902.445</v>
      </c>
      <c r="V45">
        <f>IF(ISBLANK(Calculations!V45),"",Calculations!V45)</f>
        <v>36142459819074.656</v>
      </c>
      <c r="W45">
        <f>IF(ISBLANK(Calculations!W45),"",Calculations!W45)</f>
        <v>36439876709443.344</v>
      </c>
      <c r="X45">
        <f>IF(ISBLANK(Calculations!X45),"",Calculations!X45)</f>
        <v>36745225010774.977</v>
      </c>
      <c r="Y45">
        <f>IF(ISBLANK(Calculations!Y45),"",Calculations!Y45)</f>
        <v>37050157638602.859</v>
      </c>
      <c r="Z45">
        <f>IF(ISBLANK(Calculations!Z45),"",Calculations!Z45)</f>
        <v>37361615350406.375</v>
      </c>
      <c r="AA45">
        <f>IF(ISBLANK(Calculations!AA45),"",Calculations!AA45)</f>
        <v>37678204543922.078</v>
      </c>
      <c r="AB45">
        <f>IF(ISBLANK(Calculations!AB45),"",Calculations!AB45)</f>
        <v>37989832353405.047</v>
      </c>
      <c r="AC45">
        <f>IF(ISBLANK(Calculations!AC45),"",Calculations!AC45)</f>
        <v>38296785855239.062</v>
      </c>
      <c r="AD45">
        <f>IF(ISBLANK(Calculations!AD45),"",Calculations!AD45)</f>
        <v>38612070421003.828</v>
      </c>
      <c r="AE45">
        <f>IF(ISBLANK(Calculations!AE45),"",Calculations!AE45)</f>
        <v>38939061579609.492</v>
      </c>
      <c r="AF45">
        <f>IF(ISBLANK(Calculations!AF45),"",Calculations!AF45)</f>
        <v>39275860424955.891</v>
      </c>
      <c r="AG45">
        <f>IF(ISBLANK(Calculations!AG45),"",Calculations!AG45)</f>
        <v>39615170193386.938</v>
      </c>
      <c r="AH45">
        <f>IF(ISBLANK(Calculations!AH45),"",Calculations!AH45)</f>
        <v>39955970584975.922</v>
      </c>
      <c r="AI45">
        <f>IF(ISBLANK(Calculations!AI45),"",Calculations!AI45)</f>
        <v>40295146176503.883</v>
      </c>
      <c r="AJ45">
        <f>IF(ISBLANK(Calculations!AJ45),"",Calculations!AJ45)</f>
        <v>40631957778969.867</v>
      </c>
      <c r="AK45">
        <f>IF(ISBLANK(Calculations!AK45),"",Calculations!AK45)</f>
        <v>40908088483469.961</v>
      </c>
      <c r="AL45">
        <f>IF(ISBLANK(Calculations!AL45),"",Calculations!AL45)</f>
        <v>41184767985613.781</v>
      </c>
      <c r="AM45">
        <f>IF(ISBLANK(Calculations!AM45),"",Calculations!AM45)</f>
        <v>41463738734916.273</v>
      </c>
      <c r="AN45">
        <f>IF(ISBLANK(Calculations!AN45),"",Calculations!AN45)</f>
        <v>41746076654374.477</v>
      </c>
      <c r="AO45">
        <f>IF(ISBLANK(Calculations!AO45),"",Calculations!AO45)</f>
        <v>42032007332707.547</v>
      </c>
      <c r="AP45">
        <f>IF(ISBLANK(Calculations!AP45),"",Calculations!AP45)</f>
        <v>42321147053002.445</v>
      </c>
      <c r="AQ45">
        <f>IF(ISBLANK(Calculations!AQ45),"",Calculations!AQ45)</f>
        <v>42613590815720.57</v>
      </c>
      <c r="AR45">
        <f>IF(ISBLANK(Calculations!AR45),"",Calculations!AR45)</f>
        <v>42908390183976.094</v>
      </c>
      <c r="AS45">
        <f>IF(ISBLANK(Calculations!AS45),"",Calculations!AS45)</f>
        <v>43206320114225.367</v>
      </c>
      <c r="AT45">
        <f>IF(ISBLANK(Calculations!AT45),"",Calculations!AT45)</f>
        <v>43508095959320.219</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1.3116750279103103E-2</v>
      </c>
      <c r="K46">
        <f>IF(ISBLANK(Calculations!K46),"",Calculations!K46)</f>
        <v>0.74066972942635423</v>
      </c>
      <c r="L46" t="str">
        <f>IF(ISBLANK(Calculations!L46),"",Calculations!L46)</f>
        <v>RESIDENTIAL</v>
      </c>
      <c r="M46" t="str">
        <f>IF(ISBLANK(Calculations!M46),"",Calculations!M46)</f>
        <v>appl</v>
      </c>
      <c r="N46" t="str">
        <f>IF(ISBLANK(Calculations!N46),"",Calculations!N46)</f>
        <v>petroleum diesel</v>
      </c>
      <c r="O46">
        <f t="shared" si="0"/>
        <v>796644750.17446089</v>
      </c>
      <c r="P46">
        <f>IF(ISBLANK(Calculations!P46),"",Calculations!P46)</f>
        <v>796644750.17446089</v>
      </c>
      <c r="Q46">
        <f>IF(ISBLANK(Calculations!Q46),"",Calculations!Q46)</f>
        <v>796644750.17446089</v>
      </c>
      <c r="R46">
        <f>IF(ISBLANK(Calculations!R46),"",Calculations!R46)</f>
        <v>770042135.06400573</v>
      </c>
      <c r="S46">
        <f>IF(ISBLANK(Calculations!S46),"",Calculations!S46)</f>
        <v>751198292.97131741</v>
      </c>
      <c r="T46">
        <f>IF(ISBLANK(Calculations!T46),"",Calculations!T46)</f>
        <v>738729935.29738903</v>
      </c>
      <c r="U46">
        <f>IF(ISBLANK(Calculations!U46),"",Calculations!U46)</f>
        <v>731348340.8439182</v>
      </c>
      <c r="V46">
        <f>IF(ISBLANK(Calculations!V46),"",Calculations!V46)</f>
        <v>728042197.58617127</v>
      </c>
      <c r="W46">
        <f>IF(ISBLANK(Calculations!W46),"",Calculations!W46)</f>
        <v>727693167.76038897</v>
      </c>
      <c r="X46">
        <f>IF(ISBLANK(Calculations!X46),"",Calculations!X46)</f>
        <v>729306226.01279318</v>
      </c>
      <c r="Y46">
        <f>IF(ISBLANK(Calculations!Y46),"",Calculations!Y46)</f>
        <v>732121016.37265444</v>
      </c>
      <c r="Z46">
        <f>IF(ISBLANK(Calculations!Z46),"",Calculations!Z46)</f>
        <v>735891476.92948425</v>
      </c>
      <c r="AA46">
        <f>IF(ISBLANK(Calculations!AA46),"",Calculations!AA46)</f>
        <v>740317396.47619152</v>
      </c>
      <c r="AB46">
        <f>IF(ISBLANK(Calculations!AB46),"",Calculations!AB46)</f>
        <v>745000941.81705868</v>
      </c>
      <c r="AC46">
        <f>IF(ISBLANK(Calculations!AC46),"",Calculations!AC46)</f>
        <v>749829160.88370526</v>
      </c>
      <c r="AD46">
        <f>IF(ISBLANK(Calculations!AD46),"",Calculations!AD46)</f>
        <v>755014399.07578862</v>
      </c>
      <c r="AE46">
        <f>IF(ISBLANK(Calculations!AE46),"",Calculations!AE46)</f>
        <v>760560069.09609056</v>
      </c>
      <c r="AF46">
        <f>IF(ISBLANK(Calculations!AF46),"",Calculations!AF46)</f>
        <v>766377148.51582253</v>
      </c>
      <c r="AG46">
        <f>IF(ISBLANK(Calculations!AG46),"",Calculations!AG46)</f>
        <v>772274105.31361413</v>
      </c>
      <c r="AH46">
        <f>IF(ISBLANK(Calculations!AH46),"",Calculations!AH46)</f>
        <v>778224007.61794257</v>
      </c>
      <c r="AI46">
        <f>IF(ISBLANK(Calculations!AI46),"",Calculations!AI46)</f>
        <v>784155920.40127933</v>
      </c>
      <c r="AJ46">
        <f>IF(ISBLANK(Calculations!AJ46),"",Calculations!AJ46)</f>
        <v>790047674.64181721</v>
      </c>
      <c r="AK46">
        <f>IF(ISBLANK(Calculations!AK46),"",Calculations!AK46)</f>
        <v>795311886.34048283</v>
      </c>
      <c r="AL46">
        <f>IF(ISBLANK(Calculations!AL46),"",Calculations!AL46)</f>
        <v>800591767.3413682</v>
      </c>
      <c r="AM46">
        <f>IF(ISBLANK(Calculations!AM46),"",Calculations!AM46)</f>
        <v>805929581.4511075</v>
      </c>
      <c r="AN46">
        <f>IF(ISBLANK(Calculations!AN46),"",Calculations!AN46)</f>
        <v>811350868.27769291</v>
      </c>
      <c r="AO46">
        <f>IF(ISBLANK(Calculations!AO46),"",Calculations!AO46)</f>
        <v>816861692.3186748</v>
      </c>
      <c r="AP46">
        <f>IF(ISBLANK(Calculations!AP46),"",Calculations!AP46)</f>
        <v>822445333.54083943</v>
      </c>
      <c r="AQ46">
        <f>IF(ISBLANK(Calculations!AQ46),"",Calculations!AQ46)</f>
        <v>828098575.27787542</v>
      </c>
      <c r="AR46">
        <f>IF(ISBLANK(Calculations!AR46),"",Calculations!AR46)</f>
        <v>833797308.51632583</v>
      </c>
      <c r="AS46">
        <f>IF(ISBLANK(Calculations!AS46),"",Calculations!AS46)</f>
        <v>839554857.45066822</v>
      </c>
      <c r="AT46">
        <f>IF(ISBLANK(Calculations!AT46),"",Calculations!AT46)</f>
        <v>845390691.52991843</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0.74066972942635423</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0.74066972942635423</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0.74066972942635423</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0.74066972942635423</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0.20912269244713474</v>
      </c>
      <c r="K51">
        <f>IF(ISBLANK(Calculations!K51),"",Calculations!K51)</f>
        <v>0.74066972942635423</v>
      </c>
      <c r="L51" t="str">
        <f>IF(ISBLANK(Calculations!L51),"",Calculations!L51)</f>
        <v>RESIDENTIAL</v>
      </c>
      <c r="M51" t="str">
        <f>IF(ISBLANK(Calculations!M51),"",Calculations!M51)</f>
        <v>appl</v>
      </c>
      <c r="N51" t="str">
        <f>IF(ISBLANK(Calculations!N51),"",Calculations!N51)</f>
        <v>LPG propane or butane</v>
      </c>
      <c r="O51">
        <f t="shared" si="0"/>
        <v>1202882325814.415</v>
      </c>
      <c r="P51">
        <f>IF(ISBLANK(Calculations!P51),"",Calculations!P51)</f>
        <v>1202882325814.415</v>
      </c>
      <c r="Q51">
        <f>IF(ISBLANK(Calculations!Q51),"",Calculations!Q51)</f>
        <v>1202882325814.415</v>
      </c>
      <c r="R51">
        <f>IF(ISBLANK(Calculations!R51),"",Calculations!R51)</f>
        <v>1193055949404.75</v>
      </c>
      <c r="S51">
        <f>IF(ISBLANK(Calculations!S51),"",Calculations!S51)</f>
        <v>1186779841815.2444</v>
      </c>
      <c r="T51">
        <f>IF(ISBLANK(Calculations!T51),"",Calculations!T51)</f>
        <v>1183753724537.8564</v>
      </c>
      <c r="U51">
        <f>IF(ISBLANK(Calculations!U51),"",Calculations!U51)</f>
        <v>1183489583106.0471</v>
      </c>
      <c r="V51">
        <f>IF(ISBLANK(Calculations!V51),"",Calculations!V51)</f>
        <v>1185600382749.6379</v>
      </c>
      <c r="W51">
        <f>IF(ISBLANK(Calculations!W51),"",Calculations!W51)</f>
        <v>1189482195796.2869</v>
      </c>
      <c r="X51">
        <f>IF(ISBLANK(Calculations!X51),"",Calculations!X51)</f>
        <v>1194617192826.8887</v>
      </c>
      <c r="Y51">
        <f>IF(ISBLANK(Calculations!Y51),"",Calculations!Y51)</f>
        <v>1200521537999.5569</v>
      </c>
      <c r="Z51">
        <f>IF(ISBLANK(Calculations!Z51),"",Calculations!Z51)</f>
        <v>1207289231290.0862</v>
      </c>
      <c r="AA51">
        <f>IF(ISBLANK(Calculations!AA51),"",Calculations!AA51)</f>
        <v>1214758209178.1392</v>
      </c>
      <c r="AB51">
        <f>IF(ISBLANK(Calculations!AB51),"",Calculations!AB51)</f>
        <v>1222475408556.0918</v>
      </c>
      <c r="AC51">
        <f>IF(ISBLANK(Calculations!AC51),"",Calculations!AC51)</f>
        <v>1230236761624.4343</v>
      </c>
      <c r="AD51">
        <f>IF(ISBLANK(Calculations!AD51),"",Calculations!AD51)</f>
        <v>1238256008392.1912</v>
      </c>
      <c r="AE51">
        <f>IF(ISBLANK(Calculations!AE51),"",Calculations!AE51)</f>
        <v>1246571259388.0688</v>
      </c>
      <c r="AF51">
        <f>IF(ISBLANK(Calculations!AF51),"",Calculations!AF51)</f>
        <v>1255164649810.2539</v>
      </c>
      <c r="AG51">
        <f>IF(ISBLANK(Calculations!AG51),"",Calculations!AG51)</f>
        <v>1263816610757.5005</v>
      </c>
      <c r="AH51">
        <f>IF(ISBLANK(Calculations!AH51),"",Calculations!AH51)</f>
        <v>1272506727480.0532</v>
      </c>
      <c r="AI51">
        <f>IF(ISBLANK(Calculations!AI51),"",Calculations!AI51)</f>
        <v>1281160016577.6785</v>
      </c>
      <c r="AJ51">
        <f>IF(ISBLANK(Calculations!AJ51),"",Calculations!AJ51)</f>
        <v>1289766227304.3027</v>
      </c>
      <c r="AK51">
        <f>IF(ISBLANK(Calculations!AK51),"",Calculations!AK51)</f>
        <v>1299118470232.2075</v>
      </c>
      <c r="AL51">
        <f>IF(ISBLANK(Calculations!AL51),"",Calculations!AL51)</f>
        <v>1308445818852.343</v>
      </c>
      <c r="AM51">
        <f>IF(ISBLANK(Calculations!AM51),"",Calculations!AM51)</f>
        <v>1317785688924.54</v>
      </c>
      <c r="AN51">
        <f>IF(ISBLANK(Calculations!AN51),"",Calculations!AN51)</f>
        <v>1327165837603.9578</v>
      </c>
      <c r="AO51">
        <f>IF(ISBLANK(Calculations!AO51),"",Calculations!AO51)</f>
        <v>1336598904460.5542</v>
      </c>
      <c r="AP51">
        <f>IF(ISBLANK(Calculations!AP51),"",Calculations!AP51)</f>
        <v>1346087237449.3652</v>
      </c>
      <c r="AQ51">
        <f>IF(ISBLANK(Calculations!AQ51),"",Calculations!AQ51)</f>
        <v>1355637944038.1086</v>
      </c>
      <c r="AR51">
        <f>IF(ISBLANK(Calculations!AR51),"",Calculations!AR51)</f>
        <v>1365241245289.5449</v>
      </c>
      <c r="AS51">
        <f>IF(ISBLANK(Calculations!AS51),"",Calculations!AS51)</f>
        <v>1374918129383.311</v>
      </c>
      <c r="AT51">
        <f>IF(ISBLANK(Calculations!AT51),"",Calculations!AT51)</f>
        <v>1384688299433.4082</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0.74066972942635423</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0.39159318821449196</v>
      </c>
      <c r="K56">
        <f>IF(ISBLANK(Calculations!K56),"",Calculations!K56)</f>
        <v>0.74066972942635423</v>
      </c>
      <c r="L56" t="str">
        <f>IF(ISBLANK(Calculations!L56),"",Calculations!L56)</f>
        <v>RESIDENTIAL</v>
      </c>
      <c r="M56" t="str">
        <f>IF(ISBLANK(Calculations!M56),"",Calculations!M56)</f>
        <v>other</v>
      </c>
      <c r="N56" t="str">
        <f>IF(ISBLANK(Calculations!N56),"",Calculations!N56)</f>
        <v>electricity</v>
      </c>
      <c r="O56">
        <f t="shared" si="0"/>
        <v>58075823756443.328</v>
      </c>
      <c r="P56">
        <f>IF(ISBLANK(Calculations!P56),"",Calculations!P56)</f>
        <v>58075823756443.328</v>
      </c>
      <c r="Q56">
        <f>IF(ISBLANK(Calculations!Q56),"",Calculations!Q56)</f>
        <v>58075823756443.328</v>
      </c>
      <c r="R56">
        <f>IF(ISBLANK(Calculations!R56),"",Calculations!R56)</f>
        <v>58762020956165.445</v>
      </c>
      <c r="S56">
        <f>IF(ISBLANK(Calculations!S56),"",Calculations!S56)</f>
        <v>59503822737050.328</v>
      </c>
      <c r="T56">
        <f>IF(ISBLANK(Calculations!T56),"",Calculations!T56)</f>
        <v>60283706879241.688</v>
      </c>
      <c r="U56">
        <f>IF(ISBLANK(Calculations!U56),"",Calculations!U56)</f>
        <v>61051740628557.969</v>
      </c>
      <c r="V56">
        <f>IF(ISBLANK(Calculations!V56),"",Calculations!V56)</f>
        <v>61771023926352.07</v>
      </c>
      <c r="W56">
        <f>IF(ISBLANK(Calculations!W56),"",Calculations!W56)</f>
        <v>62550343952984.094</v>
      </c>
      <c r="X56">
        <f>IF(ISBLANK(Calculations!X56),"",Calculations!X56)</f>
        <v>63346664653683.43</v>
      </c>
      <c r="Y56">
        <f>IF(ISBLANK(Calculations!Y56),"",Calculations!Y56)</f>
        <v>64087627466361.156</v>
      </c>
      <c r="Z56">
        <f>IF(ISBLANK(Calculations!Z56),"",Calculations!Z56)</f>
        <v>64768227402302.18</v>
      </c>
      <c r="AA56">
        <f>IF(ISBLANK(Calculations!AA56),"",Calculations!AA56)</f>
        <v>65477014078800.367</v>
      </c>
      <c r="AB56">
        <f>IF(ISBLANK(Calculations!AB56),"",Calculations!AB56)</f>
        <v>66201391999795.156</v>
      </c>
      <c r="AC56">
        <f>IF(ISBLANK(Calculations!AC56),"",Calculations!AC56)</f>
        <v>66967100672865.062</v>
      </c>
      <c r="AD56">
        <f>IF(ISBLANK(Calculations!AD56),"",Calculations!AD56)</f>
        <v>67794993865112.148</v>
      </c>
      <c r="AE56">
        <f>IF(ISBLANK(Calculations!AE56),"",Calculations!AE56)</f>
        <v>68673182315609.969</v>
      </c>
      <c r="AF56">
        <f>IF(ISBLANK(Calculations!AF56),"",Calculations!AF56)</f>
        <v>69563512669367</v>
      </c>
      <c r="AG56">
        <f>IF(ISBLANK(Calculations!AG56),"",Calculations!AG56)</f>
        <v>70419143900927.141</v>
      </c>
      <c r="AH56">
        <f>IF(ISBLANK(Calculations!AH56),"",Calculations!AH56)</f>
        <v>71333366207788.203</v>
      </c>
      <c r="AI56">
        <f>IF(ISBLANK(Calculations!AI56),"",Calculations!AI56)</f>
        <v>72207563808416.922</v>
      </c>
      <c r="AJ56">
        <f>IF(ISBLANK(Calculations!AJ56),"",Calculations!AJ56)</f>
        <v>73006417013839.953</v>
      </c>
      <c r="AK56">
        <f>IF(ISBLANK(Calculations!AK56),"",Calculations!AK56)</f>
        <v>73659256567948.562</v>
      </c>
      <c r="AL56">
        <f>IF(ISBLANK(Calculations!AL56),"",Calculations!AL56)</f>
        <v>74272253593289.328</v>
      </c>
      <c r="AM56">
        <f>IF(ISBLANK(Calculations!AM56),"",Calculations!AM56)</f>
        <v>74884240842524.531</v>
      </c>
      <c r="AN56">
        <f>IF(ISBLANK(Calculations!AN56),"",Calculations!AN56)</f>
        <v>75476789439011.484</v>
      </c>
      <c r="AO56">
        <f>IF(ISBLANK(Calculations!AO56),"",Calculations!AO56)</f>
        <v>76059398919549.203</v>
      </c>
      <c r="AP56">
        <f>IF(ISBLANK(Calculations!AP56),"",Calculations!AP56)</f>
        <v>76578351918725.906</v>
      </c>
      <c r="AQ56">
        <f>IF(ISBLANK(Calculations!AQ56),"",Calculations!AQ56)</f>
        <v>77031242583494.984</v>
      </c>
      <c r="AR56">
        <f>IF(ISBLANK(Calculations!AR56),"",Calculations!AR56)</f>
        <v>77411967439979.922</v>
      </c>
      <c r="AS56">
        <f>IF(ISBLANK(Calculations!AS56),"",Calculations!AS56)</f>
        <v>77763091234779.438</v>
      </c>
      <c r="AT56">
        <f>IF(ISBLANK(Calculations!AT56),"",Calculations!AT56)</f>
        <v>78070078903196.266</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0.74066972942635423</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0.74066972942635423</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0.74066972942635423</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0.74066972942635423</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0.74066972942635423</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0.74066972942635423</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0.74066972942635423</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0.74066972942635423</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0.74066972942635423</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0.1283245020376225</v>
      </c>
      <c r="K69">
        <f>IF(ISBLANK(Calculations!K69),"",Calculations!K69)</f>
        <v>0.25933027057364572</v>
      </c>
      <c r="L69" t="str">
        <f>IF(ISBLANK(Calculations!L69),"",Calculations!L69)</f>
        <v>RESIDENTIAL</v>
      </c>
      <c r="M69" t="str">
        <f>IF(ISBLANK(Calculations!M69),"",Calculations!M69)</f>
        <v>heating</v>
      </c>
      <c r="N69" t="str">
        <f>IF(ISBLANK(Calculations!N69),"",Calculations!N69)</f>
        <v>electricity</v>
      </c>
      <c r="O69">
        <f t="shared" si="0"/>
        <v>6661496614760.5947</v>
      </c>
      <c r="P69">
        <f>IF(ISBLANK(Calculations!P69),"",Calculations!P69)-(SUMIFS(BDEQ!B:B,BDEQ!$AG:$AG,About!$B$2,BDEQ!$AH:$AH,$I69)*BDEQ!$C$2*$J69*$K69)</f>
        <v>6661496614760.5947</v>
      </c>
      <c r="Q69">
        <f>IF(ISBLANK(Calculations!Q69),"",Calculations!Q69)-(SUMIFS(BDEQ!C:C,BDEQ!$AG:$AG,About!$B$2,BDEQ!$AH:$AH,$I69)*BDEQ!$C$2*$J69*$K69)</f>
        <v>6661496614760.5947</v>
      </c>
      <c r="R69">
        <f>IF(ISBLANK(Calculations!R69),"",Calculations!R69)-(SUMIFS(BDEQ!D:D,BDEQ!$AG:$AG,About!$B$2,BDEQ!$AH:$AH,$I69)*BDEQ!$C$2*$J69*$K69)</f>
        <v>6679035615588.1953</v>
      </c>
      <c r="S69" s="99">
        <f>IF(ISBLANK(Calculations!S69),"",Calculations!S69+('IRA Buildings Changes'!$G$39/($AB$68-$R$68)*(S68-$R$68)))-(SUMIFS(BDEQ!E:E,BDEQ!$AG:$AG,About!$B$2,BDEQ!$AH:$AH,$I69)*BDEQ!$C$2*$J69*$K69)</f>
        <v>6695800820720.3584</v>
      </c>
      <c r="T69" s="99">
        <f>IF(ISBLANK(Calculations!T69),"",Calculations!T69+('IRA Buildings Changes'!$G$39/($AB$68-$R$68)*(T68-$R$68)))-(SUMIFS(BDEQ!F:F,BDEQ!$AG:$AG,About!$B$2,BDEQ!$AH:$AH,$I69)*BDEQ!$C$2*$J69*$K69)</f>
        <v>6706108698180.1328</v>
      </c>
      <c r="U69" s="99">
        <f>IF(ISBLANK(Calculations!U69),"",Calculations!U69+('IRA Buildings Changes'!$G$39/($AB$68-$R$68)*(U68-$R$68)))-(SUMIFS(BDEQ!G:G,BDEQ!$AG:$AG,About!$B$2,BDEQ!$AH:$AH,$I69)*BDEQ!$C$2*$J69*$K69)</f>
        <v>6711536268349.9365</v>
      </c>
      <c r="V69" s="99">
        <f>IF(ISBLANK(Calculations!V69),"",Calculations!V69+('IRA Buildings Changes'!$G$39/($AB$68-$R$68)*(V68-$R$68)))-(SUMIFS(BDEQ!H:H,BDEQ!$AG:$AG,About!$B$2,BDEQ!$AH:$AH,$I69)*BDEQ!$C$2*$J69*$K69)</f>
        <v>6714159351319.9629</v>
      </c>
      <c r="W69" s="99">
        <f>IF(ISBLANK(Calculations!W69),"",Calculations!W69+('IRA Buildings Changes'!$G$39/($AB$68-$R$68)*(W68-$R$68)))-(SUMIFS(BDEQ!I:I,BDEQ!$AG:$AG,About!$B$2,BDEQ!$AH:$AH,$I69)*BDEQ!$C$2*$J69*$K69)</f>
        <v>6716189969804.042</v>
      </c>
      <c r="X69" s="99">
        <f>IF(ISBLANK(Calculations!X69),"",Calculations!X69+('IRA Buildings Changes'!$G$39/($AB$68-$R$68)*(X68-$R$68)))-(SUMIFS(BDEQ!J:J,BDEQ!$AG:$AG,About!$B$2,BDEQ!$AH:$AH,$I69)*BDEQ!$C$2*$J69*$K69)</f>
        <v>6709546249102.3174</v>
      </c>
      <c r="Y69" s="99">
        <f>IF(ISBLANK(Calculations!Y69),"",Calculations!Y69+('IRA Buildings Changes'!$G$39/($AB$68-$R$68)*(Y68-$R$68)))-(SUMIFS(BDEQ!K:K,BDEQ!$AG:$AG,About!$B$2,BDEQ!$AH:$AH,$I69)*BDEQ!$C$2*$J69*$K69)</f>
        <v>6703867969946.0068</v>
      </c>
      <c r="Z69" s="99">
        <f>IF(ISBLANK(Calculations!Z69),"",Calculations!Z69+('IRA Buildings Changes'!$G$39/($AB$68-$R$68)*(Z68-$R$68)))-(SUMIFS(BDEQ!L:L,BDEQ!$AG:$AG,About!$B$2,BDEQ!$AH:$AH,$I69)*BDEQ!$C$2*$J69*$K69)</f>
        <v>6692169225069.1377</v>
      </c>
      <c r="AA69" s="99">
        <f>IF(ISBLANK(Calculations!AA69),"",Calculations!AA69+('IRA Buildings Changes'!$G$39/($AB$68-$R$68)*(AA68-$R$68)))-(SUMIFS(BDEQ!M:M,BDEQ!$AG:$AG,About!$B$2,BDEQ!$AH:$AH,$I69)*BDEQ!$C$2*$J69*$K69)</f>
        <v>6681984812218.0723</v>
      </c>
      <c r="AB69" s="98">
        <f>IF(ISBLANK(Calculations!AB69),"",Calculations!AB69 + 'IRA Buildings Changes'!$G$39)-(SUMIFS(BDEQ!N:N,BDEQ!$AG:$AG,About!$B$2,BDEQ!$AH:$AH,$I69)*BDEQ!$C$2*$J69*$K69)</f>
        <v>6672318241562.5947</v>
      </c>
      <c r="AC69" s="99">
        <f>IF(ISBLANK(Calculations!AC69),"",Calculations!AC69 + 'IRA Buildings Changes'!$G$39)-(SUMIFS(BDEQ!O:O,BDEQ!$AG:$AG,About!$B$2,BDEQ!$AH:$AH,$I69)*BDEQ!$C$2*$J69*$K69)</f>
        <v>6658596060517.2754</v>
      </c>
      <c r="AD69" s="99">
        <f>IF(ISBLANK(Calculations!AD69),"",Calculations!AD69 + 'IRA Buildings Changes'!$G$39)-(SUMIFS(BDEQ!P:P,BDEQ!$AG:$AG,About!$B$2,BDEQ!$AH:$AH,$I69)*BDEQ!$C$2*$J69*$K69)</f>
        <v>6651767092276.4365</v>
      </c>
      <c r="AE69" s="99">
        <f>IF(ISBLANK(Calculations!AE69),"",Calculations!AE69 + 'IRA Buildings Changes'!$G$39)-(SUMIFS(BDEQ!Q:Q,BDEQ!$AG:$AG,About!$B$2,BDEQ!$AH:$AH,$I69)*BDEQ!$C$2*$J69*$K69)</f>
        <v>6645906158691.2363</v>
      </c>
      <c r="AF69" s="99">
        <f>IF(ISBLANK(Calculations!AF69),"",Calculations!AF69 + 'IRA Buildings Changes'!$G$39)-(SUMIFS(BDEQ!R:R,BDEQ!$AG:$AG,About!$B$2,BDEQ!$AH:$AH,$I69)*BDEQ!$C$2*$J69*$K69)</f>
        <v>6650548664523.2031</v>
      </c>
      <c r="AG69" s="99">
        <f>IF(ISBLANK(Calculations!AG69),"",Calculations!AG69 + 'IRA Buildings Changes'!$G$39)-(SUMIFS(BDEQ!S:S,BDEQ!$AG:$AG,About!$B$2,BDEQ!$AH:$AH,$I69)*BDEQ!$C$2*$J69*$K69)</f>
        <v>6659863536682.4814</v>
      </c>
      <c r="AH69" s="99">
        <f>IF(ISBLANK(Calculations!AH69),"",Calculations!AH69 + 'IRA Buildings Changes'!$G$39)-(SUMIFS(BDEQ!T:T,BDEQ!$AG:$AG,About!$B$2,BDEQ!$AH:$AH,$I69)*BDEQ!$C$2*$J69*$K69)</f>
        <v>6673563336907.4502</v>
      </c>
      <c r="AI69" s="99">
        <f>IF(ISBLANK(Calculations!AI69),"",Calculations!AI69 + 'IRA Buildings Changes'!$G$39)-(SUMIFS(BDEQ!U:U,BDEQ!$AG:$AG,About!$B$2,BDEQ!$AH:$AH,$I69)*BDEQ!$C$2*$J69*$K69)</f>
        <v>6690550424788.5039</v>
      </c>
      <c r="AJ69" s="99">
        <f>IF(ISBLANK(Calculations!AJ69),"",Calculations!AJ69 + 'IRA Buildings Changes'!$G$39)-(SUMIFS(BDEQ!V:V,BDEQ!$AG:$AG,About!$B$2,BDEQ!$AH:$AH,$I69)*BDEQ!$C$2*$J69*$K69)</f>
        <v>6713178652397.9639</v>
      </c>
      <c r="AK69" s="99">
        <f>IF(ISBLANK(Calculations!AK69),"",Calculations!AK69 + 'IRA Buildings Changes'!$G$39)-(SUMIFS(BDEQ!W:W,BDEQ!$AG:$AG,About!$B$2,BDEQ!$AH:$AH,$I69)*BDEQ!$C$2*$J69*$K69)</f>
        <v>6716492701833.2412</v>
      </c>
      <c r="AL69" s="99">
        <f>IF(ISBLANK(Calculations!AL69),"",Calculations!AL69 + 'IRA Buildings Changes'!$G$39)-(SUMIFS(BDEQ!X:X,BDEQ!$AG:$AG,About!$B$2,BDEQ!$AH:$AH,$I69)*BDEQ!$C$2*$J69*$K69)</f>
        <v>6720241518852.4736</v>
      </c>
      <c r="AM69" s="99">
        <f>IF(ISBLANK(Calculations!AM69),"",Calculations!AM69 + 'IRA Buildings Changes'!$G$39)-(SUMIFS(BDEQ!Y:Y,BDEQ!$AG:$AG,About!$B$2,BDEQ!$AH:$AH,$I69)*BDEQ!$C$2*$J69*$K69)</f>
        <v>6727724568680.5205</v>
      </c>
      <c r="AN69" s="99">
        <f>IF(ISBLANK(Calculations!AN69),"",Calculations!AN69 + 'IRA Buildings Changes'!$G$39)-(SUMIFS(BDEQ!Z:Z,BDEQ!$AG:$AG,About!$B$2,BDEQ!$AH:$AH,$I69)*BDEQ!$C$2*$J69*$K69)</f>
        <v>6735743327259.2949</v>
      </c>
      <c r="AO69" s="99">
        <f>IF(ISBLANK(Calculations!AO69),"",Calculations!AO69 + 'IRA Buildings Changes'!$G$39)-(SUMIFS(BDEQ!AA:AA,BDEQ!$AG:$AG,About!$B$2,BDEQ!$AH:$AH,$I69)*BDEQ!$C$2*$J69*$K69)</f>
        <v>6745707687554.54</v>
      </c>
      <c r="AP69" s="99">
        <f>IF(ISBLANK(Calculations!AP69),"",Calculations!AP69 + 'IRA Buildings Changes'!$G$39)-(SUMIFS(BDEQ!AB:AB,BDEQ!$AG:$AG,About!$B$2,BDEQ!$AH:$AH,$I69)*BDEQ!$C$2*$J69*$K69)</f>
        <v>6753204826042.9092</v>
      </c>
      <c r="AQ69" s="99">
        <f>IF(ISBLANK(Calculations!AQ69),"",Calculations!AQ69 + 'IRA Buildings Changes'!$G$39)-(SUMIFS(BDEQ!AC:AC,BDEQ!$AG:$AG,About!$B$2,BDEQ!$AH:$AH,$I69)*BDEQ!$C$2*$J69*$K69)</f>
        <v>6761146644158.7607</v>
      </c>
      <c r="AR69" s="99">
        <f>IF(ISBLANK(Calculations!AR69),"",Calculations!AR69 + 'IRA Buildings Changes'!$G$39)-(SUMIFS(BDEQ!AD:AD,BDEQ!$AG:$AG,About!$B$2,BDEQ!$AH:$AH,$I69)*BDEQ!$C$2*$J69*$K69)</f>
        <v>6769765936251.9629</v>
      </c>
      <c r="AS69" s="99">
        <f>IF(ISBLANK(Calculations!AS69),"",Calculations!AS69 + 'IRA Buildings Changes'!$G$39)-(SUMIFS(BDEQ!AE:AE,BDEQ!$AG:$AG,About!$B$2,BDEQ!$AH:$AH,$I69)*BDEQ!$C$2*$J69*$K69)</f>
        <v>6779179642116.0059</v>
      </c>
      <c r="AT69" s="99">
        <f>IF(ISBLANK(Calculations!AT69),"",Calculations!AT69 + 'IRA Buildings Changes'!$G$39)-(SUMIFS(BDEQ!AF:AF,BDEQ!$AG:$AG,About!$B$2,BDEQ!$AH:$AH,$I69)*BDEQ!$C$2*$J69*$K69)</f>
        <v>6789611547616.5361</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0.25933027057364572</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0.63348157450189158</v>
      </c>
      <c r="K71">
        <f>IF(ISBLANK(Calculations!K71),"",Calculations!K71)</f>
        <v>0.25933027057364572</v>
      </c>
      <c r="L71" t="str">
        <f>IF(ISBLANK(Calculations!L71),"",Calculations!L71)</f>
        <v>RESIDENTIAL</v>
      </c>
      <c r="M71" t="str">
        <f>IF(ISBLANK(Calculations!M71),"",Calculations!M71)</f>
        <v>heating</v>
      </c>
      <c r="N71" t="str">
        <f>IF(ISBLANK(Calculations!N71),"",Calculations!N71)</f>
        <v>natural gas</v>
      </c>
      <c r="O71">
        <f t="shared" si="0"/>
        <v>21369994293215.062</v>
      </c>
      <c r="P71">
        <f>IF(ISBLANK(Calculations!P71),"",Calculations!P71)</f>
        <v>21369994293215.062</v>
      </c>
      <c r="Q71">
        <f>IF(ISBLANK(Calculations!Q71),"",Calculations!Q71)</f>
        <v>21369994293215.062</v>
      </c>
      <c r="R71">
        <f>IF(ISBLANK(Calculations!R71),"",Calculations!R71)</f>
        <v>21347274075957.727</v>
      </c>
      <c r="S71" s="99">
        <f>IF(ISBLANK(Calculations!S71),"",Calculations!S71 + ('IRA Buildings Changes'!$D$39/($AB$68-$R$68)*(S68-$R$68)))</f>
        <v>20630935710428.73</v>
      </c>
      <c r="T71" s="99">
        <f>IF(ISBLANK(Calculations!T71),"",Calculations!T71 + ('IRA Buildings Changes'!$D$39/($AB$68-$R$68)*(T68-$R$68)))</f>
        <v>19902044839279.18</v>
      </c>
      <c r="U71" s="99">
        <f>IF(ISBLANK(Calculations!U71),"",Calculations!U71 + ('IRA Buildings Changes'!$D$39/($AB$68-$R$68)*(U68-$R$68)))</f>
        <v>19167682820321.633</v>
      </c>
      <c r="V71" s="99">
        <f>IF(ISBLANK(Calculations!V71),"",Calculations!V71 + ('IRA Buildings Changes'!$D$39/($AB$68-$R$68)*(V68-$R$68)))</f>
        <v>18443782379429.602</v>
      </c>
      <c r="W71" s="99">
        <f>IF(ISBLANK(Calculations!W71),"",Calculations!W71 + ('IRA Buildings Changes'!$D$39/($AB$68-$R$68)*(W68-$R$68)))</f>
        <v>17742304386967.34</v>
      </c>
      <c r="X71" s="99">
        <f>IF(ISBLANK(Calculations!X71),"",Calculations!X71 + ('IRA Buildings Changes'!$D$39/($AB$68-$R$68)*(X68-$R$68)))</f>
        <v>17034620574107.822</v>
      </c>
      <c r="Y71" s="99">
        <f>IF(ISBLANK(Calculations!Y71),"",Calculations!Y71 + ('IRA Buildings Changes'!$D$39/($AB$68-$R$68)*(Y68-$R$68)))</f>
        <v>16352150501828.938</v>
      </c>
      <c r="Z71" s="99">
        <f>IF(ISBLANK(Calculations!Z71),"",Calculations!Z71 + ('IRA Buildings Changes'!$D$39/($AB$68-$R$68)*(Z68-$R$68)))</f>
        <v>15670378317706.275</v>
      </c>
      <c r="AA71" s="99">
        <f>IF(ISBLANK(Calculations!AA71),"",Calculations!AA71 + ('IRA Buildings Changes'!$D$39/($AB$68-$R$68)*(AA68-$R$68)))</f>
        <v>15010118882782.402</v>
      </c>
      <c r="AB71" s="98">
        <f>IF(ISBLANK(Calculations!AB71),"",Calculations!AB71 + 'IRA Buildings Changes'!D39)</f>
        <v>14366795626011.654</v>
      </c>
      <c r="AC71" s="99">
        <f>IF(ISBLANK(Calculations!AC71),"",Calculations!AC71 + 'IRA Buildings Changes'!$D$39)</f>
        <v>14411069600807.221</v>
      </c>
      <c r="AD71" s="99">
        <f>IF(ISBLANK(Calculations!AD71),"",Calculations!AD71 + 'IRA Buildings Changes'!$D$39)</f>
        <v>14476274096655.104</v>
      </c>
      <c r="AE71" s="99">
        <f>IF(ISBLANK(Calculations!AE71),"",Calculations!AE71 + 'IRA Buildings Changes'!$D$39)</f>
        <v>14535841792568.701</v>
      </c>
      <c r="AF71" s="99">
        <f>IF(ISBLANK(Calculations!AF71),"",Calculations!AF71 + 'IRA Buildings Changes'!$D$39)</f>
        <v>14626651073393.236</v>
      </c>
      <c r="AG71" s="99">
        <f>IF(ISBLANK(Calculations!AG71),"",Calculations!AG71 + 'IRA Buildings Changes'!$D$39)</f>
        <v>14725435689405.619</v>
      </c>
      <c r="AH71" s="99">
        <f>IF(ISBLANK(Calculations!AH71),"",Calculations!AH71 + 'IRA Buildings Changes'!$D$39)</f>
        <v>14825537517082.139</v>
      </c>
      <c r="AI71" s="99">
        <f>IF(ISBLANK(Calculations!AI71),"",Calculations!AI71 + 'IRA Buildings Changes'!$D$39)</f>
        <v>14932434442155.416</v>
      </c>
      <c r="AJ71" s="99">
        <f>IF(ISBLANK(Calculations!AJ71),"",Calculations!AJ71 + 'IRA Buildings Changes'!$D$39)</f>
        <v>15053690080742.475</v>
      </c>
      <c r="AK71" s="99">
        <f>IF(ISBLANK(Calculations!AK71),"",Calculations!AK71 + 'IRA Buildings Changes'!$D$39)</f>
        <v>15090830041674.088</v>
      </c>
      <c r="AL71" s="99">
        <f>IF(ISBLANK(Calculations!AL71),"",Calculations!AL71 + 'IRA Buildings Changes'!$D$39)</f>
        <v>15126181696356.283</v>
      </c>
      <c r="AM71" s="99">
        <f>IF(ISBLANK(Calculations!AM71),"",Calculations!AM71 + 'IRA Buildings Changes'!$D$39)</f>
        <v>15176897420615.42</v>
      </c>
      <c r="AN71" s="99">
        <f>IF(ISBLANK(Calculations!AN71),"",Calculations!AN71 + 'IRA Buildings Changes'!$D$39)</f>
        <v>15234810228302.654</v>
      </c>
      <c r="AO71" s="99">
        <f>IF(ISBLANK(Calculations!AO71),"",Calculations!AO71 + 'IRA Buildings Changes'!$D$39)</f>
        <v>15309840502267.529</v>
      </c>
      <c r="AP71" s="99">
        <f>IF(ISBLANK(Calculations!AP71),"",Calculations!AP71 + 'IRA Buildings Changes'!$D$39)</f>
        <v>15382098396049.479</v>
      </c>
      <c r="AQ71" s="99">
        <f>IF(ISBLANK(Calculations!AQ71),"",Calculations!AQ71 + 'IRA Buildings Changes'!$D$39)</f>
        <v>15457178546681.963</v>
      </c>
      <c r="AR71" s="99">
        <f>IF(ISBLANK(Calculations!AR71),"",Calculations!AR71 + 'IRA Buildings Changes'!$D$39)</f>
        <v>15531767433371.104</v>
      </c>
      <c r="AS71" s="99">
        <f>IF(ISBLANK(Calculations!AS71),"",Calculations!AS71 + 'IRA Buildings Changes'!$D$39)</f>
        <v>15601840536508.85</v>
      </c>
      <c r="AT71" s="99">
        <f>IF(ISBLANK(Calculations!AT71),"",Calculations!AT71 + 'IRA Buildings Changes'!$D$39)</f>
        <v>15664859078069.881</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0.98688324972089692</v>
      </c>
      <c r="K72">
        <f>IF(ISBLANK(Calculations!K72),"",Calculations!K72)</f>
        <v>0.25933027057364572</v>
      </c>
      <c r="L72" t="str">
        <f>IF(ISBLANK(Calculations!L72),"",Calculations!L72)</f>
        <v>RESIDENTIAL</v>
      </c>
      <c r="M72" t="str">
        <f>IF(ISBLANK(Calculations!M72),"",Calculations!M72)</f>
        <v>heating</v>
      </c>
      <c r="N72" t="str">
        <f>IF(ISBLANK(Calculations!N72),"",Calculations!N72)</f>
        <v>petroleum diesel</v>
      </c>
      <c r="O72">
        <f t="shared" si="0"/>
        <v>20986153414.326954</v>
      </c>
      <c r="P72">
        <f>IF(ISBLANK(Calculations!P72),"",Calculations!P72)</f>
        <v>20986153414.326954</v>
      </c>
      <c r="Q72">
        <f>IF(ISBLANK(Calculations!Q72),"",Calculations!Q72)</f>
        <v>20986153414.326954</v>
      </c>
      <c r="R72">
        <f>IF(ISBLANK(Calculations!R72),"",Calculations!R72)</f>
        <v>20895540172.797241</v>
      </c>
      <c r="S72">
        <f>IF(ISBLANK(Calculations!S72),"",Calculations!S72)</f>
        <v>20774105421.071175</v>
      </c>
      <c r="T72">
        <f>IF(ISBLANK(Calculations!T72),"",Calculations!T72)</f>
        <v>20615477096.290257</v>
      </c>
      <c r="U72">
        <f>IF(ISBLANK(Calculations!U72),"",Calculations!U72)</f>
        <v>20411113460.330795</v>
      </c>
      <c r="V72">
        <f>IF(ISBLANK(Calculations!V72),"",Calculations!V72)</f>
        <v>20161496610.6078</v>
      </c>
      <c r="W72">
        <f>IF(ISBLANK(Calculations!W72),"",Calculations!W72)</f>
        <v>19854419175.43763</v>
      </c>
      <c r="X72">
        <f>IF(ISBLANK(Calculations!X72),"",Calculations!X72)</f>
        <v>19445853842.077065</v>
      </c>
      <c r="Y72">
        <f>IF(ISBLANK(Calculations!Y72),"",Calculations!Y72)</f>
        <v>18949479922.668808</v>
      </c>
      <c r="Z72">
        <f>IF(ISBLANK(Calculations!Z72),"",Calculations!Z72)</f>
        <v>18340946146.546314</v>
      </c>
      <c r="AA72">
        <f>IF(ISBLANK(Calculations!AA72),"",Calculations!AA72)</f>
        <v>17644480382.616825</v>
      </c>
      <c r="AB72">
        <f>IF(ISBLANK(Calculations!AB72),"",Calculations!AB72)</f>
        <v>16876234017.92387</v>
      </c>
      <c r="AC72">
        <f>IF(ISBLANK(Calculations!AC72),"",Calculations!AC72)</f>
        <v>16042427485.571543</v>
      </c>
      <c r="AD72">
        <f>IF(ISBLANK(Calculations!AD72),"",Calculations!AD72)</f>
        <v>15161828902.120043</v>
      </c>
      <c r="AE72">
        <f>IF(ISBLANK(Calculations!AE72),"",Calculations!AE72)</f>
        <v>14230991384.62793</v>
      </c>
      <c r="AF72">
        <f>IF(ISBLANK(Calculations!AF72),"",Calculations!AF72)</f>
        <v>13290503340.229174</v>
      </c>
      <c r="AG72">
        <f>IF(ISBLANK(Calculations!AG72),"",Calculations!AG72)</f>
        <v>12337467157.82539</v>
      </c>
      <c r="AH72">
        <f>IF(ISBLANK(Calculations!AH72),"",Calculations!AH72)</f>
        <v>11374530822.32453</v>
      </c>
      <c r="AI72">
        <f>IF(ISBLANK(Calculations!AI72),"",Calculations!AI72)</f>
        <v>10414698655.38336</v>
      </c>
      <c r="AJ72">
        <f>IF(ISBLANK(Calculations!AJ72),"",Calculations!AJ72)</f>
        <v>9467874090.1727772</v>
      </c>
      <c r="AK72">
        <f>IF(ISBLANK(Calculations!AK72),"",Calculations!AK72)</f>
        <v>8501821423.7490749</v>
      </c>
      <c r="AL72">
        <f>IF(ISBLANK(Calculations!AL72),"",Calculations!AL72)</f>
        <v>7568873434.2610607</v>
      </c>
      <c r="AM72">
        <f>IF(ISBLANK(Calculations!AM72),"",Calculations!AM72)</f>
        <v>6680502599.8914318</v>
      </c>
      <c r="AN72">
        <f>IF(ISBLANK(Calculations!AN72),"",Calculations!AN72)</f>
        <v>5839628986.2946882</v>
      </c>
      <c r="AO72">
        <f>IF(ISBLANK(Calculations!AO72),"",Calculations!AO72)</f>
        <v>5056710373.7173471</v>
      </c>
      <c r="AP72">
        <f>IF(ISBLANK(Calculations!AP72),"",Calculations!AP72)</f>
        <v>4336301149.95051</v>
      </c>
      <c r="AQ72">
        <f>IF(ISBLANK(Calculations!AQ72),"",Calculations!AQ72)</f>
        <v>3688085391.49368</v>
      </c>
      <c r="AR72">
        <f>IF(ISBLANK(Calculations!AR72),"",Calculations!AR72)</f>
        <v>3115770940.1433487</v>
      </c>
      <c r="AS72">
        <f>IF(ISBLANK(Calculations!AS72),"",Calculations!AS72)</f>
        <v>2618850444.2170005</v>
      </c>
      <c r="AT72">
        <f>IF(ISBLANK(Calculations!AT72),"",Calculations!AT72)</f>
        <v>2194320567.3441072</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0.25933027057364572</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0.25933027057364572</v>
      </c>
      <c r="L74" t="str">
        <f>IF(ISBLANK(Calculations!L74),"",Calculations!L74)</f>
        <v>RESIDENTIAL</v>
      </c>
      <c r="M74" t="str">
        <f>IF(ISBLANK(Calculations!M74),"",Calculations!M74)</f>
        <v>heating</v>
      </c>
      <c r="N74" t="str">
        <f>IF(ISBLANK(Calculations!N74),"",Calculations!N74)</f>
        <v>biomass</v>
      </c>
      <c r="O74">
        <f t="shared" si="0"/>
        <v>698376418654.82788</v>
      </c>
      <c r="P74">
        <f>IF(ISBLANK(Calculations!P74),"",Calculations!P74)</f>
        <v>698376418654.82788</v>
      </c>
      <c r="Q74">
        <f>IF(ISBLANK(Calculations!Q74),"",Calculations!Q74)</f>
        <v>698376418654.82788</v>
      </c>
      <c r="R74">
        <f>IF(ISBLANK(Calculations!R74),"",Calculations!R74)</f>
        <v>697514293042.78601</v>
      </c>
      <c r="S74">
        <f>IF(ISBLANK(Calculations!S74),"",Calculations!S74)</f>
        <v>696395934696.84509</v>
      </c>
      <c r="T74">
        <f>IF(ISBLANK(Calculations!T74),"",Calculations!T74)</f>
        <v>695160556009.6842</v>
      </c>
      <c r="U74">
        <f>IF(ISBLANK(Calculations!U74),"",Calculations!U74)</f>
        <v>693631093008.92224</v>
      </c>
      <c r="V74">
        <f>IF(ISBLANK(Calculations!V74),"",Calculations!V74)</f>
        <v>692314710707.52771</v>
      </c>
      <c r="W74">
        <f>IF(ISBLANK(Calculations!W74),"",Calculations!W74)</f>
        <v>691297771312.26794</v>
      </c>
      <c r="X74">
        <f>IF(ISBLANK(Calculations!X74),"",Calculations!X74)</f>
        <v>689869868150.03979</v>
      </c>
      <c r="Y74">
        <f>IF(ISBLANK(Calculations!Y74),"",Calculations!Y74)</f>
        <v>688723558285.87109</v>
      </c>
      <c r="Z74">
        <f>IF(ISBLANK(Calculations!Z74),"",Calculations!Z74)</f>
        <v>687213073588.13513</v>
      </c>
      <c r="AA74">
        <f>IF(ISBLANK(Calculations!AA74),"",Calculations!AA74)</f>
        <v>685909925017.17004</v>
      </c>
      <c r="AB74">
        <f>IF(ISBLANK(Calculations!AB74),"",Calculations!AB74)</f>
        <v>685032182194.39124</v>
      </c>
      <c r="AC74">
        <f>IF(ISBLANK(Calculations!AC74),"",Calculations!AC74)</f>
        <v>684098865267.32971</v>
      </c>
      <c r="AD74">
        <f>IF(ISBLANK(Calculations!AD74),"",Calculations!AD74)</f>
        <v>683815658459.83057</v>
      </c>
      <c r="AE74">
        <f>IF(ISBLANK(Calculations!AE74),"",Calculations!AE74)</f>
        <v>683778124545.05811</v>
      </c>
      <c r="AF74">
        <f>IF(ISBLANK(Calculations!AF74),"",Calculations!AF74)</f>
        <v>684911186802.13147</v>
      </c>
      <c r="AG74">
        <f>IF(ISBLANK(Calculations!AG74),"",Calculations!AG74)</f>
        <v>686792434415.40259</v>
      </c>
      <c r="AH74">
        <f>IF(ISBLANK(Calculations!AH74),"",Calculations!AH74)</f>
        <v>689028328099.18506</v>
      </c>
      <c r="AI74">
        <f>IF(ISBLANK(Calculations!AI74),"",Calculations!AI74)</f>
        <v>691771258443.995</v>
      </c>
      <c r="AJ74">
        <f>IF(ISBLANK(Calculations!AJ74),"",Calculations!AJ74)</f>
        <v>694843155456.13306</v>
      </c>
      <c r="AK74">
        <f>IF(ISBLANK(Calculations!AK74),"",Calculations!AK74)</f>
        <v>697064172914.34436</v>
      </c>
      <c r="AL74">
        <f>IF(ISBLANK(Calculations!AL74),"",Calculations!AL74)</f>
        <v>698976584301.37744</v>
      </c>
      <c r="AM74">
        <f>IF(ISBLANK(Calculations!AM74),"",Calculations!AM74)</f>
        <v>700942069156.22424</v>
      </c>
      <c r="AN74">
        <f>IF(ISBLANK(Calculations!AN74),"",Calculations!AN74)</f>
        <v>702526515756.39111</v>
      </c>
      <c r="AO74">
        <f>IF(ISBLANK(Calculations!AO74),"",Calculations!AO74)</f>
        <v>704018069083.88135</v>
      </c>
      <c r="AP74">
        <f>IF(ISBLANK(Calculations!AP74),"",Calculations!AP74)</f>
        <v>704933792471.15869</v>
      </c>
      <c r="AQ74">
        <f>IF(ISBLANK(Calculations!AQ74),"",Calculations!AQ74)</f>
        <v>705722834302.16125</v>
      </c>
      <c r="AR74">
        <f>IF(ISBLANK(Calculations!AR74),"",Calculations!AR74)</f>
        <v>706509430440.4613</v>
      </c>
      <c r="AS74">
        <f>IF(ISBLANK(Calculations!AS74),"",Calculations!AS74)</f>
        <v>707302517744.67664</v>
      </c>
      <c r="AT74">
        <f>IF(ISBLANK(Calculations!AT74),"",Calculations!AT74)</f>
        <v>708110089789.5553</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0.25933027057364572</v>
      </c>
      <c r="L75" t="str">
        <f>IF(ISBLANK(Calculations!L75),"",Calculations!L75)</f>
        <v>RESIDENTIAL</v>
      </c>
      <c r="M75" t="str">
        <f>IF(ISBLANK(Calculations!M75),"",Calculations!M75)</f>
        <v>heating</v>
      </c>
      <c r="N75" t="str">
        <f>IF(ISBLANK(Calculations!N75),"",Calculations!N75)</f>
        <v>kerosene</v>
      </c>
      <c r="O75">
        <f t="shared" si="0"/>
        <v>12707183258.108641</v>
      </c>
      <c r="P75">
        <f>IF(ISBLANK(Calculations!P75),"",Calculations!P75)</f>
        <v>12707183258.108641</v>
      </c>
      <c r="Q75">
        <f>IF(ISBLANK(Calculations!Q75),"",Calculations!Q75)</f>
        <v>12707183258.108641</v>
      </c>
      <c r="R75">
        <f>IF(ISBLANK(Calculations!R75),"",Calculations!R75)</f>
        <v>12676991539.124989</v>
      </c>
      <c r="S75">
        <f>IF(ISBLANK(Calculations!S75),"",Calculations!S75)</f>
        <v>12633657568.681015</v>
      </c>
      <c r="T75">
        <f>IF(ISBLANK(Calculations!T75),"",Calculations!T75)</f>
        <v>12573307268.261515</v>
      </c>
      <c r="U75">
        <f>IF(ISBLANK(Calculations!U75),"",Calculations!U75)</f>
        <v>12486748579.747786</v>
      </c>
      <c r="V75">
        <f>IF(ISBLANK(Calculations!V75),"",Calculations!V75)</f>
        <v>12374258994.041193</v>
      </c>
      <c r="W75">
        <f>IF(ISBLANK(Calculations!W75),"",Calculations!W75)</f>
        <v>12227620766.805536</v>
      </c>
      <c r="X75">
        <f>IF(ISBLANK(Calculations!X75),"",Calculations!X75)</f>
        <v>12025589345.153973</v>
      </c>
      <c r="Y75">
        <f>IF(ISBLANK(Calculations!Y75),"",Calculations!Y75)</f>
        <v>11776912246.86845</v>
      </c>
      <c r="Z75">
        <f>IF(ISBLANK(Calculations!Z75),"",Calculations!Z75)</f>
        <v>11468683989.061394</v>
      </c>
      <c r="AA75">
        <f>IF(ISBLANK(Calculations!AA75),"",Calculations!AA75)</f>
        <v>11115092872.035103</v>
      </c>
      <c r="AB75">
        <f>IF(ISBLANK(Calculations!AB75),"",Calculations!AB75)</f>
        <v>10727298002.78948</v>
      </c>
      <c r="AC75">
        <f>IF(ISBLANK(Calculations!AC75),"",Calculations!AC75)</f>
        <v>10304319320.928228</v>
      </c>
      <c r="AD75">
        <f>IF(ISBLANK(Calculations!AD75),"",Calculations!AD75)</f>
        <v>9858449800.4979591</v>
      </c>
      <c r="AE75">
        <f>IF(ISBLANK(Calculations!AE75),"",Calculations!AE75)</f>
        <v>9386583001.2479935</v>
      </c>
      <c r="AF75">
        <f>IF(ISBLANK(Calculations!AF75),"",Calculations!AF75)</f>
        <v>8907218295.170187</v>
      </c>
      <c r="AG75">
        <f>IF(ISBLANK(Calculations!AG75),"",Calculations!AG75)</f>
        <v>8418814370.2433014</v>
      </c>
      <c r="AH75">
        <f>IF(ISBLANK(Calculations!AH75),"",Calculations!AH75)</f>
        <v>7922293471.0975513</v>
      </c>
      <c r="AI75">
        <f>IF(ISBLANK(Calculations!AI75),"",Calculations!AI75)</f>
        <v>7427515777.646637</v>
      </c>
      <c r="AJ75">
        <f>IF(ISBLANK(Calculations!AJ75),"",Calculations!AJ75)</f>
        <v>6940958006.6457434</v>
      </c>
      <c r="AK75">
        <f>IF(ISBLANK(Calculations!AK75),"",Calculations!AK75)</f>
        <v>6465420736.1660223</v>
      </c>
      <c r="AL75">
        <f>IF(ISBLANK(Calculations!AL75),"",Calculations!AL75)</f>
        <v>6010715855.5261507</v>
      </c>
      <c r="AM75">
        <f>IF(ISBLANK(Calculations!AM75),"",Calculations!AM75)</f>
        <v>5587345256.8767557</v>
      </c>
      <c r="AN75">
        <f>IF(ISBLANK(Calculations!AN75),"",Calculations!AN75)</f>
        <v>5197936967.4752016</v>
      </c>
      <c r="AO75">
        <f>IF(ISBLANK(Calculations!AO75),"",Calculations!AO75)</f>
        <v>4849232334.313674</v>
      </c>
      <c r="AP75">
        <f>IF(ISBLANK(Calculations!AP75),"",Calculations!AP75)</f>
        <v>4540366150.9640589</v>
      </c>
      <c r="AQ75">
        <f>IF(ISBLANK(Calculations!AQ75),"",Calculations!AQ75)</f>
        <v>4275267912.0503955</v>
      </c>
      <c r="AR75">
        <f>IF(ISBLANK(Calculations!AR75),"",Calculations!AR75)</f>
        <v>4054014703.4900794</v>
      </c>
      <c r="AS75">
        <f>IF(ISBLANK(Calculations!AS75),"",Calculations!AS75)</f>
        <v>3874717896.6544538</v>
      </c>
      <c r="AT75">
        <f>IF(ISBLANK(Calculations!AT75),"",Calculations!AT75)</f>
        <v>3734105450.5649328</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0.25933027057364572</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0.79087730755286523</v>
      </c>
      <c r="K77">
        <f>IF(ISBLANK(Calculations!K77),"",Calculations!K77)</f>
        <v>0.25933027057364572</v>
      </c>
      <c r="L77" t="str">
        <f>IF(ISBLANK(Calculations!L77),"",Calculations!L77)</f>
        <v>RESIDENTIAL</v>
      </c>
      <c r="M77" t="str">
        <f>IF(ISBLANK(Calculations!M77),"",Calculations!M77)</f>
        <v>heating</v>
      </c>
      <c r="N77" t="str">
        <f>IF(ISBLANK(Calculations!N77),"",Calculations!N77)</f>
        <v>LPG propane or butane</v>
      </c>
      <c r="O77">
        <f t="shared" si="0"/>
        <v>1592794377544.8994</v>
      </c>
      <c r="P77">
        <f>IF(ISBLANK(Calculations!P77),"",Calculations!P77)</f>
        <v>1592794377544.8994</v>
      </c>
      <c r="Q77">
        <f>IF(ISBLANK(Calculations!Q77),"",Calculations!Q77)</f>
        <v>1592794377544.8994</v>
      </c>
      <c r="R77">
        <f>IF(ISBLANK(Calculations!R77),"",Calculations!R77)</f>
        <v>1600688463173.1204</v>
      </c>
      <c r="S77">
        <f>IF(ISBLANK(Calculations!S77),"",Calculations!S77)</f>
        <v>1608087315121.6882</v>
      </c>
      <c r="T77">
        <f>IF(ISBLANK(Calculations!T77),"",Calculations!T77)</f>
        <v>1615313444262.0105</v>
      </c>
      <c r="U77">
        <f>IF(ISBLANK(Calculations!U77),"",Calculations!U77)</f>
        <v>1621917802368.4587</v>
      </c>
      <c r="V77">
        <f>IF(ISBLANK(Calculations!V77),"",Calculations!V77)</f>
        <v>1629007156578.7061</v>
      </c>
      <c r="W77">
        <f>IF(ISBLANK(Calculations!W77),"",Calculations!W77)</f>
        <v>1636855829952.0691</v>
      </c>
      <c r="X77">
        <f>IF(ISBLANK(Calculations!X77),"",Calculations!X77)</f>
        <v>1643648498093.4404</v>
      </c>
      <c r="Y77">
        <f>IF(ISBLANK(Calculations!Y77),"",Calculations!Y77)</f>
        <v>1651019122922.3918</v>
      </c>
      <c r="Z77">
        <f>IF(ISBLANK(Calculations!Z77),"",Calculations!Z77)</f>
        <v>1657470751066.9912</v>
      </c>
      <c r="AA77">
        <f>IF(ISBLANK(Calculations!AA77),"",Calculations!AA77)</f>
        <v>1664078913159.9858</v>
      </c>
      <c r="AB77">
        <f>IF(ISBLANK(Calculations!AB77),"",Calculations!AB77)</f>
        <v>1671008085083.1594</v>
      </c>
      <c r="AC77">
        <f>IF(ISBLANK(Calculations!AC77),"",Calculations!AC77)</f>
        <v>1676897265840.8416</v>
      </c>
      <c r="AD77">
        <f>IF(ISBLANK(Calculations!AD77),"",Calculations!AD77)</f>
        <v>1683043021654.5847</v>
      </c>
      <c r="AE77">
        <f>IF(ISBLANK(Calculations!AE77),"",Calculations!AE77)</f>
        <v>1687887612381.1733</v>
      </c>
      <c r="AF77">
        <f>IF(ISBLANK(Calculations!AF77),"",Calculations!AF77)</f>
        <v>1693368733734.2395</v>
      </c>
      <c r="AG77">
        <f>IF(ISBLANK(Calculations!AG77),"",Calculations!AG77)</f>
        <v>1698259690343.894</v>
      </c>
      <c r="AH77">
        <f>IF(ISBLANK(Calculations!AH77),"",Calculations!AH77)</f>
        <v>1701978078285.3938</v>
      </c>
      <c r="AI77">
        <f>IF(ISBLANK(Calculations!AI77),"",Calculations!AI77)</f>
        <v>1705607470771.0022</v>
      </c>
      <c r="AJ77">
        <f>IF(ISBLANK(Calculations!AJ77),"",Calculations!AJ77)</f>
        <v>1709382524048.2537</v>
      </c>
      <c r="AK77">
        <f>IF(ISBLANK(Calculations!AK77),"",Calculations!AK77)</f>
        <v>1710530184816.2107</v>
      </c>
      <c r="AL77">
        <f>IF(ISBLANK(Calculations!AL77),"",Calculations!AL77)</f>
        <v>1711337682614.7024</v>
      </c>
      <c r="AM77">
        <f>IF(ISBLANK(Calculations!AM77),"",Calculations!AM77)</f>
        <v>1713329484468.9858</v>
      </c>
      <c r="AN77">
        <f>IF(ISBLANK(Calculations!AN77),"",Calculations!AN77)</f>
        <v>1715964953097.6863</v>
      </c>
      <c r="AO77">
        <f>IF(ISBLANK(Calculations!AO77),"",Calculations!AO77)</f>
        <v>1720082747717.0352</v>
      </c>
      <c r="AP77">
        <f>IF(ISBLANK(Calculations!AP77),"",Calculations!AP77)</f>
        <v>1724227169113.2322</v>
      </c>
      <c r="AQ77">
        <f>IF(ISBLANK(Calculations!AQ77),"",Calculations!AQ77)</f>
        <v>1728984827529.5598</v>
      </c>
      <c r="AR77">
        <f>IF(ISBLANK(Calculations!AR77),"",Calculations!AR77)</f>
        <v>1734219582552.1575</v>
      </c>
      <c r="AS77">
        <f>IF(ISBLANK(Calculations!AS77),"",Calculations!AS77)</f>
        <v>1739723385662.7134</v>
      </c>
      <c r="AT77">
        <f>IF(ISBLANK(Calculations!AT77),"",Calculations!AT77)</f>
        <v>1745349258334.6187</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0.25933027057364572</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0.14937966755802065</v>
      </c>
      <c r="K82">
        <f>IF(ISBLANK(Calculations!K82),"",Calculations!K82)</f>
        <v>0.25933027057364572</v>
      </c>
      <c r="L82" t="str">
        <f>IF(ISBLANK(Calculations!L82),"",Calculations!L82)</f>
        <v>RESIDENTIAL</v>
      </c>
      <c r="M82" t="str">
        <f>IF(ISBLANK(Calculations!M82),"",Calculations!M82)</f>
        <v>cooling</v>
      </c>
      <c r="N82" t="str">
        <f>IF(ISBLANK(Calculations!N82),"",Calculations!N82)</f>
        <v>electricity</v>
      </c>
      <c r="O82">
        <f t="shared" ref="O82:O145" si="1">P82</f>
        <v>7754498431328.9912</v>
      </c>
      <c r="P82">
        <f>IF(ISBLANK(Calculations!P82),"",Calculations!P82)-(SUMIFS(BDEQ!B:B,BDEQ!$AG:$AG,About!$B$2,BDEQ!$AH:$AH,$I82)*BDEQ!$C$2*$J82*$K82)</f>
        <v>7754498431328.9912</v>
      </c>
      <c r="Q82">
        <f>IF(ISBLANK(Calculations!Q82),"",Calculations!Q82)-(SUMIFS(BDEQ!C:C,BDEQ!$AG:$AG,About!$B$2,BDEQ!$AH:$AH,$I82)*BDEQ!$C$2*$J82*$K82)</f>
        <v>7754498431328.9912</v>
      </c>
      <c r="R82">
        <f>IF(ISBLANK(Calculations!R82),"",Calculations!R82)-(SUMIFS(BDEQ!D:D,BDEQ!$AG:$AG,About!$B$2,BDEQ!$AH:$AH,$I82)*BDEQ!$C$2*$J82*$K82)</f>
        <v>7600661760765.9287</v>
      </c>
      <c r="S82" s="99">
        <f>IF(ISBLANK(Calculations!S82),"",Calculations!S82 + ('IRA Buildings Changes'!$C$39/($AB$81-$R$81)*(S81-$R$81)))-(SUMIFS(BDEQ!E:E,BDEQ!$AG:$AG,About!$B$2,BDEQ!$AH:$AH,$I82)*BDEQ!$C$2*$J82*$K82)</f>
        <v>7759168568787.0303</v>
      </c>
      <c r="T82" s="99">
        <f>IF(ISBLANK(Calculations!T82),"",Calculations!T82 + ('IRA Buildings Changes'!$C$39/($AB$81-$R$81)*(T81-$R$81)))-(SUMIFS(BDEQ!F:F,BDEQ!$AG:$AG,About!$B$2,BDEQ!$AH:$AH,$I82)*BDEQ!$C$2*$J82*$K82)</f>
        <v>7926516984299.1211</v>
      </c>
      <c r="U82" s="99">
        <f>IF(ISBLANK(Calculations!U82),"",Calculations!U82 + ('IRA Buildings Changes'!$C$39/($AB$81-$R$81)*(U81-$R$81)))-(SUMIFS(BDEQ!G:G,BDEQ!$AG:$AG,About!$B$2,BDEQ!$AH:$AH,$I82)*BDEQ!$C$2*$J82*$K82)</f>
        <v>8100793368994.4834</v>
      </c>
      <c r="V82" s="99">
        <f>IF(ISBLANK(Calculations!V82),"",Calculations!V82 + ('IRA Buildings Changes'!$C$39/($AB$81-$R$81)*(V81-$R$81)))-(SUMIFS(BDEQ!H:H,BDEQ!$AG:$AG,About!$B$2,BDEQ!$AH:$AH,$I82)*BDEQ!$C$2*$J82*$K82)</f>
        <v>8290196827422.5713</v>
      </c>
      <c r="W82" s="99">
        <f>IF(ISBLANK(Calculations!W82),"",Calculations!W82 + ('IRA Buildings Changes'!$C$39/($AB$81-$R$81)*(W81-$R$81)))-(SUMIFS(BDEQ!I:I,BDEQ!$AG:$AG,About!$B$2,BDEQ!$AH:$AH,$I82)*BDEQ!$C$2*$J82*$K82)</f>
        <v>8491653199803.2881</v>
      </c>
      <c r="X82" s="99">
        <f>IF(ISBLANK(Calculations!X82),"",Calculations!X82 + ('IRA Buildings Changes'!$C$39/($AB$81-$R$81)*(X81-$R$81)))-(SUMIFS(BDEQ!J:J,BDEQ!$AG:$AG,About!$B$2,BDEQ!$AH:$AH,$I82)*BDEQ!$C$2*$J82*$K82)</f>
        <v>8704522400873.6816</v>
      </c>
      <c r="Y82" s="99">
        <f>IF(ISBLANK(Calculations!Y82),"",Calculations!Y82 + ('IRA Buildings Changes'!$C$39/($AB$81-$R$81)*(Y81-$R$81)))-(SUMIFS(BDEQ!K:K,BDEQ!$AG:$AG,About!$B$2,BDEQ!$AH:$AH,$I82)*BDEQ!$C$2*$J82*$K82)</f>
        <v>8927200921515.4883</v>
      </c>
      <c r="Z82" s="99">
        <f>IF(ISBLANK(Calculations!Z82),"",Calculations!Z82 + ('IRA Buildings Changes'!$C$39/($AB$81-$R$81)*(Z81-$R$81)))-(SUMIFS(BDEQ!L:L,BDEQ!$AG:$AG,About!$B$2,BDEQ!$AH:$AH,$I82)*BDEQ!$C$2*$J82*$K82)</f>
        <v>9154741039578.2656</v>
      </c>
      <c r="AA82" s="99">
        <f>IF(ISBLANK(Calculations!AA82),"",Calculations!AA82 + ('IRA Buildings Changes'!$C$39/($AB$81-$R$81)*(AA81-$R$81)))-(SUMIFS(BDEQ!M:M,BDEQ!$AG:$AG,About!$B$2,BDEQ!$AH:$AH,$I82)*BDEQ!$C$2*$J82*$K82)</f>
        <v>9394840166738.5547</v>
      </c>
      <c r="AB82" s="98">
        <f>IF(ISBLANK(Calculations!AB82),"",Calculations!AB82 + 'IRA Buildings Changes'!C39)-(SUMIFS(BDEQ!N:N,BDEQ!$AG:$AG,About!$B$2,BDEQ!$AH:$AH,$I82)*BDEQ!$C$2*$J82*$K82)</f>
        <v>9643511500198.2031</v>
      </c>
      <c r="AC82" s="99">
        <f>IF(ISBLANK(Calculations!AC82),"",Calculations!AC82  + 'IRA Buildings Changes'!$C$39)-(SUMIFS(BDEQ!O:O,BDEQ!$AG:$AG,About!$B$2,BDEQ!$AH:$AH,$I82)*BDEQ!$C$2*$J82*$K82)</f>
        <v>9593834401372.127</v>
      </c>
      <c r="AD82" s="99">
        <f>IF(ISBLANK(Calculations!AD82),"",Calculations!AD82  + 'IRA Buildings Changes'!$C$39)-(SUMIFS(BDEQ!P:P,BDEQ!$AG:$AG,About!$B$2,BDEQ!$AH:$AH,$I82)*BDEQ!$C$2*$J82*$K82)</f>
        <v>9549308467170.4668</v>
      </c>
      <c r="AE82" s="99">
        <f>IF(ISBLANK(Calculations!AE82),"",Calculations!AE82  + 'IRA Buildings Changes'!$C$39)-(SUMIFS(BDEQ!Q:Q,BDEQ!$AG:$AG,About!$B$2,BDEQ!$AH:$AH,$I82)*BDEQ!$C$2*$J82*$K82)</f>
        <v>9509646286046.2852</v>
      </c>
      <c r="AF82" s="99">
        <f>IF(ISBLANK(Calculations!AF82),"",Calculations!AF82  + 'IRA Buildings Changes'!$C$39)-(SUMIFS(BDEQ!R:R,BDEQ!$AG:$AG,About!$B$2,BDEQ!$AH:$AH,$I82)*BDEQ!$C$2*$J82*$K82)</f>
        <v>9474889930812.2598</v>
      </c>
      <c r="AG82" s="99">
        <f>IF(ISBLANK(Calculations!AG82),"",Calculations!AG82  + 'IRA Buildings Changes'!$C$39)-(SUMIFS(BDEQ!S:S,BDEQ!$AG:$AG,About!$B$2,BDEQ!$AH:$AH,$I82)*BDEQ!$C$2*$J82*$K82)</f>
        <v>9442495191865.4512</v>
      </c>
      <c r="AH82" s="99">
        <f>IF(ISBLANK(Calculations!AH82),"",Calculations!AH82  + 'IRA Buildings Changes'!$C$39)-(SUMIFS(BDEQ!T:T,BDEQ!$AG:$AG,About!$B$2,BDEQ!$AH:$AH,$I82)*BDEQ!$C$2*$J82*$K82)</f>
        <v>9417295977820.2441</v>
      </c>
      <c r="AI82" s="99">
        <f>IF(ISBLANK(Calculations!AI82),"",Calculations!AI82  + 'IRA Buildings Changes'!$C$39)-(SUMIFS(BDEQ!U:U,BDEQ!$AG:$AG,About!$B$2,BDEQ!$AH:$AH,$I82)*BDEQ!$C$2*$J82*$K82)</f>
        <v>9396033348541.9023</v>
      </c>
      <c r="AJ82" s="99">
        <f>IF(ISBLANK(Calculations!AJ82),"",Calculations!AJ82  + 'IRA Buildings Changes'!$C$39)-(SUMIFS(BDEQ!V:V,BDEQ!$AG:$AG,About!$B$2,BDEQ!$AH:$AH,$I82)*BDEQ!$C$2*$J82*$K82)</f>
        <v>9378259323701.1055</v>
      </c>
      <c r="AK82" s="99">
        <f>IF(ISBLANK(Calculations!AK82),"",Calculations!AK82  + 'IRA Buildings Changes'!$C$39)-(SUMIFS(BDEQ!W:W,BDEQ!$AG:$AG,About!$B$2,BDEQ!$AH:$AH,$I82)*BDEQ!$C$2*$J82*$K82)</f>
        <v>9363771201256.6816</v>
      </c>
      <c r="AL82" s="99">
        <f>IF(ISBLANK(Calculations!AL82),"",Calculations!AL82  + 'IRA Buildings Changes'!$C$39)-(SUMIFS(BDEQ!X:X,BDEQ!$AG:$AG,About!$B$2,BDEQ!$AH:$AH,$I82)*BDEQ!$C$2*$J82*$K82)</f>
        <v>9349655942304.3164</v>
      </c>
      <c r="AM82" s="99">
        <f>IF(ISBLANK(Calculations!AM82),"",Calculations!AM82  + 'IRA Buildings Changes'!$C$39)-(SUMIFS(BDEQ!Y:Y,BDEQ!$AG:$AG,About!$B$2,BDEQ!$AH:$AH,$I82)*BDEQ!$C$2*$J82*$K82)</f>
        <v>9340665403107.3125</v>
      </c>
      <c r="AN82" s="99">
        <f>IF(ISBLANK(Calculations!AN82),"",Calculations!AN82  + 'IRA Buildings Changes'!$C$39)-(SUMIFS(BDEQ!Z:Z,BDEQ!$AG:$AG,About!$B$2,BDEQ!$AH:$AH,$I82)*BDEQ!$C$2*$J82*$K82)</f>
        <v>9333889057372.5176</v>
      </c>
      <c r="AO82" s="99">
        <f>IF(ISBLANK(Calculations!AO82),"",Calculations!AO82  + 'IRA Buildings Changes'!$C$39)-(SUMIFS(BDEQ!AA:AA,BDEQ!$AG:$AG,About!$B$2,BDEQ!$AH:$AH,$I82)*BDEQ!$C$2*$J82*$K82)</f>
        <v>9326338492647.0273</v>
      </c>
      <c r="AP82" s="99">
        <f>IF(ISBLANK(Calculations!AP82),"",Calculations!AP82  + 'IRA Buildings Changes'!$C$39)-(SUMIFS(BDEQ!AB:AB,BDEQ!$AG:$AG,About!$B$2,BDEQ!$AH:$AH,$I82)*BDEQ!$C$2*$J82*$K82)</f>
        <v>9323002683324.4824</v>
      </c>
      <c r="AQ82" s="99">
        <f>IF(ISBLANK(Calculations!AQ82),"",Calculations!AQ82  + 'IRA Buildings Changes'!$C$39)-(SUMIFS(BDEQ!AC:AC,BDEQ!$AG:$AG,About!$B$2,BDEQ!$AH:$AH,$I82)*BDEQ!$C$2*$J82*$K82)</f>
        <v>9321350185075.4707</v>
      </c>
      <c r="AR82" s="99">
        <f>IF(ISBLANK(Calculations!AR82),"",Calculations!AR82  + 'IRA Buildings Changes'!$C$39)-(SUMIFS(BDEQ!AD:AD,BDEQ!$AG:$AG,About!$B$2,BDEQ!$AH:$AH,$I82)*BDEQ!$C$2*$J82*$K82)</f>
        <v>9318448990463.7812</v>
      </c>
      <c r="AS82" s="99">
        <f>IF(ISBLANK(Calculations!AS82),"",Calculations!AS82  + 'IRA Buildings Changes'!$C$39)-(SUMIFS(BDEQ!AE:AE,BDEQ!$AG:$AG,About!$B$2,BDEQ!$AH:$AH,$I82)*BDEQ!$C$2*$J82*$K82)</f>
        <v>9319077965514.3398</v>
      </c>
      <c r="AT82" s="99">
        <f>IF(ISBLANK(Calculations!AT82),"",Calculations!AT82  + 'IRA Buildings Changes'!$C$39)-(SUMIFS(BDEQ!AF:AF,BDEQ!$AG:$AG,About!$B$2,BDEQ!$AH:$AH,$I82)*BDEQ!$C$2*$J82*$K82)</f>
        <v>9320427647142.502</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0.25933027057364572</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0.25933027057364572</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0.25933027057364572</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0.25933027057364572</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0.25933027057364572</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0.25933027057364572</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0.25933027057364572</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0.25933027057364572</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0.25933027057364572</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4.4358831890425519E-2</v>
      </c>
      <c r="K95">
        <f>IF(ISBLANK(Calculations!K95),"",Calculations!K95)</f>
        <v>0.25933027057364572</v>
      </c>
      <c r="L95" t="str">
        <f>IF(ISBLANK(Calculations!L95),"",Calculations!L95)</f>
        <v>RESIDENTIAL</v>
      </c>
      <c r="M95" t="str">
        <f>IF(ISBLANK(Calculations!M95),"",Calculations!M95)</f>
        <v>lighting</v>
      </c>
      <c r="N95" t="str">
        <f>IF(ISBLANK(Calculations!N95),"",Calculations!N95)</f>
        <v>electricity</v>
      </c>
      <c r="O95">
        <f t="shared" si="1"/>
        <v>2302726321012.0977</v>
      </c>
      <c r="P95">
        <f>IF(ISBLANK(Calculations!P95),"",Calculations!P95)-(SUMIFS(BDEQ!B:B,BDEQ!$AG:$AG,About!$B$2,BDEQ!$AH:$AH,$I95)*BDEQ!$C$2*$J95*$K95)</f>
        <v>2302726321012.0977</v>
      </c>
      <c r="Q95">
        <f>IF(ISBLANK(Calculations!Q95),"",Calculations!Q95)-(SUMIFS(BDEQ!C:C,BDEQ!$AG:$AG,About!$B$2,BDEQ!$AH:$AH,$I95)*BDEQ!$C$2*$J95*$K95)</f>
        <v>2302726321012.0977</v>
      </c>
      <c r="R95">
        <f>IF(ISBLANK(Calculations!R95),"",Calculations!R95)-(SUMIFS(BDEQ!D:D,BDEQ!$AG:$AG,About!$B$2,BDEQ!$AH:$AH,$I95)*BDEQ!$C$2*$J95*$K95)</f>
        <v>2304849866935.2676</v>
      </c>
      <c r="S95">
        <f>IF(ISBLANK(Calculations!S95),"",Calculations!S95)-(SUMIFS(BDEQ!E:E,BDEQ!$AG:$AG,About!$B$2,BDEQ!$AH:$AH,$I95)*BDEQ!$C$2*$J95*$K95)</f>
        <v>2308354376612.5396</v>
      </c>
      <c r="T95">
        <f>IF(ISBLANK(Calculations!T95),"",Calculations!T95)-(SUMIFS(BDEQ!F:F,BDEQ!$AG:$AG,About!$B$2,BDEQ!$AH:$AH,$I95)*BDEQ!$C$2*$J95*$K95)</f>
        <v>2313076329649.3325</v>
      </c>
      <c r="U95">
        <f>IF(ISBLANK(Calculations!U95),"",Calculations!U95)-(SUMIFS(BDEQ!G:G,BDEQ!$AG:$AG,About!$B$2,BDEQ!$AH:$AH,$I95)*BDEQ!$C$2*$J95*$K95)</f>
        <v>2324973456300.2559</v>
      </c>
      <c r="V95">
        <f>IF(ISBLANK(Calculations!V95),"",Calculations!V95)-(SUMIFS(BDEQ!H:H,BDEQ!$AG:$AG,About!$B$2,BDEQ!$AH:$AH,$I95)*BDEQ!$C$2*$J95*$K95)</f>
        <v>2343631615576.9209</v>
      </c>
      <c r="W95">
        <f>IF(ISBLANK(Calculations!W95),"",Calculations!W95)-(SUMIFS(BDEQ!I:I,BDEQ!$AG:$AG,About!$B$2,BDEQ!$AH:$AH,$I95)*BDEQ!$C$2*$J95*$K95)</f>
        <v>2364327991907.4692</v>
      </c>
      <c r="X95">
        <f>IF(ISBLANK(Calculations!X95),"",Calculations!X95)-(SUMIFS(BDEQ!J:J,BDEQ!$AG:$AG,About!$B$2,BDEQ!$AH:$AH,$I95)*BDEQ!$C$2*$J95*$K95)</f>
        <v>2385234022526.8564</v>
      </c>
      <c r="Y95">
        <f>IF(ISBLANK(Calculations!Y95),"",Calculations!Y95)-(SUMIFS(BDEQ!K:K,BDEQ!$AG:$AG,About!$B$2,BDEQ!$AH:$AH,$I95)*BDEQ!$C$2*$J95*$K95)</f>
        <v>2406254093128.2612</v>
      </c>
      <c r="Z95">
        <f>IF(ISBLANK(Calculations!Z95),"",Calculations!Z95)-(SUMIFS(BDEQ!L:L,BDEQ!$AG:$AG,About!$B$2,BDEQ!$AH:$AH,$I95)*BDEQ!$C$2*$J95*$K95)</f>
        <v>2428701399079.521</v>
      </c>
      <c r="AA95">
        <f>IF(ISBLANK(Calculations!AA95),"",Calculations!AA95)-(SUMIFS(BDEQ!M:M,BDEQ!$AG:$AG,About!$B$2,BDEQ!$AH:$AH,$I95)*BDEQ!$C$2*$J95*$K95)</f>
        <v>2454391607752.1143</v>
      </c>
      <c r="AB95">
        <f>IF(ISBLANK(Calculations!AB95),"",Calculations!AB95)-(SUMIFS(BDEQ!N:N,BDEQ!$AG:$AG,About!$B$2,BDEQ!$AH:$AH,$I95)*BDEQ!$C$2*$J95*$K95)</f>
        <v>2483022434886.6753</v>
      </c>
      <c r="AC95">
        <f>IF(ISBLANK(Calculations!AC95),"",Calculations!AC95)-(SUMIFS(BDEQ!O:O,BDEQ!$AG:$AG,About!$B$2,BDEQ!$AH:$AH,$I95)*BDEQ!$C$2*$J95*$K95)</f>
        <v>2514049543575.666</v>
      </c>
      <c r="AD95">
        <f>IF(ISBLANK(Calculations!AD95),"",Calculations!AD95)-(SUMIFS(BDEQ!P:P,BDEQ!$AG:$AG,About!$B$2,BDEQ!$AH:$AH,$I95)*BDEQ!$C$2*$J95*$K95)</f>
        <v>2545154828312.0498</v>
      </c>
      <c r="AE95">
        <f>IF(ISBLANK(Calculations!AE95),"",Calculations!AE95)-(SUMIFS(BDEQ!Q:Q,BDEQ!$AG:$AG,About!$B$2,BDEQ!$AH:$AH,$I95)*BDEQ!$C$2*$J95*$K95)</f>
        <v>2576769796472.8394</v>
      </c>
      <c r="AF95">
        <f>IF(ISBLANK(Calculations!AF95),"",Calculations!AF95)-(SUMIFS(BDEQ!R:R,BDEQ!$AG:$AG,About!$B$2,BDEQ!$AH:$AH,$I95)*BDEQ!$C$2*$J95*$K95)</f>
        <v>2603112154789.3325</v>
      </c>
      <c r="AG95">
        <f>IF(ISBLANK(Calculations!AG95),"",Calculations!AG95)-(SUMIFS(BDEQ!S:S,BDEQ!$AG:$AG,About!$B$2,BDEQ!$AH:$AH,$I95)*BDEQ!$C$2*$J95*$K95)</f>
        <v>2628435138586.9385</v>
      </c>
      <c r="AH95">
        <f>IF(ISBLANK(Calculations!AH95),"",Calculations!AH95)-(SUMIFS(BDEQ!T:T,BDEQ!$AG:$AG,About!$B$2,BDEQ!$AH:$AH,$I95)*BDEQ!$C$2*$J95*$K95)</f>
        <v>2653097204115.6196</v>
      </c>
      <c r="AI95">
        <f>IF(ISBLANK(Calculations!AI95),"",Calculations!AI95)-(SUMIFS(BDEQ!U:U,BDEQ!$AG:$AG,About!$B$2,BDEQ!$AH:$AH,$I95)*BDEQ!$C$2*$J95*$K95)</f>
        <v>2677232094052.2485</v>
      </c>
      <c r="AJ95">
        <f>IF(ISBLANK(Calculations!AJ95),"",Calculations!AJ95)-(SUMIFS(BDEQ!V:V,BDEQ!$AG:$AG,About!$B$2,BDEQ!$AH:$AH,$I95)*BDEQ!$C$2*$J95*$K95)</f>
        <v>2700994158929.9004</v>
      </c>
      <c r="AK95">
        <f>IF(ISBLANK(Calculations!AK95),"",Calculations!AK95)-(SUMIFS(BDEQ!W:W,BDEQ!$AG:$AG,About!$B$2,BDEQ!$AH:$AH,$I95)*BDEQ!$C$2*$J95*$K95)</f>
        <v>2723180842924.8276</v>
      </c>
      <c r="AL95">
        <f>IF(ISBLANK(Calculations!AL95),"",Calculations!AL95)-(SUMIFS(BDEQ!X:X,BDEQ!$AG:$AG,About!$B$2,BDEQ!$AH:$AH,$I95)*BDEQ!$C$2*$J95*$K95)</f>
        <v>2746130907420.3125</v>
      </c>
      <c r="AM95">
        <f>IF(ISBLANK(Calculations!AM95),"",Calculations!AM95)-(SUMIFS(BDEQ!Y:Y,BDEQ!$AG:$AG,About!$B$2,BDEQ!$AH:$AH,$I95)*BDEQ!$C$2*$J95*$K95)</f>
        <v>2770107314313.8545</v>
      </c>
      <c r="AN95">
        <f>IF(ISBLANK(Calculations!AN95),"",Calculations!AN95)-(SUMIFS(BDEQ!Z:Z,BDEQ!$AG:$AG,About!$B$2,BDEQ!$AH:$AH,$I95)*BDEQ!$C$2*$J95*$K95)</f>
        <v>2795353608049.5151</v>
      </c>
      <c r="AO95">
        <f>IF(ISBLANK(Calculations!AO95),"",Calculations!AO95)-(SUMIFS(BDEQ!AA:AA,BDEQ!$AG:$AG,About!$B$2,BDEQ!$AH:$AH,$I95)*BDEQ!$C$2*$J95*$K95)</f>
        <v>2821781050925.3008</v>
      </c>
      <c r="AP95">
        <f>IF(ISBLANK(Calculations!AP95),"",Calculations!AP95)-(SUMIFS(BDEQ!AB:AB,BDEQ!$AG:$AG,About!$B$2,BDEQ!$AH:$AH,$I95)*BDEQ!$C$2*$J95*$K95)</f>
        <v>2849309246840.4863</v>
      </c>
      <c r="AQ95">
        <f>IF(ISBLANK(Calculations!AQ95),"",Calculations!AQ95)-(SUMIFS(BDEQ!AC:AC,BDEQ!$AG:$AG,About!$B$2,BDEQ!$AH:$AH,$I95)*BDEQ!$C$2*$J95*$K95)</f>
        <v>2877848051639.2642</v>
      </c>
      <c r="AR95">
        <f>IF(ISBLANK(Calculations!AR95),"",Calculations!AR95)-(SUMIFS(BDEQ!AD:AD,BDEQ!$AG:$AG,About!$B$2,BDEQ!$AH:$AH,$I95)*BDEQ!$C$2*$J95*$K95)</f>
        <v>2907147043682.5884</v>
      </c>
      <c r="AS95">
        <f>IF(ISBLANK(Calculations!AS95),"",Calculations!AS95)-(SUMIFS(BDEQ!AE:AE,BDEQ!$AG:$AG,About!$B$2,BDEQ!$AH:$AH,$I95)*BDEQ!$C$2*$J95*$K95)</f>
        <v>2937155985719.6328</v>
      </c>
      <c r="AT95">
        <f>IF(ISBLANK(Calculations!AT95),"",Calculations!AT95)-(SUMIFS(BDEQ!AF:AF,BDEQ!$AG:$AG,About!$B$2,BDEQ!$AH:$AH,$I95)*BDEQ!$C$2*$J95*$K95)</f>
        <v>2967896159110.5342</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0.25933027057364572</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0.25933027057364572</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0.25933027057364572</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0.25933027057364572</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0.25933027057364572</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0.25933027057364572</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0.25933027057364572</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0.25933027057364572</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0.25933027057364572</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0.28634381029943951</v>
      </c>
      <c r="K108">
        <f>IF(ISBLANK(Calculations!K108),"",Calculations!K108)</f>
        <v>0.25933027057364572</v>
      </c>
      <c r="L108" t="str">
        <f>IF(ISBLANK(Calculations!L108),"",Calculations!L108)</f>
        <v>RESIDENTIAL</v>
      </c>
      <c r="M108" t="str">
        <f>IF(ISBLANK(Calculations!M108),"",Calculations!M108)</f>
        <v>appl</v>
      </c>
      <c r="N108" t="str">
        <f>IF(ISBLANK(Calculations!N108),"",Calculations!N108)</f>
        <v>electricity</v>
      </c>
      <c r="O108">
        <f t="shared" si="1"/>
        <v>14864490355926.938</v>
      </c>
      <c r="P108">
        <f>IF(ISBLANK(Calculations!P108),"",Calculations!P108)-(SUMIFS(BDEQ!B:B,BDEQ!$AG:$AG,About!$B$2,BDEQ!$AH:$AH,$I108)*BDEQ!$C$2*$J108*$K108)</f>
        <v>14864490355926.938</v>
      </c>
      <c r="Q108">
        <f>IF(ISBLANK(Calculations!Q108),"",Calculations!Q108)-(SUMIFS(BDEQ!C:C,BDEQ!$AG:$AG,About!$B$2,BDEQ!$AH:$AH,$I108)*BDEQ!$C$2*$J108*$K108)</f>
        <v>14864490355926.938</v>
      </c>
      <c r="R108">
        <f>IF(ISBLANK(Calculations!R108),"",Calculations!R108)-(SUMIFS(BDEQ!D:D,BDEQ!$AG:$AG,About!$B$2,BDEQ!$AH:$AH,$I108)*BDEQ!$C$2*$J108*$K108)</f>
        <v>14818195904578.906</v>
      </c>
      <c r="S108">
        <f>IF(ISBLANK(Calculations!S108),"",Calculations!S108)-(SUMIFS(BDEQ!E:E,BDEQ!$AG:$AG,About!$B$2,BDEQ!$AH:$AH,$I108)*BDEQ!$C$2*$J108*$K108)</f>
        <v>14775198837526.627</v>
      </c>
      <c r="T108">
        <f>IF(ISBLANK(Calculations!T108),"",Calculations!T108)-(SUMIFS(BDEQ!F:F,BDEQ!$AG:$AG,About!$B$2,BDEQ!$AH:$AH,$I108)*BDEQ!$C$2*$J108*$K108)</f>
        <v>14740434661921.002</v>
      </c>
      <c r="U108">
        <f>IF(ISBLANK(Calculations!U108),"",Calculations!U108)-(SUMIFS(BDEQ!G:G,BDEQ!$AG:$AG,About!$B$2,BDEQ!$AH:$AH,$I108)*BDEQ!$C$2*$J108*$K108)</f>
        <v>14717617600379.133</v>
      </c>
      <c r="V108">
        <f>IF(ISBLANK(Calculations!V108),"",Calculations!V108)-(SUMIFS(BDEQ!H:H,BDEQ!$AG:$AG,About!$B$2,BDEQ!$AH:$AH,$I108)*BDEQ!$C$2*$J108*$K108)</f>
        <v>14710125023179.385</v>
      </c>
      <c r="W108">
        <f>IF(ISBLANK(Calculations!W108),"",Calculations!W108)-(SUMIFS(BDEQ!I:I,BDEQ!$AG:$AG,About!$B$2,BDEQ!$AH:$AH,$I108)*BDEQ!$C$2*$J108*$K108)</f>
        <v>14718367793574.57</v>
      </c>
      <c r="X108">
        <f>IF(ISBLANK(Calculations!X108),"",Calculations!X108)-(SUMIFS(BDEQ!J:J,BDEQ!$AG:$AG,About!$B$2,BDEQ!$AH:$AH,$I108)*BDEQ!$C$2*$J108*$K108)</f>
        <v>14741839715021.324</v>
      </c>
      <c r="Y108">
        <f>IF(ISBLANK(Calculations!Y108),"",Calculations!Y108)-(SUMIFS(BDEQ!K:K,BDEQ!$AG:$AG,About!$B$2,BDEQ!$AH:$AH,$I108)*BDEQ!$C$2*$J108*$K108)</f>
        <v>14777423389680.686</v>
      </c>
      <c r="Z108">
        <f>IF(ISBLANK(Calculations!Z108),"",Calculations!Z108)-(SUMIFS(BDEQ!L:L,BDEQ!$AG:$AG,About!$B$2,BDEQ!$AH:$AH,$I108)*BDEQ!$C$2*$J108*$K108)</f>
        <v>14827050548638.289</v>
      </c>
      <c r="AA108">
        <f>IF(ISBLANK(Calculations!AA108),"",Calculations!AA108)-(SUMIFS(BDEQ!M:M,BDEQ!$AG:$AG,About!$B$2,BDEQ!$AH:$AH,$I108)*BDEQ!$C$2*$J108*$K108)</f>
        <v>14891468600685.312</v>
      </c>
      <c r="AB108">
        <f>IF(ISBLANK(Calculations!AB108),"",Calculations!AB108)-(SUMIFS(BDEQ!N:N,BDEQ!$AG:$AG,About!$B$2,BDEQ!$AH:$AH,$I108)*BDEQ!$C$2*$J108*$K108)</f>
        <v>14967596602300.783</v>
      </c>
      <c r="AC108">
        <f>IF(ISBLANK(Calculations!AC108),"",Calculations!AC108)-(SUMIFS(BDEQ!O:O,BDEQ!$AG:$AG,About!$B$2,BDEQ!$AH:$AH,$I108)*BDEQ!$C$2*$J108*$K108)</f>
        <v>15052636804973.623</v>
      </c>
      <c r="AD108">
        <f>IF(ISBLANK(Calculations!AD108),"",Calculations!AD108)-(SUMIFS(BDEQ!P:P,BDEQ!$AG:$AG,About!$B$2,BDEQ!$AH:$AH,$I108)*BDEQ!$C$2*$J108*$K108)</f>
        <v>15148127559820.752</v>
      </c>
      <c r="AE108">
        <f>IF(ISBLANK(Calculations!AE108),"",Calculations!AE108)-(SUMIFS(BDEQ!Q:Q,BDEQ!$AG:$AG,About!$B$2,BDEQ!$AH:$AH,$I108)*BDEQ!$C$2*$J108*$K108)</f>
        <v>15253388469850.189</v>
      </c>
      <c r="AF108">
        <f>IF(ISBLANK(Calculations!AF108),"",Calculations!AF108)-(SUMIFS(BDEQ!R:R,BDEQ!$AG:$AG,About!$B$2,BDEQ!$AH:$AH,$I108)*BDEQ!$C$2*$J108*$K108)</f>
        <v>15366495903089.887</v>
      </c>
      <c r="AG108">
        <f>IF(ISBLANK(Calculations!AG108),"",Calculations!AG108)-(SUMIFS(BDEQ!S:S,BDEQ!$AG:$AG,About!$B$2,BDEQ!$AH:$AH,$I108)*BDEQ!$C$2*$J108*$K108)</f>
        <v>15483609033178.439</v>
      </c>
      <c r="AH108">
        <f>IF(ISBLANK(Calculations!AH108),"",Calculations!AH108)-(SUMIFS(BDEQ!T:T,BDEQ!$AG:$AG,About!$B$2,BDEQ!$AH:$AH,$I108)*BDEQ!$C$2*$J108*$K108)</f>
        <v>15602751409167.164</v>
      </c>
      <c r="AI108">
        <f>IF(ISBLANK(Calculations!AI108),"",Calculations!AI108)-(SUMIFS(BDEQ!U:U,BDEQ!$AG:$AG,About!$B$2,BDEQ!$AH:$AH,$I108)*BDEQ!$C$2*$J108*$K108)</f>
        <v>15722547109830.309</v>
      </c>
      <c r="AJ108">
        <f>IF(ISBLANK(Calculations!AJ108),"",Calculations!AJ108)-(SUMIFS(BDEQ!V:V,BDEQ!$AG:$AG,About!$B$2,BDEQ!$AH:$AH,$I108)*BDEQ!$C$2*$J108*$K108)</f>
        <v>15842764860423.943</v>
      </c>
      <c r="AK108">
        <f>IF(ISBLANK(Calculations!AK108),"",Calculations!AK108)-(SUMIFS(BDEQ!W:W,BDEQ!$AG:$AG,About!$B$2,BDEQ!$AH:$AH,$I108)*BDEQ!$C$2*$J108*$K108)</f>
        <v>15951151486673.855</v>
      </c>
      <c r="AL108">
        <f>IF(ISBLANK(Calculations!AL108),"",Calculations!AL108)-(SUMIFS(BDEQ!X:X,BDEQ!$AG:$AG,About!$B$2,BDEQ!$AH:$AH,$I108)*BDEQ!$C$2*$J108*$K108)</f>
        <v>16060479928833.02</v>
      </c>
      <c r="AM108">
        <f>IF(ISBLANK(Calculations!AM108),"",Calculations!AM108)-(SUMIFS(BDEQ!Y:Y,BDEQ!$AG:$AG,About!$B$2,BDEQ!$AH:$AH,$I108)*BDEQ!$C$2*$J108*$K108)</f>
        <v>16170763262369.65</v>
      </c>
      <c r="AN108">
        <f>IF(ISBLANK(Calculations!AN108),"",Calculations!AN108)-(SUMIFS(BDEQ!Z:Z,BDEQ!$AG:$AG,About!$B$2,BDEQ!$AH:$AH,$I108)*BDEQ!$C$2*$J108*$K108)</f>
        <v>16282353680958.672</v>
      </c>
      <c r="AO108">
        <f>IF(ISBLANK(Calculations!AO108),"",Calculations!AO108)-(SUMIFS(BDEQ!AA:AA,BDEQ!$AG:$AG,About!$B$2,BDEQ!$AH:$AH,$I108)*BDEQ!$C$2*$J108*$K108)</f>
        <v>16394981803747.846</v>
      </c>
      <c r="AP108">
        <f>IF(ISBLANK(Calculations!AP108),"",Calculations!AP108)-(SUMIFS(BDEQ!AB:AB,BDEQ!$AG:$AG,About!$B$2,BDEQ!$AH:$AH,$I108)*BDEQ!$C$2*$J108*$K108)</f>
        <v>16508820032663.344</v>
      </c>
      <c r="AQ108">
        <f>IF(ISBLANK(Calculations!AQ108),"",Calculations!AQ108)-(SUMIFS(BDEQ!AC:AC,BDEQ!$AG:$AG,About!$B$2,BDEQ!$AH:$AH,$I108)*BDEQ!$C$2*$J108*$K108)</f>
        <v>16624368554729.189</v>
      </c>
      <c r="AR108">
        <f>IF(ISBLANK(Calculations!AR108),"",Calculations!AR108)-(SUMIFS(BDEQ!AD:AD,BDEQ!$AG:$AG,About!$B$2,BDEQ!$AH:$AH,$I108)*BDEQ!$C$2*$J108*$K108)</f>
        <v>16741250005280.004</v>
      </c>
      <c r="AS108">
        <f>IF(ISBLANK(Calculations!AS108),"",Calculations!AS108)-(SUMIFS(BDEQ!AE:AE,BDEQ!$AG:$AG,About!$B$2,BDEQ!$AH:$AH,$I108)*BDEQ!$C$2*$J108*$K108)</f>
        <v>16859671902099.521</v>
      </c>
      <c r="AT108">
        <f>IF(ISBLANK(Calculations!AT108),"",Calculations!AT108)-(SUMIFS(BDEQ!AF:AF,BDEQ!$AG:$AG,About!$B$2,BDEQ!$AH:$AH,$I108)*BDEQ!$C$2*$J108*$K108)</f>
        <v>16979889566119.316</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0.25933027057364572</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0.36231616629961322</v>
      </c>
      <c r="K110">
        <f>IF(ISBLANK(Calculations!K110),"",Calculations!K110)</f>
        <v>0.25933027057364572</v>
      </c>
      <c r="L110" t="str">
        <f>IF(ISBLANK(Calculations!L110),"",Calculations!L110)</f>
        <v>RESIDENTIAL</v>
      </c>
      <c r="M110" t="str">
        <f>IF(ISBLANK(Calculations!M110),"",Calculations!M110)</f>
        <v>appl</v>
      </c>
      <c r="N110" t="str">
        <f>IF(ISBLANK(Calculations!N110),"",Calculations!N110)</f>
        <v>natural gas</v>
      </c>
      <c r="O110">
        <f t="shared" si="1"/>
        <v>12222446110213.068</v>
      </c>
      <c r="P110">
        <f>IF(ISBLANK(Calculations!P110),"",Calculations!P110)</f>
        <v>12222446110213.068</v>
      </c>
      <c r="Q110">
        <f>IF(ISBLANK(Calculations!Q110),"",Calculations!Q110)</f>
        <v>12222446110213.068</v>
      </c>
      <c r="R110">
        <f>IF(ISBLANK(Calculations!R110),"",Calculations!R110)</f>
        <v>12301174286687.842</v>
      </c>
      <c r="S110">
        <f>IF(ISBLANK(Calculations!S110),"",Calculations!S110)</f>
        <v>12381965837373.119</v>
      </c>
      <c r="T110">
        <f>IF(ISBLANK(Calculations!T110),"",Calculations!T110)</f>
        <v>12466434042002.85</v>
      </c>
      <c r="U110">
        <f>IF(ISBLANK(Calculations!U110),"",Calculations!U110)</f>
        <v>12556430533335.617</v>
      </c>
      <c r="V110">
        <f>IF(ISBLANK(Calculations!V110),"",Calculations!V110)</f>
        <v>12654538874346.838</v>
      </c>
      <c r="W110">
        <f>IF(ISBLANK(Calculations!W110),"",Calculations!W110)</f>
        <v>12758673280801.143</v>
      </c>
      <c r="X110">
        <f>IF(ISBLANK(Calculations!X110),"",Calculations!X110)</f>
        <v>12865584707659.189</v>
      </c>
      <c r="Y110">
        <f>IF(ISBLANK(Calculations!Y110),"",Calculations!Y110)</f>
        <v>12972350594990.082</v>
      </c>
      <c r="Z110">
        <f>IF(ISBLANK(Calculations!Z110),"",Calculations!Z110)</f>
        <v>13081401106257.514</v>
      </c>
      <c r="AA110">
        <f>IF(ISBLANK(Calculations!AA110),"",Calculations!AA110)</f>
        <v>13192248300294.6</v>
      </c>
      <c r="AB110">
        <f>IF(ISBLANK(Calculations!AB110),"",Calculations!AB110)</f>
        <v>13301358367765.674</v>
      </c>
      <c r="AC110">
        <f>IF(ISBLANK(Calculations!AC110),"",Calculations!AC110)</f>
        <v>13408831822561.506</v>
      </c>
      <c r="AD110">
        <f>IF(ISBLANK(Calculations!AD110),"",Calculations!AD110)</f>
        <v>13519222228027.104</v>
      </c>
      <c r="AE110">
        <f>IF(ISBLANK(Calculations!AE110),"",Calculations!AE110)</f>
        <v>13633711456177.514</v>
      </c>
      <c r="AF110">
        <f>IF(ISBLANK(Calculations!AF110),"",Calculations!AF110)</f>
        <v>13751634644101.258</v>
      </c>
      <c r="AG110">
        <f>IF(ISBLANK(Calculations!AG110),"",Calculations!AG110)</f>
        <v>13870436980094.73</v>
      </c>
      <c r="AH110">
        <f>IF(ISBLANK(Calculations!AH110),"",Calculations!AH110)</f>
        <v>13989761227125.625</v>
      </c>
      <c r="AI110">
        <f>IF(ISBLANK(Calculations!AI110),"",Calculations!AI110)</f>
        <v>14108516583836.432</v>
      </c>
      <c r="AJ110">
        <f>IF(ISBLANK(Calculations!AJ110),"",Calculations!AJ110)</f>
        <v>14226444238403.191</v>
      </c>
      <c r="AK110">
        <f>IF(ISBLANK(Calculations!AK110),"",Calculations!AK110)</f>
        <v>14323125724721.203</v>
      </c>
      <c r="AL110">
        <f>IF(ISBLANK(Calculations!AL110),"",Calculations!AL110)</f>
        <v>14419999361245.689</v>
      </c>
      <c r="AM110">
        <f>IF(ISBLANK(Calculations!AM110),"",Calculations!AM110)</f>
        <v>14517675230833.041</v>
      </c>
      <c r="AN110">
        <f>IF(ISBLANK(Calculations!AN110),"",Calculations!AN110)</f>
        <v>14616530045789.504</v>
      </c>
      <c r="AO110">
        <f>IF(ISBLANK(Calculations!AO110),"",Calculations!AO110)</f>
        <v>14716642791364.85</v>
      </c>
      <c r="AP110">
        <f>IF(ISBLANK(Calculations!AP110),"",Calculations!AP110)</f>
        <v>14817879116974.832</v>
      </c>
      <c r="AQ110">
        <f>IF(ISBLANK(Calculations!AQ110),"",Calculations!AQ110)</f>
        <v>14920272285076.9</v>
      </c>
      <c r="AR110">
        <f>IF(ISBLANK(Calculations!AR110),"",Calculations!AR110)</f>
        <v>15023490220004.328</v>
      </c>
      <c r="AS110">
        <f>IF(ISBLANK(Calculations!AS110),"",Calculations!AS110)</f>
        <v>15127804256819.861</v>
      </c>
      <c r="AT110">
        <f>IF(ISBLANK(Calculations!AT110),"",Calculations!AT110)</f>
        <v>15233464861610.137</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1.3116750279103103E-2</v>
      </c>
      <c r="K111">
        <f>IF(ISBLANK(Calculations!K111),"",Calculations!K111)</f>
        <v>0.25933027057364572</v>
      </c>
      <c r="L111" t="str">
        <f>IF(ISBLANK(Calculations!L111),"",Calculations!L111)</f>
        <v>RESIDENTIAL</v>
      </c>
      <c r="M111" t="str">
        <f>IF(ISBLANK(Calculations!M111),"",Calculations!M111)</f>
        <v>appl</v>
      </c>
      <c r="N111" t="str">
        <f>IF(ISBLANK(Calculations!N111),"",Calculations!N111)</f>
        <v>petroleum diesel</v>
      </c>
      <c r="O111">
        <f t="shared" si="1"/>
        <v>278928772.71199358</v>
      </c>
      <c r="P111">
        <f>IF(ISBLANK(Calculations!P111),"",Calculations!P111)</f>
        <v>278928772.71199358</v>
      </c>
      <c r="Q111">
        <f>IF(ISBLANK(Calculations!Q111),"",Calculations!Q111)</f>
        <v>278928772.71199358</v>
      </c>
      <c r="R111">
        <f>IF(ISBLANK(Calculations!R111),"",Calculations!R111)</f>
        <v>269614414.23280466</v>
      </c>
      <c r="S111">
        <f>IF(ISBLANK(Calculations!S111),"",Calculations!S111)</f>
        <v>263016630.53192529</v>
      </c>
      <c r="T111">
        <f>IF(ISBLANK(Calculations!T111),"",Calculations!T111)</f>
        <v>258651091.5599288</v>
      </c>
      <c r="U111">
        <f>IF(ISBLANK(Calculations!U111),"",Calculations!U111)</f>
        <v>256066578.09754375</v>
      </c>
      <c r="V111">
        <f>IF(ISBLANK(Calculations!V111),"",Calculations!V111)</f>
        <v>254909000.04146361</v>
      </c>
      <c r="W111">
        <f>IF(ISBLANK(Calculations!W111),"",Calculations!W111)</f>
        <v>254786794.42732504</v>
      </c>
      <c r="X111">
        <f>IF(ISBLANK(Calculations!X111),"",Calculations!X111)</f>
        <v>255351573.59464839</v>
      </c>
      <c r="Y111">
        <f>IF(ISBLANK(Calculations!Y111),"",Calculations!Y111)</f>
        <v>256337114.54040334</v>
      </c>
      <c r="Z111">
        <f>IF(ISBLANK(Calculations!Z111),"",Calculations!Z111)</f>
        <v>257657263.74799579</v>
      </c>
      <c r="AA111">
        <f>IF(ISBLANK(Calculations!AA111),"",Calculations!AA111)</f>
        <v>259206908.43844879</v>
      </c>
      <c r="AB111">
        <f>IF(ISBLANK(Calculations!AB111),"",Calculations!AB111)</f>
        <v>260846755.5015004</v>
      </c>
      <c r="AC111">
        <f>IF(ISBLANK(Calculations!AC111),"",Calculations!AC111)</f>
        <v>262537257.09377155</v>
      </c>
      <c r="AD111">
        <f>IF(ISBLANK(Calculations!AD111),"",Calculations!AD111)</f>
        <v>264352761.58911961</v>
      </c>
      <c r="AE111">
        <f>IF(ISBLANK(Calculations!AE111),"",Calculations!AE111)</f>
        <v>266294463.87522614</v>
      </c>
      <c r="AF111">
        <f>IF(ISBLANK(Calculations!AF111),"",Calculations!AF111)</f>
        <v>268331194.57979515</v>
      </c>
      <c r="AG111">
        <f>IF(ISBLANK(Calculations!AG111),"",Calculations!AG111)</f>
        <v>270395892.70525628</v>
      </c>
      <c r="AH111">
        <f>IF(ISBLANK(Calculations!AH111),"",Calculations!AH111)</f>
        <v>272479128.61077017</v>
      </c>
      <c r="AI111">
        <f>IF(ISBLANK(Calculations!AI111),"",Calculations!AI111)</f>
        <v>274556065.85554379</v>
      </c>
      <c r="AJ111">
        <f>IF(ISBLANK(Calculations!AJ111),"",Calculations!AJ111)</f>
        <v>276618942.4125964</v>
      </c>
      <c r="AK111">
        <f>IF(ISBLANK(Calculations!AK111),"",Calculations!AK111)</f>
        <v>278462097.85683095</v>
      </c>
      <c r="AL111">
        <f>IF(ISBLANK(Calculations!AL111),"",Calculations!AL111)</f>
        <v>280310739.58492845</v>
      </c>
      <c r="AM111">
        <f>IF(ISBLANK(Calculations!AM111),"",Calculations!AM111)</f>
        <v>282179665.39943773</v>
      </c>
      <c r="AN111">
        <f>IF(ISBLANK(Calculations!AN111),"",Calculations!AN111)</f>
        <v>284077817.46876097</v>
      </c>
      <c r="AO111">
        <f>IF(ISBLANK(Calculations!AO111),"",Calculations!AO111)</f>
        <v>286007319.151972</v>
      </c>
      <c r="AP111">
        <f>IF(ISBLANK(Calculations!AP111),"",Calculations!AP111)</f>
        <v>287962316.27336323</v>
      </c>
      <c r="AQ111">
        <f>IF(ISBLANK(Calculations!AQ111),"",Calculations!AQ111)</f>
        <v>289941682.58339083</v>
      </c>
      <c r="AR111">
        <f>IF(ISBLANK(Calculations!AR111),"",Calculations!AR111)</f>
        <v>291936976.80690253</v>
      </c>
      <c r="AS111">
        <f>IF(ISBLANK(Calculations!AS111),"",Calculations!AS111)</f>
        <v>293952864.13652301</v>
      </c>
      <c r="AT111">
        <f>IF(ISBLANK(Calculations!AT111),"",Calculations!AT111)</f>
        <v>295996161.39934891</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0.25933027057364572</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0.25933027057364572</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0.25933027057364572</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0.25933027057364572</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0.20912269244713474</v>
      </c>
      <c r="K116">
        <f>IF(ISBLANK(Calculations!K116),"",Calculations!K116)</f>
        <v>0.25933027057364572</v>
      </c>
      <c r="L116" t="str">
        <f>IF(ISBLANK(Calculations!L116),"",Calculations!L116)</f>
        <v>RESIDENTIAL</v>
      </c>
      <c r="M116" t="str">
        <f>IF(ISBLANK(Calculations!M116),"",Calculations!M116)</f>
        <v>appl</v>
      </c>
      <c r="N116" t="str">
        <f>IF(ISBLANK(Calculations!N116),"",Calculations!N116)</f>
        <v>LPG propane or butane</v>
      </c>
      <c r="O116">
        <f t="shared" si="1"/>
        <v>421164503730.03333</v>
      </c>
      <c r="P116">
        <f>IF(ISBLANK(Calculations!P116),"",Calculations!P116)</f>
        <v>421164503730.03333</v>
      </c>
      <c r="Q116">
        <f>IF(ISBLANK(Calculations!Q116),"",Calculations!Q116)</f>
        <v>421164503730.03333</v>
      </c>
      <c r="R116">
        <f>IF(ISBLANK(Calculations!R116),"",Calculations!R116)</f>
        <v>417724000153.56</v>
      </c>
      <c r="S116">
        <f>IF(ISBLANK(Calculations!S116),"",Calculations!S116)</f>
        <v>415526550177.31171</v>
      </c>
      <c r="T116">
        <f>IF(ISBLANK(Calculations!T116),"",Calculations!T116)</f>
        <v>414467017458.26788</v>
      </c>
      <c r="U116">
        <f>IF(ISBLANK(Calculations!U116),"",Calculations!U116)</f>
        <v>414374533769.16956</v>
      </c>
      <c r="V116">
        <f>IF(ISBLANK(Calculations!V116),"",Calculations!V116)</f>
        <v>415113586846.33954</v>
      </c>
      <c r="W116">
        <f>IF(ISBLANK(Calculations!W116),"",Calculations!W116)</f>
        <v>416472723837.78027</v>
      </c>
      <c r="X116">
        <f>IF(ISBLANK(Calculations!X116),"",Calculations!X116)</f>
        <v>418270637423.86969</v>
      </c>
      <c r="Y116">
        <f>IF(ISBLANK(Calculations!Y116),"",Calculations!Y116)</f>
        <v>420337922436.81891</v>
      </c>
      <c r="Z116">
        <f>IF(ISBLANK(Calculations!Z116),"",Calculations!Z116)</f>
        <v>422707491034.6225</v>
      </c>
      <c r="AA116">
        <f>IF(ISBLANK(Calculations!AA116),"",Calculations!AA116)</f>
        <v>425322600009.19543</v>
      </c>
      <c r="AB116">
        <f>IF(ISBLANK(Calculations!AB116),"",Calculations!AB116)</f>
        <v>428024618632.67181</v>
      </c>
      <c r="AC116">
        <f>IF(ISBLANK(Calculations!AC116),"",Calculations!AC116)</f>
        <v>430742096762.62012</v>
      </c>
      <c r="AD116">
        <f>IF(ISBLANK(Calculations!AD116),"",Calculations!AD116)</f>
        <v>433549871066.68127</v>
      </c>
      <c r="AE116">
        <f>IF(ISBLANK(Calculations!AE116),"",Calculations!AE116)</f>
        <v>436461285162.56836</v>
      </c>
      <c r="AF116">
        <f>IF(ISBLANK(Calculations!AF116),"",Calculations!AF116)</f>
        <v>439470084057.39594</v>
      </c>
      <c r="AG116">
        <f>IF(ISBLANK(Calculations!AG116),"",Calculations!AG116)</f>
        <v>442499390216.80908</v>
      </c>
      <c r="AH116">
        <f>IF(ISBLANK(Calculations!AH116),"",Calculations!AH116)</f>
        <v>445542055836.10144</v>
      </c>
      <c r="AI116">
        <f>IF(ISBLANK(Calculations!AI116),"",Calculations!AI116)</f>
        <v>448571827020.05023</v>
      </c>
      <c r="AJ116">
        <f>IF(ISBLANK(Calculations!AJ116),"",Calculations!AJ116)</f>
        <v>451585114680.77026</v>
      </c>
      <c r="AK116">
        <f>IF(ISBLANK(Calculations!AK116),"",Calculations!AK116)</f>
        <v>454859610171.28046</v>
      </c>
      <c r="AL116">
        <f>IF(ISBLANK(Calculations!AL116),"",Calculations!AL116)</f>
        <v>458125389431.98798</v>
      </c>
      <c r="AM116">
        <f>IF(ISBLANK(Calculations!AM116),"",Calculations!AM116)</f>
        <v>461395552821.5752</v>
      </c>
      <c r="AN116">
        <f>IF(ISBLANK(Calculations!AN116),"",Calculations!AN116)</f>
        <v>464679818936.97113</v>
      </c>
      <c r="AO116">
        <f>IF(ISBLANK(Calculations!AO116),"",Calculations!AO116)</f>
        <v>467982613263.60718</v>
      </c>
      <c r="AP116">
        <f>IF(ISBLANK(Calculations!AP116),"",Calculations!AP116)</f>
        <v>471304757889.64313</v>
      </c>
      <c r="AQ116">
        <f>IF(ISBLANK(Calculations!AQ116),"",Calculations!AQ116)</f>
        <v>474648741348.70337</v>
      </c>
      <c r="AR116">
        <f>IF(ISBLANK(Calculations!AR116),"",Calculations!AR116)</f>
        <v>478011139747.0611</v>
      </c>
      <c r="AS116">
        <f>IF(ISBLANK(Calculations!AS116),"",Calculations!AS116)</f>
        <v>481399301664.1004</v>
      </c>
      <c r="AT116">
        <f>IF(ISBLANK(Calculations!AT116),"",Calculations!AT116)</f>
        <v>484820125739.90619</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0.25933027057364572</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0.39159318821449196</v>
      </c>
      <c r="K121">
        <f>IF(ISBLANK(Calculations!K121),"",Calculations!K121)</f>
        <v>0.25933027057364572</v>
      </c>
      <c r="L121" t="str">
        <f>IF(ISBLANK(Calculations!L121),"",Calculations!L121)</f>
        <v>RESIDENTIAL</v>
      </c>
      <c r="M121" t="str">
        <f>IF(ISBLANK(Calculations!M121),"",Calculations!M121)</f>
        <v>other</v>
      </c>
      <c r="N121" t="str">
        <f>IF(ISBLANK(Calculations!N121),"",Calculations!N121)</f>
        <v>electricity</v>
      </c>
      <c r="O121">
        <f t="shared" si="1"/>
        <v>20328126400127.016</v>
      </c>
      <c r="P121">
        <f>IF(ISBLANK(Calculations!P121),"",Calculations!P121)-(SUMIFS(BDEQ!B:B,BDEQ!$AG:$AG,About!$B$2,BDEQ!$AH:$AH,$I121)*BDEQ!$C$2*$J121*$K121)</f>
        <v>20328126400127.016</v>
      </c>
      <c r="Q121">
        <f>IF(ISBLANK(Calculations!Q121),"",Calculations!Q121)-(SUMIFS(BDEQ!C:C,BDEQ!$AG:$AG,About!$B$2,BDEQ!$AH:$AH,$I121)*BDEQ!$C$2*$J121*$K121)</f>
        <v>20328126400127.016</v>
      </c>
      <c r="R121">
        <f>IF(ISBLANK(Calculations!R121),"",Calculations!R121)-(SUMIFS(BDEQ!D:D,BDEQ!$AG:$AG,About!$B$2,BDEQ!$AH:$AH,$I121)*BDEQ!$C$2*$J121*$K121)</f>
        <v>20567555598284.852</v>
      </c>
      <c r="S121">
        <f>IF(ISBLANK(Calculations!S121),"",Calculations!S121)-(SUMIFS(BDEQ!E:E,BDEQ!$AG:$AG,About!$B$2,BDEQ!$AH:$AH,$I121)*BDEQ!$C$2*$J121*$K121)</f>
        <v>20826436737218.934</v>
      </c>
      <c r="T121">
        <f>IF(ISBLANK(Calculations!T121),"",Calculations!T121)-(SUMIFS(BDEQ!F:F,BDEQ!$AG:$AG,About!$B$2,BDEQ!$AH:$AH,$I121)*BDEQ!$C$2*$J121*$K121)</f>
        <v>21098666255707.656</v>
      </c>
      <c r="U121">
        <f>IF(ISBLANK(Calculations!U121),"",Calculations!U121)-(SUMIFS(BDEQ!G:G,BDEQ!$AG:$AG,About!$B$2,BDEQ!$AH:$AH,$I121)*BDEQ!$C$2*$J121*$K121)</f>
        <v>21367002410259.387</v>
      </c>
      <c r="V121">
        <f>IF(ISBLANK(Calculations!V121),"",Calculations!V121)-(SUMIFS(BDEQ!H:H,BDEQ!$AG:$AG,About!$B$2,BDEQ!$AH:$AH,$I121)*BDEQ!$C$2*$J121*$K121)</f>
        <v>21618196822675.02</v>
      </c>
      <c r="W121">
        <f>IF(ISBLANK(Calculations!W121),"",Calculations!W121)-(SUMIFS(BDEQ!I:I,BDEQ!$AG:$AG,About!$B$2,BDEQ!$AH:$AH,$I121)*BDEQ!$C$2*$J121*$K121)</f>
        <v>21890510737157.062</v>
      </c>
      <c r="X121">
        <f>IF(ISBLANK(Calculations!X121),"",Calculations!X121)-(SUMIFS(BDEQ!J:J,BDEQ!$AG:$AG,About!$B$2,BDEQ!$AH:$AH,$I121)*BDEQ!$C$2*$J121*$K121)</f>
        <v>22168922418082.211</v>
      </c>
      <c r="Y121">
        <f>IF(ISBLANK(Calculations!Y121),"",Calculations!Y121)-(SUMIFS(BDEQ!K:K,BDEQ!$AG:$AG,About!$B$2,BDEQ!$AH:$AH,$I121)*BDEQ!$C$2*$J121*$K121)</f>
        <v>22427829472063.715</v>
      </c>
      <c r="Z121">
        <f>IF(ISBLANK(Calculations!Z121),"",Calculations!Z121)-(SUMIFS(BDEQ!L:L,BDEQ!$AG:$AG,About!$B$2,BDEQ!$AH:$AH,$I121)*BDEQ!$C$2*$J121*$K121)</f>
        <v>22665812394041.469</v>
      </c>
      <c r="AA121">
        <f>IF(ISBLANK(Calculations!AA121),"",Calculations!AA121)-(SUMIFS(BDEQ!M:M,BDEQ!$AG:$AG,About!$B$2,BDEQ!$AH:$AH,$I121)*BDEQ!$C$2*$J121*$K121)</f>
        <v>22913484044942.129</v>
      </c>
      <c r="AB121">
        <f>IF(ISBLANK(Calculations!AB121),"",Calculations!AB121)-(SUMIFS(BDEQ!N:N,BDEQ!$AG:$AG,About!$B$2,BDEQ!$AH:$AH,$I121)*BDEQ!$C$2*$J121*$K121)</f>
        <v>23166776688798.957</v>
      </c>
      <c r="AC121">
        <f>IF(ISBLANK(Calculations!AC121),"",Calculations!AC121)-(SUMIFS(BDEQ!O:O,BDEQ!$AG:$AG,About!$B$2,BDEQ!$AH:$AH,$I121)*BDEQ!$C$2*$J121*$K121)</f>
        <v>23434371148530.188</v>
      </c>
      <c r="AD121">
        <f>IF(ISBLANK(Calculations!AD121),"",Calculations!AD121)-(SUMIFS(BDEQ!P:P,BDEQ!$AG:$AG,About!$B$2,BDEQ!$AH:$AH,$I121)*BDEQ!$C$2*$J121*$K121)</f>
        <v>23723800522882.879</v>
      </c>
      <c r="AE121">
        <f>IF(ISBLANK(Calculations!AE121),"",Calculations!AE121)-(SUMIFS(BDEQ!Q:Q,BDEQ!$AG:$AG,About!$B$2,BDEQ!$AH:$AH,$I121)*BDEQ!$C$2*$J121*$K121)</f>
        <v>24031101022848.902</v>
      </c>
      <c r="AF121">
        <f>IF(ISBLANK(Calculations!AF121),"",Calculations!AF121)-(SUMIFS(BDEQ!R:R,BDEQ!$AG:$AG,About!$B$2,BDEQ!$AH:$AH,$I121)*BDEQ!$C$2*$J121*$K121)</f>
        <v>24342339326407.078</v>
      </c>
      <c r="AG121">
        <f>IF(ISBLANK(Calculations!AG121),"",Calculations!AG121)-(SUMIFS(BDEQ!S:S,BDEQ!$AG:$AG,About!$B$2,BDEQ!$AH:$AH,$I121)*BDEQ!$C$2*$J121*$K121)</f>
        <v>24641430636059.598</v>
      </c>
      <c r="AH121">
        <f>IF(ISBLANK(Calculations!AH121),"",Calculations!AH121)-(SUMIFS(BDEQ!T:T,BDEQ!$AG:$AG,About!$B$2,BDEQ!$AH:$AH,$I121)*BDEQ!$C$2*$J121*$K121)</f>
        <v>24961085800492.461</v>
      </c>
      <c r="AI121">
        <f>IF(ISBLANK(Calculations!AI121),"",Calculations!AI121)-(SUMIFS(BDEQ!U:U,BDEQ!$AG:$AG,About!$B$2,BDEQ!$AH:$AH,$I121)*BDEQ!$C$2*$J121*$K121)</f>
        <v>25266477426295.723</v>
      </c>
      <c r="AJ121">
        <f>IF(ISBLANK(Calculations!AJ121),"",Calculations!AJ121)-(SUMIFS(BDEQ!V:V,BDEQ!$AG:$AG,About!$B$2,BDEQ!$AH:$AH,$I121)*BDEQ!$C$2*$J121*$K121)</f>
        <v>25545547331019.695</v>
      </c>
      <c r="AK121">
        <f>IF(ISBLANK(Calculations!AK121),"",Calculations!AK121)-(SUMIFS(BDEQ!W:W,BDEQ!$AG:$AG,About!$B$2,BDEQ!$AH:$AH,$I121)*BDEQ!$C$2*$J121*$K121)</f>
        <v>25773613424674.012</v>
      </c>
      <c r="AL121">
        <f>IF(ISBLANK(Calculations!AL121),"",Calculations!AL121)-(SUMIFS(BDEQ!X:X,BDEQ!$AG:$AG,About!$B$2,BDEQ!$AH:$AH,$I121)*BDEQ!$C$2*$J121*$K121)</f>
        <v>25987623196917.527</v>
      </c>
      <c r="AM121">
        <f>IF(ISBLANK(Calculations!AM121),"",Calculations!AM121)-(SUMIFS(BDEQ!Y:Y,BDEQ!$AG:$AG,About!$B$2,BDEQ!$AH:$AH,$I121)*BDEQ!$C$2*$J121*$K121)</f>
        <v>26201210029894.438</v>
      </c>
      <c r="AN121">
        <f>IF(ISBLANK(Calculations!AN121),"",Calculations!AN121)-(SUMIFS(BDEQ!Z:Z,BDEQ!$AG:$AG,About!$B$2,BDEQ!$AH:$AH,$I121)*BDEQ!$C$2*$J121*$K121)</f>
        <v>26408269458897.191</v>
      </c>
      <c r="AO121">
        <f>IF(ISBLANK(Calculations!AO121),"",Calculations!AO121)-(SUMIFS(BDEQ!AA:AA,BDEQ!$AG:$AG,About!$B$2,BDEQ!$AH:$AH,$I121)*BDEQ!$C$2*$J121*$K121)</f>
        <v>26611545493332.316</v>
      </c>
      <c r="AP121">
        <f>IF(ISBLANK(Calculations!AP121),"",Calculations!AP121)-(SUMIFS(BDEQ!AB:AB,BDEQ!$AG:$AG,About!$B$2,BDEQ!$AH:$AH,$I121)*BDEQ!$C$2*$J121*$K121)</f>
        <v>26792326752551.371</v>
      </c>
      <c r="AQ121">
        <f>IF(ISBLANK(Calculations!AQ121),"",Calculations!AQ121)-(SUMIFS(BDEQ!AC:AC,BDEQ!$AG:$AG,About!$B$2,BDEQ!$AH:$AH,$I121)*BDEQ!$C$2*$J121*$K121)</f>
        <v>26950379929149.348</v>
      </c>
      <c r="AR121">
        <f>IF(ISBLANK(Calculations!AR121),"",Calculations!AR121)-(SUMIFS(BDEQ!AD:AD,BDEQ!$AG:$AG,About!$B$2,BDEQ!$AH:$AH,$I121)*BDEQ!$C$2*$J121*$K121)</f>
        <v>27082892031895.379</v>
      </c>
      <c r="AS121">
        <f>IF(ISBLANK(Calculations!AS121),"",Calculations!AS121)-(SUMIFS(BDEQ!AE:AE,BDEQ!$AG:$AG,About!$B$2,BDEQ!$AH:$AH,$I121)*BDEQ!$C$2*$J121*$K121)</f>
        <v>27205183777601.801</v>
      </c>
      <c r="AT121">
        <f>IF(ISBLANK(Calculations!AT121),"",Calculations!AT121)-(SUMIFS(BDEQ!AF:AF,BDEQ!$AG:$AG,About!$B$2,BDEQ!$AH:$AH,$I121)*BDEQ!$C$2*$J121*$K121)</f>
        <v>27312669195123.812</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0.25933027057364572</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0.25933027057364572</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0.25933027057364572</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0.25933027057364572</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0.25933027057364572</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0.25933027057364572</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0.25933027057364572</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0.25933027057364572</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0.25933027057364572</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1.5576600288160811E-2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2432924775608.125</v>
      </c>
      <c r="P134">
        <f>IF(ISBLANK(Calculations!P134),"",Calculations!P134)</f>
        <v>2432924775608.125</v>
      </c>
      <c r="Q134">
        <f>IF(ISBLANK(Calculations!Q134),"",Calculations!Q134)</f>
        <v>2432924775608.125</v>
      </c>
      <c r="R134">
        <f>IF(ISBLANK(Calculations!R134),"",Calculations!R134)</f>
        <v>2449047259616.7412</v>
      </c>
      <c r="S134">
        <f>IF(ISBLANK(Calculations!S134),"",Calculations!S134)</f>
        <v>2464005554058.5732</v>
      </c>
      <c r="T134">
        <f>IF(ISBLANK(Calculations!T134),"",Calculations!T134)</f>
        <v>2477401568519.2295</v>
      </c>
      <c r="U134">
        <f>IF(ISBLANK(Calculations!U134),"",Calculations!U134)</f>
        <v>2490001320112.2153</v>
      </c>
      <c r="V134">
        <f>IF(ISBLANK(Calculations!V134),"",Calculations!V134)</f>
        <v>2501757833525.6499</v>
      </c>
      <c r="W134">
        <f>IF(ISBLANK(Calculations!W134),"",Calculations!W134)</f>
        <v>2513039717501.3398</v>
      </c>
      <c r="X134">
        <f>IF(ISBLANK(Calculations!X134),"",Calculations!X134)</f>
        <v>2524435754389.8433</v>
      </c>
      <c r="Y134">
        <f>IF(ISBLANK(Calculations!Y134),"",Calculations!Y134)</f>
        <v>2535197098088.6675</v>
      </c>
      <c r="Z134">
        <f>IF(ISBLANK(Calculations!Z134),"",Calculations!Z134)</f>
        <v>2545088631716.6182</v>
      </c>
      <c r="AA134">
        <f>IF(ISBLANK(Calculations!AA134),"",Calculations!AA134)</f>
        <v>2554438400394.5205</v>
      </c>
      <c r="AB134">
        <f>IF(ISBLANK(Calculations!AB134),"",Calculations!AB134)</f>
        <v>2562316063060.5518</v>
      </c>
      <c r="AC134">
        <f>IF(ISBLANK(Calculations!AC134),"",Calculations!AC134)</f>
        <v>2569136759786.626</v>
      </c>
      <c r="AD134">
        <f>IF(ISBLANK(Calculations!AD134),"",Calculations!AD134)</f>
        <v>2574634477654.0049</v>
      </c>
      <c r="AE134">
        <f>IF(ISBLANK(Calculations!AE134),"",Calculations!AE134)</f>
        <v>2579365374575.3062</v>
      </c>
      <c r="AF134">
        <f>IF(ISBLANK(Calculations!AF134),"",Calculations!AF134)</f>
        <v>2582537113245.6226</v>
      </c>
      <c r="AG134">
        <f>IF(ISBLANK(Calculations!AG134),"",Calculations!AG134)</f>
        <v>2584812981996.2476</v>
      </c>
      <c r="AH134">
        <f>IF(ISBLANK(Calculations!AH134),"",Calculations!AH134)</f>
        <v>2587207107591.6606</v>
      </c>
      <c r="AI134">
        <f>IF(ISBLANK(Calculations!AI134),"",Calculations!AI134)</f>
        <v>2589299616996.5542</v>
      </c>
      <c r="AJ134">
        <f>IF(ISBLANK(Calculations!AJ134),"",Calculations!AJ134)</f>
        <v>2591661819878.5562</v>
      </c>
      <c r="AK134">
        <f>IF(ISBLANK(Calculations!AK134),"",Calculations!AK134)</f>
        <v>2593806894230.3125</v>
      </c>
      <c r="AL134">
        <f>IF(ISBLANK(Calculations!AL134),"",Calculations!AL134)</f>
        <v>2596107479933.3882</v>
      </c>
      <c r="AM134">
        <f>IF(ISBLANK(Calculations!AM134),"",Calculations!AM134)</f>
        <v>2598410492312.3745</v>
      </c>
      <c r="AN134">
        <f>IF(ISBLANK(Calculations!AN134),"",Calculations!AN134)</f>
        <v>2601419018566.5176</v>
      </c>
      <c r="AO134">
        <f>IF(ISBLANK(Calculations!AO134),"",Calculations!AO134)</f>
        <v>2604136148906.4155</v>
      </c>
      <c r="AP134">
        <f>IF(ISBLANK(Calculations!AP134),"",Calculations!AP134)</f>
        <v>2607225081528.606</v>
      </c>
      <c r="AQ134">
        <f>IF(ISBLANK(Calculations!AQ134),"",Calculations!AQ134)</f>
        <v>2609986301930.4404</v>
      </c>
      <c r="AR134">
        <f>IF(ISBLANK(Calculations!AR134),"",Calculations!AR134)</f>
        <v>2612552343223.0386</v>
      </c>
      <c r="AS134">
        <f>IF(ISBLANK(Calculations!AS134),"",Calculations!AS134)</f>
        <v>2615064395722.0767</v>
      </c>
      <c r="AT134">
        <f>IF(ISBLANK(Calculations!AT134),"",Calculations!AT134)</f>
        <v>2617376271061.063</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0.28170400911254417</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15356248944743.008</v>
      </c>
      <c r="P136">
        <f>IF(ISBLANK(Calculations!P136),"",Calculations!P136)</f>
        <v>15356248944743.008</v>
      </c>
      <c r="Q136">
        <f>IF(ISBLANK(Calculations!Q136),"",Calculations!Q136)</f>
        <v>15356248944743.008</v>
      </c>
      <c r="R136">
        <f>IF(ISBLANK(Calculations!R136),"",Calculations!R136)</f>
        <v>15288080567886.838</v>
      </c>
      <c r="S136" s="99">
        <f>IF(ISBLANK(Calculations!S136),"",Calculations!S136 + ('IRA Buildings Changes'!$F$38/($AB$133-$R$133)*(S133-$R$133)))</f>
        <v>15185903658867.727</v>
      </c>
      <c r="T136" s="99">
        <f>IF(ISBLANK(Calculations!T136),"",Calculations!T136 + ('IRA Buildings Changes'!$F$38/($AB$133-$R$133)*(T133-$R$133)))</f>
        <v>15076953692436.381</v>
      </c>
      <c r="U136" s="99">
        <f>IF(ISBLANK(Calculations!U136),"",Calculations!U136 + ('IRA Buildings Changes'!$F$38/($AB$133-$R$133)*(U133-$R$133)))</f>
        <v>14966430675081.547</v>
      </c>
      <c r="V136" s="99">
        <f>IF(ISBLANK(Calculations!V136),"",Calculations!V136 + ('IRA Buildings Changes'!$F$38/($AB$133-$R$133)*(V133-$R$133)))</f>
        <v>14855457208464.115</v>
      </c>
      <c r="W136" s="99">
        <f>IF(ISBLANK(Calculations!W136),"",Calculations!W136 + ('IRA Buildings Changes'!$F$38/($AB$133-$R$133)*(W133-$R$133)))</f>
        <v>14747579823184.834</v>
      </c>
      <c r="X136" s="99">
        <f>IF(ISBLANK(Calculations!X136),"",Calculations!X136 + ('IRA Buildings Changes'!$F$38/($AB$133-$R$133)*(X133-$R$133)))</f>
        <v>14648594444803.631</v>
      </c>
      <c r="Y136" s="99">
        <f>IF(ISBLANK(Calculations!Y136),"",Calculations!Y136 + ('IRA Buildings Changes'!$F$38/($AB$133-$R$133)*(Y133-$R$133)))</f>
        <v>14556983095919.955</v>
      </c>
      <c r="Z136" s="99">
        <f>IF(ISBLANK(Calculations!Z136),"",Calculations!Z136 + ('IRA Buildings Changes'!$F$38/($AB$133-$R$133)*(Z133-$R$133)))</f>
        <v>14474426878792.395</v>
      </c>
      <c r="AA136" s="99">
        <f>IF(ISBLANK(Calculations!AA136),"",Calculations!AA136 + ('IRA Buildings Changes'!$F$38/($AB$133-$R$133)*(AA133-$R$133)))</f>
        <v>14404673260912.32</v>
      </c>
      <c r="AB136" s="98">
        <f>IF(ISBLANK(Calculations!AB136),"",Calculations!AB136 + 'IRA Buildings Changes'!F38)</f>
        <v>14344643215691.268</v>
      </c>
      <c r="AC136" s="99">
        <f>IF(ISBLANK(Calculations!AC136),"",Calculations!AC136 + 'IRA Buildings Changes'!$F$38)</f>
        <v>14327249460313.818</v>
      </c>
      <c r="AD136" s="99">
        <f>IF(ISBLANK(Calculations!AD136),"",Calculations!AD136 + 'IRA Buildings Changes'!$F$38)</f>
        <v>14321061090411.014</v>
      </c>
      <c r="AE136" s="99">
        <f>IF(ISBLANK(Calculations!AE136),"",Calculations!AE136 + 'IRA Buildings Changes'!$F$38)</f>
        <v>14327521387725.244</v>
      </c>
      <c r="AF136" s="99">
        <f>IF(ISBLANK(Calculations!AF136),"",Calculations!AF136 + 'IRA Buildings Changes'!$F$38)</f>
        <v>14339391222808.793</v>
      </c>
      <c r="AG136" s="99">
        <f>IF(ISBLANK(Calculations!AG136),"",Calculations!AG136 + 'IRA Buildings Changes'!$F$38)</f>
        <v>14357079763431.725</v>
      </c>
      <c r="AH136" s="99">
        <f>IF(ISBLANK(Calculations!AH136),"",Calculations!AH136 + 'IRA Buildings Changes'!$F$38)</f>
        <v>14383100825608.246</v>
      </c>
      <c r="AI136" s="99">
        <f>IF(ISBLANK(Calculations!AI136),"",Calculations!AI136 + 'IRA Buildings Changes'!$F$38)</f>
        <v>14412354332258.098</v>
      </c>
      <c r="AJ136" s="99">
        <f>IF(ISBLANK(Calculations!AJ136),"",Calculations!AJ136 + 'IRA Buildings Changes'!$F$38)</f>
        <v>14446086006560.338</v>
      </c>
      <c r="AK136" s="99">
        <f>IF(ISBLANK(Calculations!AK136),"",Calculations!AK136 + 'IRA Buildings Changes'!$F$38)</f>
        <v>14479704299193.002</v>
      </c>
      <c r="AL136" s="99">
        <f>IF(ISBLANK(Calculations!AL136),"",Calculations!AL136 + 'IRA Buildings Changes'!$F$38)</f>
        <v>14514403167017.914</v>
      </c>
      <c r="AM136" s="99">
        <f>IF(ISBLANK(Calculations!AM136),"",Calculations!AM136 + 'IRA Buildings Changes'!$F$38)</f>
        <v>14548684626689.057</v>
      </c>
      <c r="AN136" s="99">
        <f>IF(ISBLANK(Calculations!AN136),"",Calculations!AN136 + 'IRA Buildings Changes'!$F$38)</f>
        <v>14586206596129.896</v>
      </c>
      <c r="AO136" s="99">
        <f>IF(ISBLANK(Calculations!AO136),"",Calculations!AO136 + 'IRA Buildings Changes'!$F$38)</f>
        <v>14621108694288.799</v>
      </c>
      <c r="AP136" s="99">
        <f>IF(ISBLANK(Calculations!AP136),"",Calculations!AP136 + 'IRA Buildings Changes'!$F$38)</f>
        <v>14657195603200.701</v>
      </c>
      <c r="AQ136" s="99">
        <f>IF(ISBLANK(Calculations!AQ136),"",Calculations!AQ136 + 'IRA Buildings Changes'!$F$38)</f>
        <v>14690566049440.406</v>
      </c>
      <c r="AR136" s="99">
        <f>IF(ISBLANK(Calculations!AR136),"",Calculations!AR136 + 'IRA Buildings Changes'!$F$38)</f>
        <v>14722129320499.996</v>
      </c>
      <c r="AS136" s="99">
        <f>IF(ISBLANK(Calculations!AS136),"",Calculations!AS136 + 'IRA Buildings Changes'!$F$38)</f>
        <v>14752830520041.461</v>
      </c>
      <c r="AT136" s="99">
        <f>IF(ISBLANK(Calculations!AT136),"",Calculations!AT136 + 'IRA Buildings Changes'!$F$38)</f>
        <v>14781943375007.727</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0.29496036668774844</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5959674208925.957</v>
      </c>
      <c r="P137">
        <f>IF(ISBLANK(Calculations!P137),"",Calculations!P137)</f>
        <v>5959674208925.957</v>
      </c>
      <c r="Q137">
        <f>IF(ISBLANK(Calculations!Q137),"",Calculations!Q137)</f>
        <v>5959674208925.957</v>
      </c>
      <c r="R137">
        <f>IF(ISBLANK(Calculations!R137),"",Calculations!R137)</f>
        <v>6059671331705.377</v>
      </c>
      <c r="S137">
        <f>IF(ISBLANK(Calculations!S137),"",Calculations!S137)</f>
        <v>6156759979044.5918</v>
      </c>
      <c r="T137">
        <f>IF(ISBLANK(Calculations!T137),"",Calculations!T137)</f>
        <v>6249545775859.8379</v>
      </c>
      <c r="U137">
        <f>IF(ISBLANK(Calculations!U137),"",Calculations!U137)</f>
        <v>6339435897484.5957</v>
      </c>
      <c r="V137">
        <f>IF(ISBLANK(Calculations!V137),"",Calculations!V137)</f>
        <v>6425950874900.5381</v>
      </c>
      <c r="W137">
        <f>IF(ISBLANK(Calculations!W137),"",Calculations!W137)</f>
        <v>6509486091366.9238</v>
      </c>
      <c r="X137">
        <f>IF(ISBLANK(Calculations!X137),"",Calculations!X137)</f>
        <v>6591338985241.0938</v>
      </c>
      <c r="Y137">
        <f>IF(ISBLANK(Calculations!Y137),"",Calculations!Y137)</f>
        <v>6669782648546.8164</v>
      </c>
      <c r="Z137">
        <f>IF(ISBLANK(Calculations!Z137),"",Calculations!Z137)</f>
        <v>6744777581808.0049</v>
      </c>
      <c r="AA137">
        <f>IF(ISBLANK(Calculations!AA137),"",Calculations!AA137)</f>
        <v>6817242194080.3096</v>
      </c>
      <c r="AB137">
        <f>IF(ISBLANK(Calculations!AB137),"",Calculations!AB137)</f>
        <v>6885530359702.8408</v>
      </c>
      <c r="AC137">
        <f>IF(ISBLANK(Calculations!AC137),"",Calculations!AC137)</f>
        <v>6950874258949.6709</v>
      </c>
      <c r="AD137">
        <f>IF(ISBLANK(Calculations!AD137),"",Calculations!AD137)</f>
        <v>7013416233694.4219</v>
      </c>
      <c r="AE137">
        <f>IF(ISBLANK(Calculations!AE137),"",Calculations!AE137)</f>
        <v>7073164973939.7236</v>
      </c>
      <c r="AF137">
        <f>IF(ISBLANK(Calculations!AF137),"",Calculations!AF137)</f>
        <v>7126556197629.582</v>
      </c>
      <c r="AG137">
        <f>IF(ISBLANK(Calculations!AG137),"",Calculations!AG137)</f>
        <v>7173519335709.21</v>
      </c>
      <c r="AH137">
        <f>IF(ISBLANK(Calculations!AH137),"",Calculations!AH137)</f>
        <v>7215031631871.9971</v>
      </c>
      <c r="AI137">
        <f>IF(ISBLANK(Calculations!AI137),"",Calculations!AI137)</f>
        <v>7249423819248.4053</v>
      </c>
      <c r="AJ137">
        <f>IF(ISBLANK(Calculations!AJ137),"",Calculations!AJ137)</f>
        <v>7278069949405.1816</v>
      </c>
      <c r="AK137">
        <f>IF(ISBLANK(Calculations!AK137),"",Calculations!AK137)</f>
        <v>7300319636827.5029</v>
      </c>
      <c r="AL137">
        <f>IF(ISBLANK(Calculations!AL137),"",Calculations!AL137)</f>
        <v>7318030019896.6123</v>
      </c>
      <c r="AM137">
        <f>IF(ISBLANK(Calculations!AM137),"",Calculations!AM137)</f>
        <v>7332305423190.2451</v>
      </c>
      <c r="AN137">
        <f>IF(ISBLANK(Calculations!AN137),"",Calculations!AN137)</f>
        <v>7346114709121.2793</v>
      </c>
      <c r="AO137">
        <f>IF(ISBLANK(Calculations!AO137),"",Calculations!AO137)</f>
        <v>7358412707123.1738</v>
      </c>
      <c r="AP137">
        <f>IF(ISBLANK(Calculations!AP137),"",Calculations!AP137)</f>
        <v>7371529023190.4463</v>
      </c>
      <c r="AQ137">
        <f>IF(ISBLANK(Calculations!AQ137),"",Calculations!AQ137)</f>
        <v>7384406579949.5586</v>
      </c>
      <c r="AR137">
        <f>IF(ISBLANK(Calculations!AR137),"",Calculations!AR137)</f>
        <v>7397556021983.502</v>
      </c>
      <c r="AS137">
        <f>IF(ISBLANK(Calculations!AS137),"",Calculations!AS137)</f>
        <v>7411278982958.6328</v>
      </c>
      <c r="AT137">
        <f>IF(ISBLANK(Calculations!AT137),"",Calculations!AT137)</f>
        <v>7425043455190.7236</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483000000000</v>
      </c>
      <c r="P139">
        <f>IF(ISBLANK(Calculations!P139),"",Calculations!P139)</f>
        <v>483000000000</v>
      </c>
      <c r="Q139">
        <f>IF(ISBLANK(Calculations!Q139),"",Calculations!Q139)</f>
        <v>483000000000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48000000000</v>
      </c>
      <c r="P140">
        <f>IF(ISBLANK(Calculations!P140),"",Calculations!P140)</f>
        <v>48000000000</v>
      </c>
      <c r="Q140">
        <f>IF(ISBLANK(Calculations!Q140),"",Calculations!Q140)</f>
        <v>48000000000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4480000000000</v>
      </c>
      <c r="P142">
        <f>IF(ISBLANK(Calculations!P142),"",Calculations!P142)</f>
        <v>4480000000000</v>
      </c>
      <c r="Q142">
        <f>IF(ISBLANK(Calculations!Q142),"",Calculations!Q142)</f>
        <v>4480000000000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0.2408476448003995</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37618234489019.195</v>
      </c>
      <c r="P147">
        <f>IF(ISBLANK(Calculations!P147),"",Calculations!P147)</f>
        <v>37618234489019.195</v>
      </c>
      <c r="Q147">
        <f>IF(ISBLANK(Calculations!Q147),"",Calculations!Q147)</f>
        <v>37618234489019.195</v>
      </c>
      <c r="R147">
        <f>IF(ISBLANK(Calculations!R147),"",Calculations!R147)</f>
        <v>37654656715278.5</v>
      </c>
      <c r="S147" s="99">
        <f>IF(ISBLANK(Calculations!S147),"",Calculations!S147+('IRA Buildings Changes'!$E$38/($AB$146-$R$146)*(S146-$R$146)))</f>
        <v>37522832864461.375</v>
      </c>
      <c r="T147" s="99">
        <f>IF(ISBLANK(Calculations!T147),"",Calculations!T147+('IRA Buildings Changes'!$E$38/($AB$146-$R$146)*(T146-$R$146)))</f>
        <v>37356919050105.477</v>
      </c>
      <c r="U147" s="99">
        <f>IF(ISBLANK(Calculations!U147),"",Calculations!U147+('IRA Buildings Changes'!$E$38/($AB$146-$R$146)*(U146-$R$146)))</f>
        <v>37161352363953.195</v>
      </c>
      <c r="V147" s="99">
        <f>IF(ISBLANK(Calculations!V147),"",Calculations!V147+('IRA Buildings Changes'!$E$38/($AB$146-$R$146)*(V146-$R$146)))</f>
        <v>36938919838318.461</v>
      </c>
      <c r="W147" s="99">
        <f>IF(ISBLANK(Calculations!W147),"",Calculations!W147+('IRA Buildings Changes'!$E$38/($AB$146-$R$146)*(W146-$R$146)))</f>
        <v>36697054391901.07</v>
      </c>
      <c r="X147" s="99">
        <f>IF(ISBLANK(Calculations!X147),"",Calculations!X147+('IRA Buildings Changes'!$E$38/($AB$146-$R$146)*(X146-$R$146)))</f>
        <v>36440336861307.453</v>
      </c>
      <c r="Y147" s="99">
        <f>IF(ISBLANK(Calculations!Y147),"",Calculations!Y147+('IRA Buildings Changes'!$E$38/($AB$146-$R$146)*(Y146-$R$146)))</f>
        <v>36166530224093.602</v>
      </c>
      <c r="Z147" s="99">
        <f>IF(ISBLANK(Calculations!Z147),"",Calculations!Z147+('IRA Buildings Changes'!$E$38/($AB$146-$R$146)*(Z146-$R$146)))</f>
        <v>35877777215498.297</v>
      </c>
      <c r="AA147" s="99">
        <f>IF(ISBLANK(Calculations!AA147),"",Calculations!AA147+('IRA Buildings Changes'!$E$38/($AB$146-$R$146)*(AA146-$R$146)))</f>
        <v>35597887076835.391</v>
      </c>
      <c r="AB147" s="98">
        <f>IF(ISBLANK(Calculations!AB147),"",Calculations!AB147 + 'IRA Buildings Changes'!E38)</f>
        <v>35328204357468.289</v>
      </c>
      <c r="AC147" s="99">
        <f>IF(ISBLANK(Calculations!AC147),"",Calculations!AC147  + 'IRA Buildings Changes'!$E$38)</f>
        <v>35217509322788.812</v>
      </c>
      <c r="AD147" s="99">
        <f>IF(ISBLANK(Calculations!AD147),"",Calculations!AD147  + 'IRA Buildings Changes'!$E$38)</f>
        <v>35117365198649.574</v>
      </c>
      <c r="AE147" s="99">
        <f>IF(ISBLANK(Calculations!AE147),"",Calculations!AE147  + 'IRA Buildings Changes'!$E$38)</f>
        <v>35036559096752.598</v>
      </c>
      <c r="AF147" s="99">
        <f>IF(ISBLANK(Calculations!AF147),"",Calculations!AF147  + 'IRA Buildings Changes'!$E$38)</f>
        <v>34969596738153.387</v>
      </c>
      <c r="AG147" s="99">
        <f>IF(ISBLANK(Calculations!AG147),"",Calculations!AG147  + 'IRA Buildings Changes'!$E$38)</f>
        <v>34915468934376.043</v>
      </c>
      <c r="AH147" s="99">
        <f>IF(ISBLANK(Calculations!AH147),"",Calculations!AH147  + 'IRA Buildings Changes'!$E$38)</f>
        <v>34891395929468.535</v>
      </c>
      <c r="AI147" s="99">
        <f>IF(ISBLANK(Calculations!AI147),"",Calculations!AI147  + 'IRA Buildings Changes'!$E$38)</f>
        <v>34893154088533.441</v>
      </c>
      <c r="AJ147" s="99">
        <f>IF(ISBLANK(Calculations!AJ147),"",Calculations!AJ147  + 'IRA Buildings Changes'!$E$38)</f>
        <v>34919670221992.668</v>
      </c>
      <c r="AK147" s="99">
        <f>IF(ISBLANK(Calculations!AK147),"",Calculations!AK147  + 'IRA Buildings Changes'!$E$38)</f>
        <v>34968110667478.652</v>
      </c>
      <c r="AL147" s="99">
        <f>IF(ISBLANK(Calculations!AL147),"",Calculations!AL147  + 'IRA Buildings Changes'!$E$38)</f>
        <v>35039194536918.98</v>
      </c>
      <c r="AM147" s="99">
        <f>IF(ISBLANK(Calculations!AM147),"",Calculations!AM147  + 'IRA Buildings Changes'!$E$38)</f>
        <v>35140085348321.848</v>
      </c>
      <c r="AN147" s="99">
        <f>IF(ISBLANK(Calculations!AN147),"",Calculations!AN147  + 'IRA Buildings Changes'!$E$38)</f>
        <v>35264939134330.852</v>
      </c>
      <c r="AO147" s="99">
        <f>IF(ISBLANK(Calculations!AO147),"",Calculations!AO147  + 'IRA Buildings Changes'!$E$38)</f>
        <v>35414618859537.883</v>
      </c>
      <c r="AP147" s="99">
        <f>IF(ISBLANK(Calculations!AP147),"",Calculations!AP147  + 'IRA Buildings Changes'!$E$38)</f>
        <v>35590901408414.461</v>
      </c>
      <c r="AQ147" s="99">
        <f>IF(ISBLANK(Calculations!AQ147),"",Calculations!AQ147  + 'IRA Buildings Changes'!$E$38)</f>
        <v>35784037226819.555</v>
      </c>
      <c r="AR147" s="99">
        <f>IF(ISBLANK(Calculations!AR147),"",Calculations!AR147  + 'IRA Buildings Changes'!$E$38)</f>
        <v>35992547670176.062</v>
      </c>
      <c r="AS147" s="99">
        <f>IF(ISBLANK(Calculations!AS147),"",Calculations!AS147  + 'IRA Buildings Changes'!$E$38)</f>
        <v>36221394915454.672</v>
      </c>
      <c r="AT147" s="99">
        <f>IF(ISBLANK(Calculations!AT147),"",Calculations!AT147  + 'IRA Buildings Changes'!$E$38)</f>
        <v>36461399643404.766</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1.4030035038060652E-2</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764805269994.76221</v>
      </c>
      <c r="P149">
        <f>IF(ISBLANK(Calculations!P149),"",Calculations!P149)</f>
        <v>764805269994.76221</v>
      </c>
      <c r="Q149">
        <f>IF(ISBLANK(Calculations!Q149),"",Calculations!Q149)</f>
        <v>764805269994.76221</v>
      </c>
      <c r="R149">
        <f>IF(ISBLANK(Calculations!R149),"",Calculations!R149)</f>
        <v>763359210340.53662</v>
      </c>
      <c r="S149">
        <f>IF(ISBLANK(Calculations!S149),"",Calculations!S149)</f>
        <v>761487185238.34705</v>
      </c>
      <c r="T149">
        <f>IF(ISBLANK(Calculations!T149),"",Calculations!T149)</f>
        <v>759085084772.36963</v>
      </c>
      <c r="U149">
        <f>IF(ISBLANK(Calculations!U149),"",Calculations!U149)</f>
        <v>756108440383.47107</v>
      </c>
      <c r="V149">
        <f>IF(ISBLANK(Calculations!V149),"",Calculations!V149)</f>
        <v>752516006152.96643</v>
      </c>
      <c r="W149">
        <f>IF(ISBLANK(Calculations!W149),"",Calculations!W149)</f>
        <v>748254086523.31372</v>
      </c>
      <c r="X149">
        <f>IF(ISBLANK(Calculations!X149),"",Calculations!X149)</f>
        <v>743303889838.19202</v>
      </c>
      <c r="Y149">
        <f>IF(ISBLANK(Calculations!Y149),"",Calculations!Y149)</f>
        <v>737567051514.5625</v>
      </c>
      <c r="Z149">
        <f>IF(ISBLANK(Calculations!Z149),"",Calculations!Z149)</f>
        <v>730954741545.59131</v>
      </c>
      <c r="AA149">
        <f>IF(ISBLANK(Calculations!AA149),"",Calculations!AA149)</f>
        <v>723401523153.92505</v>
      </c>
      <c r="AB149">
        <f>IF(ISBLANK(Calculations!AB149),"",Calculations!AB149)</f>
        <v>714847989747.1864</v>
      </c>
      <c r="AC149">
        <f>IF(ISBLANK(Calculations!AC149),"",Calculations!AC149)</f>
        <v>705299481305.73938</v>
      </c>
      <c r="AD149">
        <f>IF(ISBLANK(Calculations!AD149),"",Calculations!AD149)</f>
        <v>694747966706.7063</v>
      </c>
      <c r="AE149">
        <f>IF(ISBLANK(Calculations!AE149),"",Calculations!AE149)</f>
        <v>683122354819.78076</v>
      </c>
      <c r="AF149">
        <f>IF(ISBLANK(Calculations!AF149),"",Calculations!AF149)</f>
        <v>670445364034.39209</v>
      </c>
      <c r="AG149">
        <f>IF(ISBLANK(Calculations!AG149),"",Calculations!AG149)</f>
        <v>656771463290.0376</v>
      </c>
      <c r="AH149">
        <f>IF(ISBLANK(Calculations!AH149),"",Calculations!AH149)</f>
        <v>642270542912.92383</v>
      </c>
      <c r="AI149">
        <f>IF(ISBLANK(Calculations!AI149),"",Calculations!AI149)</f>
        <v>627086031209.14685</v>
      </c>
      <c r="AJ149">
        <f>IF(ISBLANK(Calculations!AJ149),"",Calculations!AJ149)</f>
        <v>611372605523.08887</v>
      </c>
      <c r="AK149">
        <f>IF(ISBLANK(Calculations!AK149),"",Calculations!AK149)</f>
        <v>595377810873.68286</v>
      </c>
      <c r="AL149">
        <f>IF(ISBLANK(Calculations!AL149),"",Calculations!AL149)</f>
        <v>579394416713.49792</v>
      </c>
      <c r="AM149">
        <f>IF(ISBLANK(Calculations!AM149),"",Calculations!AM149)</f>
        <v>563773573747.49487</v>
      </c>
      <c r="AN149">
        <f>IF(ISBLANK(Calculations!AN149),"",Calculations!AN149)</f>
        <v>548779825507.12933</v>
      </c>
      <c r="AO149">
        <f>IF(ISBLANK(Calculations!AO149),"",Calculations!AO149)</f>
        <v>534689945383.60455</v>
      </c>
      <c r="AP149">
        <f>IF(ISBLANK(Calculations!AP149),"",Calculations!AP149)</f>
        <v>521715978230.81915</v>
      </c>
      <c r="AQ149">
        <f>IF(ISBLANK(Calculations!AQ149),"",Calculations!AQ149)</f>
        <v>509961804316.66095</v>
      </c>
      <c r="AR149">
        <f>IF(ISBLANK(Calculations!AR149),"",Calculations!AR149)</f>
        <v>499507010554.96143</v>
      </c>
      <c r="AS149">
        <f>IF(ISBLANK(Calculations!AS149),"",Calculations!AS149)</f>
        <v>490358046943.58099</v>
      </c>
      <c r="AT149">
        <f>IF(ISBLANK(Calculations!AT149),"",Calculations!AT149)</f>
        <v>482440183498.151</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18146289.965622298</v>
      </c>
      <c r="S158">
        <f>IF(ISBLANK(Calculations!S158),"",Calculations!S158)</f>
        <v>18403963.5028621</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0.11353772950116665</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17733571508516.723</v>
      </c>
      <c r="P160">
        <f>IF(ISBLANK(Calculations!P160),"",Calculations!P160)</f>
        <v>17733571508516.723</v>
      </c>
      <c r="Q160">
        <f>IF(ISBLANK(Calculations!Q160),"",Calculations!Q160)</f>
        <v>17733571508516.723</v>
      </c>
      <c r="R160">
        <f>IF(ISBLANK(Calculations!R160),"",Calculations!R160)</f>
        <v>17485284116630.521</v>
      </c>
      <c r="S160">
        <f>IF(ISBLANK(Calculations!S160),"",Calculations!S160)</f>
        <v>17073363358544.377</v>
      </c>
      <c r="T160">
        <f>IF(ISBLANK(Calculations!T160),"",Calculations!T160)</f>
        <v>16623535938316.533</v>
      </c>
      <c r="U160">
        <f>IF(ISBLANK(Calculations!U160),"",Calculations!U160)</f>
        <v>16184915212174.033</v>
      </c>
      <c r="V160">
        <f>IF(ISBLANK(Calculations!V160),"",Calculations!V160)</f>
        <v>15752827884650.385</v>
      </c>
      <c r="W160">
        <f>IF(ISBLANK(Calculations!W160),"",Calculations!W160)</f>
        <v>15333688790364.502</v>
      </c>
      <c r="X160">
        <f>IF(ISBLANK(Calculations!X160),"",Calculations!X160)</f>
        <v>14939218197178.205</v>
      </c>
      <c r="Y160">
        <f>IF(ISBLANK(Calculations!Y160),"",Calculations!Y160)</f>
        <v>14580984010419.404</v>
      </c>
      <c r="Z160">
        <f>IF(ISBLANK(Calculations!Z160),"",Calculations!Z160)</f>
        <v>14262363781500.818</v>
      </c>
      <c r="AA160">
        <f>IF(ISBLANK(Calculations!AA160),"",Calculations!AA160)</f>
        <v>13993145634761.102</v>
      </c>
      <c r="AB160">
        <f>IF(ISBLANK(Calculations!AB160),"",Calculations!AB160)</f>
        <v>13770444140469.111</v>
      </c>
      <c r="AC160">
        <f>IF(ISBLANK(Calculations!AC160),"",Calculations!AC160)</f>
        <v>13584563280459.281</v>
      </c>
      <c r="AD160">
        <f>IF(ISBLANK(Calculations!AD160),"",Calculations!AD160)</f>
        <v>13423034346103.773</v>
      </c>
      <c r="AE160">
        <f>IF(ISBLANK(Calculations!AE160),"",Calculations!AE160)</f>
        <v>13278654967987.189</v>
      </c>
      <c r="AF160">
        <f>IF(ISBLANK(Calculations!AF160),"",Calculations!AF160)</f>
        <v>13142779025108.219</v>
      </c>
      <c r="AG160">
        <f>IF(ISBLANK(Calculations!AG160),"",Calculations!AG160)</f>
        <v>13022320294890.84</v>
      </c>
      <c r="AH160">
        <f>IF(ISBLANK(Calculations!AH160),"",Calculations!AH160)</f>
        <v>12920920354029.096</v>
      </c>
      <c r="AI160">
        <f>IF(ISBLANK(Calculations!AI160),"",Calculations!AI160)</f>
        <v>12831444649164.156</v>
      </c>
      <c r="AJ160">
        <f>IF(ISBLANK(Calculations!AJ160),"",Calculations!AJ160)</f>
        <v>12750229129835.197</v>
      </c>
      <c r="AK160">
        <f>IF(ISBLANK(Calculations!AK160),"",Calculations!AK160)</f>
        <v>12684102423294.742</v>
      </c>
      <c r="AL160">
        <f>IF(ISBLANK(Calculations!AL160),"",Calculations!AL160)</f>
        <v>12638688941483.299</v>
      </c>
      <c r="AM160">
        <f>IF(ISBLANK(Calculations!AM160),"",Calculations!AM160)</f>
        <v>12612449050235.252</v>
      </c>
      <c r="AN160">
        <f>IF(ISBLANK(Calculations!AN160),"",Calculations!AN160)</f>
        <v>12602772839232.09</v>
      </c>
      <c r="AO160">
        <f>IF(ISBLANK(Calculations!AO160),"",Calculations!AO160)</f>
        <v>12608973834523.357</v>
      </c>
      <c r="AP160">
        <f>IF(ISBLANK(Calculations!AP160),"",Calculations!AP160)</f>
        <v>12628834327881.086</v>
      </c>
      <c r="AQ160">
        <f>IF(ISBLANK(Calculations!AQ160),"",Calculations!AQ160)</f>
        <v>12662692791159.016</v>
      </c>
      <c r="AR160">
        <f>IF(ISBLANK(Calculations!AR160),"",Calculations!AR160)</f>
        <v>12710797054925.354</v>
      </c>
      <c r="AS160">
        <f>IF(ISBLANK(Calculations!AS160),"",Calculations!AS160)</f>
        <v>12773953263852.672</v>
      </c>
      <c r="AT160">
        <f>IF(ISBLANK(Calculations!AT160),"",Calculations!AT160)</f>
        <v>12852868635347.891</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0.19666211949627158</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30716853106242.152</v>
      </c>
      <c r="P173">
        <f>IF(ISBLANK(Calculations!P173),"",Calculations!P173)</f>
        <v>30716853106242.152</v>
      </c>
      <c r="Q173">
        <f>IF(ISBLANK(Calculations!Q173),"",Calculations!Q173)</f>
        <v>30716853106242.152</v>
      </c>
      <c r="R173">
        <f>IF(ISBLANK(Calculations!R173),"",Calculations!R173)</f>
        <v>31040616784619.098</v>
      </c>
      <c r="S173">
        <f>IF(ISBLANK(Calculations!S173),"",Calculations!S173)</f>
        <v>31329591528999.777</v>
      </c>
      <c r="T173">
        <f>IF(ISBLANK(Calculations!T173),"",Calculations!T173)</f>
        <v>31562162168187.961</v>
      </c>
      <c r="U173">
        <f>IF(ISBLANK(Calculations!U173),"",Calculations!U173)</f>
        <v>31716915661531.621</v>
      </c>
      <c r="V173">
        <f>IF(ISBLANK(Calculations!V173),"",Calculations!V173)</f>
        <v>31790302437105.75</v>
      </c>
      <c r="W173">
        <f>IF(ISBLANK(Calculations!W173),"",Calculations!W173)</f>
        <v>31805425419022.055</v>
      </c>
      <c r="X173">
        <f>IF(ISBLANK(Calculations!X173),"",Calculations!X173)</f>
        <v>31792336225765.215</v>
      </c>
      <c r="Y173">
        <f>IF(ISBLANK(Calculations!Y173),"",Calculations!Y173)</f>
        <v>31772179397648.391</v>
      </c>
      <c r="Z173">
        <f>IF(ISBLANK(Calculations!Z173),"",Calculations!Z173)</f>
        <v>31762372413428.441</v>
      </c>
      <c r="AA173">
        <f>IF(ISBLANK(Calculations!AA173),"",Calculations!AA173)</f>
        <v>31780482086725.637</v>
      </c>
      <c r="AB173">
        <f>IF(ISBLANK(Calculations!AB173),"",Calculations!AB173)</f>
        <v>31828867955870.863</v>
      </c>
      <c r="AC173">
        <f>IF(ISBLANK(Calculations!AC173),"",Calculations!AC173)</f>
        <v>31911512264932.051</v>
      </c>
      <c r="AD173">
        <f>IF(ISBLANK(Calculations!AD173),"",Calculations!AD173)</f>
        <v>32025635995298.512</v>
      </c>
      <c r="AE173">
        <f>IF(ISBLANK(Calculations!AE173),"",Calculations!AE173)</f>
        <v>32162099108313.078</v>
      </c>
      <c r="AF173">
        <f>IF(ISBLANK(Calculations!AF173),"",Calculations!AF173)</f>
        <v>32310209138727.094</v>
      </c>
      <c r="AG173">
        <f>IF(ISBLANK(Calculations!AG173),"",Calculations!AG173)</f>
        <v>32472054441304.059</v>
      </c>
      <c r="AH173">
        <f>IF(ISBLANK(Calculations!AH173),"",Calculations!AH173)</f>
        <v>32651309407156.449</v>
      </c>
      <c r="AI173">
        <f>IF(ISBLANK(Calculations!AI173),"",Calculations!AI173)</f>
        <v>32843508202437.523</v>
      </c>
      <c r="AJ173">
        <f>IF(ISBLANK(Calculations!AJ173),"",Calculations!AJ173)</f>
        <v>33042761808745.141</v>
      </c>
      <c r="AK173">
        <f>IF(ISBLANK(Calculations!AK173),"",Calculations!AK173)</f>
        <v>33254841760391.363</v>
      </c>
      <c r="AL173">
        <f>IF(ISBLANK(Calculations!AL173),"",Calculations!AL173)</f>
        <v>33478611450574.145</v>
      </c>
      <c r="AM173">
        <f>IF(ISBLANK(Calculations!AM173),"",Calculations!AM173)</f>
        <v>33717632281498.598</v>
      </c>
      <c r="AN173">
        <f>IF(ISBLANK(Calculations!AN173),"",Calculations!AN173)</f>
        <v>33971580350627.273</v>
      </c>
      <c r="AO173">
        <f>IF(ISBLANK(Calculations!AO173),"",Calculations!AO173)</f>
        <v>34238970420826.809</v>
      </c>
      <c r="AP173">
        <f>IF(ISBLANK(Calculations!AP173),"",Calculations!AP173)</f>
        <v>34520265997142.48</v>
      </c>
      <c r="AQ173">
        <f>IF(ISBLANK(Calculations!AQ173),"",Calculations!AQ173)</f>
        <v>34809062685508.305</v>
      </c>
      <c r="AR173">
        <f>IF(ISBLANK(Calculations!AR173),"",Calculations!AR173)</f>
        <v>35101796787298.031</v>
      </c>
      <c r="AS173">
        <f>IF(ISBLANK(Calculations!AS173),"",Calculations!AS173)</f>
        <v>35400325263265.383</v>
      </c>
      <c r="AT173">
        <f>IF(ISBLANK(Calculations!AT173),"",Calculations!AT173)</f>
        <v>35701174057279.766</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0.39145413849115729</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21338947997429.965</v>
      </c>
      <c r="P175">
        <f>IF(ISBLANK(Calculations!P175),"",Calculations!P175)</f>
        <v>21338947997429.965</v>
      </c>
      <c r="Q175">
        <f>IF(ISBLANK(Calculations!Q175),"",Calculations!Q175)</f>
        <v>21338947997429.965</v>
      </c>
      <c r="R175">
        <f>IF(ISBLANK(Calculations!R175),"",Calculations!R175)</f>
        <v>21658016653452.32</v>
      </c>
      <c r="S175">
        <f>IF(ISBLANK(Calculations!S175),"",Calculations!S175)</f>
        <v>21959873681320.672</v>
      </c>
      <c r="T175">
        <f>IF(ISBLANK(Calculations!T175),"",Calculations!T175)</f>
        <v>22245738695908.84</v>
      </c>
      <c r="U175">
        <f>IF(ISBLANK(Calculations!U175),"",Calculations!U175)</f>
        <v>22516040957124.359</v>
      </c>
      <c r="V175">
        <f>IF(ISBLANK(Calculations!V175),"",Calculations!V175)</f>
        <v>22779682359504.367</v>
      </c>
      <c r="W175">
        <f>IF(ISBLANK(Calculations!W175),"",Calculations!W175)</f>
        <v>23046899113979.371</v>
      </c>
      <c r="X175">
        <f>IF(ISBLANK(Calculations!X175),"",Calculations!X175)</f>
        <v>23324111489807.863</v>
      </c>
      <c r="Y175">
        <f>IF(ISBLANK(Calculations!Y175),"",Calculations!Y175)</f>
        <v>23605642217337.312</v>
      </c>
      <c r="Z175">
        <f>IF(ISBLANK(Calculations!Z175),"",Calculations!Z175)</f>
        <v>23891030718721.613</v>
      </c>
      <c r="AA175">
        <f>IF(ISBLANK(Calculations!AA175),"",Calculations!AA175)</f>
        <v>24177224964177.445</v>
      </c>
      <c r="AB175">
        <f>IF(ISBLANK(Calculations!AB175),"",Calculations!AB175)</f>
        <v>24460809225669.621</v>
      </c>
      <c r="AC175">
        <f>IF(ISBLANK(Calculations!AC175),"",Calculations!AC175)</f>
        <v>24745747362259.203</v>
      </c>
      <c r="AD175">
        <f>IF(ISBLANK(Calculations!AD175),"",Calculations!AD175)</f>
        <v>25036312197773.09</v>
      </c>
      <c r="AE175">
        <f>IF(ISBLANK(Calculations!AE175),"",Calculations!AE175)</f>
        <v>25326291572528.367</v>
      </c>
      <c r="AF175">
        <f>IF(ISBLANK(Calculations!AF175),"",Calculations!AF175)</f>
        <v>25614031360650.633</v>
      </c>
      <c r="AG175">
        <f>IF(ISBLANK(Calculations!AG175),"",Calculations!AG175)</f>
        <v>25904239641881.297</v>
      </c>
      <c r="AH175">
        <f>IF(ISBLANK(Calculations!AH175),"",Calculations!AH175)</f>
        <v>26197115171199.941</v>
      </c>
      <c r="AI175">
        <f>IF(ISBLANK(Calculations!AI175),"",Calculations!AI175)</f>
        <v>26497500404632.324</v>
      </c>
      <c r="AJ175">
        <f>IF(ISBLANK(Calculations!AJ175),"",Calculations!AJ175)</f>
        <v>26797372185661.594</v>
      </c>
      <c r="AK175">
        <f>IF(ISBLANK(Calculations!AK175),"",Calculations!AK175)</f>
        <v>27096498600982.52</v>
      </c>
      <c r="AL175">
        <f>IF(ISBLANK(Calculations!AL175),"",Calculations!AL175)</f>
        <v>27393305468988.098</v>
      </c>
      <c r="AM175">
        <f>IF(ISBLANK(Calculations!AM175),"",Calculations!AM175)</f>
        <v>27694470491562.48</v>
      </c>
      <c r="AN175">
        <f>IF(ISBLANK(Calculations!AN175),"",Calculations!AN175)</f>
        <v>27996203076778.008</v>
      </c>
      <c r="AO175">
        <f>IF(ISBLANK(Calculations!AO175),"",Calculations!AO175)</f>
        <v>28305283546964.039</v>
      </c>
      <c r="AP175">
        <f>IF(ISBLANK(Calculations!AP175),"",Calculations!AP175)</f>
        <v>28616267748640.531</v>
      </c>
      <c r="AQ175">
        <f>IF(ISBLANK(Calculations!AQ175),"",Calculations!AQ175)</f>
        <v>28924725747352.359</v>
      </c>
      <c r="AR175">
        <f>IF(ISBLANK(Calculations!AR175),"",Calculations!AR175)</f>
        <v>29232336828385.707</v>
      </c>
      <c r="AS175">
        <f>IF(ISBLANK(Calculations!AS175),"",Calculations!AS175)</f>
        <v>29539099865349.398</v>
      </c>
      <c r="AT175">
        <f>IF(ISBLANK(Calculations!AT175),"",Calculations!AT175)</f>
        <v>29845028060470.328</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3.636054038236862E-2</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734664718425.75793</v>
      </c>
      <c r="P176">
        <f>IF(ISBLANK(Calculations!P176),"",Calculations!P176)</f>
        <v>734664718425.75793</v>
      </c>
      <c r="Q176">
        <f>IF(ISBLANK(Calculations!Q176),"",Calculations!Q176)</f>
        <v>734664718425.75793</v>
      </c>
      <c r="R176">
        <f>IF(ISBLANK(Calculations!R176),"",Calculations!R176)</f>
        <v>702615752743.13354</v>
      </c>
      <c r="S176">
        <f>IF(ISBLANK(Calculations!S176),"",Calculations!S176)</f>
        <v>670389972336.56531</v>
      </c>
      <c r="T176">
        <f>IF(ISBLANK(Calculations!T176),"",Calculations!T176)</f>
        <v>638568301652.86475</v>
      </c>
      <c r="U176">
        <f>IF(ISBLANK(Calculations!U176),"",Calculations!U176)</f>
        <v>607898147422.14075</v>
      </c>
      <c r="V176">
        <f>IF(ISBLANK(Calculations!V176),"",Calculations!V176)</f>
        <v>579270811853.61426</v>
      </c>
      <c r="W176">
        <f>IF(ISBLANK(Calculations!W176),"",Calculations!W176)</f>
        <v>553517868408.31213</v>
      </c>
      <c r="X176">
        <f>IF(ISBLANK(Calculations!X176),"",Calculations!X176)</f>
        <v>531388176124.24457</v>
      </c>
      <c r="Y176">
        <f>IF(ISBLANK(Calculations!Y176),"",Calculations!Y176)</f>
        <v>513092107620.40198</v>
      </c>
      <c r="Z176">
        <f>IF(ISBLANK(Calculations!Z176),"",Calculations!Z176)</f>
        <v>498670275350.58997</v>
      </c>
      <c r="AA176">
        <f>IF(ISBLANK(Calculations!AA176),"",Calculations!AA176)</f>
        <v>487826072979.1275</v>
      </c>
      <c r="AB176">
        <f>IF(ISBLANK(Calculations!AB176),"",Calculations!AB176)</f>
        <v>479889590858.87946</v>
      </c>
      <c r="AC176">
        <f>IF(ISBLANK(Calculations!AC176),"",Calculations!AC176)</f>
        <v>474260679818.95581</v>
      </c>
      <c r="AD176">
        <f>IF(ISBLANK(Calculations!AD176),"",Calculations!AD176)</f>
        <v>470163167769.39325</v>
      </c>
      <c r="AE176">
        <f>IF(ISBLANK(Calculations!AE176),"",Calculations!AE176)</f>
        <v>466949554176.41327</v>
      </c>
      <c r="AF176">
        <f>IF(ISBLANK(Calculations!AF176),"",Calculations!AF176)</f>
        <v>464054789917.37335</v>
      </c>
      <c r="AG176">
        <f>IF(ISBLANK(Calculations!AG176),"",Calculations!AG176)</f>
        <v>461343887318.91119</v>
      </c>
      <c r="AH176">
        <f>IF(ISBLANK(Calculations!AH176),"",Calculations!AH176)</f>
        <v>458668096713.01282</v>
      </c>
      <c r="AI176">
        <f>IF(ISBLANK(Calculations!AI176),"",Calculations!AI176)</f>
        <v>456005218934.91089</v>
      </c>
      <c r="AJ176">
        <f>IF(ISBLANK(Calculations!AJ176),"",Calculations!AJ176)</f>
        <v>453243223061.80774</v>
      </c>
      <c r="AK176">
        <f>IF(ISBLANK(Calculations!AK176),"",Calculations!AK176)</f>
        <v>450317351622.29028</v>
      </c>
      <c r="AL176">
        <f>IF(ISBLANK(Calculations!AL176),"",Calculations!AL176)</f>
        <v>447201732843.70105</v>
      </c>
      <c r="AM176">
        <f>IF(ISBLANK(Calculations!AM176),"",Calculations!AM176)</f>
        <v>443955904252.28662</v>
      </c>
      <c r="AN176">
        <f>IF(ISBLANK(Calculations!AN176),"",Calculations!AN176)</f>
        <v>440521504979.21423</v>
      </c>
      <c r="AO176">
        <f>IF(ISBLANK(Calculations!AO176),"",Calculations!AO176)</f>
        <v>437014872587.64923</v>
      </c>
      <c r="AP176">
        <f>IF(ISBLANK(Calculations!AP176),"",Calculations!AP176)</f>
        <v>433386647314.30371</v>
      </c>
      <c r="AQ176">
        <f>IF(ISBLANK(Calculations!AQ176),"",Calculations!AQ176)</f>
        <v>429566803970.72736</v>
      </c>
      <c r="AR176">
        <f>IF(ISBLANK(Calculations!AR176),"",Calculations!AR176)</f>
        <v>425605900322.13068</v>
      </c>
      <c r="AS176">
        <f>IF(ISBLANK(Calculations!AS176),"",Calculations!AS176)</f>
        <v>421516133050.34045</v>
      </c>
      <c r="AT176">
        <f>IF(ISBLANK(Calculations!AT176),"",Calculations!AT176)</f>
        <v>417285354482.75336</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0.43337590591400138</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67689416120613.789</v>
      </c>
      <c r="P186">
        <f>IF(ISBLANK(Calculations!P186),"",Calculations!P186)</f>
        <v>67689416120613.789</v>
      </c>
      <c r="Q186">
        <f>IF(ISBLANK(Calculations!Q186),"",Calculations!Q186)</f>
        <v>67689416120613.789</v>
      </c>
      <c r="R186">
        <f>IF(ISBLANK(Calculations!R186),"",Calculations!R186)</f>
        <v>68358683757404.539</v>
      </c>
      <c r="S186">
        <f>IF(ISBLANK(Calculations!S186),"",Calculations!S186)</f>
        <v>69135459392301.305</v>
      </c>
      <c r="T186">
        <f>IF(ISBLANK(Calculations!T186),"",Calculations!T186)</f>
        <v>70038337082811.75</v>
      </c>
      <c r="U186">
        <f>IF(ISBLANK(Calculations!U186),"",Calculations!U186)</f>
        <v>70965315987989.859</v>
      </c>
      <c r="V186">
        <f>IF(ISBLANK(Calculations!V186),"",Calculations!V186)</f>
        <v>71956752318636.578</v>
      </c>
      <c r="W186">
        <f>IF(ISBLANK(Calculations!W186),"",Calculations!W186)</f>
        <v>72991505697267.156</v>
      </c>
      <c r="X186">
        <f>IF(ISBLANK(Calculations!X186),"",Calculations!X186)</f>
        <v>74053113869145.312</v>
      </c>
      <c r="Y186">
        <f>IF(ISBLANK(Calculations!Y186),"",Calculations!Y186)</f>
        <v>75159963633175.984</v>
      </c>
      <c r="Z186">
        <f>IF(ISBLANK(Calculations!Z186),"",Calculations!Z186)</f>
        <v>76296155293687.891</v>
      </c>
      <c r="AA186">
        <f>IF(ISBLANK(Calculations!AA186),"",Calculations!AA186)</f>
        <v>77456063260033.609</v>
      </c>
      <c r="AB186">
        <f>IF(ISBLANK(Calculations!AB186),"",Calculations!AB186)</f>
        <v>78670687497516.766</v>
      </c>
      <c r="AC186">
        <f>IF(ISBLANK(Calculations!AC186),"",Calculations!AC186)</f>
        <v>79912640262196.672</v>
      </c>
      <c r="AD186">
        <f>IF(ISBLANK(Calculations!AD186),"",Calculations!AD186)</f>
        <v>81198827934387.094</v>
      </c>
      <c r="AE186">
        <f>IF(ISBLANK(Calculations!AE186),"",Calculations!AE186)</f>
        <v>82522470196939.406</v>
      </c>
      <c r="AF186">
        <f>IF(ISBLANK(Calculations!AF186),"",Calculations!AF186)</f>
        <v>83860117219366.125</v>
      </c>
      <c r="AG186">
        <f>IF(ISBLANK(Calculations!AG186),"",Calculations!AG186)</f>
        <v>85256596076614.344</v>
      </c>
      <c r="AH186">
        <f>IF(ISBLANK(Calculations!AH186),"",Calculations!AH186)</f>
        <v>86662223920757.188</v>
      </c>
      <c r="AI186">
        <f>IF(ISBLANK(Calculations!AI186),"",Calculations!AI186)</f>
        <v>88111405679858.469</v>
      </c>
      <c r="AJ186">
        <f>IF(ISBLANK(Calculations!AJ186),"",Calculations!AJ186)</f>
        <v>89600617957670.688</v>
      </c>
      <c r="AK186">
        <f>IF(ISBLANK(Calculations!AK186),"",Calculations!AK186)</f>
        <v>91135190261122.734</v>
      </c>
      <c r="AL186">
        <f>IF(ISBLANK(Calculations!AL186),"",Calculations!AL186)</f>
        <v>92701325088942.969</v>
      </c>
      <c r="AM186">
        <f>IF(ISBLANK(Calculations!AM186),"",Calculations!AM186)</f>
        <v>94316580205625.125</v>
      </c>
      <c r="AN186">
        <f>IF(ISBLANK(Calculations!AN186),"",Calculations!AN186)</f>
        <v>95959015807645.141</v>
      </c>
      <c r="AO186">
        <f>IF(ISBLANK(Calculations!AO186),"",Calculations!AO186)</f>
        <v>97618002489516.562</v>
      </c>
      <c r="AP186">
        <f>IF(ISBLANK(Calculations!AP186),"",Calculations!AP186)</f>
        <v>99338278501070.703</v>
      </c>
      <c r="AQ186">
        <f>IF(ISBLANK(Calculations!AQ186),"",Calculations!AQ186)</f>
        <v>101056304276366.44</v>
      </c>
      <c r="AR186">
        <f>IF(ISBLANK(Calculations!AR186),"",Calculations!AR186)</f>
        <v>102828720630709.72</v>
      </c>
      <c r="AS186">
        <f>IF(ISBLANK(Calculations!AS186),"",Calculations!AS186)</f>
        <v>104641582020968.78</v>
      </c>
      <c r="AT186">
        <f>IF(ISBLANK(Calculations!AT186),"",Calculations!AT186)</f>
        <v>106504984901938.8</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0.31281181735823782</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17051997787832.26</v>
      </c>
      <c r="P188">
        <f>IF(ISBLANK(Calculations!P188),"",Calculations!P188)</f>
        <v>17051997787832.26</v>
      </c>
      <c r="Q188">
        <f>IF(ISBLANK(Calculations!Q188),"",Calculations!Q188)</f>
        <v>17051997787832.26</v>
      </c>
      <c r="R188">
        <f>IF(ISBLANK(Calculations!R188),"",Calculations!R188)</f>
        <v>16993196443705.369</v>
      </c>
      <c r="S188">
        <f>IF(ISBLANK(Calculations!S188),"",Calculations!S188)</f>
        <v>16974355513024.75</v>
      </c>
      <c r="T188">
        <f>IF(ISBLANK(Calculations!T188),"",Calculations!T188)</f>
        <v>16949266939530.629</v>
      </c>
      <c r="U188">
        <f>IF(ISBLANK(Calculations!U188),"",Calculations!U188)</f>
        <v>16914917154336.498</v>
      </c>
      <c r="V188">
        <f>IF(ISBLANK(Calculations!V188),"",Calculations!V188)</f>
        <v>16880101858501.391</v>
      </c>
      <c r="W188">
        <f>IF(ISBLANK(Calculations!W188),"",Calculations!W188)</f>
        <v>16802116575853.107</v>
      </c>
      <c r="X188">
        <f>IF(ISBLANK(Calculations!X188),"",Calculations!X188)</f>
        <v>16736136567630.762</v>
      </c>
      <c r="Y188">
        <f>IF(ISBLANK(Calculations!Y188),"",Calculations!Y188)</f>
        <v>16688531979447.98</v>
      </c>
      <c r="Z188">
        <f>IF(ISBLANK(Calculations!Z188),"",Calculations!Z188)</f>
        <v>16667216492202.016</v>
      </c>
      <c r="AA188">
        <f>IF(ISBLANK(Calculations!AA188),"",Calculations!AA188)</f>
        <v>16654035190893.553</v>
      </c>
      <c r="AB188">
        <f>IF(ISBLANK(Calculations!AB188),"",Calculations!AB188)</f>
        <v>16650017099044.9</v>
      </c>
      <c r="AC188">
        <f>IF(ISBLANK(Calculations!AC188),"",Calculations!AC188)</f>
        <v>16656999758659.961</v>
      </c>
      <c r="AD188">
        <f>IF(ISBLANK(Calculations!AD188),"",Calculations!AD188)</f>
        <v>16655701228977.145</v>
      </c>
      <c r="AE188">
        <f>IF(ISBLANK(Calculations!AE188),"",Calculations!AE188)</f>
        <v>16626496561394.176</v>
      </c>
      <c r="AF188">
        <f>IF(ISBLANK(Calculations!AF188),"",Calculations!AF188)</f>
        <v>16602388010302.107</v>
      </c>
      <c r="AG188">
        <f>IF(ISBLANK(Calculations!AG188),"",Calculations!AG188)</f>
        <v>16585115115464.883</v>
      </c>
      <c r="AH188">
        <f>IF(ISBLANK(Calculations!AH188),"",Calculations!AH188)</f>
        <v>16580166002334.197</v>
      </c>
      <c r="AI188">
        <f>IF(ISBLANK(Calculations!AI188),"",Calculations!AI188)</f>
        <v>16575804902644.775</v>
      </c>
      <c r="AJ188">
        <f>IF(ISBLANK(Calculations!AJ188),"",Calculations!AJ188)</f>
        <v>16585164116584.984</v>
      </c>
      <c r="AK188">
        <f>IF(ISBLANK(Calculations!AK188),"",Calculations!AK188)</f>
        <v>16592955294681.791</v>
      </c>
      <c r="AL188">
        <f>IF(ISBLANK(Calculations!AL188),"",Calculations!AL188)</f>
        <v>16589476215154.307</v>
      </c>
      <c r="AM188">
        <f>IF(ISBLANK(Calculations!AM188),"",Calculations!AM188)</f>
        <v>16573477349439.729</v>
      </c>
      <c r="AN188">
        <f>IF(ISBLANK(Calculations!AN188),"",Calculations!AN188)</f>
        <v>16552627372834.744</v>
      </c>
      <c r="AO188">
        <f>IF(ISBLANK(Calculations!AO188),"",Calculations!AO188)</f>
        <v>16529057834063.922</v>
      </c>
      <c r="AP188">
        <f>IF(ISBLANK(Calculations!AP188),"",Calculations!AP188)</f>
        <v>16507644344577.682</v>
      </c>
      <c r="AQ188">
        <f>IF(ISBLANK(Calculations!AQ188),"",Calculations!AQ188)</f>
        <v>16491645478863.184</v>
      </c>
      <c r="AR188">
        <f>IF(ISBLANK(Calculations!AR188),"",Calculations!AR188)</f>
        <v>16469741978175.953</v>
      </c>
      <c r="AS188">
        <f>IF(ISBLANK(Calculations!AS188),"",Calculations!AS188)</f>
        <v>16454527130383.117</v>
      </c>
      <c r="AT188">
        <f>IF(ISBLANK(Calculations!AT188),"",Calculations!AT188)</f>
        <v>16437646244506.684</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0.66867909292988292</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13510661072648.285</v>
      </c>
      <c r="P189">
        <f>IF(ISBLANK(Calculations!P189),"",Calculations!P189)</f>
        <v>13510661072648.285</v>
      </c>
      <c r="Q189">
        <f>IF(ISBLANK(Calculations!Q189),"",Calculations!Q189)</f>
        <v>13510661072648.285</v>
      </c>
      <c r="R189">
        <f>IF(ISBLANK(Calculations!R189),"",Calculations!R189)</f>
        <v>13525709738566.744</v>
      </c>
      <c r="S189">
        <f>IF(ISBLANK(Calculations!S189),"",Calculations!S189)</f>
        <v>13521967065177.699</v>
      </c>
      <c r="T189">
        <f>IF(ISBLANK(Calculations!T189),"",Calculations!T189)</f>
        <v>13506372592723.342</v>
      </c>
      <c r="U189">
        <f>IF(ISBLANK(Calculations!U189),"",Calculations!U189)</f>
        <v>13463877655285.209</v>
      </c>
      <c r="V189">
        <f>IF(ISBLANK(Calculations!V189),"",Calculations!V189)</f>
        <v>13423643916352.941</v>
      </c>
      <c r="W189">
        <f>IF(ISBLANK(Calculations!W189),"",Calculations!W189)</f>
        <v>13398770732788.248</v>
      </c>
      <c r="X189">
        <f>IF(ISBLANK(Calculations!X189),"",Calculations!X189)</f>
        <v>13401889627279.104</v>
      </c>
      <c r="Y189">
        <f>IF(ISBLANK(Calculations!Y189),"",Calculations!Y189)</f>
        <v>13401499765467.752</v>
      </c>
      <c r="Z189">
        <f>IF(ISBLANK(Calculations!Z189),"",Calculations!Z189)</f>
        <v>13379121697495.729</v>
      </c>
      <c r="AA189">
        <f>IF(ISBLANK(Calculations!AA189),"",Calculations!AA189)</f>
        <v>13348244642036.105</v>
      </c>
      <c r="AB189">
        <f>IF(ISBLANK(Calculations!AB189),"",Calculations!AB189)</f>
        <v>13313546940825.152</v>
      </c>
      <c r="AC189">
        <f>IF(ISBLANK(Calculations!AC189),"",Calculations!AC189)</f>
        <v>13312767217202.42</v>
      </c>
      <c r="AD189">
        <f>IF(ISBLANK(Calculations!AD189),"",Calculations!AD189)</f>
        <v>13311675604130.619</v>
      </c>
      <c r="AE189">
        <f>IF(ISBLANK(Calculations!AE189),"",Calculations!AE189)</f>
        <v>13315730166968.756</v>
      </c>
      <c r="AF189">
        <f>IF(ISBLANK(Calculations!AF189),"",Calculations!AF189)</f>
        <v>13295457352778.074</v>
      </c>
      <c r="AG189">
        <f>IF(ISBLANK(Calculations!AG189),"",Calculations!AG189)</f>
        <v>13294287767344.014</v>
      </c>
      <c r="AH189">
        <f>IF(ISBLANK(Calculations!AH189),"",Calculations!AH189)</f>
        <v>13303254589005.256</v>
      </c>
      <c r="AI189">
        <f>IF(ISBLANK(Calculations!AI189),"",Calculations!AI189)</f>
        <v>13305983621684.781</v>
      </c>
      <c r="AJ189">
        <f>IF(ISBLANK(Calculations!AJ189),"",Calculations!AJ189)</f>
        <v>13309648322711.564</v>
      </c>
      <c r="AK189">
        <f>IF(ISBLANK(Calculations!AK189),"",Calculations!AK189)</f>
        <v>13323449430833.674</v>
      </c>
      <c r="AL189">
        <f>IF(ISBLANK(Calculations!AL189),"",Calculations!AL189)</f>
        <v>13349492199832.453</v>
      </c>
      <c r="AM189">
        <f>IF(ISBLANK(Calculations!AM189),"",Calculations!AM189)</f>
        <v>13378731835684.375</v>
      </c>
      <c r="AN189">
        <f>IF(ISBLANK(Calculations!AN189),"",Calculations!AN189)</f>
        <v>13405866217754.984</v>
      </c>
      <c r="AO189">
        <f>IF(ISBLANK(Calculations!AO189),"",Calculations!AO189)</f>
        <v>13426840783206.088</v>
      </c>
      <c r="AP189">
        <f>IF(ISBLANK(Calculations!AP189),"",Calculations!AP189)</f>
        <v>13438692582271.402</v>
      </c>
      <c r="AQ189">
        <f>IF(ISBLANK(Calculations!AQ189),"",Calculations!AQ189)</f>
        <v>13441655532037.738</v>
      </c>
      <c r="AR189">
        <f>IF(ISBLANK(Calculations!AR189),"",Calculations!AR189)</f>
        <v>13450622353699.004</v>
      </c>
      <c r="AS189">
        <f>IF(ISBLANK(Calculations!AS189),"",Calculations!AS189)</f>
        <v>13461772401503.871</v>
      </c>
      <c r="AT189">
        <f>IF(ISBLANK(Calculations!AT189),"",Calculations!AT189)</f>
        <v>13465982909066.527</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200233000000000</v>
      </c>
      <c r="P199">
        <f>IF(ISBLANK(Calculations!P199),"",Calculations!P199)</f>
        <v>200233000000000</v>
      </c>
      <c r="Q199">
        <f>IF(ISBLANK(Calculations!Q199),"",Calculations!Q199)</f>
        <v>200233000000000</v>
      </c>
      <c r="R199">
        <f>IF(ISBLANK(Calculations!R199),"",Calculations!R199)</f>
        <v>200468517002272.38</v>
      </c>
      <c r="S199">
        <f>IF(ISBLANK(Calculations!S199),"",Calculations!S199)</f>
        <v>200807161780183.44</v>
      </c>
      <c r="T199">
        <f>IF(ISBLANK(Calculations!T199),"",Calculations!T199)</f>
        <v>201242770360461.94</v>
      </c>
      <c r="U199">
        <f>IF(ISBLANK(Calculations!U199),"",Calculations!U199)</f>
        <v>201742479972372.09</v>
      </c>
      <c r="V199">
        <f>IF(ISBLANK(Calculations!V199),"",Calculations!V199)</f>
        <v>202309486791550.78</v>
      </c>
      <c r="W199">
        <f>IF(ISBLANK(Calculations!W199),"",Calculations!W199)</f>
        <v>203069687480269</v>
      </c>
      <c r="X199">
        <f>IF(ISBLANK(Calculations!X199),"",Calculations!X199)</f>
        <v>203922063818213.44</v>
      </c>
      <c r="Y199">
        <f>IF(ISBLANK(Calculations!Y199),"",Calculations!Y199)</f>
        <v>204789124091058.28</v>
      </c>
      <c r="Z199">
        <f>IF(ISBLANK(Calculations!Z199),"",Calculations!Z199)</f>
        <v>205628612158396.25</v>
      </c>
      <c r="AA199">
        <f>IF(ISBLANK(Calculations!AA199),"",Calculations!AA199)</f>
        <v>206631043940924.81</v>
      </c>
      <c r="AB199">
        <f>IF(ISBLANK(Calculations!AB199),"",Calculations!AB199)</f>
        <v>207745101004112.91</v>
      </c>
      <c r="AC199">
        <f>IF(ISBLANK(Calculations!AC199),"",Calculations!AC199)</f>
        <v>208985010924921.12</v>
      </c>
      <c r="AD199">
        <f>IF(ISBLANK(Calculations!AD199),"",Calculations!AD199)</f>
        <v>210395548696086.94</v>
      </c>
      <c r="AE199">
        <f>IF(ISBLANK(Calculations!AE199),"",Calculations!AE199)</f>
        <v>211934554078712.53</v>
      </c>
      <c r="AF199">
        <f>IF(ISBLANK(Calculations!AF199),"",Calculations!AF199)</f>
        <v>213561175109155.41</v>
      </c>
      <c r="AG199">
        <f>IF(ISBLANK(Calculations!AG199),"",Calculations!AG199)</f>
        <v>215179573877434.88</v>
      </c>
      <c r="AH199">
        <f>IF(ISBLANK(Calculations!AH199),"",Calculations!AH199)</f>
        <v>216926713871611</v>
      </c>
      <c r="AI199">
        <f>IF(ISBLANK(Calculations!AI199),"",Calculations!AI199)</f>
        <v>218649653692765.66</v>
      </c>
      <c r="AJ199">
        <f>IF(ISBLANK(Calculations!AJ199),"",Calculations!AJ199)</f>
        <v>220305912835996.03</v>
      </c>
      <c r="AK199">
        <f>IF(ISBLANK(Calculations!AK199),"",Calculations!AK199)</f>
        <v>221650813459714.53</v>
      </c>
      <c r="AL199">
        <f>IF(ISBLANK(Calculations!AL199),"",Calculations!AL199)</f>
        <v>222952247923226</v>
      </c>
      <c r="AM199">
        <f>IF(ISBLANK(Calculations!AM199),"",Calculations!AM199)</f>
        <v>224294535459617.97</v>
      </c>
      <c r="AN199">
        <f>IF(ISBLANK(Calculations!AN199),"",Calculations!AN199)</f>
        <v>225629449827575.62</v>
      </c>
      <c r="AO199">
        <f>IF(ISBLANK(Calculations!AO199),"",Calculations!AO199)</f>
        <v>226965835948105</v>
      </c>
      <c r="AP199">
        <f>IF(ISBLANK(Calculations!AP199),"",Calculations!AP199)</f>
        <v>228233165857194.06</v>
      </c>
      <c r="AQ199">
        <f>IF(ISBLANK(Calculations!AQ199),"",Calculations!AQ199)</f>
        <v>229427590690584.25</v>
      </c>
      <c r="AR199">
        <f>IF(ISBLANK(Calculations!AR199),"",Calculations!AR199)</f>
        <v>230532090658819.75</v>
      </c>
      <c r="AS199">
        <f>IF(ISBLANK(Calculations!AS199),"",Calculations!AS199)</f>
        <v>231621117260983.25</v>
      </c>
      <c r="AT199">
        <f>IF(ISBLANK(Calculations!AT199),"",Calculations!AT199)</f>
        <v>232663127672894.12</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156191000000000</v>
      </c>
      <c r="P202">
        <f>IF(ISBLANK(Calculations!P202),"",Calculations!P202)</f>
        <v>156191000000000</v>
      </c>
      <c r="Q202">
        <f>IF(ISBLANK(Calculations!Q202),"",Calculations!Q202)</f>
        <v>156191000000000</v>
      </c>
      <c r="R202">
        <f>IF(ISBLANK(Calculations!R202),"",Calculations!R202)</f>
        <v>156988288633549.41</v>
      </c>
      <c r="S202">
        <f>IF(ISBLANK(Calculations!S202),"",Calculations!S202)</f>
        <v>157665648980613.66</v>
      </c>
      <c r="T202">
        <f>IF(ISBLANK(Calculations!T202),"",Calculations!T202)</f>
        <v>158339148372437.44</v>
      </c>
      <c r="U202">
        <f>IF(ISBLANK(Calculations!U202),"",Calculations!U202)</f>
        <v>158939689392505.69</v>
      </c>
      <c r="V202">
        <f>IF(ISBLANK(Calculations!V202),"",Calculations!V202)</f>
        <v>159502145441229.81</v>
      </c>
      <c r="W202">
        <f>IF(ISBLANK(Calculations!W202),"",Calculations!W202)</f>
        <v>160042695427297.38</v>
      </c>
      <c r="X202">
        <f>IF(ISBLANK(Calculations!X202),"",Calculations!X202)</f>
        <v>160591818601275.5</v>
      </c>
      <c r="Y202">
        <f>IF(ISBLANK(Calculations!Y202),"",Calculations!Y202)</f>
        <v>161197628339163.81</v>
      </c>
      <c r="Z202">
        <f>IF(ISBLANK(Calculations!Z202),"",Calculations!Z202)</f>
        <v>161866927593818.06</v>
      </c>
      <c r="AA202">
        <f>IF(ISBLANK(Calculations!AA202),"",Calculations!AA202)</f>
        <v>162645582998984.5</v>
      </c>
      <c r="AB202">
        <f>IF(ISBLANK(Calculations!AB202),"",Calculations!AB202)</f>
        <v>163564482836868.06</v>
      </c>
      <c r="AC202">
        <f>IF(ISBLANK(Calculations!AC202),"",Calculations!AC202)</f>
        <v>164599324712645.94</v>
      </c>
      <c r="AD202">
        <f>IF(ISBLANK(Calculations!AD202),"",Calculations!AD202)</f>
        <v>165743460774575.44</v>
      </c>
      <c r="AE202">
        <f>IF(ISBLANK(Calculations!AE202),"",Calculations!AE202)</f>
        <v>166983111567050.06</v>
      </c>
      <c r="AF202">
        <f>IF(ISBLANK(Calculations!AF202),"",Calculations!AF202)</f>
        <v>168269202057082.94</v>
      </c>
      <c r="AG202">
        <f>IF(ISBLANK(Calculations!AG202),"",Calculations!AG202)</f>
        <v>169655215551664.03</v>
      </c>
      <c r="AH202">
        <f>IF(ISBLANK(Calculations!AH202),"",Calculations!AH202)</f>
        <v>171117019541485.44</v>
      </c>
      <c r="AI202">
        <f>IF(ISBLANK(Calculations!AI202),"",Calculations!AI202)</f>
        <v>172672775059472.62</v>
      </c>
      <c r="AJ202">
        <f>IF(ISBLANK(Calculations!AJ202),"",Calculations!AJ202)</f>
        <v>174308903760604.75</v>
      </c>
      <c r="AK202">
        <f>IF(ISBLANK(Calculations!AK202),"",Calculations!AK202)</f>
        <v>176040014829000.31</v>
      </c>
      <c r="AL202">
        <f>IF(ISBLANK(Calculations!AL202),"",Calculations!AL202)</f>
        <v>177857890320335.25</v>
      </c>
      <c r="AM202">
        <f>IF(ISBLANK(Calculations!AM202),"",Calculations!AM202)</f>
        <v>179789120200475.69</v>
      </c>
      <c r="AN202">
        <f>IF(ISBLANK(Calculations!AN202),"",Calculations!AN202)</f>
        <v>181803689972884.38</v>
      </c>
      <c r="AO202">
        <f>IF(ISBLANK(Calculations!AO202),"",Calculations!AO202)</f>
        <v>183888664575793.5</v>
      </c>
      <c r="AP202">
        <f>IF(ISBLANK(Calculations!AP202),"",Calculations!AP202)</f>
        <v>186089468138519.81</v>
      </c>
      <c r="AQ202">
        <f>IF(ISBLANK(Calculations!AQ202),"",Calculations!AQ202)</f>
        <v>188326046104266.25</v>
      </c>
      <c r="AR202">
        <f>IF(ISBLANK(Calculations!AR202),"",Calculations!AR202)</f>
        <v>190650377308814.69</v>
      </c>
      <c r="AS202">
        <f>IF(ISBLANK(Calculations!AS202),"",Calculations!AS202)</f>
        <v>193056282681746.06</v>
      </c>
      <c r="AT202">
        <f>IF(ISBLANK(Calculations!AT202),"",Calculations!AT202)</f>
        <v>195541766331514.75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19031360575884.793</v>
      </c>
      <c r="C2" s="7">
        <f>'IRA Calculations'!Q4</f>
        <v>19031344584251.273</v>
      </c>
      <c r="D2" s="7">
        <f>'IRA Calculations'!R4</f>
        <v>19082203660845.434</v>
      </c>
      <c r="E2" s="7">
        <f>'IRA Calculations'!S4</f>
        <v>19130877869515.488</v>
      </c>
      <c r="F2" s="7">
        <f>'IRA Calculations'!T4</f>
        <v>19161100644281.191</v>
      </c>
      <c r="G2" s="7">
        <f>'IRA Calculations'!U4</f>
        <v>19177138241986.633</v>
      </c>
      <c r="H2" s="7">
        <f>'IRA Calculations'!V4</f>
        <v>19185234784661.078</v>
      </c>
      <c r="I2" s="7">
        <f>'IRA Calculations'!W4</f>
        <v>19191546456958.141</v>
      </c>
      <c r="J2" s="7">
        <f>'IRA Calculations'!X4</f>
        <v>19172947723371.293</v>
      </c>
      <c r="K2" s="7">
        <f>'IRA Calculations'!Y4</f>
        <v>19157210197100.898</v>
      </c>
      <c r="L2" s="7">
        <f>'IRA Calculations'!Z4</f>
        <v>19124090053740.77</v>
      </c>
      <c r="M2" s="7">
        <f>'IRA Calculations'!AA4</f>
        <v>19095477298746.988</v>
      </c>
      <c r="N2" s="7">
        <f>'IRA Calculations'!AB4</f>
        <v>19068186171802.738</v>
      </c>
      <c r="O2" s="7">
        <f>'IRA Calculations'!AC4</f>
        <v>19029464911178.82</v>
      </c>
      <c r="P2" s="7">
        <f>'IRA Calculations'!AD4</f>
        <v>19010377910451.84</v>
      </c>
      <c r="Q2" s="7">
        <f>'IRA Calculations'!AE4</f>
        <v>18993803986349.574</v>
      </c>
      <c r="R2" s="7">
        <f>'IRA Calculations'!AF4</f>
        <v>19007522841044.566</v>
      </c>
      <c r="S2" s="7">
        <f>'IRA Calculations'!AG4</f>
        <v>19034584130694.582</v>
      </c>
      <c r="T2" s="7">
        <f>'IRA Calculations'!AH4</f>
        <v>19074123202711.172</v>
      </c>
      <c r="U2" s="7">
        <f>'IRA Calculations'!AI4</f>
        <v>19123274216790.062</v>
      </c>
      <c r="V2" s="7">
        <f>'IRA Calculations'!AJ4</f>
        <v>19188491542797.066</v>
      </c>
      <c r="W2" s="7">
        <f>'IRA Calculations'!AK4</f>
        <v>19198447311406.73</v>
      </c>
      <c r="X2" s="7">
        <f>'IRA Calculations'!AL4</f>
        <v>19209731824162.16</v>
      </c>
      <c r="Y2" s="7">
        <f>'IRA Calculations'!AM4</f>
        <v>19231746980081.531</v>
      </c>
      <c r="Z2" s="7">
        <f>'IRA Calculations'!AN4</f>
        <v>19255030991570.457</v>
      </c>
      <c r="AA2" s="7">
        <f>'IRA Calculations'!AO4</f>
        <v>19284155954699.641</v>
      </c>
      <c r="AB2" s="7">
        <f>'IRA Calculations'!AP4</f>
        <v>19306428484414.02</v>
      </c>
      <c r="AC2" s="7">
        <f>'IRA Calculations'!AQ4</f>
        <v>19329593719564.73</v>
      </c>
      <c r="AD2" s="7">
        <f>'IRA Calculations'!AR4</f>
        <v>19354950056733.32</v>
      </c>
      <c r="AE2" s="7">
        <f>'IRA Calculations'!AS4</f>
        <v>19382440792433.129</v>
      </c>
      <c r="AF2" s="7">
        <f>'IRA Calculations'!AT4</f>
        <v>19412233414462.559</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61034555881139.992</v>
      </c>
      <c r="C4" s="7">
        <f>'IRA Calculations'!Q6</f>
        <v>61034555881139.992</v>
      </c>
      <c r="D4" s="7">
        <f>'IRA Calculations'!R6</f>
        <v>60969664971446.82</v>
      </c>
      <c r="E4" s="7">
        <f>'IRA Calculations'!S6</f>
        <v>58923740513031.523</v>
      </c>
      <c r="F4" s="7">
        <f>'IRA Calculations'!T6</f>
        <v>56841965010613.406</v>
      </c>
      <c r="G4" s="7">
        <f>'IRA Calculations'!U6</f>
        <v>54744563435860.445</v>
      </c>
      <c r="H4" s="7">
        <f>'IRA Calculations'!V6</f>
        <v>52677041034788.273</v>
      </c>
      <c r="I4" s="7">
        <f>'IRA Calculations'!W6</f>
        <v>50673559089829.531</v>
      </c>
      <c r="J4" s="7">
        <f>'IRA Calculations'!X6</f>
        <v>48652352783945.469</v>
      </c>
      <c r="K4" s="7">
        <f>'IRA Calculations'!Y6</f>
        <v>46703159106484.523</v>
      </c>
      <c r="L4" s="7">
        <f>'IRA Calculations'!Z6</f>
        <v>44755958658085.102</v>
      </c>
      <c r="M4" s="7">
        <f>'IRA Calculations'!AA6</f>
        <v>42870200485949.984</v>
      </c>
      <c r="N4" s="7">
        <f>'IRA Calculations'!AB6</f>
        <v>41032813506512.289</v>
      </c>
      <c r="O4" s="7">
        <f>'IRA Calculations'!AC6</f>
        <v>41159263815841.484</v>
      </c>
      <c r="P4" s="7">
        <f>'IRA Calculations'!AD6</f>
        <v>41345493507385.805</v>
      </c>
      <c r="Q4" s="7">
        <f>'IRA Calculations'!AE6</f>
        <v>41515624009765.188</v>
      </c>
      <c r="R4" s="7">
        <f>'IRA Calculations'!AF6</f>
        <v>41774983186420.227</v>
      </c>
      <c r="S4" s="7">
        <f>'IRA Calculations'!AG6</f>
        <v>42057120611609.852</v>
      </c>
      <c r="T4" s="7">
        <f>'IRA Calculations'!AH6</f>
        <v>42343020107477.602</v>
      </c>
      <c r="U4" s="7">
        <f>'IRA Calculations'!AI6</f>
        <v>42648326990455.031</v>
      </c>
      <c r="V4" s="7">
        <f>'IRA Calculations'!AJ6</f>
        <v>42994643603725.953</v>
      </c>
      <c r="W4" s="7">
        <f>'IRA Calculations'!AK6</f>
        <v>43100718551140.594</v>
      </c>
      <c r="X4" s="7">
        <f>'IRA Calculations'!AL6</f>
        <v>43201685940910.852</v>
      </c>
      <c r="Y4" s="7">
        <f>'IRA Calculations'!AM6</f>
        <v>43346534445027.18</v>
      </c>
      <c r="Z4" s="7">
        <f>'IRA Calculations'!AN6</f>
        <v>43511938443199.625</v>
      </c>
      <c r="AA4" s="7">
        <f>'IRA Calculations'!AO6</f>
        <v>43726231408665.711</v>
      </c>
      <c r="AB4" s="7">
        <f>'IRA Calculations'!AP6</f>
        <v>43932606216041.68</v>
      </c>
      <c r="AC4" s="7">
        <f>'IRA Calculations'!AQ6</f>
        <v>44147041633593.375</v>
      </c>
      <c r="AD4" s="7">
        <f>'IRA Calculations'!AR6</f>
        <v>44360073958744.055</v>
      </c>
      <c r="AE4" s="7">
        <f>'IRA Calculations'!AS6</f>
        <v>44560208814680.047</v>
      </c>
      <c r="AF4" s="7">
        <f>'IRA Calculations'!AT6</f>
        <v>44740195231320.117</v>
      </c>
    </row>
    <row r="5" spans="1:34" x14ac:dyDescent="0.2">
      <c r="A5" s="1" t="s">
        <v>79</v>
      </c>
      <c r="B5" s="7">
        <f>'IRA Calculations'!P7</f>
        <v>59938273062.786583</v>
      </c>
      <c r="C5" s="7">
        <f>'IRA Calculations'!Q7</f>
        <v>59938273062.786583</v>
      </c>
      <c r="D5" s="7">
        <f>'IRA Calculations'!R7</f>
        <v>59679473791.348663</v>
      </c>
      <c r="E5" s="7">
        <f>'IRA Calculations'!S7</f>
        <v>59332645615.42865</v>
      </c>
      <c r="F5" s="7">
        <f>'IRA Calculations'!T7</f>
        <v>58879589371.223358</v>
      </c>
      <c r="G5" s="7">
        <f>'IRA Calculations'!U7</f>
        <v>58295909114.322174</v>
      </c>
      <c r="H5" s="7">
        <f>'IRA Calculations'!V7</f>
        <v>57582981756.726692</v>
      </c>
      <c r="I5" s="7">
        <f>'IRA Calculations'!W7</f>
        <v>56705941986.871368</v>
      </c>
      <c r="J5" s="7">
        <f>'IRA Calculations'!X7</f>
        <v>55539043983.627197</v>
      </c>
      <c r="K5" s="7">
        <f>'IRA Calculations'!Y7</f>
        <v>54121357048.086807</v>
      </c>
      <c r="L5" s="7">
        <f>'IRA Calculations'!Z7</f>
        <v>52383331840.653702</v>
      </c>
      <c r="M5" s="7">
        <f>'IRA Calculations'!AA7</f>
        <v>50394165254.804329</v>
      </c>
      <c r="N5" s="7">
        <f>'IRA Calculations'!AB7</f>
        <v>48199987051.807701</v>
      </c>
      <c r="O5" s="7">
        <f>'IRA Calculations'!AC7</f>
        <v>45818563327.746368</v>
      </c>
      <c r="P5" s="7">
        <f>'IRA Calculations'!AD7</f>
        <v>43303497450.186081</v>
      </c>
      <c r="Q5" s="7">
        <f>'IRA Calculations'!AE7</f>
        <v>40644944822.697914</v>
      </c>
      <c r="R5" s="7">
        <f>'IRA Calculations'!AF7</f>
        <v>37958829453.934105</v>
      </c>
      <c r="S5" s="7">
        <f>'IRA Calculations'!AG7</f>
        <v>35236875515.455971</v>
      </c>
      <c r="T5" s="7">
        <f>'IRA Calculations'!AH7</f>
        <v>32486645881.66671</v>
      </c>
      <c r="U5" s="7">
        <f>'IRA Calculations'!AI7</f>
        <v>29745282022.328362</v>
      </c>
      <c r="V5" s="7">
        <f>'IRA Calculations'!AJ7</f>
        <v>27041069000.927166</v>
      </c>
      <c r="W5" s="7">
        <f>'IRA Calculations'!AK7</f>
        <v>24281938855.923698</v>
      </c>
      <c r="X5" s="7">
        <f>'IRA Calculations'!AL7</f>
        <v>21617358537.496449</v>
      </c>
      <c r="Y5" s="7">
        <f>'IRA Calculations'!AM7</f>
        <v>19080094437.677605</v>
      </c>
      <c r="Z5" s="7">
        <f>'IRA Calculations'!AN7</f>
        <v>16678486517.064293</v>
      </c>
      <c r="AA5" s="7">
        <f>'IRA Calculations'!AO7</f>
        <v>14442403102.437082</v>
      </c>
      <c r="AB5" s="7">
        <f>'IRA Calculations'!AP7</f>
        <v>12384851920.065166</v>
      </c>
      <c r="AC5" s="7">
        <f>'IRA Calculations'!AQ7</f>
        <v>10533491531.769213</v>
      </c>
      <c r="AD5" s="7">
        <f>'IRA Calculations'!AR7</f>
        <v>8898911855.0859909</v>
      </c>
      <c r="AE5" s="7">
        <f>'IRA Calculations'!AS7</f>
        <v>7479663849.6370602</v>
      </c>
      <c r="AF5" s="7">
        <f>'IRA Calculations'!AT7</f>
        <v>6267169726.4430819</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1994623581345.1719</v>
      </c>
      <c r="C7" s="7">
        <f>'IRA Calculations'!Q9</f>
        <v>1994623581345.1719</v>
      </c>
      <c r="D7" s="7">
        <f>'IRA Calculations'!R9</f>
        <v>1992161275875.0464</v>
      </c>
      <c r="E7" s="7">
        <f>'IRA Calculations'!S9</f>
        <v>1988967147508.707</v>
      </c>
      <c r="F7" s="7">
        <f>'IRA Calculations'!T9</f>
        <v>1985438798905.4587</v>
      </c>
      <c r="G7" s="7">
        <f>'IRA Calculations'!U9</f>
        <v>1981070520013.696</v>
      </c>
      <c r="H7" s="7">
        <f>'IRA Calculations'!V9</f>
        <v>1977310818067.4526</v>
      </c>
      <c r="I7" s="7">
        <f>'IRA Calculations'!W9</f>
        <v>1974406351014.4399</v>
      </c>
      <c r="J7" s="7">
        <f>'IRA Calculations'!X9</f>
        <v>1970328135823.9221</v>
      </c>
      <c r="K7" s="7">
        <f>'IRA Calculations'!Y9</f>
        <v>1967054175498.9106</v>
      </c>
      <c r="L7" s="7">
        <f>'IRA Calculations'!Z9</f>
        <v>1962740100285.4773</v>
      </c>
      <c r="M7" s="7">
        <f>'IRA Calculations'!AA9</f>
        <v>1959018195020.334</v>
      </c>
      <c r="N7" s="7">
        <f>'IRA Calculations'!AB9</f>
        <v>1956511285442.7693</v>
      </c>
      <c r="O7" s="7">
        <f>'IRA Calculations'!AC9</f>
        <v>1953845651406.6555</v>
      </c>
      <c r="P7" s="7">
        <f>'IRA Calculations'!AD9</f>
        <v>1953036788218.3433</v>
      </c>
      <c r="Q7" s="7">
        <f>'IRA Calculations'!AE9</f>
        <v>1952929588104.6143</v>
      </c>
      <c r="R7" s="7">
        <f>'IRA Calculations'!AF9</f>
        <v>1956165712115.5652</v>
      </c>
      <c r="S7" s="7">
        <f>'IRA Calculations'!AG9</f>
        <v>1961538718350.5229</v>
      </c>
      <c r="T7" s="7">
        <f>'IRA Calculations'!AH9</f>
        <v>1967924624500.7383</v>
      </c>
      <c r="U7" s="7">
        <f>'IRA Calculations'!AI9</f>
        <v>1975758671300.7195</v>
      </c>
      <c r="V7" s="7">
        <f>'IRA Calculations'!AJ9</f>
        <v>1984532275414.7822</v>
      </c>
      <c r="W7" s="7">
        <f>'IRA Calculations'!AK9</f>
        <v>1990875693775.4146</v>
      </c>
      <c r="X7" s="7">
        <f>'IRA Calculations'!AL9</f>
        <v>1996337706449.2625</v>
      </c>
      <c r="Y7" s="7">
        <f>'IRA Calculations'!AM9</f>
        <v>2001951301547.1689</v>
      </c>
      <c r="Z7" s="7">
        <f>'IRA Calculations'!AN9</f>
        <v>2006476618364.3696</v>
      </c>
      <c r="AA7" s="7">
        <f>'IRA Calculations'!AO9</f>
        <v>2010736623943.562</v>
      </c>
      <c r="AB7" s="7">
        <f>'IRA Calculations'!AP9</f>
        <v>2013352009305.1851</v>
      </c>
      <c r="AC7" s="7">
        <f>'IRA Calculations'!AQ9</f>
        <v>2015605581162.3459</v>
      </c>
      <c r="AD7" s="7">
        <f>'IRA Calculations'!AR9</f>
        <v>2017852167909.1758</v>
      </c>
      <c r="AE7" s="7">
        <f>'IRA Calculations'!AS9</f>
        <v>2020117293988.4617</v>
      </c>
      <c r="AF7" s="7">
        <f>'IRA Calculations'!AT9</f>
        <v>2022423789742.5032</v>
      </c>
    </row>
    <row r="8" spans="1:34" x14ac:dyDescent="0.2">
      <c r="A8" s="1" t="s">
        <v>344</v>
      </c>
      <c r="B8" s="7">
        <f>'IRA Calculations'!P10</f>
        <v>36292816741.891357</v>
      </c>
      <c r="C8" s="7">
        <f>'IRA Calculations'!Q10</f>
        <v>36292816741.891357</v>
      </c>
      <c r="D8" s="7">
        <f>'IRA Calculations'!R10</f>
        <v>36206586575.697983</v>
      </c>
      <c r="E8" s="7">
        <f>'IRA Calculations'!S10</f>
        <v>36082821000.268974</v>
      </c>
      <c r="F8" s="7">
        <f>'IRA Calculations'!T10</f>
        <v>35910455311.590851</v>
      </c>
      <c r="G8" s="7">
        <f>'IRA Calculations'!U10</f>
        <v>35663236194.982719</v>
      </c>
      <c r="H8" s="7">
        <f>'IRA Calculations'!V10</f>
        <v>35341956188.509567</v>
      </c>
      <c r="I8" s="7">
        <f>'IRA Calculations'!W10</f>
        <v>34923144702.099037</v>
      </c>
      <c r="J8" s="7">
        <f>'IRA Calculations'!X10</f>
        <v>34346125451.398838</v>
      </c>
      <c r="K8" s="7">
        <f>'IRA Calculations'!Y10</f>
        <v>33635882105.358898</v>
      </c>
      <c r="L8" s="7">
        <f>'IRA Calculations'!Z10</f>
        <v>32755555486.308556</v>
      </c>
      <c r="M8" s="7">
        <f>'IRA Calculations'!AA10</f>
        <v>31745668609.639248</v>
      </c>
      <c r="N8" s="7">
        <f>'IRA Calculations'!AB10</f>
        <v>30638092852.124603</v>
      </c>
      <c r="O8" s="7">
        <f>'IRA Calculations'!AC10</f>
        <v>29430029076.329018</v>
      </c>
      <c r="P8" s="7">
        <f>'IRA Calculations'!AD10</f>
        <v>28156587081.586014</v>
      </c>
      <c r="Q8" s="7">
        <f>'IRA Calculations'!AE10</f>
        <v>26808894605.298328</v>
      </c>
      <c r="R8" s="7">
        <f>'IRA Calculations'!AF10</f>
        <v>25439787457.2519</v>
      </c>
      <c r="S8" s="7">
        <f>'IRA Calculations'!AG10</f>
        <v>24044863516.725506</v>
      </c>
      <c r="T8" s="7">
        <f>'IRA Calculations'!AH10</f>
        <v>22626756794.315807</v>
      </c>
      <c r="U8" s="7">
        <f>'IRA Calculations'!AI10</f>
        <v>21213628818.457649</v>
      </c>
      <c r="V8" s="7">
        <f>'IRA Calculations'!AJ10</f>
        <v>19823977653.553703</v>
      </c>
      <c r="W8" s="7">
        <f>'IRA Calculations'!AK10</f>
        <v>18465801993.306828</v>
      </c>
      <c r="X8" s="7">
        <f>'IRA Calculations'!AL10</f>
        <v>17167125444.027039</v>
      </c>
      <c r="Y8" s="7">
        <f>'IRA Calculations'!AM10</f>
        <v>15957942319.916313</v>
      </c>
      <c r="Z8" s="7">
        <f>'IRA Calculations'!AN10</f>
        <v>14845758494.598007</v>
      </c>
      <c r="AA8" s="7">
        <f>'IRA Calculations'!AO10</f>
        <v>13849827839.367699</v>
      </c>
      <c r="AB8" s="7">
        <f>'IRA Calculations'!AP10</f>
        <v>12967679249.677536</v>
      </c>
      <c r="AC8" s="7">
        <f>'IRA Calculations'!AQ10</f>
        <v>12210535702.750854</v>
      </c>
      <c r="AD8" s="7">
        <f>'IRA Calculations'!AR10</f>
        <v>11578617362.648928</v>
      </c>
      <c r="AE8" s="7">
        <f>'IRA Calculations'!AS10</f>
        <v>11066530142.317127</v>
      </c>
      <c r="AF8" s="7">
        <f>'IRA Calculations'!AT10</f>
        <v>10664928809.126343</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4549158792910.6523</v>
      </c>
      <c r="C10" s="7">
        <f>'IRA Calculations'!Q12</f>
        <v>4549158792910.6523</v>
      </c>
      <c r="D10" s="7">
        <f>'IRA Calculations'!R12</f>
        <v>4571704985660.8828</v>
      </c>
      <c r="E10" s="7">
        <f>'IRA Calculations'!S12</f>
        <v>4592836748099.1406</v>
      </c>
      <c r="F10" s="7">
        <f>'IRA Calculations'!T12</f>
        <v>4613475199226.8213</v>
      </c>
      <c r="G10" s="7">
        <f>'IRA Calculations'!U12</f>
        <v>4632337818391.6318</v>
      </c>
      <c r="H10" s="7">
        <f>'IRA Calculations'!V12</f>
        <v>4652585628464.4648</v>
      </c>
      <c r="I10" s="7">
        <f>'IRA Calculations'!W12</f>
        <v>4675002119878.8516</v>
      </c>
      <c r="J10" s="7">
        <f>'IRA Calculations'!X12</f>
        <v>4694402568824.6055</v>
      </c>
      <c r="K10" s="7">
        <f>'IRA Calculations'!Y12</f>
        <v>4715453712162.7383</v>
      </c>
      <c r="L10" s="7">
        <f>'IRA Calculations'!Z12</f>
        <v>4733880121319.0996</v>
      </c>
      <c r="M10" s="7">
        <f>'IRA Calculations'!AA12</f>
        <v>4752753604999.1846</v>
      </c>
      <c r="N10" s="7">
        <f>'IRA Calculations'!AB12</f>
        <v>4772543920576.8193</v>
      </c>
      <c r="O10" s="7">
        <f>'IRA Calculations'!AC12</f>
        <v>4789363931247.7158</v>
      </c>
      <c r="P10" s="7">
        <f>'IRA Calculations'!AD12</f>
        <v>4806916742516.5918</v>
      </c>
      <c r="Q10" s="7">
        <f>'IRA Calculations'!AE12</f>
        <v>4820753313521.999</v>
      </c>
      <c r="R10" s="7">
        <f>'IRA Calculations'!AF12</f>
        <v>4836407871165.9961</v>
      </c>
      <c r="S10" s="7">
        <f>'IRA Calculations'!AG12</f>
        <v>4850376867152.0625</v>
      </c>
      <c r="T10" s="7">
        <f>'IRA Calculations'!AH12</f>
        <v>4860996905393.0312</v>
      </c>
      <c r="U10" s="7">
        <f>'IRA Calculations'!AI12</f>
        <v>4871362764898.5615</v>
      </c>
      <c r="V10" s="7">
        <f>'IRA Calculations'!AJ12</f>
        <v>4882144644249.7334</v>
      </c>
      <c r="W10" s="7">
        <f>'IRA Calculations'!AK12</f>
        <v>4885422462873.0498</v>
      </c>
      <c r="X10" s="7">
        <f>'IRA Calculations'!AL12</f>
        <v>4887728746572.9756</v>
      </c>
      <c r="Y10" s="7">
        <f>'IRA Calculations'!AM12</f>
        <v>4893417505302.2197</v>
      </c>
      <c r="Z10" s="7">
        <f>'IRA Calculations'!AN12</f>
        <v>4900944632127.0723</v>
      </c>
      <c r="AA10" s="7">
        <f>'IRA Calculations'!AO12</f>
        <v>4912705410457.3457</v>
      </c>
      <c r="AB10" s="7">
        <f>'IRA Calculations'!AP12</f>
        <v>4924542237170.0928</v>
      </c>
      <c r="AC10" s="7">
        <f>'IRA Calculations'!AQ12</f>
        <v>4938130521962.7998</v>
      </c>
      <c r="AD10" s="7">
        <f>'IRA Calculations'!AR12</f>
        <v>4953081436013.9219</v>
      </c>
      <c r="AE10" s="7">
        <f>'IRA Calculations'!AS12</f>
        <v>4968800774723.1826</v>
      </c>
      <c r="AF10" s="7">
        <f>'IRA Calculations'!AT12</f>
        <v>4984868754679.668</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22153978942922.395</v>
      </c>
      <c r="C2" s="7">
        <f>'IRA Calculations'!P17</f>
        <v>22153978942922.395</v>
      </c>
      <c r="D2" s="7">
        <f>'IRA Calculations'!Q17</f>
        <v>22153978942922.395</v>
      </c>
      <c r="E2" s="7">
        <f>'IRA Calculations'!R17</f>
        <v>21715510879109.121</v>
      </c>
      <c r="F2" s="7">
        <f>'IRA Calculations'!S17</f>
        <v>22169141230073.18</v>
      </c>
      <c r="G2" s="7">
        <f>'IRA Calculations'!T17</f>
        <v>22648008045400.359</v>
      </c>
      <c r="H2" s="7">
        <f>'IRA Calculations'!U17</f>
        <v>23146383038718.109</v>
      </c>
      <c r="I2" s="7">
        <f>'IRA Calculations'!V17</f>
        <v>23688041553409.766</v>
      </c>
      <c r="J2" s="7">
        <f>'IRA Calculations'!W17</f>
        <v>24264016509049.762</v>
      </c>
      <c r="K2" s="7">
        <f>'IRA Calculations'!X17</f>
        <v>24872429155256.281</v>
      </c>
      <c r="L2" s="7">
        <f>'IRA Calculations'!Y17</f>
        <v>25508991206644.625</v>
      </c>
      <c r="M2" s="7">
        <f>'IRA Calculations'!Z17</f>
        <v>26159208857164.965</v>
      </c>
      <c r="N2" s="7">
        <f>'IRA Calculations'!AA17</f>
        <v>26845492539834.008</v>
      </c>
      <c r="O2" s="7">
        <f>'IRA Calculations'!AB17</f>
        <v>27556082644532.039</v>
      </c>
      <c r="P2" s="7">
        <f>'IRA Calculations'!AC17</f>
        <v>27414748217266.164</v>
      </c>
      <c r="Q2" s="7">
        <f>'IRA Calculations'!AD17</f>
        <v>27288058103767.695</v>
      </c>
      <c r="R2" s="7">
        <f>'IRA Calculations'!AE17</f>
        <v>27174974630637.141</v>
      </c>
      <c r="S2" s="7">
        <f>'IRA Calculations'!AF17</f>
        <v>27076244108277.742</v>
      </c>
      <c r="T2" s="7">
        <f>'IRA Calculations'!AG17</f>
        <v>26984256180724.828</v>
      </c>
      <c r="U2" s="7">
        <f>'IRA Calculations'!AH17</f>
        <v>26912765480079.008</v>
      </c>
      <c r="V2" s="7">
        <f>'IRA Calculations'!AI17</f>
        <v>26852790067203.711</v>
      </c>
      <c r="W2" s="7">
        <f>'IRA Calculations'!AJ17</f>
        <v>26802714599848.945</v>
      </c>
      <c r="X2" s="7">
        <f>'IRA Calculations'!AK17</f>
        <v>26761893360903.164</v>
      </c>
      <c r="Y2" s="7">
        <f>'IRA Calculations'!AL17</f>
        <v>26722252844060.938</v>
      </c>
      <c r="Z2" s="7">
        <f>'IRA Calculations'!AM17</f>
        <v>26697324568162.438</v>
      </c>
      <c r="AA2" s="7">
        <f>'IRA Calculations'!AN17</f>
        <v>26678416641582.984</v>
      </c>
      <c r="AB2" s="7">
        <f>'IRA Calculations'!AO17</f>
        <v>26657628052281.695</v>
      </c>
      <c r="AC2" s="7">
        <f>'IRA Calculations'!AP17</f>
        <v>26649102443328.086</v>
      </c>
      <c r="AD2" s="7">
        <f>'IRA Calculations'!AQ17</f>
        <v>26644946226780.344</v>
      </c>
      <c r="AE2" s="7">
        <f>'IRA Calculations'!AR17</f>
        <v>26637521822230.594</v>
      </c>
      <c r="AF2" s="7">
        <f>'IRA Calculations'!AS17</f>
        <v>26640023167986.461</v>
      </c>
      <c r="AG2" s="7">
        <f>'IRA Calculations'!AT17</f>
        <v>26643877975696.07</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6578704074645.3701</v>
      </c>
      <c r="C2" s="7">
        <f>'IRA Calculations'!P30</f>
        <v>6578704074645.3701</v>
      </c>
      <c r="D2" s="7">
        <f>'IRA Calculations'!Q30</f>
        <v>6578704074645.3701</v>
      </c>
      <c r="E2" s="7">
        <f>'IRA Calculations'!R30</f>
        <v>6585037195766.2256</v>
      </c>
      <c r="F2" s="7">
        <f>'IRA Calculations'!S30</f>
        <v>6595319923656.0195</v>
      </c>
      <c r="G2" s="7">
        <f>'IRA Calculations'!T30</f>
        <v>6609075043951.543</v>
      </c>
      <c r="H2" s="7">
        <f>'IRA Calculations'!U30</f>
        <v>6643240320273.958</v>
      </c>
      <c r="I2" s="7">
        <f>'IRA Calculations'!V30</f>
        <v>6696739236536.4512</v>
      </c>
      <c r="J2" s="7">
        <f>'IRA Calculations'!W30</f>
        <v>6756027487751.0605</v>
      </c>
      <c r="K2" s="7">
        <f>'IRA Calculations'!X30</f>
        <v>6815867510939.5791</v>
      </c>
      <c r="L2" s="7">
        <f>'IRA Calculations'!Y30</f>
        <v>6876072778097.7754</v>
      </c>
      <c r="M2" s="7">
        <f>'IRA Calculations'!Z30</f>
        <v>6940286189057.9355</v>
      </c>
      <c r="N2" s="7">
        <f>'IRA Calculations'!AA30</f>
        <v>7013819937002.501</v>
      </c>
      <c r="O2" s="7">
        <f>'IRA Calculations'!AB30</f>
        <v>7095699921319.8232</v>
      </c>
      <c r="P2" s="7">
        <f>'IRA Calculations'!AC30</f>
        <v>7184478666271.6631</v>
      </c>
      <c r="Q2" s="7">
        <f>'IRA Calculations'!AD30</f>
        <v>7273460537856.4561</v>
      </c>
      <c r="R2" s="7">
        <f>'IRA Calculations'!AE30</f>
        <v>7363813578669.5146</v>
      </c>
      <c r="S2" s="7">
        <f>'IRA Calculations'!AF30</f>
        <v>7439208994527.8291</v>
      </c>
      <c r="T2" s="7">
        <f>'IRA Calculations'!AG30</f>
        <v>7511692279878.9258</v>
      </c>
      <c r="U2" s="7">
        <f>'IRA Calculations'!AH30</f>
        <v>7582271944556.1797</v>
      </c>
      <c r="V2" s="7">
        <f>'IRA Calculations'!AI30</f>
        <v>7651426739394.9004</v>
      </c>
      <c r="W2" s="7">
        <f>'IRA Calculations'!AJ30</f>
        <v>7719497764609.8916</v>
      </c>
      <c r="X2" s="7">
        <f>'IRA Calculations'!AK30</f>
        <v>7783030585232.0518</v>
      </c>
      <c r="Y2" s="7">
        <f>'IRA Calculations'!AL30</f>
        <v>7848778071477.2637</v>
      </c>
      <c r="Z2" s="7">
        <f>'IRA Calculations'!AM30</f>
        <v>7917479329414.0596</v>
      </c>
      <c r="AA2" s="7">
        <f>'IRA Calculations'!AN30</f>
        <v>7989717345319.9727</v>
      </c>
      <c r="AB2" s="7">
        <f>'IRA Calculations'!AO30</f>
        <v>8065426990632.2148</v>
      </c>
      <c r="AC2" s="7">
        <f>'IRA Calculations'!AP30</f>
        <v>8144347377843.3623</v>
      </c>
      <c r="AD2" s="7">
        <f>'IRA Calculations'!AQ30</f>
        <v>8226023999843.708</v>
      </c>
      <c r="AE2" s="7">
        <f>'IRA Calculations'!AR30</f>
        <v>8309960333188.6719</v>
      </c>
      <c r="AF2" s="7">
        <f>'IRA Calculations'!AS30</f>
        <v>8395877806614.0391</v>
      </c>
      <c r="AG2" s="7">
        <f>'IRA Calculations'!AT30</f>
        <v>8483674406130.1455</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42466654582331.328</v>
      </c>
      <c r="C2" s="7">
        <f>'IRA Calculations'!P43</f>
        <v>42466654582331.328</v>
      </c>
      <c r="D2" s="7">
        <f>'IRA Calculations'!Q43</f>
        <v>42466654582331.328</v>
      </c>
      <c r="E2" s="7">
        <f>'IRA Calculations'!R43</f>
        <v>42336164182866.203</v>
      </c>
      <c r="F2" s="7">
        <f>'IRA Calculations'!S43</f>
        <v>42215126609088.5</v>
      </c>
      <c r="G2" s="7">
        <f>'IRA Calculations'!T43</f>
        <v>42117572345191.367</v>
      </c>
      <c r="H2" s="7">
        <f>'IRA Calculations'!U43</f>
        <v>42053605833669.625</v>
      </c>
      <c r="I2" s="7">
        <f>'IRA Calculations'!V43</f>
        <v>42033559363123.078</v>
      </c>
      <c r="J2" s="7">
        <f>'IRA Calculations'!W43</f>
        <v>42058247910743.281</v>
      </c>
      <c r="K2" s="7">
        <f>'IRA Calculations'!X43</f>
        <v>42126128719052.219</v>
      </c>
      <c r="L2" s="7">
        <f>'IRA Calculations'!Y43</f>
        <v>42228856955230.414</v>
      </c>
      <c r="M2" s="7">
        <f>'IRA Calculations'!Z43</f>
        <v>42371254589140.719</v>
      </c>
      <c r="N2" s="7">
        <f>'IRA Calculations'!AA43</f>
        <v>42556272798272.352</v>
      </c>
      <c r="O2" s="7">
        <f>'IRA Calculations'!AB43</f>
        <v>42774397227134.664</v>
      </c>
      <c r="P2" s="7">
        <f>'IRA Calculations'!AC43</f>
        <v>43018329242560.75</v>
      </c>
      <c r="Q2" s="7">
        <f>'IRA Calculations'!AD43</f>
        <v>43291978863057.273</v>
      </c>
      <c r="R2" s="7">
        <f>'IRA Calculations'!AE43</f>
        <v>43592987232805.031</v>
      </c>
      <c r="S2" s="7">
        <f>'IRA Calculations'!AF43</f>
        <v>43917060544279.555</v>
      </c>
      <c r="T2" s="7">
        <f>'IRA Calculations'!AG43</f>
        <v>44252569899453.906</v>
      </c>
      <c r="U2" s="7">
        <f>'IRA Calculations'!AH43</f>
        <v>44593771797918.883</v>
      </c>
      <c r="V2" s="7">
        <f>'IRA Calculations'!AI43</f>
        <v>44937361157244.047</v>
      </c>
      <c r="W2" s="7">
        <f>'IRA Calculations'!AJ43</f>
        <v>45282033609105.898</v>
      </c>
      <c r="X2" s="7">
        <f>'IRA Calculations'!AK43</f>
        <v>45592665011297.945</v>
      </c>
      <c r="Y2" s="7">
        <f>'IRA Calculations'!AL43</f>
        <v>45906208280768.289</v>
      </c>
      <c r="Z2" s="7">
        <f>'IRA Calculations'!AM43</f>
        <v>46222623713907.383</v>
      </c>
      <c r="AA2" s="7">
        <f>'IRA Calculations'!AN43</f>
        <v>46542190368649.156</v>
      </c>
      <c r="AB2" s="7">
        <f>'IRA Calculations'!AO43</f>
        <v>46865354468888.766</v>
      </c>
      <c r="AC2" s="7">
        <f>'IRA Calculations'!AP43</f>
        <v>47192406560972.93</v>
      </c>
      <c r="AD2" s="7">
        <f>'IRA Calculations'!AQ43</f>
        <v>47523503246675.5</v>
      </c>
      <c r="AE2" s="7">
        <f>'IRA Calculations'!AR43</f>
        <v>47858978501417.414</v>
      </c>
      <c r="AF2" s="7">
        <f>'IRA Calculations'!AS43</f>
        <v>48198552989409.531</v>
      </c>
      <c r="AG2" s="7">
        <f>'IRA Calculations'!AT43</f>
        <v>48541905057353.039</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34908365434373.219</v>
      </c>
      <c r="C4" s="7">
        <f>'IRA Calculations'!P45</f>
        <v>34908365434373.219</v>
      </c>
      <c r="D4" s="7">
        <f>'IRA Calculations'!Q45</f>
        <v>34908365434373.219</v>
      </c>
      <c r="E4" s="7">
        <f>'IRA Calculations'!R45</f>
        <v>35133219929912.109</v>
      </c>
      <c r="F4" s="7">
        <f>'IRA Calculations'!S45</f>
        <v>35363967601032.922</v>
      </c>
      <c r="G4" s="7">
        <f>'IRA Calculations'!T45</f>
        <v>35605216114481.969</v>
      </c>
      <c r="H4" s="7">
        <f>'IRA Calculations'!U45</f>
        <v>35862253893902.445</v>
      </c>
      <c r="I4" s="7">
        <f>'IRA Calculations'!V45</f>
        <v>36142459819074.656</v>
      </c>
      <c r="J4" s="7">
        <f>'IRA Calculations'!W45</f>
        <v>36439876709443.344</v>
      </c>
      <c r="K4" s="7">
        <f>'IRA Calculations'!X45</f>
        <v>36745225010774.977</v>
      </c>
      <c r="L4" s="7">
        <f>'IRA Calculations'!Y45</f>
        <v>37050157638602.859</v>
      </c>
      <c r="M4" s="7">
        <f>'IRA Calculations'!Z45</f>
        <v>37361615350406.375</v>
      </c>
      <c r="N4" s="7">
        <f>'IRA Calculations'!AA45</f>
        <v>37678204543922.078</v>
      </c>
      <c r="O4" s="7">
        <f>'IRA Calculations'!AB45</f>
        <v>37989832353405.047</v>
      </c>
      <c r="P4" s="7">
        <f>'IRA Calculations'!AC45</f>
        <v>38296785855239.062</v>
      </c>
      <c r="Q4" s="7">
        <f>'IRA Calculations'!AD45</f>
        <v>38612070421003.828</v>
      </c>
      <c r="R4" s="7">
        <f>'IRA Calculations'!AE45</f>
        <v>38939061579609.492</v>
      </c>
      <c r="S4" s="7">
        <f>'IRA Calculations'!AF45</f>
        <v>39275860424955.891</v>
      </c>
      <c r="T4" s="7">
        <f>'IRA Calculations'!AG45</f>
        <v>39615170193386.938</v>
      </c>
      <c r="U4" s="7">
        <f>'IRA Calculations'!AH45</f>
        <v>39955970584975.922</v>
      </c>
      <c r="V4" s="7">
        <f>'IRA Calculations'!AI45</f>
        <v>40295146176503.883</v>
      </c>
      <c r="W4" s="7">
        <f>'IRA Calculations'!AJ45</f>
        <v>40631957778969.867</v>
      </c>
      <c r="X4" s="7">
        <f>'IRA Calculations'!AK45</f>
        <v>40908088483469.961</v>
      </c>
      <c r="Y4" s="7">
        <f>'IRA Calculations'!AL45</f>
        <v>41184767985613.781</v>
      </c>
      <c r="Z4" s="7">
        <f>'IRA Calculations'!AM45</f>
        <v>41463738734916.273</v>
      </c>
      <c r="AA4" s="7">
        <f>'IRA Calculations'!AN45</f>
        <v>41746076654374.477</v>
      </c>
      <c r="AB4" s="7">
        <f>'IRA Calculations'!AO45</f>
        <v>42032007332707.547</v>
      </c>
      <c r="AC4" s="7">
        <f>'IRA Calculations'!AP45</f>
        <v>42321147053002.445</v>
      </c>
      <c r="AD4" s="7">
        <f>'IRA Calculations'!AQ45</f>
        <v>42613590815720.57</v>
      </c>
      <c r="AE4" s="7">
        <f>'IRA Calculations'!AR45</f>
        <v>42908390183976.094</v>
      </c>
      <c r="AF4" s="7">
        <f>'IRA Calculations'!AS45</f>
        <v>43206320114225.367</v>
      </c>
      <c r="AG4" s="7">
        <f>'IRA Calculations'!AT45</f>
        <v>43508095959320.219</v>
      </c>
    </row>
    <row r="5" spans="1:35" x14ac:dyDescent="0.2">
      <c r="A5" s="1" t="s">
        <v>79</v>
      </c>
      <c r="B5" s="7">
        <f>'IRA Calculations'!O46</f>
        <v>796644750.17446089</v>
      </c>
      <c r="C5" s="7">
        <f>'IRA Calculations'!P46</f>
        <v>796644750.17446089</v>
      </c>
      <c r="D5" s="7">
        <f>'IRA Calculations'!Q46</f>
        <v>796644750.17446089</v>
      </c>
      <c r="E5" s="7">
        <f>'IRA Calculations'!R46</f>
        <v>770042135.06400573</v>
      </c>
      <c r="F5" s="7">
        <f>'IRA Calculations'!S46</f>
        <v>751198292.97131741</v>
      </c>
      <c r="G5" s="7">
        <f>'IRA Calculations'!T46</f>
        <v>738729935.29738903</v>
      </c>
      <c r="H5" s="7">
        <f>'IRA Calculations'!U46</f>
        <v>731348340.8439182</v>
      </c>
      <c r="I5" s="7">
        <f>'IRA Calculations'!V46</f>
        <v>728042197.58617127</v>
      </c>
      <c r="J5" s="7">
        <f>'IRA Calculations'!W46</f>
        <v>727693167.76038897</v>
      </c>
      <c r="K5" s="7">
        <f>'IRA Calculations'!X46</f>
        <v>729306226.01279318</v>
      </c>
      <c r="L5" s="7">
        <f>'IRA Calculations'!Y46</f>
        <v>732121016.37265444</v>
      </c>
      <c r="M5" s="7">
        <f>'IRA Calculations'!Z46</f>
        <v>735891476.92948425</v>
      </c>
      <c r="N5" s="7">
        <f>'IRA Calculations'!AA46</f>
        <v>740317396.47619152</v>
      </c>
      <c r="O5" s="7">
        <f>'IRA Calculations'!AB46</f>
        <v>745000941.81705868</v>
      </c>
      <c r="P5" s="7">
        <f>'IRA Calculations'!AC46</f>
        <v>749829160.88370526</v>
      </c>
      <c r="Q5" s="7">
        <f>'IRA Calculations'!AD46</f>
        <v>755014399.07578862</v>
      </c>
      <c r="R5" s="7">
        <f>'IRA Calculations'!AE46</f>
        <v>760560069.09609056</v>
      </c>
      <c r="S5" s="7">
        <f>'IRA Calculations'!AF46</f>
        <v>766377148.51582253</v>
      </c>
      <c r="T5" s="7">
        <f>'IRA Calculations'!AG46</f>
        <v>772274105.31361413</v>
      </c>
      <c r="U5" s="7">
        <f>'IRA Calculations'!AH46</f>
        <v>778224007.61794257</v>
      </c>
      <c r="V5" s="7">
        <f>'IRA Calculations'!AI46</f>
        <v>784155920.40127933</v>
      </c>
      <c r="W5" s="7">
        <f>'IRA Calculations'!AJ46</f>
        <v>790047674.64181721</v>
      </c>
      <c r="X5" s="7">
        <f>'IRA Calculations'!AK46</f>
        <v>795311886.34048283</v>
      </c>
      <c r="Y5" s="7">
        <f>'IRA Calculations'!AL46</f>
        <v>800591767.3413682</v>
      </c>
      <c r="Z5" s="7">
        <f>'IRA Calculations'!AM46</f>
        <v>805929581.4511075</v>
      </c>
      <c r="AA5" s="7">
        <f>'IRA Calculations'!AN46</f>
        <v>811350868.27769291</v>
      </c>
      <c r="AB5" s="7">
        <f>'IRA Calculations'!AO46</f>
        <v>816861692.3186748</v>
      </c>
      <c r="AC5" s="7">
        <f>'IRA Calculations'!AP46</f>
        <v>822445333.54083943</v>
      </c>
      <c r="AD5" s="7">
        <f>'IRA Calculations'!AQ46</f>
        <v>828098575.27787542</v>
      </c>
      <c r="AE5" s="7">
        <f>'IRA Calculations'!AR46</f>
        <v>833797308.51632583</v>
      </c>
      <c r="AF5" s="7">
        <f>'IRA Calculations'!AS46</f>
        <v>839554857.45066822</v>
      </c>
      <c r="AG5" s="7">
        <f>'IRA Calculations'!AT46</f>
        <v>845390691.52991843</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1202882325814.415</v>
      </c>
      <c r="C10" s="7">
        <f>'IRA Calculations'!P51</f>
        <v>1202882325814.415</v>
      </c>
      <c r="D10" s="7">
        <f>'IRA Calculations'!Q51</f>
        <v>1202882325814.415</v>
      </c>
      <c r="E10" s="7">
        <f>'IRA Calculations'!R51</f>
        <v>1193055949404.75</v>
      </c>
      <c r="F10" s="7">
        <f>'IRA Calculations'!S51</f>
        <v>1186779841815.2444</v>
      </c>
      <c r="G10" s="7">
        <f>'IRA Calculations'!T51</f>
        <v>1183753724537.8564</v>
      </c>
      <c r="H10" s="7">
        <f>'IRA Calculations'!U51</f>
        <v>1183489583106.0471</v>
      </c>
      <c r="I10" s="7">
        <f>'IRA Calculations'!V51</f>
        <v>1185600382749.6379</v>
      </c>
      <c r="J10" s="7">
        <f>'IRA Calculations'!W51</f>
        <v>1189482195796.2869</v>
      </c>
      <c r="K10" s="7">
        <f>'IRA Calculations'!X51</f>
        <v>1194617192826.8887</v>
      </c>
      <c r="L10" s="7">
        <f>'IRA Calculations'!Y51</f>
        <v>1200521537999.5569</v>
      </c>
      <c r="M10" s="7">
        <f>'IRA Calculations'!Z51</f>
        <v>1207289231290.0862</v>
      </c>
      <c r="N10" s="7">
        <f>'IRA Calculations'!AA51</f>
        <v>1214758209178.1392</v>
      </c>
      <c r="O10" s="7">
        <f>'IRA Calculations'!AB51</f>
        <v>1222475408556.0918</v>
      </c>
      <c r="P10" s="7">
        <f>'IRA Calculations'!AC51</f>
        <v>1230236761624.4343</v>
      </c>
      <c r="Q10" s="7">
        <f>'IRA Calculations'!AD51</f>
        <v>1238256008392.1912</v>
      </c>
      <c r="R10" s="7">
        <f>'IRA Calculations'!AE51</f>
        <v>1246571259388.0688</v>
      </c>
      <c r="S10" s="7">
        <f>'IRA Calculations'!AF51</f>
        <v>1255164649810.2539</v>
      </c>
      <c r="T10" s="7">
        <f>'IRA Calculations'!AG51</f>
        <v>1263816610757.5005</v>
      </c>
      <c r="U10" s="7">
        <f>'IRA Calculations'!AH51</f>
        <v>1272506727480.0532</v>
      </c>
      <c r="V10" s="7">
        <f>'IRA Calculations'!AI51</f>
        <v>1281160016577.6785</v>
      </c>
      <c r="W10" s="7">
        <f>'IRA Calculations'!AJ51</f>
        <v>1289766227304.3027</v>
      </c>
      <c r="X10" s="7">
        <f>'IRA Calculations'!AK51</f>
        <v>1299118470232.2075</v>
      </c>
      <c r="Y10" s="7">
        <f>'IRA Calculations'!AL51</f>
        <v>1308445818852.343</v>
      </c>
      <c r="Z10" s="7">
        <f>'IRA Calculations'!AM51</f>
        <v>1317785688924.54</v>
      </c>
      <c r="AA10" s="7">
        <f>'IRA Calculations'!AN51</f>
        <v>1327165837603.9578</v>
      </c>
      <c r="AB10" s="7">
        <f>'IRA Calculations'!AO51</f>
        <v>1336598904460.5542</v>
      </c>
      <c r="AC10" s="7">
        <f>'IRA Calculations'!AP51</f>
        <v>1346087237449.3652</v>
      </c>
      <c r="AD10" s="7">
        <f>'IRA Calculations'!AQ51</f>
        <v>1355637944038.1086</v>
      </c>
      <c r="AE10" s="7">
        <f>'IRA Calculations'!AR51</f>
        <v>1365241245289.5449</v>
      </c>
      <c r="AF10" s="7">
        <f>'IRA Calculations'!AS51</f>
        <v>1374918129383.311</v>
      </c>
      <c r="AG10" s="7">
        <f>'IRA Calculations'!AT51</f>
        <v>1384688299433.4082</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58075823756443.328</v>
      </c>
      <c r="C2" s="7">
        <f>'IRA Calculations'!P56</f>
        <v>58075823756443.328</v>
      </c>
      <c r="D2" s="7">
        <f>'IRA Calculations'!Q56</f>
        <v>58075823756443.328</v>
      </c>
      <c r="E2" s="7">
        <f>'IRA Calculations'!R56</f>
        <v>58762020956165.445</v>
      </c>
      <c r="F2" s="7">
        <f>'IRA Calculations'!S56</f>
        <v>59503822737050.328</v>
      </c>
      <c r="G2" s="7">
        <f>'IRA Calculations'!T56</f>
        <v>60283706879241.688</v>
      </c>
      <c r="H2" s="7">
        <f>'IRA Calculations'!U56</f>
        <v>61051740628557.969</v>
      </c>
      <c r="I2" s="7">
        <f>'IRA Calculations'!V56</f>
        <v>61771023926352.07</v>
      </c>
      <c r="J2" s="7">
        <f>'IRA Calculations'!W56</f>
        <v>62550343952984.094</v>
      </c>
      <c r="K2" s="7">
        <f>'IRA Calculations'!X56</f>
        <v>63346664653683.43</v>
      </c>
      <c r="L2" s="7">
        <f>'IRA Calculations'!Y56</f>
        <v>64087627466361.156</v>
      </c>
      <c r="M2" s="7">
        <f>'IRA Calculations'!Z56</f>
        <v>64768227402302.18</v>
      </c>
      <c r="N2" s="7">
        <f>'IRA Calculations'!AA56</f>
        <v>65477014078800.367</v>
      </c>
      <c r="O2" s="7">
        <f>'IRA Calculations'!AB56</f>
        <v>66201391999795.156</v>
      </c>
      <c r="P2" s="7">
        <f>'IRA Calculations'!AC56</f>
        <v>66967100672865.062</v>
      </c>
      <c r="Q2" s="7">
        <f>'IRA Calculations'!AD56</f>
        <v>67794993865112.148</v>
      </c>
      <c r="R2" s="7">
        <f>'IRA Calculations'!AE56</f>
        <v>68673182315609.969</v>
      </c>
      <c r="S2" s="7">
        <f>'IRA Calculations'!AF56</f>
        <v>69563512669367</v>
      </c>
      <c r="T2" s="7">
        <f>'IRA Calculations'!AG56</f>
        <v>70419143900927.141</v>
      </c>
      <c r="U2" s="7">
        <f>'IRA Calculations'!AH56</f>
        <v>71333366207788.203</v>
      </c>
      <c r="V2" s="7">
        <f>'IRA Calculations'!AI56</f>
        <v>72207563808416.922</v>
      </c>
      <c r="W2" s="7">
        <f>'IRA Calculations'!AJ56</f>
        <v>73006417013839.953</v>
      </c>
      <c r="X2" s="7">
        <f>'IRA Calculations'!AK56</f>
        <v>73659256567948.562</v>
      </c>
      <c r="Y2" s="7">
        <f>'IRA Calculations'!AL56</f>
        <v>74272253593289.328</v>
      </c>
      <c r="Z2" s="7">
        <f>'IRA Calculations'!AM56</f>
        <v>74884240842524.531</v>
      </c>
      <c r="AA2" s="7">
        <f>'IRA Calculations'!AN56</f>
        <v>75476789439011.484</v>
      </c>
      <c r="AB2" s="7">
        <f>'IRA Calculations'!AO56</f>
        <v>76059398919549.203</v>
      </c>
      <c r="AC2" s="7">
        <f>'IRA Calculations'!AP56</f>
        <v>76578351918725.906</v>
      </c>
      <c r="AD2" s="7">
        <f>'IRA Calculations'!AQ56</f>
        <v>77031242583494.984</v>
      </c>
      <c r="AE2" s="7">
        <f>'IRA Calculations'!AR56</f>
        <v>77411967439979.922</v>
      </c>
      <c r="AF2" s="7">
        <f>'IRA Calculations'!AS56</f>
        <v>77763091234779.438</v>
      </c>
      <c r="AG2" s="7">
        <f>'IRA Calculations'!AT56</f>
        <v>78070078903196.266</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6661496614760.5947</v>
      </c>
      <c r="C2" s="7">
        <f>'IRA Calculations'!P69</f>
        <v>6661496614760.5947</v>
      </c>
      <c r="D2" s="7">
        <f>'IRA Calculations'!Q69</f>
        <v>6661496614760.5947</v>
      </c>
      <c r="E2" s="7">
        <f>'IRA Calculations'!R69</f>
        <v>6679035615588.1953</v>
      </c>
      <c r="F2" s="7">
        <f>'IRA Calculations'!S69</f>
        <v>6695800820720.3584</v>
      </c>
      <c r="G2" s="7">
        <f>'IRA Calculations'!T69</f>
        <v>6706108698180.1328</v>
      </c>
      <c r="H2" s="7">
        <f>'IRA Calculations'!U69</f>
        <v>6711536268349.9365</v>
      </c>
      <c r="I2" s="7">
        <f>'IRA Calculations'!V69</f>
        <v>6714159351319.9629</v>
      </c>
      <c r="J2" s="7">
        <f>'IRA Calculations'!W69</f>
        <v>6716189969804.042</v>
      </c>
      <c r="K2" s="7">
        <f>'IRA Calculations'!X69</f>
        <v>6709546249102.3174</v>
      </c>
      <c r="L2" s="7">
        <f>'IRA Calculations'!Y69</f>
        <v>6703867969946.0068</v>
      </c>
      <c r="M2" s="7">
        <f>'IRA Calculations'!Z69</f>
        <v>6692169225069.1377</v>
      </c>
      <c r="N2" s="7">
        <f>'IRA Calculations'!AA69</f>
        <v>6681984812218.0723</v>
      </c>
      <c r="O2" s="7">
        <f>'IRA Calculations'!AB69</f>
        <v>6672318241562.5947</v>
      </c>
      <c r="P2" s="7">
        <f>'IRA Calculations'!AC69</f>
        <v>6658596060517.2754</v>
      </c>
      <c r="Q2" s="7">
        <f>'IRA Calculations'!AD69</f>
        <v>6651767092276.4365</v>
      </c>
      <c r="R2" s="7">
        <f>'IRA Calculations'!AE69</f>
        <v>6645906158691.2363</v>
      </c>
      <c r="S2" s="7">
        <f>'IRA Calculations'!AF69</f>
        <v>6650548664523.2031</v>
      </c>
      <c r="T2" s="7">
        <f>'IRA Calculations'!AG69</f>
        <v>6659863536682.4814</v>
      </c>
      <c r="U2" s="7">
        <f>'IRA Calculations'!AH69</f>
        <v>6673563336907.4502</v>
      </c>
      <c r="V2" s="7">
        <f>'IRA Calculations'!AI69</f>
        <v>6690550424788.5039</v>
      </c>
      <c r="W2" s="7">
        <f>'IRA Calculations'!AJ69</f>
        <v>6713178652397.9639</v>
      </c>
      <c r="X2" s="7">
        <f>'IRA Calculations'!AK69</f>
        <v>6716492701833.2412</v>
      </c>
      <c r="Y2" s="7">
        <f>'IRA Calculations'!AL69</f>
        <v>6720241518852.4736</v>
      </c>
      <c r="Z2" s="7">
        <f>'IRA Calculations'!AM69</f>
        <v>6727724568680.5205</v>
      </c>
      <c r="AA2" s="7">
        <f>'IRA Calculations'!AN69</f>
        <v>6735743327259.2949</v>
      </c>
      <c r="AB2" s="7">
        <f>'IRA Calculations'!AO69</f>
        <v>6745707687554.54</v>
      </c>
      <c r="AC2" s="7">
        <f>'IRA Calculations'!AP69</f>
        <v>6753204826042.9092</v>
      </c>
      <c r="AD2" s="7">
        <f>'IRA Calculations'!AQ69</f>
        <v>6761146644158.7607</v>
      </c>
      <c r="AE2" s="7">
        <f>'IRA Calculations'!AR69</f>
        <v>6769765936251.9629</v>
      </c>
      <c r="AF2" s="7">
        <f>'IRA Calculations'!AS69</f>
        <v>6779179642116.0059</v>
      </c>
      <c r="AG2" s="7">
        <f>'IRA Calculations'!AT69</f>
        <v>6789611547616.5361</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21369994293215.062</v>
      </c>
      <c r="C4" s="7">
        <f>'IRA Calculations'!P71</f>
        <v>21369994293215.062</v>
      </c>
      <c r="D4" s="7">
        <f>'IRA Calculations'!Q71</f>
        <v>21369994293215.062</v>
      </c>
      <c r="E4" s="7">
        <f>'IRA Calculations'!R71</f>
        <v>21347274075957.727</v>
      </c>
      <c r="F4" s="7">
        <f>'IRA Calculations'!S71</f>
        <v>20630935710428.73</v>
      </c>
      <c r="G4" s="7">
        <f>'IRA Calculations'!T71</f>
        <v>19902044839279.18</v>
      </c>
      <c r="H4" s="7">
        <f>'IRA Calculations'!U71</f>
        <v>19167682820321.633</v>
      </c>
      <c r="I4" s="7">
        <f>'IRA Calculations'!V71</f>
        <v>18443782379429.602</v>
      </c>
      <c r="J4" s="7">
        <f>'IRA Calculations'!W71</f>
        <v>17742304386967.34</v>
      </c>
      <c r="K4" s="7">
        <f>'IRA Calculations'!X71</f>
        <v>17034620574107.822</v>
      </c>
      <c r="L4" s="7">
        <f>'IRA Calculations'!Y71</f>
        <v>16352150501828.938</v>
      </c>
      <c r="M4" s="7">
        <f>'IRA Calculations'!Z71</f>
        <v>15670378317706.275</v>
      </c>
      <c r="N4" s="7">
        <f>'IRA Calculations'!AA71</f>
        <v>15010118882782.402</v>
      </c>
      <c r="O4" s="7">
        <f>'IRA Calculations'!AB71</f>
        <v>14366795626011.654</v>
      </c>
      <c r="P4" s="7">
        <f>'IRA Calculations'!AC71</f>
        <v>14411069600807.221</v>
      </c>
      <c r="Q4" s="7">
        <f>'IRA Calculations'!AD71</f>
        <v>14476274096655.104</v>
      </c>
      <c r="R4" s="7">
        <f>'IRA Calculations'!AE71</f>
        <v>14535841792568.701</v>
      </c>
      <c r="S4" s="7">
        <f>'IRA Calculations'!AF71</f>
        <v>14626651073393.236</v>
      </c>
      <c r="T4" s="7">
        <f>'IRA Calculations'!AG71</f>
        <v>14725435689405.619</v>
      </c>
      <c r="U4" s="7">
        <f>'IRA Calculations'!AH71</f>
        <v>14825537517082.139</v>
      </c>
      <c r="V4" s="7">
        <f>'IRA Calculations'!AI71</f>
        <v>14932434442155.416</v>
      </c>
      <c r="W4" s="7">
        <f>'IRA Calculations'!AJ71</f>
        <v>15053690080742.475</v>
      </c>
      <c r="X4" s="7">
        <f>'IRA Calculations'!AK71</f>
        <v>15090830041674.088</v>
      </c>
      <c r="Y4" s="7">
        <f>'IRA Calculations'!AL71</f>
        <v>15126181696356.283</v>
      </c>
      <c r="Z4" s="7">
        <f>'IRA Calculations'!AM71</f>
        <v>15176897420615.42</v>
      </c>
      <c r="AA4" s="7">
        <f>'IRA Calculations'!AN71</f>
        <v>15234810228302.654</v>
      </c>
      <c r="AB4" s="7">
        <f>'IRA Calculations'!AO71</f>
        <v>15309840502267.529</v>
      </c>
      <c r="AC4" s="7">
        <f>'IRA Calculations'!AP71</f>
        <v>15382098396049.479</v>
      </c>
      <c r="AD4" s="7">
        <f>'IRA Calculations'!AQ71</f>
        <v>15457178546681.963</v>
      </c>
      <c r="AE4" s="7">
        <f>'IRA Calculations'!AR71</f>
        <v>15531767433371.104</v>
      </c>
      <c r="AF4" s="7">
        <f>'IRA Calculations'!AS71</f>
        <v>15601840536508.85</v>
      </c>
      <c r="AG4" s="7">
        <f>'IRA Calculations'!AT71</f>
        <v>15664859078069.881</v>
      </c>
    </row>
    <row r="5" spans="1:35" x14ac:dyDescent="0.2">
      <c r="A5" s="1" t="s">
        <v>79</v>
      </c>
      <c r="B5" s="7">
        <f>'IRA Calculations'!O72</f>
        <v>20986153414.326954</v>
      </c>
      <c r="C5" s="7">
        <f>'IRA Calculations'!P72</f>
        <v>20986153414.326954</v>
      </c>
      <c r="D5" s="7">
        <f>'IRA Calculations'!Q72</f>
        <v>20986153414.326954</v>
      </c>
      <c r="E5" s="7">
        <f>'IRA Calculations'!R72</f>
        <v>20895540172.797241</v>
      </c>
      <c r="F5" s="7">
        <f>'IRA Calculations'!S72</f>
        <v>20774105421.071175</v>
      </c>
      <c r="G5" s="7">
        <f>'IRA Calculations'!T72</f>
        <v>20615477096.290257</v>
      </c>
      <c r="H5" s="7">
        <f>'IRA Calculations'!U72</f>
        <v>20411113460.330795</v>
      </c>
      <c r="I5" s="7">
        <f>'IRA Calculations'!V72</f>
        <v>20161496610.6078</v>
      </c>
      <c r="J5" s="7">
        <f>'IRA Calculations'!W72</f>
        <v>19854419175.43763</v>
      </c>
      <c r="K5" s="7">
        <f>'IRA Calculations'!X72</f>
        <v>19445853842.077065</v>
      </c>
      <c r="L5" s="7">
        <f>'IRA Calculations'!Y72</f>
        <v>18949479922.668808</v>
      </c>
      <c r="M5" s="7">
        <f>'IRA Calculations'!Z72</f>
        <v>18340946146.546314</v>
      </c>
      <c r="N5" s="7">
        <f>'IRA Calculations'!AA72</f>
        <v>17644480382.616825</v>
      </c>
      <c r="O5" s="7">
        <f>'IRA Calculations'!AB72</f>
        <v>16876234017.92387</v>
      </c>
      <c r="P5" s="7">
        <f>'IRA Calculations'!AC72</f>
        <v>16042427485.571543</v>
      </c>
      <c r="Q5" s="7">
        <f>'IRA Calculations'!AD72</f>
        <v>15161828902.120043</v>
      </c>
      <c r="R5" s="7">
        <f>'IRA Calculations'!AE72</f>
        <v>14230991384.62793</v>
      </c>
      <c r="S5" s="7">
        <f>'IRA Calculations'!AF72</f>
        <v>13290503340.229174</v>
      </c>
      <c r="T5" s="7">
        <f>'IRA Calculations'!AG72</f>
        <v>12337467157.82539</v>
      </c>
      <c r="U5" s="7">
        <f>'IRA Calculations'!AH72</f>
        <v>11374530822.32453</v>
      </c>
      <c r="V5" s="7">
        <f>'IRA Calculations'!AI72</f>
        <v>10414698655.38336</v>
      </c>
      <c r="W5" s="7">
        <f>'IRA Calculations'!AJ72</f>
        <v>9467874090.1727772</v>
      </c>
      <c r="X5" s="7">
        <f>'IRA Calculations'!AK72</f>
        <v>8501821423.7490749</v>
      </c>
      <c r="Y5" s="7">
        <f>'IRA Calculations'!AL72</f>
        <v>7568873434.2610607</v>
      </c>
      <c r="Z5" s="7">
        <f>'IRA Calculations'!AM72</f>
        <v>6680502599.8914318</v>
      </c>
      <c r="AA5" s="7">
        <f>'IRA Calculations'!AN72</f>
        <v>5839628986.2946882</v>
      </c>
      <c r="AB5" s="7">
        <f>'IRA Calculations'!AO72</f>
        <v>5056710373.7173471</v>
      </c>
      <c r="AC5" s="7">
        <f>'IRA Calculations'!AP72</f>
        <v>4336301149.95051</v>
      </c>
      <c r="AD5" s="7">
        <f>'IRA Calculations'!AQ72</f>
        <v>3688085391.49368</v>
      </c>
      <c r="AE5" s="7">
        <f>'IRA Calculations'!AR72</f>
        <v>3115770940.1433487</v>
      </c>
      <c r="AF5" s="7">
        <f>'IRA Calculations'!AS72</f>
        <v>2618850444.2170005</v>
      </c>
      <c r="AG5" s="7">
        <f>'IRA Calculations'!AT72</f>
        <v>2194320567.3441072</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698376418654.82788</v>
      </c>
      <c r="C7" s="7">
        <f>'IRA Calculations'!P74</f>
        <v>698376418654.82788</v>
      </c>
      <c r="D7" s="7">
        <f>'IRA Calculations'!Q74</f>
        <v>698376418654.82788</v>
      </c>
      <c r="E7" s="7">
        <f>'IRA Calculations'!R74</f>
        <v>697514293042.78601</v>
      </c>
      <c r="F7" s="7">
        <f>'IRA Calculations'!S74</f>
        <v>696395934696.84509</v>
      </c>
      <c r="G7" s="7">
        <f>'IRA Calculations'!T74</f>
        <v>695160556009.6842</v>
      </c>
      <c r="H7" s="7">
        <f>'IRA Calculations'!U74</f>
        <v>693631093008.92224</v>
      </c>
      <c r="I7" s="7">
        <f>'IRA Calculations'!V74</f>
        <v>692314710707.52771</v>
      </c>
      <c r="J7" s="7">
        <f>'IRA Calculations'!W74</f>
        <v>691297771312.26794</v>
      </c>
      <c r="K7" s="7">
        <f>'IRA Calculations'!X74</f>
        <v>689869868150.03979</v>
      </c>
      <c r="L7" s="7">
        <f>'IRA Calculations'!Y74</f>
        <v>688723558285.87109</v>
      </c>
      <c r="M7" s="7">
        <f>'IRA Calculations'!Z74</f>
        <v>687213073588.13513</v>
      </c>
      <c r="N7" s="7">
        <f>'IRA Calculations'!AA74</f>
        <v>685909925017.17004</v>
      </c>
      <c r="O7" s="7">
        <f>'IRA Calculations'!AB74</f>
        <v>685032182194.39124</v>
      </c>
      <c r="P7" s="7">
        <f>'IRA Calculations'!AC74</f>
        <v>684098865267.32971</v>
      </c>
      <c r="Q7" s="7">
        <f>'IRA Calculations'!AD74</f>
        <v>683815658459.83057</v>
      </c>
      <c r="R7" s="7">
        <f>'IRA Calculations'!AE74</f>
        <v>683778124545.05811</v>
      </c>
      <c r="S7" s="7">
        <f>'IRA Calculations'!AF74</f>
        <v>684911186802.13147</v>
      </c>
      <c r="T7" s="7">
        <f>'IRA Calculations'!AG74</f>
        <v>686792434415.40259</v>
      </c>
      <c r="U7" s="7">
        <f>'IRA Calculations'!AH74</f>
        <v>689028328099.18506</v>
      </c>
      <c r="V7" s="7">
        <f>'IRA Calculations'!AI74</f>
        <v>691771258443.995</v>
      </c>
      <c r="W7" s="7">
        <f>'IRA Calculations'!AJ74</f>
        <v>694843155456.13306</v>
      </c>
      <c r="X7" s="7">
        <f>'IRA Calculations'!AK74</f>
        <v>697064172914.34436</v>
      </c>
      <c r="Y7" s="7">
        <f>'IRA Calculations'!AL74</f>
        <v>698976584301.37744</v>
      </c>
      <c r="Z7" s="7">
        <f>'IRA Calculations'!AM74</f>
        <v>700942069156.22424</v>
      </c>
      <c r="AA7" s="7">
        <f>'IRA Calculations'!AN74</f>
        <v>702526515756.39111</v>
      </c>
      <c r="AB7" s="7">
        <f>'IRA Calculations'!AO74</f>
        <v>704018069083.88135</v>
      </c>
      <c r="AC7" s="7">
        <f>'IRA Calculations'!AP74</f>
        <v>704933792471.15869</v>
      </c>
      <c r="AD7" s="7">
        <f>'IRA Calculations'!AQ74</f>
        <v>705722834302.16125</v>
      </c>
      <c r="AE7" s="7">
        <f>'IRA Calculations'!AR74</f>
        <v>706509430440.4613</v>
      </c>
      <c r="AF7" s="7">
        <f>'IRA Calculations'!AS74</f>
        <v>707302517744.67664</v>
      </c>
      <c r="AG7" s="7">
        <f>'IRA Calculations'!AT74</f>
        <v>708110089789.5553</v>
      </c>
    </row>
    <row r="8" spans="1:35" x14ac:dyDescent="0.2">
      <c r="A8" s="1" t="s">
        <v>344</v>
      </c>
      <c r="B8" s="7">
        <f>'IRA Calculations'!O75</f>
        <v>12707183258.108641</v>
      </c>
      <c r="C8" s="7">
        <f>'IRA Calculations'!P75</f>
        <v>12707183258.108641</v>
      </c>
      <c r="D8" s="7">
        <f>'IRA Calculations'!Q75</f>
        <v>12707183258.108641</v>
      </c>
      <c r="E8" s="7">
        <f>'IRA Calculations'!R75</f>
        <v>12676991539.124989</v>
      </c>
      <c r="F8" s="7">
        <f>'IRA Calculations'!S75</f>
        <v>12633657568.681015</v>
      </c>
      <c r="G8" s="7">
        <f>'IRA Calculations'!T75</f>
        <v>12573307268.261515</v>
      </c>
      <c r="H8" s="7">
        <f>'IRA Calculations'!U75</f>
        <v>12486748579.747786</v>
      </c>
      <c r="I8" s="7">
        <f>'IRA Calculations'!V75</f>
        <v>12374258994.041193</v>
      </c>
      <c r="J8" s="7">
        <f>'IRA Calculations'!W75</f>
        <v>12227620766.805536</v>
      </c>
      <c r="K8" s="7">
        <f>'IRA Calculations'!X75</f>
        <v>12025589345.153973</v>
      </c>
      <c r="L8" s="7">
        <f>'IRA Calculations'!Y75</f>
        <v>11776912246.86845</v>
      </c>
      <c r="M8" s="7">
        <f>'IRA Calculations'!Z75</f>
        <v>11468683989.061394</v>
      </c>
      <c r="N8" s="7">
        <f>'IRA Calculations'!AA75</f>
        <v>11115092872.035103</v>
      </c>
      <c r="O8" s="7">
        <f>'IRA Calculations'!AB75</f>
        <v>10727298002.78948</v>
      </c>
      <c r="P8" s="7">
        <f>'IRA Calculations'!AC75</f>
        <v>10304319320.928228</v>
      </c>
      <c r="Q8" s="7">
        <f>'IRA Calculations'!AD75</f>
        <v>9858449800.4979591</v>
      </c>
      <c r="R8" s="7">
        <f>'IRA Calculations'!AE75</f>
        <v>9386583001.2479935</v>
      </c>
      <c r="S8" s="7">
        <f>'IRA Calculations'!AF75</f>
        <v>8907218295.170187</v>
      </c>
      <c r="T8" s="7">
        <f>'IRA Calculations'!AG75</f>
        <v>8418814370.2433014</v>
      </c>
      <c r="U8" s="7">
        <f>'IRA Calculations'!AH75</f>
        <v>7922293471.0975513</v>
      </c>
      <c r="V8" s="7">
        <f>'IRA Calculations'!AI75</f>
        <v>7427515777.646637</v>
      </c>
      <c r="W8" s="7">
        <f>'IRA Calculations'!AJ75</f>
        <v>6940958006.6457434</v>
      </c>
      <c r="X8" s="7">
        <f>'IRA Calculations'!AK75</f>
        <v>6465420736.1660223</v>
      </c>
      <c r="Y8" s="7">
        <f>'IRA Calculations'!AL75</f>
        <v>6010715855.5261507</v>
      </c>
      <c r="Z8" s="7">
        <f>'IRA Calculations'!AM75</f>
        <v>5587345256.8767557</v>
      </c>
      <c r="AA8" s="7">
        <f>'IRA Calculations'!AN75</f>
        <v>5197936967.4752016</v>
      </c>
      <c r="AB8" s="7">
        <f>'IRA Calculations'!AO75</f>
        <v>4849232334.313674</v>
      </c>
      <c r="AC8" s="7">
        <f>'IRA Calculations'!AP75</f>
        <v>4540366150.9640589</v>
      </c>
      <c r="AD8" s="7">
        <f>'IRA Calculations'!AQ75</f>
        <v>4275267912.0503955</v>
      </c>
      <c r="AE8" s="7">
        <f>'IRA Calculations'!AR75</f>
        <v>4054014703.4900794</v>
      </c>
      <c r="AF8" s="7">
        <f>'IRA Calculations'!AS75</f>
        <v>3874717896.6544538</v>
      </c>
      <c r="AG8" s="7">
        <f>'IRA Calculations'!AT75</f>
        <v>3734105450.5649328</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1592794377544.8994</v>
      </c>
      <c r="C10" s="7">
        <f>'IRA Calculations'!P77</f>
        <v>1592794377544.8994</v>
      </c>
      <c r="D10" s="7">
        <f>'IRA Calculations'!Q77</f>
        <v>1592794377544.8994</v>
      </c>
      <c r="E10" s="7">
        <f>'IRA Calculations'!R77</f>
        <v>1600688463173.1204</v>
      </c>
      <c r="F10" s="7">
        <f>'IRA Calculations'!S77</f>
        <v>1608087315121.6882</v>
      </c>
      <c r="G10" s="7">
        <f>'IRA Calculations'!T77</f>
        <v>1615313444262.0105</v>
      </c>
      <c r="H10" s="7">
        <f>'IRA Calculations'!U77</f>
        <v>1621917802368.4587</v>
      </c>
      <c r="I10" s="7">
        <f>'IRA Calculations'!V77</f>
        <v>1629007156578.7061</v>
      </c>
      <c r="J10" s="7">
        <f>'IRA Calculations'!W77</f>
        <v>1636855829952.0691</v>
      </c>
      <c r="K10" s="7">
        <f>'IRA Calculations'!X77</f>
        <v>1643648498093.4404</v>
      </c>
      <c r="L10" s="7">
        <f>'IRA Calculations'!Y77</f>
        <v>1651019122922.3918</v>
      </c>
      <c r="M10" s="7">
        <f>'IRA Calculations'!Z77</f>
        <v>1657470751066.9912</v>
      </c>
      <c r="N10" s="7">
        <f>'IRA Calculations'!AA77</f>
        <v>1664078913159.9858</v>
      </c>
      <c r="O10" s="7">
        <f>'IRA Calculations'!AB77</f>
        <v>1671008085083.1594</v>
      </c>
      <c r="P10" s="7">
        <f>'IRA Calculations'!AC77</f>
        <v>1676897265840.8416</v>
      </c>
      <c r="Q10" s="7">
        <f>'IRA Calculations'!AD77</f>
        <v>1683043021654.5847</v>
      </c>
      <c r="R10" s="7">
        <f>'IRA Calculations'!AE77</f>
        <v>1687887612381.1733</v>
      </c>
      <c r="S10" s="7">
        <f>'IRA Calculations'!AF77</f>
        <v>1693368733734.2395</v>
      </c>
      <c r="T10" s="7">
        <f>'IRA Calculations'!AG77</f>
        <v>1698259690343.894</v>
      </c>
      <c r="U10" s="7">
        <f>'IRA Calculations'!AH77</f>
        <v>1701978078285.3938</v>
      </c>
      <c r="V10" s="7">
        <f>'IRA Calculations'!AI77</f>
        <v>1705607470771.0022</v>
      </c>
      <c r="W10" s="7">
        <f>'IRA Calculations'!AJ77</f>
        <v>1709382524048.2537</v>
      </c>
      <c r="X10" s="7">
        <f>'IRA Calculations'!AK77</f>
        <v>1710530184816.2107</v>
      </c>
      <c r="Y10" s="7">
        <f>'IRA Calculations'!AL77</f>
        <v>1711337682614.7024</v>
      </c>
      <c r="Z10" s="7">
        <f>'IRA Calculations'!AM77</f>
        <v>1713329484468.9858</v>
      </c>
      <c r="AA10" s="7">
        <f>'IRA Calculations'!AN77</f>
        <v>1715964953097.6863</v>
      </c>
      <c r="AB10" s="7">
        <f>'IRA Calculations'!AO77</f>
        <v>1720082747717.0352</v>
      </c>
      <c r="AC10" s="7">
        <f>'IRA Calculations'!AP77</f>
        <v>1724227169113.2322</v>
      </c>
      <c r="AD10" s="7">
        <f>'IRA Calculations'!AQ77</f>
        <v>1728984827529.5598</v>
      </c>
      <c r="AE10" s="7">
        <f>'IRA Calculations'!AR77</f>
        <v>1734219582552.1575</v>
      </c>
      <c r="AF10" s="7">
        <f>'IRA Calculations'!AS77</f>
        <v>1739723385662.7134</v>
      </c>
      <c r="AG10" s="7">
        <f>'IRA Calculations'!AT77</f>
        <v>1745349258334.6187</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7754498431328.9912</v>
      </c>
      <c r="C2" s="7">
        <f>'IRA Calculations'!P82</f>
        <v>7754498431328.9912</v>
      </c>
      <c r="D2" s="7">
        <f>'IRA Calculations'!Q82</f>
        <v>7754498431328.9912</v>
      </c>
      <c r="E2" s="7">
        <f>'IRA Calculations'!R82</f>
        <v>7600661760765.9287</v>
      </c>
      <c r="F2" s="7">
        <f>'IRA Calculations'!S82</f>
        <v>7759168568787.0303</v>
      </c>
      <c r="G2" s="7">
        <f>'IRA Calculations'!T82</f>
        <v>7926516984299.1211</v>
      </c>
      <c r="H2" s="7">
        <f>'IRA Calculations'!U82</f>
        <v>8100793368994.4834</v>
      </c>
      <c r="I2" s="7">
        <f>'IRA Calculations'!V82</f>
        <v>8290196827422.5713</v>
      </c>
      <c r="J2" s="7">
        <f>'IRA Calculations'!W82</f>
        <v>8491653199803.2881</v>
      </c>
      <c r="K2" s="7">
        <f>'IRA Calculations'!X82</f>
        <v>8704522400873.6816</v>
      </c>
      <c r="L2" s="7">
        <f>'IRA Calculations'!Y82</f>
        <v>8927200921515.4883</v>
      </c>
      <c r="M2" s="7">
        <f>'IRA Calculations'!Z82</f>
        <v>9154741039578.2656</v>
      </c>
      <c r="N2" s="7">
        <f>'IRA Calculations'!AA82</f>
        <v>9394840166738.5547</v>
      </c>
      <c r="O2" s="7">
        <f>'IRA Calculations'!AB82</f>
        <v>9643511500198.2031</v>
      </c>
      <c r="P2" s="7">
        <f>'IRA Calculations'!AC82</f>
        <v>9593834401372.127</v>
      </c>
      <c r="Q2" s="7">
        <f>'IRA Calculations'!AD82</f>
        <v>9549308467170.4668</v>
      </c>
      <c r="R2" s="7">
        <f>'IRA Calculations'!AE82</f>
        <v>9509646286046.2852</v>
      </c>
      <c r="S2" s="7">
        <f>'IRA Calculations'!AF82</f>
        <v>9474889930812.2598</v>
      </c>
      <c r="T2" s="7">
        <f>'IRA Calculations'!AG82</f>
        <v>9442495191865.4512</v>
      </c>
      <c r="U2" s="7">
        <f>'IRA Calculations'!AH82</f>
        <v>9417295977820.2441</v>
      </c>
      <c r="V2" s="7">
        <f>'IRA Calculations'!AI82</f>
        <v>9396033348541.9023</v>
      </c>
      <c r="W2" s="7">
        <f>'IRA Calculations'!AJ82</f>
        <v>9378259323701.1055</v>
      </c>
      <c r="X2" s="7">
        <f>'IRA Calculations'!AK82</f>
        <v>9363771201256.6816</v>
      </c>
      <c r="Y2" s="7">
        <f>'IRA Calculations'!AL82</f>
        <v>9349655942304.3164</v>
      </c>
      <c r="Z2" s="7">
        <f>'IRA Calculations'!AM82</f>
        <v>9340665403107.3125</v>
      </c>
      <c r="AA2" s="7">
        <f>'IRA Calculations'!AN82</f>
        <v>9333889057372.5176</v>
      </c>
      <c r="AB2" s="7">
        <f>'IRA Calculations'!AO82</f>
        <v>9326338492647.0273</v>
      </c>
      <c r="AC2" s="7">
        <f>'IRA Calculations'!AP82</f>
        <v>9323002683324.4824</v>
      </c>
      <c r="AD2" s="7">
        <f>'IRA Calculations'!AQ82</f>
        <v>9321350185075.4707</v>
      </c>
      <c r="AE2" s="7">
        <f>'IRA Calculations'!AR82</f>
        <v>9318448990463.7812</v>
      </c>
      <c r="AF2" s="7">
        <f>'IRA Calculations'!AS82</f>
        <v>9319077965514.3398</v>
      </c>
      <c r="AG2" s="7">
        <f>'IRA Calculations'!AT82</f>
        <v>9320427647142.502</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2302726321012.0977</v>
      </c>
      <c r="C2" s="7">
        <f>'IRA Calculations'!P95</f>
        <v>2302726321012.0977</v>
      </c>
      <c r="D2" s="7">
        <f>'IRA Calculations'!Q95</f>
        <v>2302726321012.0977</v>
      </c>
      <c r="E2" s="7">
        <f>'IRA Calculations'!R95</f>
        <v>2304849866935.2676</v>
      </c>
      <c r="F2" s="7">
        <f>'IRA Calculations'!S95</f>
        <v>2308354376612.5396</v>
      </c>
      <c r="G2" s="7">
        <f>'IRA Calculations'!T95</f>
        <v>2313076329649.3325</v>
      </c>
      <c r="H2" s="7">
        <f>'IRA Calculations'!U95</f>
        <v>2324973456300.2559</v>
      </c>
      <c r="I2" s="7">
        <f>'IRA Calculations'!V95</f>
        <v>2343631615576.9209</v>
      </c>
      <c r="J2" s="7">
        <f>'IRA Calculations'!W95</f>
        <v>2364327991907.4692</v>
      </c>
      <c r="K2" s="7">
        <f>'IRA Calculations'!X95</f>
        <v>2385234022526.8564</v>
      </c>
      <c r="L2" s="7">
        <f>'IRA Calculations'!Y95</f>
        <v>2406254093128.2612</v>
      </c>
      <c r="M2" s="7">
        <f>'IRA Calculations'!Z95</f>
        <v>2428701399079.521</v>
      </c>
      <c r="N2" s="7">
        <f>'IRA Calculations'!AA95</f>
        <v>2454391607752.1143</v>
      </c>
      <c r="O2" s="7">
        <f>'IRA Calculations'!AB95</f>
        <v>2483022434886.6753</v>
      </c>
      <c r="P2" s="7">
        <f>'IRA Calculations'!AC95</f>
        <v>2514049543575.666</v>
      </c>
      <c r="Q2" s="7">
        <f>'IRA Calculations'!AD95</f>
        <v>2545154828312.0498</v>
      </c>
      <c r="R2" s="7">
        <f>'IRA Calculations'!AE95</f>
        <v>2576769796472.8394</v>
      </c>
      <c r="S2" s="7">
        <f>'IRA Calculations'!AF95</f>
        <v>2603112154789.3325</v>
      </c>
      <c r="T2" s="7">
        <f>'IRA Calculations'!AG95</f>
        <v>2628435138586.9385</v>
      </c>
      <c r="U2" s="7">
        <f>'IRA Calculations'!AH95</f>
        <v>2653097204115.6196</v>
      </c>
      <c r="V2" s="7">
        <f>'IRA Calculations'!AI95</f>
        <v>2677232094052.2485</v>
      </c>
      <c r="W2" s="7">
        <f>'IRA Calculations'!AJ95</f>
        <v>2700994158929.9004</v>
      </c>
      <c r="X2" s="7">
        <f>'IRA Calculations'!AK95</f>
        <v>2723180842924.8276</v>
      </c>
      <c r="Y2" s="7">
        <f>'IRA Calculations'!AL95</f>
        <v>2746130907420.3125</v>
      </c>
      <c r="Z2" s="7">
        <f>'IRA Calculations'!AM95</f>
        <v>2770107314313.8545</v>
      </c>
      <c r="AA2" s="7">
        <f>'IRA Calculations'!AN95</f>
        <v>2795353608049.5151</v>
      </c>
      <c r="AB2" s="7">
        <f>'IRA Calculations'!AO95</f>
        <v>2821781050925.3008</v>
      </c>
      <c r="AC2" s="7">
        <f>'IRA Calculations'!AP95</f>
        <v>2849309246840.4863</v>
      </c>
      <c r="AD2" s="7">
        <f>'IRA Calculations'!AQ95</f>
        <v>2877848051639.2642</v>
      </c>
      <c r="AE2" s="7">
        <f>'IRA Calculations'!AR95</f>
        <v>2907147043682.5884</v>
      </c>
      <c r="AF2" s="7">
        <f>'IRA Calculations'!AS95</f>
        <v>2937155985719.6328</v>
      </c>
      <c r="AG2" s="7">
        <f>'IRA Calculations'!AT95</f>
        <v>2967896159110.5342</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14864490355926.938</v>
      </c>
      <c r="C2" s="7">
        <f>'IRA Calculations'!P108</f>
        <v>14864490355926.938</v>
      </c>
      <c r="D2" s="7">
        <f>'IRA Calculations'!Q108</f>
        <v>14864490355926.938</v>
      </c>
      <c r="E2" s="7">
        <f>'IRA Calculations'!R108</f>
        <v>14818195904578.906</v>
      </c>
      <c r="F2" s="7">
        <f>'IRA Calculations'!S108</f>
        <v>14775198837526.627</v>
      </c>
      <c r="G2" s="7">
        <f>'IRA Calculations'!T108</f>
        <v>14740434661921.002</v>
      </c>
      <c r="H2" s="7">
        <f>'IRA Calculations'!U108</f>
        <v>14717617600379.133</v>
      </c>
      <c r="I2" s="7">
        <f>'IRA Calculations'!V108</f>
        <v>14710125023179.385</v>
      </c>
      <c r="J2" s="7">
        <f>'IRA Calculations'!W108</f>
        <v>14718367793574.57</v>
      </c>
      <c r="K2" s="7">
        <f>'IRA Calculations'!X108</f>
        <v>14741839715021.324</v>
      </c>
      <c r="L2" s="7">
        <f>'IRA Calculations'!Y108</f>
        <v>14777423389680.686</v>
      </c>
      <c r="M2" s="7">
        <f>'IRA Calculations'!Z108</f>
        <v>14827050548638.289</v>
      </c>
      <c r="N2" s="7">
        <f>'IRA Calculations'!AA108</f>
        <v>14891468600685.312</v>
      </c>
      <c r="O2" s="7">
        <f>'IRA Calculations'!AB108</f>
        <v>14967596602300.783</v>
      </c>
      <c r="P2" s="7">
        <f>'IRA Calculations'!AC108</f>
        <v>15052636804973.623</v>
      </c>
      <c r="Q2" s="7">
        <f>'IRA Calculations'!AD108</f>
        <v>15148127559820.752</v>
      </c>
      <c r="R2" s="7">
        <f>'IRA Calculations'!AE108</f>
        <v>15253388469850.189</v>
      </c>
      <c r="S2" s="7">
        <f>'IRA Calculations'!AF108</f>
        <v>15366495903089.887</v>
      </c>
      <c r="T2" s="7">
        <f>'IRA Calculations'!AG108</f>
        <v>15483609033178.439</v>
      </c>
      <c r="U2" s="7">
        <f>'IRA Calculations'!AH108</f>
        <v>15602751409167.164</v>
      </c>
      <c r="V2" s="7">
        <f>'IRA Calculations'!AI108</f>
        <v>15722547109830.309</v>
      </c>
      <c r="W2" s="7">
        <f>'IRA Calculations'!AJ108</f>
        <v>15842764860423.943</v>
      </c>
      <c r="X2" s="7">
        <f>'IRA Calculations'!AK108</f>
        <v>15951151486673.855</v>
      </c>
      <c r="Y2" s="7">
        <f>'IRA Calculations'!AL108</f>
        <v>16060479928833.02</v>
      </c>
      <c r="Z2" s="7">
        <f>'IRA Calculations'!AM108</f>
        <v>16170763262369.65</v>
      </c>
      <c r="AA2" s="7">
        <f>'IRA Calculations'!AN108</f>
        <v>16282353680958.672</v>
      </c>
      <c r="AB2" s="7">
        <f>'IRA Calculations'!AO108</f>
        <v>16394981803747.846</v>
      </c>
      <c r="AC2" s="7">
        <f>'IRA Calculations'!AP108</f>
        <v>16508820032663.344</v>
      </c>
      <c r="AD2" s="7">
        <f>'IRA Calculations'!AQ108</f>
        <v>16624368554729.189</v>
      </c>
      <c r="AE2" s="7">
        <f>'IRA Calculations'!AR108</f>
        <v>16741250005280.004</v>
      </c>
      <c r="AF2" s="7">
        <f>'IRA Calculations'!AS108</f>
        <v>16859671902099.521</v>
      </c>
      <c r="AG2" s="7">
        <f>'IRA Calculations'!AT108</f>
        <v>16979889566119.316</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12222446110213.068</v>
      </c>
      <c r="C4" s="7">
        <f>'IRA Calculations'!P110</f>
        <v>12222446110213.068</v>
      </c>
      <c r="D4" s="7">
        <f>'IRA Calculations'!Q110</f>
        <v>12222446110213.068</v>
      </c>
      <c r="E4" s="7">
        <f>'IRA Calculations'!R110</f>
        <v>12301174286687.842</v>
      </c>
      <c r="F4" s="7">
        <f>'IRA Calculations'!S110</f>
        <v>12381965837373.119</v>
      </c>
      <c r="G4" s="7">
        <f>'IRA Calculations'!T110</f>
        <v>12466434042002.85</v>
      </c>
      <c r="H4" s="7">
        <f>'IRA Calculations'!U110</f>
        <v>12556430533335.617</v>
      </c>
      <c r="I4" s="7">
        <f>'IRA Calculations'!V110</f>
        <v>12654538874346.838</v>
      </c>
      <c r="J4" s="7">
        <f>'IRA Calculations'!W110</f>
        <v>12758673280801.143</v>
      </c>
      <c r="K4" s="7">
        <f>'IRA Calculations'!X110</f>
        <v>12865584707659.189</v>
      </c>
      <c r="L4" s="7">
        <f>'IRA Calculations'!Y110</f>
        <v>12972350594990.082</v>
      </c>
      <c r="M4" s="7">
        <f>'IRA Calculations'!Z110</f>
        <v>13081401106257.514</v>
      </c>
      <c r="N4" s="7">
        <f>'IRA Calculations'!AA110</f>
        <v>13192248300294.6</v>
      </c>
      <c r="O4" s="7">
        <f>'IRA Calculations'!AB110</f>
        <v>13301358367765.674</v>
      </c>
      <c r="P4" s="7">
        <f>'IRA Calculations'!AC110</f>
        <v>13408831822561.506</v>
      </c>
      <c r="Q4" s="7">
        <f>'IRA Calculations'!AD110</f>
        <v>13519222228027.104</v>
      </c>
      <c r="R4" s="7">
        <f>'IRA Calculations'!AE110</f>
        <v>13633711456177.514</v>
      </c>
      <c r="S4" s="7">
        <f>'IRA Calculations'!AF110</f>
        <v>13751634644101.258</v>
      </c>
      <c r="T4" s="7">
        <f>'IRA Calculations'!AG110</f>
        <v>13870436980094.73</v>
      </c>
      <c r="U4" s="7">
        <f>'IRA Calculations'!AH110</f>
        <v>13989761227125.625</v>
      </c>
      <c r="V4" s="7">
        <f>'IRA Calculations'!AI110</f>
        <v>14108516583836.432</v>
      </c>
      <c r="W4" s="7">
        <f>'IRA Calculations'!AJ110</f>
        <v>14226444238403.191</v>
      </c>
      <c r="X4" s="7">
        <f>'IRA Calculations'!AK110</f>
        <v>14323125724721.203</v>
      </c>
      <c r="Y4" s="7">
        <f>'IRA Calculations'!AL110</f>
        <v>14419999361245.689</v>
      </c>
      <c r="Z4" s="7">
        <f>'IRA Calculations'!AM110</f>
        <v>14517675230833.041</v>
      </c>
      <c r="AA4" s="7">
        <f>'IRA Calculations'!AN110</f>
        <v>14616530045789.504</v>
      </c>
      <c r="AB4" s="7">
        <f>'IRA Calculations'!AO110</f>
        <v>14716642791364.85</v>
      </c>
      <c r="AC4" s="7">
        <f>'IRA Calculations'!AP110</f>
        <v>14817879116974.832</v>
      </c>
      <c r="AD4" s="7">
        <f>'IRA Calculations'!AQ110</f>
        <v>14920272285076.9</v>
      </c>
      <c r="AE4" s="7">
        <f>'IRA Calculations'!AR110</f>
        <v>15023490220004.328</v>
      </c>
      <c r="AF4" s="7">
        <f>'IRA Calculations'!AS110</f>
        <v>15127804256819.861</v>
      </c>
      <c r="AG4" s="7">
        <f>'IRA Calculations'!AT110</f>
        <v>15233464861610.137</v>
      </c>
    </row>
    <row r="5" spans="1:35" x14ac:dyDescent="0.2">
      <c r="A5" s="1" t="s">
        <v>79</v>
      </c>
      <c r="B5" s="7">
        <f>'IRA Calculations'!O111</f>
        <v>278928772.71199358</v>
      </c>
      <c r="C5" s="7">
        <f>'IRA Calculations'!P111</f>
        <v>278928772.71199358</v>
      </c>
      <c r="D5" s="7">
        <f>'IRA Calculations'!Q111</f>
        <v>278928772.71199358</v>
      </c>
      <c r="E5" s="7">
        <f>'IRA Calculations'!R111</f>
        <v>269614414.23280466</v>
      </c>
      <c r="F5" s="7">
        <f>'IRA Calculations'!S111</f>
        <v>263016630.53192529</v>
      </c>
      <c r="G5" s="7">
        <f>'IRA Calculations'!T111</f>
        <v>258651091.5599288</v>
      </c>
      <c r="H5" s="7">
        <f>'IRA Calculations'!U111</f>
        <v>256066578.09754375</v>
      </c>
      <c r="I5" s="7">
        <f>'IRA Calculations'!V111</f>
        <v>254909000.04146361</v>
      </c>
      <c r="J5" s="7">
        <f>'IRA Calculations'!W111</f>
        <v>254786794.42732504</v>
      </c>
      <c r="K5" s="7">
        <f>'IRA Calculations'!X111</f>
        <v>255351573.59464839</v>
      </c>
      <c r="L5" s="7">
        <f>'IRA Calculations'!Y111</f>
        <v>256337114.54040334</v>
      </c>
      <c r="M5" s="7">
        <f>'IRA Calculations'!Z111</f>
        <v>257657263.74799579</v>
      </c>
      <c r="N5" s="7">
        <f>'IRA Calculations'!AA111</f>
        <v>259206908.43844879</v>
      </c>
      <c r="O5" s="7">
        <f>'IRA Calculations'!AB111</f>
        <v>260846755.5015004</v>
      </c>
      <c r="P5" s="7">
        <f>'IRA Calculations'!AC111</f>
        <v>262537257.09377155</v>
      </c>
      <c r="Q5" s="7">
        <f>'IRA Calculations'!AD111</f>
        <v>264352761.58911961</v>
      </c>
      <c r="R5" s="7">
        <f>'IRA Calculations'!AE111</f>
        <v>266294463.87522614</v>
      </c>
      <c r="S5" s="7">
        <f>'IRA Calculations'!AF111</f>
        <v>268331194.57979515</v>
      </c>
      <c r="T5" s="7">
        <f>'IRA Calculations'!AG111</f>
        <v>270395892.70525628</v>
      </c>
      <c r="U5" s="7">
        <f>'IRA Calculations'!AH111</f>
        <v>272479128.61077017</v>
      </c>
      <c r="V5" s="7">
        <f>'IRA Calculations'!AI111</f>
        <v>274556065.85554379</v>
      </c>
      <c r="W5" s="7">
        <f>'IRA Calculations'!AJ111</f>
        <v>276618942.4125964</v>
      </c>
      <c r="X5" s="7">
        <f>'IRA Calculations'!AK111</f>
        <v>278462097.85683095</v>
      </c>
      <c r="Y5" s="7">
        <f>'IRA Calculations'!AL111</f>
        <v>280310739.58492845</v>
      </c>
      <c r="Z5" s="7">
        <f>'IRA Calculations'!AM111</f>
        <v>282179665.39943773</v>
      </c>
      <c r="AA5" s="7">
        <f>'IRA Calculations'!AN111</f>
        <v>284077817.46876097</v>
      </c>
      <c r="AB5" s="7">
        <f>'IRA Calculations'!AO111</f>
        <v>286007319.151972</v>
      </c>
      <c r="AC5" s="7">
        <f>'IRA Calculations'!AP111</f>
        <v>287962316.27336323</v>
      </c>
      <c r="AD5" s="7">
        <f>'IRA Calculations'!AQ111</f>
        <v>289941682.58339083</v>
      </c>
      <c r="AE5" s="7">
        <f>'IRA Calculations'!AR111</f>
        <v>291936976.80690253</v>
      </c>
      <c r="AF5" s="7">
        <f>'IRA Calculations'!AS111</f>
        <v>293952864.13652301</v>
      </c>
      <c r="AG5" s="7">
        <f>'IRA Calculations'!AT111</f>
        <v>295996161.39934891</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421164503730.03333</v>
      </c>
      <c r="C10" s="7">
        <f>'IRA Calculations'!P116</f>
        <v>421164503730.03333</v>
      </c>
      <c r="D10" s="7">
        <f>'IRA Calculations'!Q116</f>
        <v>421164503730.03333</v>
      </c>
      <c r="E10" s="7">
        <f>'IRA Calculations'!R116</f>
        <v>417724000153.56</v>
      </c>
      <c r="F10" s="7">
        <f>'IRA Calculations'!S116</f>
        <v>415526550177.31171</v>
      </c>
      <c r="G10" s="7">
        <f>'IRA Calculations'!T116</f>
        <v>414467017458.26788</v>
      </c>
      <c r="H10" s="7">
        <f>'IRA Calculations'!U116</f>
        <v>414374533769.16956</v>
      </c>
      <c r="I10" s="7">
        <f>'IRA Calculations'!V116</f>
        <v>415113586846.33954</v>
      </c>
      <c r="J10" s="7">
        <f>'IRA Calculations'!W116</f>
        <v>416472723837.78027</v>
      </c>
      <c r="K10" s="7">
        <f>'IRA Calculations'!X116</f>
        <v>418270637423.86969</v>
      </c>
      <c r="L10" s="7">
        <f>'IRA Calculations'!Y116</f>
        <v>420337922436.81891</v>
      </c>
      <c r="M10" s="7">
        <f>'IRA Calculations'!Z116</f>
        <v>422707491034.6225</v>
      </c>
      <c r="N10" s="7">
        <f>'IRA Calculations'!AA116</f>
        <v>425322600009.19543</v>
      </c>
      <c r="O10" s="7">
        <f>'IRA Calculations'!AB116</f>
        <v>428024618632.67181</v>
      </c>
      <c r="P10" s="7">
        <f>'IRA Calculations'!AC116</f>
        <v>430742096762.62012</v>
      </c>
      <c r="Q10" s="7">
        <f>'IRA Calculations'!AD116</f>
        <v>433549871066.68127</v>
      </c>
      <c r="R10" s="7">
        <f>'IRA Calculations'!AE116</f>
        <v>436461285162.56836</v>
      </c>
      <c r="S10" s="7">
        <f>'IRA Calculations'!AF116</f>
        <v>439470084057.39594</v>
      </c>
      <c r="T10" s="7">
        <f>'IRA Calculations'!AG116</f>
        <v>442499390216.80908</v>
      </c>
      <c r="U10" s="7">
        <f>'IRA Calculations'!AH116</f>
        <v>445542055836.10144</v>
      </c>
      <c r="V10" s="7">
        <f>'IRA Calculations'!AI116</f>
        <v>448571827020.05023</v>
      </c>
      <c r="W10" s="7">
        <f>'IRA Calculations'!AJ116</f>
        <v>451585114680.77026</v>
      </c>
      <c r="X10" s="7">
        <f>'IRA Calculations'!AK116</f>
        <v>454859610171.28046</v>
      </c>
      <c r="Y10" s="7">
        <f>'IRA Calculations'!AL116</f>
        <v>458125389431.98798</v>
      </c>
      <c r="Z10" s="7">
        <f>'IRA Calculations'!AM116</f>
        <v>461395552821.5752</v>
      </c>
      <c r="AA10" s="7">
        <f>'IRA Calculations'!AN116</f>
        <v>464679818936.97113</v>
      </c>
      <c r="AB10" s="7">
        <f>'IRA Calculations'!AO116</f>
        <v>467982613263.60718</v>
      </c>
      <c r="AC10" s="7">
        <f>'IRA Calculations'!AP116</f>
        <v>471304757889.64313</v>
      </c>
      <c r="AD10" s="7">
        <f>'IRA Calculations'!AQ116</f>
        <v>474648741348.70337</v>
      </c>
      <c r="AE10" s="7">
        <f>'IRA Calculations'!AR116</f>
        <v>478011139747.0611</v>
      </c>
      <c r="AF10" s="7">
        <f>'IRA Calculations'!AS116</f>
        <v>481399301664.1004</v>
      </c>
      <c r="AG10" s="7">
        <f>'IRA Calculations'!AT116</f>
        <v>484820125739.90619</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20328126400127.016</v>
      </c>
      <c r="C2" s="7">
        <f>'IRA Calculations'!P121</f>
        <v>20328126400127.016</v>
      </c>
      <c r="D2" s="7">
        <f>'IRA Calculations'!Q121</f>
        <v>20328126400127.016</v>
      </c>
      <c r="E2" s="7">
        <f>'IRA Calculations'!R121</f>
        <v>20567555598284.852</v>
      </c>
      <c r="F2" s="7">
        <f>'IRA Calculations'!S121</f>
        <v>20826436737218.934</v>
      </c>
      <c r="G2" s="7">
        <f>'IRA Calculations'!T121</f>
        <v>21098666255707.656</v>
      </c>
      <c r="H2" s="7">
        <f>'IRA Calculations'!U121</f>
        <v>21367002410259.387</v>
      </c>
      <c r="I2" s="7">
        <f>'IRA Calculations'!V121</f>
        <v>21618196822675.02</v>
      </c>
      <c r="J2" s="7">
        <f>'IRA Calculations'!W121</f>
        <v>21890510737157.062</v>
      </c>
      <c r="K2" s="7">
        <f>'IRA Calculations'!X121</f>
        <v>22168922418082.211</v>
      </c>
      <c r="L2" s="7">
        <f>'IRA Calculations'!Y121</f>
        <v>22427829472063.715</v>
      </c>
      <c r="M2" s="7">
        <f>'IRA Calculations'!Z121</f>
        <v>22665812394041.469</v>
      </c>
      <c r="N2" s="7">
        <f>'IRA Calculations'!AA121</f>
        <v>22913484044942.129</v>
      </c>
      <c r="O2" s="7">
        <f>'IRA Calculations'!AB121</f>
        <v>23166776688798.957</v>
      </c>
      <c r="P2" s="7">
        <f>'IRA Calculations'!AC121</f>
        <v>23434371148530.188</v>
      </c>
      <c r="Q2" s="7">
        <f>'IRA Calculations'!AD121</f>
        <v>23723800522882.879</v>
      </c>
      <c r="R2" s="7">
        <f>'IRA Calculations'!AE121</f>
        <v>24031101022848.902</v>
      </c>
      <c r="S2" s="7">
        <f>'IRA Calculations'!AF121</f>
        <v>24342339326407.078</v>
      </c>
      <c r="T2" s="7">
        <f>'IRA Calculations'!AG121</f>
        <v>24641430636059.598</v>
      </c>
      <c r="U2" s="7">
        <f>'IRA Calculations'!AH121</f>
        <v>24961085800492.461</v>
      </c>
      <c r="V2" s="7">
        <f>'IRA Calculations'!AI121</f>
        <v>25266477426295.723</v>
      </c>
      <c r="W2" s="7">
        <f>'IRA Calculations'!AJ121</f>
        <v>25545547331019.695</v>
      </c>
      <c r="X2" s="7">
        <f>'IRA Calculations'!AK121</f>
        <v>25773613424674.012</v>
      </c>
      <c r="Y2" s="7">
        <f>'IRA Calculations'!AL121</f>
        <v>25987623196917.527</v>
      </c>
      <c r="Z2" s="7">
        <f>'IRA Calculations'!AM121</f>
        <v>26201210029894.438</v>
      </c>
      <c r="AA2" s="7">
        <f>'IRA Calculations'!AN121</f>
        <v>26408269458897.191</v>
      </c>
      <c r="AB2" s="7">
        <f>'IRA Calculations'!AO121</f>
        <v>26611545493332.316</v>
      </c>
      <c r="AC2" s="7">
        <f>'IRA Calculations'!AP121</f>
        <v>26792326752551.371</v>
      </c>
      <c r="AD2" s="7">
        <f>'IRA Calculations'!AQ121</f>
        <v>26950379929149.348</v>
      </c>
      <c r="AE2" s="7">
        <f>'IRA Calculations'!AR121</f>
        <v>27082892031895.379</v>
      </c>
      <c r="AF2" s="7">
        <f>'IRA Calculations'!AS121</f>
        <v>27205183777601.801</v>
      </c>
      <c r="AG2" s="7">
        <f>'IRA Calculations'!AT121</f>
        <v>27312669195123.812</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2432924775608.125</v>
      </c>
      <c r="C2" s="7">
        <f>'IRA Calculations'!P134</f>
        <v>2432924775608.125</v>
      </c>
      <c r="D2" s="7">
        <f>'IRA Calculations'!Q134</f>
        <v>2432924775608.125</v>
      </c>
      <c r="E2" s="7">
        <f>'IRA Calculations'!R134</f>
        <v>2449047259616.7412</v>
      </c>
      <c r="F2" s="7">
        <f>'IRA Calculations'!S134</f>
        <v>2464005554058.5732</v>
      </c>
      <c r="G2" s="7">
        <f>'IRA Calculations'!T134</f>
        <v>2477401568519.2295</v>
      </c>
      <c r="H2" s="7">
        <f>'IRA Calculations'!U134</f>
        <v>2490001320112.2153</v>
      </c>
      <c r="I2" s="7">
        <f>'IRA Calculations'!V134</f>
        <v>2501757833525.6499</v>
      </c>
      <c r="J2" s="7">
        <f>'IRA Calculations'!W134</f>
        <v>2513039717501.3398</v>
      </c>
      <c r="K2" s="7">
        <f>'IRA Calculations'!X134</f>
        <v>2524435754389.8433</v>
      </c>
      <c r="L2" s="7">
        <f>'IRA Calculations'!Y134</f>
        <v>2535197098088.6675</v>
      </c>
      <c r="M2" s="7">
        <f>'IRA Calculations'!Z134</f>
        <v>2545088631716.6182</v>
      </c>
      <c r="N2" s="7">
        <f>'IRA Calculations'!AA134</f>
        <v>2554438400394.5205</v>
      </c>
      <c r="O2" s="7">
        <f>'IRA Calculations'!AB134</f>
        <v>2562316063060.5518</v>
      </c>
      <c r="P2" s="7">
        <f>'IRA Calculations'!AC134</f>
        <v>2569136759786.626</v>
      </c>
      <c r="Q2" s="7">
        <f>'IRA Calculations'!AD134</f>
        <v>2574634477654.0049</v>
      </c>
      <c r="R2" s="7">
        <f>'IRA Calculations'!AE134</f>
        <v>2579365374575.3062</v>
      </c>
      <c r="S2" s="7">
        <f>'IRA Calculations'!AF134</f>
        <v>2582537113245.6226</v>
      </c>
      <c r="T2" s="7">
        <f>'IRA Calculations'!AG134</f>
        <v>2584812981996.2476</v>
      </c>
      <c r="U2" s="7">
        <f>'IRA Calculations'!AH134</f>
        <v>2587207107591.6606</v>
      </c>
      <c r="V2" s="7">
        <f>'IRA Calculations'!AI134</f>
        <v>2589299616996.5542</v>
      </c>
      <c r="W2" s="7">
        <f>'IRA Calculations'!AJ134</f>
        <v>2591661819878.5562</v>
      </c>
      <c r="X2" s="7">
        <f>'IRA Calculations'!AK134</f>
        <v>2593806894230.3125</v>
      </c>
      <c r="Y2" s="7">
        <f>'IRA Calculations'!AL134</f>
        <v>2596107479933.3882</v>
      </c>
      <c r="Z2" s="7">
        <f>'IRA Calculations'!AM134</f>
        <v>2598410492312.3745</v>
      </c>
      <c r="AA2" s="7">
        <f>'IRA Calculations'!AN134</f>
        <v>2601419018566.5176</v>
      </c>
      <c r="AB2" s="7">
        <f>'IRA Calculations'!AO134</f>
        <v>2604136148906.4155</v>
      </c>
      <c r="AC2" s="7">
        <f>'IRA Calculations'!AP134</f>
        <v>2607225081528.606</v>
      </c>
      <c r="AD2" s="7">
        <f>'IRA Calculations'!AQ134</f>
        <v>2609986301930.4404</v>
      </c>
      <c r="AE2" s="7">
        <f>'IRA Calculations'!AR134</f>
        <v>2612552343223.0386</v>
      </c>
      <c r="AF2" s="7">
        <f>'IRA Calculations'!AS134</f>
        <v>2615064395722.0767</v>
      </c>
      <c r="AG2" s="7">
        <f>'IRA Calculations'!AT134</f>
        <v>2617376271061.063</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15356248944743.008</v>
      </c>
      <c r="C4" s="7">
        <f>'IRA Calculations'!P136</f>
        <v>15356248944743.008</v>
      </c>
      <c r="D4" s="7">
        <f>'IRA Calculations'!Q136</f>
        <v>15356248944743.008</v>
      </c>
      <c r="E4" s="7">
        <f>'IRA Calculations'!R136</f>
        <v>15288080567886.838</v>
      </c>
      <c r="F4" s="7">
        <f>'IRA Calculations'!S136</f>
        <v>15185903658867.727</v>
      </c>
      <c r="G4" s="7">
        <f>'IRA Calculations'!T136</f>
        <v>15076953692436.381</v>
      </c>
      <c r="H4" s="7">
        <f>'IRA Calculations'!U136</f>
        <v>14966430675081.547</v>
      </c>
      <c r="I4" s="7">
        <f>'IRA Calculations'!V136</f>
        <v>14855457208464.115</v>
      </c>
      <c r="J4" s="7">
        <f>'IRA Calculations'!W136</f>
        <v>14747579823184.834</v>
      </c>
      <c r="K4" s="7">
        <f>'IRA Calculations'!X136</f>
        <v>14648594444803.631</v>
      </c>
      <c r="L4" s="7">
        <f>'IRA Calculations'!Y136</f>
        <v>14556983095919.955</v>
      </c>
      <c r="M4" s="7">
        <f>'IRA Calculations'!Z136</f>
        <v>14474426878792.395</v>
      </c>
      <c r="N4" s="7">
        <f>'IRA Calculations'!AA136</f>
        <v>14404673260912.32</v>
      </c>
      <c r="O4" s="7">
        <f>'IRA Calculations'!AB136</f>
        <v>14344643215691.268</v>
      </c>
      <c r="P4" s="7">
        <f>'IRA Calculations'!AC136</f>
        <v>14327249460313.818</v>
      </c>
      <c r="Q4" s="7">
        <f>'IRA Calculations'!AD136</f>
        <v>14321061090411.014</v>
      </c>
      <c r="R4" s="7">
        <f>'IRA Calculations'!AE136</f>
        <v>14327521387725.244</v>
      </c>
      <c r="S4" s="7">
        <f>'IRA Calculations'!AF136</f>
        <v>14339391222808.793</v>
      </c>
      <c r="T4" s="7">
        <f>'IRA Calculations'!AG136</f>
        <v>14357079763431.725</v>
      </c>
      <c r="U4" s="7">
        <f>'IRA Calculations'!AH136</f>
        <v>14383100825608.246</v>
      </c>
      <c r="V4" s="7">
        <f>'IRA Calculations'!AI136</f>
        <v>14412354332258.098</v>
      </c>
      <c r="W4" s="7">
        <f>'IRA Calculations'!AJ136</f>
        <v>14446086006560.338</v>
      </c>
      <c r="X4" s="7">
        <f>'IRA Calculations'!AK136</f>
        <v>14479704299193.002</v>
      </c>
      <c r="Y4" s="7">
        <f>'IRA Calculations'!AL136</f>
        <v>14514403167017.914</v>
      </c>
      <c r="Z4" s="7">
        <f>'IRA Calculations'!AM136</f>
        <v>14548684626689.057</v>
      </c>
      <c r="AA4" s="7">
        <f>'IRA Calculations'!AN136</f>
        <v>14586206596129.896</v>
      </c>
      <c r="AB4" s="7">
        <f>'IRA Calculations'!AO136</f>
        <v>14621108694288.799</v>
      </c>
      <c r="AC4" s="7">
        <f>'IRA Calculations'!AP136</f>
        <v>14657195603200.701</v>
      </c>
      <c r="AD4" s="7">
        <f>'IRA Calculations'!AQ136</f>
        <v>14690566049440.406</v>
      </c>
      <c r="AE4" s="7">
        <f>'IRA Calculations'!AR136</f>
        <v>14722129320499.996</v>
      </c>
      <c r="AF4" s="7">
        <f>'IRA Calculations'!AS136</f>
        <v>14752830520041.461</v>
      </c>
      <c r="AG4" s="7">
        <f>'IRA Calculations'!AT136</f>
        <v>14781943375007.727</v>
      </c>
    </row>
    <row r="5" spans="1:35" x14ac:dyDescent="0.2">
      <c r="A5" s="1" t="s">
        <v>79</v>
      </c>
      <c r="B5" s="7">
        <f>'IRA Calculations'!O137</f>
        <v>5959674208925.957</v>
      </c>
      <c r="C5" s="7">
        <f>'IRA Calculations'!P137</f>
        <v>5959674208925.957</v>
      </c>
      <c r="D5" s="7">
        <f>'IRA Calculations'!Q137</f>
        <v>5959674208925.957</v>
      </c>
      <c r="E5" s="7">
        <f>'IRA Calculations'!R137</f>
        <v>6059671331705.377</v>
      </c>
      <c r="F5" s="7">
        <f>'IRA Calculations'!S137</f>
        <v>6156759979044.5918</v>
      </c>
      <c r="G5" s="7">
        <f>'IRA Calculations'!T137</f>
        <v>6249545775859.8379</v>
      </c>
      <c r="H5" s="7">
        <f>'IRA Calculations'!U137</f>
        <v>6339435897484.5957</v>
      </c>
      <c r="I5" s="7">
        <f>'IRA Calculations'!V137</f>
        <v>6425950874900.5381</v>
      </c>
      <c r="J5" s="7">
        <f>'IRA Calculations'!W137</f>
        <v>6509486091366.9238</v>
      </c>
      <c r="K5" s="7">
        <f>'IRA Calculations'!X137</f>
        <v>6591338985241.0938</v>
      </c>
      <c r="L5" s="7">
        <f>'IRA Calculations'!Y137</f>
        <v>6669782648546.8164</v>
      </c>
      <c r="M5" s="7">
        <f>'IRA Calculations'!Z137</f>
        <v>6744777581808.0049</v>
      </c>
      <c r="N5" s="7">
        <f>'IRA Calculations'!AA137</f>
        <v>6817242194080.3096</v>
      </c>
      <c r="O5" s="7">
        <f>'IRA Calculations'!AB137</f>
        <v>6885530359702.8408</v>
      </c>
      <c r="P5" s="7">
        <f>'IRA Calculations'!AC137</f>
        <v>6950874258949.6709</v>
      </c>
      <c r="Q5" s="7">
        <f>'IRA Calculations'!AD137</f>
        <v>7013416233694.4219</v>
      </c>
      <c r="R5" s="7">
        <f>'IRA Calculations'!AE137</f>
        <v>7073164973939.7236</v>
      </c>
      <c r="S5" s="7">
        <f>'IRA Calculations'!AF137</f>
        <v>7126556197629.582</v>
      </c>
      <c r="T5" s="7">
        <f>'IRA Calculations'!AG137</f>
        <v>7173519335709.21</v>
      </c>
      <c r="U5" s="7">
        <f>'IRA Calculations'!AH137</f>
        <v>7215031631871.9971</v>
      </c>
      <c r="V5" s="7">
        <f>'IRA Calculations'!AI137</f>
        <v>7249423819248.4053</v>
      </c>
      <c r="W5" s="7">
        <f>'IRA Calculations'!AJ137</f>
        <v>7278069949405.1816</v>
      </c>
      <c r="X5" s="7">
        <f>'IRA Calculations'!AK137</f>
        <v>7300319636827.5029</v>
      </c>
      <c r="Y5" s="7">
        <f>'IRA Calculations'!AL137</f>
        <v>7318030019896.6123</v>
      </c>
      <c r="Z5" s="7">
        <f>'IRA Calculations'!AM137</f>
        <v>7332305423190.2451</v>
      </c>
      <c r="AA5" s="7">
        <f>'IRA Calculations'!AN137</f>
        <v>7346114709121.2793</v>
      </c>
      <c r="AB5" s="7">
        <f>'IRA Calculations'!AO137</f>
        <v>7358412707123.1738</v>
      </c>
      <c r="AC5" s="7">
        <f>'IRA Calculations'!AP137</f>
        <v>7371529023190.4463</v>
      </c>
      <c r="AD5" s="7">
        <f>'IRA Calculations'!AQ137</f>
        <v>7384406579949.5586</v>
      </c>
      <c r="AE5" s="7">
        <f>'IRA Calculations'!AR137</f>
        <v>7397556021983.502</v>
      </c>
      <c r="AF5" s="7">
        <f>'IRA Calculations'!AS137</f>
        <v>7411278982958.6328</v>
      </c>
      <c r="AG5" s="7">
        <f>'IRA Calculations'!AT137</f>
        <v>7425043455190.7236</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483000000000</v>
      </c>
      <c r="C7" s="7">
        <f>'IRA Calculations'!P139</f>
        <v>483000000000</v>
      </c>
      <c r="D7" s="7">
        <f>'IRA Calculations'!Q139</f>
        <v>483000000000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48000000000</v>
      </c>
      <c r="C8" s="7">
        <f>'IRA Calculations'!P140</f>
        <v>48000000000</v>
      </c>
      <c r="D8" s="7">
        <f>'IRA Calculations'!Q140</f>
        <v>48000000000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4480000000000</v>
      </c>
      <c r="C10" s="7">
        <f>'IRA Calculations'!P142</f>
        <v>4480000000000</v>
      </c>
      <c r="D10" s="7">
        <f>'IRA Calculations'!Q142</f>
        <v>4480000000000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37618234489019.195</v>
      </c>
      <c r="C2" s="7">
        <f>'IRA Calculations'!P147</f>
        <v>37618234489019.195</v>
      </c>
      <c r="D2" s="7">
        <f>'IRA Calculations'!Q147</f>
        <v>37618234489019.195</v>
      </c>
      <c r="E2" s="7">
        <f>'IRA Calculations'!R147</f>
        <v>37654656715278.5</v>
      </c>
      <c r="F2" s="7">
        <f>'IRA Calculations'!S147</f>
        <v>37522832864461.375</v>
      </c>
      <c r="G2" s="7">
        <f>'IRA Calculations'!T147</f>
        <v>37356919050105.477</v>
      </c>
      <c r="H2" s="7">
        <f>'IRA Calculations'!U147</f>
        <v>37161352363953.195</v>
      </c>
      <c r="I2" s="7">
        <f>'IRA Calculations'!V147</f>
        <v>36938919838318.461</v>
      </c>
      <c r="J2" s="7">
        <f>'IRA Calculations'!W147</f>
        <v>36697054391901.07</v>
      </c>
      <c r="K2" s="7">
        <f>'IRA Calculations'!X147</f>
        <v>36440336861307.453</v>
      </c>
      <c r="L2" s="7">
        <f>'IRA Calculations'!Y147</f>
        <v>36166530224093.602</v>
      </c>
      <c r="M2" s="7">
        <f>'IRA Calculations'!Z147</f>
        <v>35877777215498.297</v>
      </c>
      <c r="N2" s="7">
        <f>'IRA Calculations'!AA147</f>
        <v>35597887076835.391</v>
      </c>
      <c r="O2" s="7">
        <f>'IRA Calculations'!AB147</f>
        <v>35328204357468.289</v>
      </c>
      <c r="P2" s="7">
        <f>'IRA Calculations'!AC147</f>
        <v>35217509322788.812</v>
      </c>
      <c r="Q2" s="7">
        <f>'IRA Calculations'!AD147</f>
        <v>35117365198649.574</v>
      </c>
      <c r="R2" s="7">
        <f>'IRA Calculations'!AE147</f>
        <v>35036559096752.598</v>
      </c>
      <c r="S2" s="7">
        <f>'IRA Calculations'!AF147</f>
        <v>34969596738153.387</v>
      </c>
      <c r="T2" s="7">
        <f>'IRA Calculations'!AG147</f>
        <v>34915468934376.043</v>
      </c>
      <c r="U2" s="7">
        <f>'IRA Calculations'!AH147</f>
        <v>34891395929468.535</v>
      </c>
      <c r="V2" s="7">
        <f>'IRA Calculations'!AI147</f>
        <v>34893154088533.441</v>
      </c>
      <c r="W2" s="7">
        <f>'IRA Calculations'!AJ147</f>
        <v>34919670221992.668</v>
      </c>
      <c r="X2" s="7">
        <f>'IRA Calculations'!AK147</f>
        <v>34968110667478.652</v>
      </c>
      <c r="Y2" s="7">
        <f>'IRA Calculations'!AL147</f>
        <v>35039194536918.98</v>
      </c>
      <c r="Z2" s="7">
        <f>'IRA Calculations'!AM147</f>
        <v>35140085348321.848</v>
      </c>
      <c r="AA2" s="7">
        <f>'IRA Calculations'!AN147</f>
        <v>35264939134330.852</v>
      </c>
      <c r="AB2" s="7">
        <f>'IRA Calculations'!AO147</f>
        <v>35414618859537.883</v>
      </c>
      <c r="AC2" s="7">
        <f>'IRA Calculations'!AP147</f>
        <v>35590901408414.461</v>
      </c>
      <c r="AD2" s="7">
        <f>'IRA Calculations'!AQ147</f>
        <v>35784037226819.555</v>
      </c>
      <c r="AE2" s="7">
        <f>'IRA Calculations'!AR147</f>
        <v>35992547670176.062</v>
      </c>
      <c r="AF2" s="7">
        <f>'IRA Calculations'!AS147</f>
        <v>36221394915454.672</v>
      </c>
      <c r="AG2" s="7">
        <f>'IRA Calculations'!AT147</f>
        <v>36461399643404.766</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764805269994.76221</v>
      </c>
      <c r="C4" s="7">
        <f>'IRA Calculations'!P149</f>
        <v>764805269994.76221</v>
      </c>
      <c r="D4" s="7">
        <f>'IRA Calculations'!Q149</f>
        <v>764805269994.76221</v>
      </c>
      <c r="E4" s="7">
        <f>'IRA Calculations'!R149</f>
        <v>763359210340.53662</v>
      </c>
      <c r="F4" s="7">
        <f>'IRA Calculations'!S149</f>
        <v>761487185238.34705</v>
      </c>
      <c r="G4" s="7">
        <f>'IRA Calculations'!T149</f>
        <v>759085084772.36963</v>
      </c>
      <c r="H4" s="7">
        <f>'IRA Calculations'!U149</f>
        <v>756108440383.47107</v>
      </c>
      <c r="I4" s="7">
        <f>'IRA Calculations'!V149</f>
        <v>752516006152.96643</v>
      </c>
      <c r="J4" s="7">
        <f>'IRA Calculations'!W149</f>
        <v>748254086523.31372</v>
      </c>
      <c r="K4" s="7">
        <f>'IRA Calculations'!X149</f>
        <v>743303889838.19202</v>
      </c>
      <c r="L4" s="7">
        <f>'IRA Calculations'!Y149</f>
        <v>737567051514.5625</v>
      </c>
      <c r="M4" s="7">
        <f>'IRA Calculations'!Z149</f>
        <v>730954741545.59131</v>
      </c>
      <c r="N4" s="7">
        <f>'IRA Calculations'!AA149</f>
        <v>723401523153.92505</v>
      </c>
      <c r="O4" s="7">
        <f>'IRA Calculations'!AB149</f>
        <v>714847989747.1864</v>
      </c>
      <c r="P4" s="7">
        <f>'IRA Calculations'!AC149</f>
        <v>705299481305.73938</v>
      </c>
      <c r="Q4" s="7">
        <f>'IRA Calculations'!AD149</f>
        <v>694747966706.7063</v>
      </c>
      <c r="R4" s="7">
        <f>'IRA Calculations'!AE149</f>
        <v>683122354819.78076</v>
      </c>
      <c r="S4" s="7">
        <f>'IRA Calculations'!AF149</f>
        <v>670445364034.39209</v>
      </c>
      <c r="T4" s="7">
        <f>'IRA Calculations'!AG149</f>
        <v>656771463290.0376</v>
      </c>
      <c r="U4" s="7">
        <f>'IRA Calculations'!AH149</f>
        <v>642270542912.92383</v>
      </c>
      <c r="V4" s="7">
        <f>'IRA Calculations'!AI149</f>
        <v>627086031209.14685</v>
      </c>
      <c r="W4" s="7">
        <f>'IRA Calculations'!AJ149</f>
        <v>611372605523.08887</v>
      </c>
      <c r="X4" s="7">
        <f>'IRA Calculations'!AK149</f>
        <v>595377810873.68286</v>
      </c>
      <c r="Y4" s="7">
        <f>'IRA Calculations'!AL149</f>
        <v>579394416713.49792</v>
      </c>
      <c r="Z4" s="7">
        <f>'IRA Calculations'!AM149</f>
        <v>563773573747.49487</v>
      </c>
      <c r="AA4" s="7">
        <f>'IRA Calculations'!AN149</f>
        <v>548779825507.12933</v>
      </c>
      <c r="AB4" s="7">
        <f>'IRA Calculations'!AO149</f>
        <v>534689945383.60455</v>
      </c>
      <c r="AC4" s="7">
        <f>'IRA Calculations'!AP149</f>
        <v>521715978230.81915</v>
      </c>
      <c r="AD4" s="7">
        <f>'IRA Calculations'!AQ149</f>
        <v>509961804316.66095</v>
      </c>
      <c r="AE4" s="7">
        <f>'IRA Calculations'!AR149</f>
        <v>499507010554.96143</v>
      </c>
      <c r="AF4" s="7">
        <f>'IRA Calculations'!AS149</f>
        <v>490358046943.58099</v>
      </c>
      <c r="AG4" s="7">
        <f>'IRA Calculations'!AT149</f>
        <v>482440183498.151</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17733571508516.723</v>
      </c>
      <c r="C2" s="7">
        <f>'IRA Calculations'!P160</f>
        <v>17733571508516.723</v>
      </c>
      <c r="D2" s="7">
        <f>'IRA Calculations'!Q160</f>
        <v>17733571508516.723</v>
      </c>
      <c r="E2" s="7">
        <f>'IRA Calculations'!R160</f>
        <v>17485284116630.521</v>
      </c>
      <c r="F2" s="7">
        <f>'IRA Calculations'!S160</f>
        <v>17073363358544.377</v>
      </c>
      <c r="G2" s="7">
        <f>'IRA Calculations'!T160</f>
        <v>16623535938316.533</v>
      </c>
      <c r="H2" s="7">
        <f>'IRA Calculations'!U160</f>
        <v>16184915212174.033</v>
      </c>
      <c r="I2" s="7">
        <f>'IRA Calculations'!V160</f>
        <v>15752827884650.385</v>
      </c>
      <c r="J2" s="7">
        <f>'IRA Calculations'!W160</f>
        <v>15333688790364.502</v>
      </c>
      <c r="K2" s="7">
        <f>'IRA Calculations'!X160</f>
        <v>14939218197178.205</v>
      </c>
      <c r="L2" s="7">
        <f>'IRA Calculations'!Y160</f>
        <v>14580984010419.404</v>
      </c>
      <c r="M2" s="7">
        <f>'IRA Calculations'!Z160</f>
        <v>14262363781500.818</v>
      </c>
      <c r="N2" s="7">
        <f>'IRA Calculations'!AA160</f>
        <v>13993145634761.102</v>
      </c>
      <c r="O2" s="7">
        <f>'IRA Calculations'!AB160</f>
        <v>13770444140469.111</v>
      </c>
      <c r="P2" s="7">
        <f>'IRA Calculations'!AC160</f>
        <v>13584563280459.281</v>
      </c>
      <c r="Q2" s="7">
        <f>'IRA Calculations'!AD160</f>
        <v>13423034346103.773</v>
      </c>
      <c r="R2" s="7">
        <f>'IRA Calculations'!AE160</f>
        <v>13278654967987.189</v>
      </c>
      <c r="S2" s="7">
        <f>'IRA Calculations'!AF160</f>
        <v>13142779025108.219</v>
      </c>
      <c r="T2" s="7">
        <f>'IRA Calculations'!AG160</f>
        <v>13022320294890.84</v>
      </c>
      <c r="U2" s="7">
        <f>'IRA Calculations'!AH160</f>
        <v>12920920354029.096</v>
      </c>
      <c r="V2" s="7">
        <f>'IRA Calculations'!AI160</f>
        <v>12831444649164.156</v>
      </c>
      <c r="W2" s="7">
        <f>'IRA Calculations'!AJ160</f>
        <v>12750229129835.197</v>
      </c>
      <c r="X2" s="7">
        <f>'IRA Calculations'!AK160</f>
        <v>12684102423294.742</v>
      </c>
      <c r="Y2" s="7">
        <f>'IRA Calculations'!AL160</f>
        <v>12638688941483.299</v>
      </c>
      <c r="Z2" s="7">
        <f>'IRA Calculations'!AM160</f>
        <v>12612449050235.252</v>
      </c>
      <c r="AA2" s="7">
        <f>'IRA Calculations'!AN160</f>
        <v>12602772839232.09</v>
      </c>
      <c r="AB2" s="7">
        <f>'IRA Calculations'!AO160</f>
        <v>12608973834523.357</v>
      </c>
      <c r="AC2" s="7">
        <f>'IRA Calculations'!AP160</f>
        <v>12628834327881.086</v>
      </c>
      <c r="AD2" s="7">
        <f>'IRA Calculations'!AQ160</f>
        <v>12662692791159.016</v>
      </c>
      <c r="AE2" s="7">
        <f>'IRA Calculations'!AR160</f>
        <v>12710797054925.354</v>
      </c>
      <c r="AF2" s="7">
        <f>'IRA Calculations'!AS160</f>
        <v>12773953263852.672</v>
      </c>
      <c r="AG2" s="7">
        <f>'IRA Calculations'!AT160</f>
        <v>12852868635347.891</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30716853106242.152</v>
      </c>
      <c r="C2" s="7">
        <f>'IRA Calculations'!P173</f>
        <v>30716853106242.152</v>
      </c>
      <c r="D2" s="7">
        <f>'IRA Calculations'!Q173</f>
        <v>30716853106242.152</v>
      </c>
      <c r="E2" s="7">
        <f>'IRA Calculations'!R173</f>
        <v>31040616784619.098</v>
      </c>
      <c r="F2" s="7">
        <f>'IRA Calculations'!S173</f>
        <v>31329591528999.777</v>
      </c>
      <c r="G2" s="7">
        <f>'IRA Calculations'!T173</f>
        <v>31562162168187.961</v>
      </c>
      <c r="H2" s="7">
        <f>'IRA Calculations'!U173</f>
        <v>31716915661531.621</v>
      </c>
      <c r="I2" s="7">
        <f>'IRA Calculations'!V173</f>
        <v>31790302437105.75</v>
      </c>
      <c r="J2" s="7">
        <f>'IRA Calculations'!W173</f>
        <v>31805425419022.055</v>
      </c>
      <c r="K2" s="7">
        <f>'IRA Calculations'!X173</f>
        <v>31792336225765.215</v>
      </c>
      <c r="L2" s="7">
        <f>'IRA Calculations'!Y173</f>
        <v>31772179397648.391</v>
      </c>
      <c r="M2" s="7">
        <f>'IRA Calculations'!Z173</f>
        <v>31762372413428.441</v>
      </c>
      <c r="N2" s="7">
        <f>'IRA Calculations'!AA173</f>
        <v>31780482086725.637</v>
      </c>
      <c r="O2" s="7">
        <f>'IRA Calculations'!AB173</f>
        <v>31828867955870.863</v>
      </c>
      <c r="P2" s="7">
        <f>'IRA Calculations'!AC173</f>
        <v>31911512264932.051</v>
      </c>
      <c r="Q2" s="7">
        <f>'IRA Calculations'!AD173</f>
        <v>32025635995298.512</v>
      </c>
      <c r="R2" s="7">
        <f>'IRA Calculations'!AE173</f>
        <v>32162099108313.078</v>
      </c>
      <c r="S2" s="7">
        <f>'IRA Calculations'!AF173</f>
        <v>32310209138727.094</v>
      </c>
      <c r="T2" s="7">
        <f>'IRA Calculations'!AG173</f>
        <v>32472054441304.059</v>
      </c>
      <c r="U2" s="7">
        <f>'IRA Calculations'!AH173</f>
        <v>32651309407156.449</v>
      </c>
      <c r="V2" s="7">
        <f>'IRA Calculations'!AI173</f>
        <v>32843508202437.523</v>
      </c>
      <c r="W2" s="7">
        <f>'IRA Calculations'!AJ173</f>
        <v>33042761808745.141</v>
      </c>
      <c r="X2" s="7">
        <f>'IRA Calculations'!AK173</f>
        <v>33254841760391.363</v>
      </c>
      <c r="Y2" s="7">
        <f>'IRA Calculations'!AL173</f>
        <v>33478611450574.145</v>
      </c>
      <c r="Z2" s="7">
        <f>'IRA Calculations'!AM173</f>
        <v>33717632281498.598</v>
      </c>
      <c r="AA2" s="7">
        <f>'IRA Calculations'!AN173</f>
        <v>33971580350627.273</v>
      </c>
      <c r="AB2" s="7">
        <f>'IRA Calculations'!AO173</f>
        <v>34238970420826.809</v>
      </c>
      <c r="AC2" s="7">
        <f>'IRA Calculations'!AP173</f>
        <v>34520265997142.48</v>
      </c>
      <c r="AD2" s="7">
        <f>'IRA Calculations'!AQ173</f>
        <v>34809062685508.305</v>
      </c>
      <c r="AE2" s="7">
        <f>'IRA Calculations'!AR173</f>
        <v>35101796787298.031</v>
      </c>
      <c r="AF2" s="7">
        <f>'IRA Calculations'!AS173</f>
        <v>35400325263265.383</v>
      </c>
      <c r="AG2" s="7">
        <f>'IRA Calculations'!AT173</f>
        <v>35701174057279.766</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21338947997429.965</v>
      </c>
      <c r="C4" s="7">
        <f>'IRA Calculations'!P175</f>
        <v>21338947997429.965</v>
      </c>
      <c r="D4" s="7">
        <f>'IRA Calculations'!Q175</f>
        <v>21338947997429.965</v>
      </c>
      <c r="E4" s="7">
        <f>'IRA Calculations'!R175</f>
        <v>21658016653452.32</v>
      </c>
      <c r="F4" s="7">
        <f>'IRA Calculations'!S175</f>
        <v>21959873681320.672</v>
      </c>
      <c r="G4" s="7">
        <f>'IRA Calculations'!T175</f>
        <v>22245738695908.84</v>
      </c>
      <c r="H4" s="7">
        <f>'IRA Calculations'!U175</f>
        <v>22516040957124.359</v>
      </c>
      <c r="I4" s="7">
        <f>'IRA Calculations'!V175</f>
        <v>22779682359504.367</v>
      </c>
      <c r="J4" s="7">
        <f>'IRA Calculations'!W175</f>
        <v>23046899113979.371</v>
      </c>
      <c r="K4" s="7">
        <f>'IRA Calculations'!X175</f>
        <v>23324111489807.863</v>
      </c>
      <c r="L4" s="7">
        <f>'IRA Calculations'!Y175</f>
        <v>23605642217337.312</v>
      </c>
      <c r="M4" s="7">
        <f>'IRA Calculations'!Z175</f>
        <v>23891030718721.613</v>
      </c>
      <c r="N4" s="7">
        <f>'IRA Calculations'!AA175</f>
        <v>24177224964177.445</v>
      </c>
      <c r="O4" s="7">
        <f>'IRA Calculations'!AB175</f>
        <v>24460809225669.621</v>
      </c>
      <c r="P4" s="7">
        <f>'IRA Calculations'!AC175</f>
        <v>24745747362259.203</v>
      </c>
      <c r="Q4" s="7">
        <f>'IRA Calculations'!AD175</f>
        <v>25036312197773.09</v>
      </c>
      <c r="R4" s="7">
        <f>'IRA Calculations'!AE175</f>
        <v>25326291572528.367</v>
      </c>
      <c r="S4" s="7">
        <f>'IRA Calculations'!AF175</f>
        <v>25614031360650.633</v>
      </c>
      <c r="T4" s="7">
        <f>'IRA Calculations'!AG175</f>
        <v>25904239641881.297</v>
      </c>
      <c r="U4" s="7">
        <f>'IRA Calculations'!AH175</f>
        <v>26197115171199.941</v>
      </c>
      <c r="V4" s="7">
        <f>'IRA Calculations'!AI175</f>
        <v>26497500404632.324</v>
      </c>
      <c r="W4" s="7">
        <f>'IRA Calculations'!AJ175</f>
        <v>26797372185661.594</v>
      </c>
      <c r="X4" s="7">
        <f>'IRA Calculations'!AK175</f>
        <v>27096498600982.52</v>
      </c>
      <c r="Y4" s="7">
        <f>'IRA Calculations'!AL175</f>
        <v>27393305468988.098</v>
      </c>
      <c r="Z4" s="7">
        <f>'IRA Calculations'!AM175</f>
        <v>27694470491562.48</v>
      </c>
      <c r="AA4" s="7">
        <f>'IRA Calculations'!AN175</f>
        <v>27996203076778.008</v>
      </c>
      <c r="AB4" s="7">
        <f>'IRA Calculations'!AO175</f>
        <v>28305283546964.039</v>
      </c>
      <c r="AC4" s="7">
        <f>'IRA Calculations'!AP175</f>
        <v>28616267748640.531</v>
      </c>
      <c r="AD4" s="7">
        <f>'IRA Calculations'!AQ175</f>
        <v>28924725747352.359</v>
      </c>
      <c r="AE4" s="7">
        <f>'IRA Calculations'!AR175</f>
        <v>29232336828385.707</v>
      </c>
      <c r="AF4" s="7">
        <f>'IRA Calculations'!AS175</f>
        <v>29539099865349.398</v>
      </c>
      <c r="AG4" s="7">
        <f>'IRA Calculations'!AT175</f>
        <v>29845028060470.328</v>
      </c>
    </row>
    <row r="5" spans="1:35" x14ac:dyDescent="0.2">
      <c r="A5" s="1" t="s">
        <v>79</v>
      </c>
      <c r="B5" s="7">
        <f>'IRA Calculations'!O176</f>
        <v>734664718425.75793</v>
      </c>
      <c r="C5" s="7">
        <f>'IRA Calculations'!P176</f>
        <v>734664718425.75793</v>
      </c>
      <c r="D5" s="7">
        <f>'IRA Calculations'!Q176</f>
        <v>734664718425.75793</v>
      </c>
      <c r="E5" s="7">
        <f>'IRA Calculations'!R176</f>
        <v>702615752743.13354</v>
      </c>
      <c r="F5" s="7">
        <f>'IRA Calculations'!S176</f>
        <v>670389972336.56531</v>
      </c>
      <c r="G5" s="7">
        <f>'IRA Calculations'!T176</f>
        <v>638568301652.86475</v>
      </c>
      <c r="H5" s="7">
        <f>'IRA Calculations'!U176</f>
        <v>607898147422.14075</v>
      </c>
      <c r="I5" s="7">
        <f>'IRA Calculations'!V176</f>
        <v>579270811853.61426</v>
      </c>
      <c r="J5" s="7">
        <f>'IRA Calculations'!W176</f>
        <v>553517868408.31213</v>
      </c>
      <c r="K5" s="7">
        <f>'IRA Calculations'!X176</f>
        <v>531388176124.24457</v>
      </c>
      <c r="L5" s="7">
        <f>'IRA Calculations'!Y176</f>
        <v>513092107620.40198</v>
      </c>
      <c r="M5" s="7">
        <f>'IRA Calculations'!Z176</f>
        <v>498670275350.58997</v>
      </c>
      <c r="N5" s="7">
        <f>'IRA Calculations'!AA176</f>
        <v>487826072979.1275</v>
      </c>
      <c r="O5" s="7">
        <f>'IRA Calculations'!AB176</f>
        <v>479889590858.87946</v>
      </c>
      <c r="P5" s="7">
        <f>'IRA Calculations'!AC176</f>
        <v>474260679818.95581</v>
      </c>
      <c r="Q5" s="7">
        <f>'IRA Calculations'!AD176</f>
        <v>470163167769.39325</v>
      </c>
      <c r="R5" s="7">
        <f>'IRA Calculations'!AE176</f>
        <v>466949554176.41327</v>
      </c>
      <c r="S5" s="7">
        <f>'IRA Calculations'!AF176</f>
        <v>464054789917.37335</v>
      </c>
      <c r="T5" s="7">
        <f>'IRA Calculations'!AG176</f>
        <v>461343887318.91119</v>
      </c>
      <c r="U5" s="7">
        <f>'IRA Calculations'!AH176</f>
        <v>458668096713.01282</v>
      </c>
      <c r="V5" s="7">
        <f>'IRA Calculations'!AI176</f>
        <v>456005218934.91089</v>
      </c>
      <c r="W5" s="7">
        <f>'IRA Calculations'!AJ176</f>
        <v>453243223061.80774</v>
      </c>
      <c r="X5" s="7">
        <f>'IRA Calculations'!AK176</f>
        <v>450317351622.29028</v>
      </c>
      <c r="Y5" s="7">
        <f>'IRA Calculations'!AL176</f>
        <v>447201732843.70105</v>
      </c>
      <c r="Z5" s="7">
        <f>'IRA Calculations'!AM176</f>
        <v>443955904252.28662</v>
      </c>
      <c r="AA5" s="7">
        <f>'IRA Calculations'!AN176</f>
        <v>440521504979.21423</v>
      </c>
      <c r="AB5" s="7">
        <f>'IRA Calculations'!AO176</f>
        <v>437014872587.64923</v>
      </c>
      <c r="AC5" s="7">
        <f>'IRA Calculations'!AP176</f>
        <v>433386647314.30371</v>
      </c>
      <c r="AD5" s="7">
        <f>'IRA Calculations'!AQ176</f>
        <v>429566803970.72736</v>
      </c>
      <c r="AE5" s="7">
        <f>'IRA Calculations'!AR176</f>
        <v>425605900322.13068</v>
      </c>
      <c r="AF5" s="7">
        <f>'IRA Calculations'!AS176</f>
        <v>421516133050.34045</v>
      </c>
      <c r="AG5" s="7">
        <f>'IRA Calculations'!AT176</f>
        <v>417285354482.75336</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67689416120613.789</v>
      </c>
      <c r="C2" s="7">
        <f>'IRA Calculations'!P186</f>
        <v>67689416120613.789</v>
      </c>
      <c r="D2" s="7">
        <f>'IRA Calculations'!Q186</f>
        <v>67689416120613.789</v>
      </c>
      <c r="E2" s="7">
        <f>'IRA Calculations'!R186</f>
        <v>68358683757404.539</v>
      </c>
      <c r="F2" s="7">
        <f>'IRA Calculations'!S186</f>
        <v>69135459392301.305</v>
      </c>
      <c r="G2" s="7">
        <f>'IRA Calculations'!T186</f>
        <v>70038337082811.75</v>
      </c>
      <c r="H2" s="7">
        <f>'IRA Calculations'!U186</f>
        <v>70965315987989.859</v>
      </c>
      <c r="I2" s="7">
        <f>'IRA Calculations'!V186</f>
        <v>71956752318636.578</v>
      </c>
      <c r="J2" s="7">
        <f>'IRA Calculations'!W186</f>
        <v>72991505697267.156</v>
      </c>
      <c r="K2" s="7">
        <f>'IRA Calculations'!X186</f>
        <v>74053113869145.312</v>
      </c>
      <c r="L2" s="7">
        <f>'IRA Calculations'!Y186</f>
        <v>75159963633175.984</v>
      </c>
      <c r="M2" s="7">
        <f>'IRA Calculations'!Z186</f>
        <v>76296155293687.891</v>
      </c>
      <c r="N2" s="7">
        <f>'IRA Calculations'!AA186</f>
        <v>77456063260033.609</v>
      </c>
      <c r="O2" s="7">
        <f>'IRA Calculations'!AB186</f>
        <v>78670687497516.766</v>
      </c>
      <c r="P2" s="7">
        <f>'IRA Calculations'!AC186</f>
        <v>79912640262196.672</v>
      </c>
      <c r="Q2" s="7">
        <f>'IRA Calculations'!AD186</f>
        <v>81198827934387.094</v>
      </c>
      <c r="R2" s="7">
        <f>'IRA Calculations'!AE186</f>
        <v>82522470196939.406</v>
      </c>
      <c r="S2" s="7">
        <f>'IRA Calculations'!AF186</f>
        <v>83860117219366.125</v>
      </c>
      <c r="T2" s="7">
        <f>'IRA Calculations'!AG186</f>
        <v>85256596076614.344</v>
      </c>
      <c r="U2" s="7">
        <f>'IRA Calculations'!AH186</f>
        <v>86662223920757.188</v>
      </c>
      <c r="V2" s="7">
        <f>'IRA Calculations'!AI186</f>
        <v>88111405679858.469</v>
      </c>
      <c r="W2" s="7">
        <f>'IRA Calculations'!AJ186</f>
        <v>89600617957670.688</v>
      </c>
      <c r="X2" s="7">
        <f>'IRA Calculations'!AK186</f>
        <v>91135190261122.734</v>
      </c>
      <c r="Y2" s="7">
        <f>'IRA Calculations'!AL186</f>
        <v>92701325088942.969</v>
      </c>
      <c r="Z2" s="7">
        <f>'IRA Calculations'!AM186</f>
        <v>94316580205625.125</v>
      </c>
      <c r="AA2" s="7">
        <f>'IRA Calculations'!AN186</f>
        <v>95959015807645.141</v>
      </c>
      <c r="AB2" s="7">
        <f>'IRA Calculations'!AO186</f>
        <v>97618002489516.562</v>
      </c>
      <c r="AC2" s="7">
        <f>'IRA Calculations'!AP186</f>
        <v>99338278501070.703</v>
      </c>
      <c r="AD2" s="7">
        <f>'IRA Calculations'!AQ186</f>
        <v>101056304276366.44</v>
      </c>
      <c r="AE2" s="7">
        <f>'IRA Calculations'!AR186</f>
        <v>102828720630709.72</v>
      </c>
      <c r="AF2" s="7">
        <f>'IRA Calculations'!AS186</f>
        <v>104641582020968.78</v>
      </c>
      <c r="AG2" s="7">
        <f>'IRA Calculations'!AT186</f>
        <v>106504984901938.8</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17051997787832.26</v>
      </c>
      <c r="C4" s="7">
        <f>'IRA Calculations'!P188</f>
        <v>17051997787832.26</v>
      </c>
      <c r="D4" s="7">
        <f>'IRA Calculations'!Q188</f>
        <v>17051997787832.26</v>
      </c>
      <c r="E4" s="7">
        <f>'IRA Calculations'!R188</f>
        <v>16993196443705.369</v>
      </c>
      <c r="F4" s="7">
        <f>'IRA Calculations'!S188</f>
        <v>16974355513024.75</v>
      </c>
      <c r="G4" s="7">
        <f>'IRA Calculations'!T188</f>
        <v>16949266939530.629</v>
      </c>
      <c r="H4" s="7">
        <f>'IRA Calculations'!U188</f>
        <v>16914917154336.498</v>
      </c>
      <c r="I4" s="7">
        <f>'IRA Calculations'!V188</f>
        <v>16880101858501.391</v>
      </c>
      <c r="J4" s="7">
        <f>'IRA Calculations'!W188</f>
        <v>16802116575853.107</v>
      </c>
      <c r="K4" s="7">
        <f>'IRA Calculations'!X188</f>
        <v>16736136567630.762</v>
      </c>
      <c r="L4" s="7">
        <f>'IRA Calculations'!Y188</f>
        <v>16688531979447.98</v>
      </c>
      <c r="M4" s="7">
        <f>'IRA Calculations'!Z188</f>
        <v>16667216492202.016</v>
      </c>
      <c r="N4" s="7">
        <f>'IRA Calculations'!AA188</f>
        <v>16654035190893.553</v>
      </c>
      <c r="O4" s="7">
        <f>'IRA Calculations'!AB188</f>
        <v>16650017099044.9</v>
      </c>
      <c r="P4" s="7">
        <f>'IRA Calculations'!AC188</f>
        <v>16656999758659.961</v>
      </c>
      <c r="Q4" s="7">
        <f>'IRA Calculations'!AD188</f>
        <v>16655701228977.145</v>
      </c>
      <c r="R4" s="7">
        <f>'IRA Calculations'!AE188</f>
        <v>16626496561394.176</v>
      </c>
      <c r="S4" s="7">
        <f>'IRA Calculations'!AF188</f>
        <v>16602388010302.107</v>
      </c>
      <c r="T4" s="7">
        <f>'IRA Calculations'!AG188</f>
        <v>16585115115464.883</v>
      </c>
      <c r="U4" s="7">
        <f>'IRA Calculations'!AH188</f>
        <v>16580166002334.197</v>
      </c>
      <c r="V4" s="7">
        <f>'IRA Calculations'!AI188</f>
        <v>16575804902644.775</v>
      </c>
      <c r="W4" s="7">
        <f>'IRA Calculations'!AJ188</f>
        <v>16585164116584.984</v>
      </c>
      <c r="X4" s="7">
        <f>'IRA Calculations'!AK188</f>
        <v>16592955294681.791</v>
      </c>
      <c r="Y4" s="7">
        <f>'IRA Calculations'!AL188</f>
        <v>16589476215154.307</v>
      </c>
      <c r="Z4" s="7">
        <f>'IRA Calculations'!AM188</f>
        <v>16573477349439.729</v>
      </c>
      <c r="AA4" s="7">
        <f>'IRA Calculations'!AN188</f>
        <v>16552627372834.744</v>
      </c>
      <c r="AB4" s="7">
        <f>'IRA Calculations'!AO188</f>
        <v>16529057834063.922</v>
      </c>
      <c r="AC4" s="7">
        <f>'IRA Calculations'!AP188</f>
        <v>16507644344577.682</v>
      </c>
      <c r="AD4" s="7">
        <f>'IRA Calculations'!AQ188</f>
        <v>16491645478863.184</v>
      </c>
      <c r="AE4" s="7">
        <f>'IRA Calculations'!AR188</f>
        <v>16469741978175.953</v>
      </c>
      <c r="AF4" s="7">
        <f>'IRA Calculations'!AS188</f>
        <v>16454527130383.117</v>
      </c>
      <c r="AG4" s="7">
        <f>'IRA Calculations'!AT188</f>
        <v>16437646244506.684</v>
      </c>
    </row>
    <row r="5" spans="1:35" x14ac:dyDescent="0.2">
      <c r="A5" s="1" t="s">
        <v>79</v>
      </c>
      <c r="B5" s="7">
        <f>'IRA Calculations'!O189</f>
        <v>13510661072648.285</v>
      </c>
      <c r="C5" s="7">
        <f>'IRA Calculations'!P189</f>
        <v>13510661072648.285</v>
      </c>
      <c r="D5" s="7">
        <f>'IRA Calculations'!Q189</f>
        <v>13510661072648.285</v>
      </c>
      <c r="E5" s="7">
        <f>'IRA Calculations'!R189</f>
        <v>13525709738566.744</v>
      </c>
      <c r="F5" s="7">
        <f>'IRA Calculations'!S189</f>
        <v>13521967065177.699</v>
      </c>
      <c r="G5" s="7">
        <f>'IRA Calculations'!T189</f>
        <v>13506372592723.342</v>
      </c>
      <c r="H5" s="7">
        <f>'IRA Calculations'!U189</f>
        <v>13463877655285.209</v>
      </c>
      <c r="I5" s="7">
        <f>'IRA Calculations'!V189</f>
        <v>13423643916352.941</v>
      </c>
      <c r="J5" s="7">
        <f>'IRA Calculations'!W189</f>
        <v>13398770732788.248</v>
      </c>
      <c r="K5" s="7">
        <f>'IRA Calculations'!X189</f>
        <v>13401889627279.104</v>
      </c>
      <c r="L5" s="7">
        <f>'IRA Calculations'!Y189</f>
        <v>13401499765467.752</v>
      </c>
      <c r="M5" s="7">
        <f>'IRA Calculations'!Z189</f>
        <v>13379121697495.729</v>
      </c>
      <c r="N5" s="7">
        <f>'IRA Calculations'!AA189</f>
        <v>13348244642036.105</v>
      </c>
      <c r="O5" s="7">
        <f>'IRA Calculations'!AB189</f>
        <v>13313546940825.152</v>
      </c>
      <c r="P5" s="7">
        <f>'IRA Calculations'!AC189</f>
        <v>13312767217202.42</v>
      </c>
      <c r="Q5" s="7">
        <f>'IRA Calculations'!AD189</f>
        <v>13311675604130.619</v>
      </c>
      <c r="R5" s="7">
        <f>'IRA Calculations'!AE189</f>
        <v>13315730166968.756</v>
      </c>
      <c r="S5" s="7">
        <f>'IRA Calculations'!AF189</f>
        <v>13295457352778.074</v>
      </c>
      <c r="T5" s="7">
        <f>'IRA Calculations'!AG189</f>
        <v>13294287767344.014</v>
      </c>
      <c r="U5" s="7">
        <f>'IRA Calculations'!AH189</f>
        <v>13303254589005.256</v>
      </c>
      <c r="V5" s="7">
        <f>'IRA Calculations'!AI189</f>
        <v>13305983621684.781</v>
      </c>
      <c r="W5" s="7">
        <f>'IRA Calculations'!AJ189</f>
        <v>13309648322711.564</v>
      </c>
      <c r="X5" s="7">
        <f>'IRA Calculations'!AK189</f>
        <v>13323449430833.674</v>
      </c>
      <c r="Y5" s="7">
        <f>'IRA Calculations'!AL189</f>
        <v>13349492199832.453</v>
      </c>
      <c r="Z5" s="7">
        <f>'IRA Calculations'!AM189</f>
        <v>13378731835684.375</v>
      </c>
      <c r="AA5" s="7">
        <f>'IRA Calculations'!AN189</f>
        <v>13405866217754.984</v>
      </c>
      <c r="AB5" s="7">
        <f>'IRA Calculations'!AO189</f>
        <v>13426840783206.088</v>
      </c>
      <c r="AC5" s="7">
        <f>'IRA Calculations'!AP189</f>
        <v>13438692582271.402</v>
      </c>
      <c r="AD5" s="7">
        <f>'IRA Calculations'!AQ189</f>
        <v>13441655532037.738</v>
      </c>
      <c r="AE5" s="7">
        <f>'IRA Calculations'!AR189</f>
        <v>13450622353699.004</v>
      </c>
      <c r="AF5" s="7">
        <f>'IRA Calculations'!AS189</f>
        <v>13461772401503.871</v>
      </c>
      <c r="AG5" s="7">
        <f>'IRA Calculations'!AT189</f>
        <v>13465982909066.527</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2023-12-15T19:14:08Z</dcterms:modified>
</cp:coreProperties>
</file>