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GA\trans\BCDTRtSY\"/>
    </mc:Choice>
  </mc:AlternateContent>
  <xr:revisionPtr revIDLastSave="0" documentId="8_{B782790D-CEAA-426F-ACD5-60A467E5215B}"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G11" i="61" s="1"/>
  <c r="E7" i="61"/>
  <c r="G7" i="61" s="1"/>
  <c r="F10" i="61"/>
  <c r="F6" i="61"/>
  <c r="E10" i="61"/>
  <c r="E6" i="61"/>
  <c r="E3" i="61"/>
  <c r="F5" i="61"/>
  <c r="E9" i="61"/>
  <c r="F12" i="61"/>
  <c r="F8" i="61"/>
  <c r="F4" i="6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4" i="61" l="1"/>
  <c r="G10" i="61"/>
  <c r="D3" i="62"/>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D3" i="24"/>
  <c r="J3" i="63"/>
  <c r="J3" i="24" s="1"/>
  <c r="R3" i="63"/>
  <c r="R3" i="24" s="1"/>
  <c r="Z3" i="63"/>
  <c r="Z3" i="24" s="1"/>
  <c r="S3" i="63"/>
  <c r="S3" i="24" s="1"/>
  <c r="L3" i="63"/>
  <c r="L3" i="24" s="1"/>
  <c r="T3" i="63"/>
  <c r="T3" i="24" s="1"/>
  <c r="AB3" i="63"/>
  <c r="AB3" i="24" s="1"/>
  <c r="E3" i="63"/>
  <c r="E3" i="24" s="1"/>
  <c r="M3" i="63"/>
  <c r="M3" i="24" s="1"/>
  <c r="U3" i="63"/>
  <c r="U3" i="24" s="1"/>
  <c r="AC3" i="63"/>
  <c r="AC3" i="24" s="1"/>
  <c r="F3" i="63"/>
  <c r="F3" i="24" s="1"/>
  <c r="N3" i="63"/>
  <c r="N3" i="24" s="1"/>
  <c r="V3" i="63"/>
  <c r="V3" i="24" s="1"/>
  <c r="AD3" i="63"/>
  <c r="AD3" i="24" s="1"/>
  <c r="AE3" i="63"/>
  <c r="AE3" i="24" s="1"/>
  <c r="H3" i="63"/>
  <c r="H3" i="24" s="1"/>
  <c r="P3" i="63"/>
  <c r="P3" i="24" s="1"/>
  <c r="X3" i="63"/>
  <c r="X3" i="24" s="1"/>
  <c r="AF3" i="63"/>
  <c r="AF3" i="24" s="1"/>
  <c r="K3" i="63"/>
  <c r="K3" i="24" s="1"/>
  <c r="AA3" i="63"/>
  <c r="AA3" i="24" s="1"/>
  <c r="G3" i="63"/>
  <c r="G3" i="24" s="1"/>
  <c r="I3" i="63"/>
  <c r="I3" i="24" s="1"/>
  <c r="Q3" i="63"/>
  <c r="Q3" i="24" s="1"/>
  <c r="Y3" i="63"/>
  <c r="Y3" i="24" s="1"/>
  <c r="O3" i="63"/>
  <c r="O3" i="24" s="1"/>
  <c r="W3" i="63"/>
  <c r="W3" i="24" s="1"/>
  <c r="J3" i="62"/>
  <c r="J3" i="23" s="1"/>
  <c r="R3" i="62"/>
  <c r="R3" i="23" s="1"/>
  <c r="Z3" i="62"/>
  <c r="Z3" i="23" s="1"/>
  <c r="D3" i="23"/>
  <c r="S3" i="62"/>
  <c r="S3" i="23" s="1"/>
  <c r="G3" i="62"/>
  <c r="G3" i="23" s="1"/>
  <c r="L3" i="62"/>
  <c r="L3" i="23" s="1"/>
  <c r="T3" i="62"/>
  <c r="T3" i="23" s="1"/>
  <c r="AB3" i="62"/>
  <c r="AB3" i="23" s="1"/>
  <c r="M3" i="62"/>
  <c r="M3" i="23" s="1"/>
  <c r="U3" i="62"/>
  <c r="U3" i="23" s="1"/>
  <c r="AC3" i="62"/>
  <c r="AC3" i="23" s="1"/>
  <c r="F3" i="62"/>
  <c r="F3" i="23" s="1"/>
  <c r="N3" i="62"/>
  <c r="N3" i="23" s="1"/>
  <c r="V3" i="62"/>
  <c r="V3" i="23" s="1"/>
  <c r="AD3" i="62"/>
  <c r="AD3" i="23" s="1"/>
  <c r="O3" i="62"/>
  <c r="O3" i="23" s="1"/>
  <c r="H3" i="62"/>
  <c r="H3" i="23" s="1"/>
  <c r="P3" i="62"/>
  <c r="P3" i="23" s="1"/>
  <c r="X3" i="62"/>
  <c r="X3" i="23" s="1"/>
  <c r="AF3" i="62"/>
  <c r="AF3" i="23" s="1"/>
  <c r="K3" i="62"/>
  <c r="K3" i="23" s="1"/>
  <c r="I3" i="62"/>
  <c r="I3" i="23" s="1"/>
  <c r="Q3" i="62"/>
  <c r="Q3" i="23" s="1"/>
  <c r="Y3" i="62"/>
  <c r="Y3" i="23" s="1"/>
  <c r="E3" i="62"/>
  <c r="E3" i="23" s="1"/>
  <c r="AA3" i="62"/>
  <c r="AA3" i="23" s="1"/>
  <c r="W3" i="62"/>
  <c r="W3" i="23" s="1"/>
  <c r="AE3" i="62"/>
  <c r="AE3" i="23"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AF4" i="63" l="1"/>
  <c r="AF4" i="24" s="1"/>
  <c r="AA4" i="63"/>
  <c r="AA4" i="24" s="1"/>
  <c r="Y4" i="63"/>
  <c r="Y4" i="24" s="1"/>
  <c r="S4" i="63"/>
  <c r="S4" i="24" s="1"/>
  <c r="Q4" i="63"/>
  <c r="Q4" i="24" s="1"/>
  <c r="K4" i="63"/>
  <c r="K4" i="24" s="1"/>
  <c r="D4" i="24"/>
  <c r="E4" i="63"/>
  <c r="E4" i="24" s="1"/>
  <c r="I4" i="63"/>
  <c r="I4" i="24" s="1"/>
  <c r="J4" i="63"/>
  <c r="J4" i="24" s="1"/>
  <c r="AC4" i="63"/>
  <c r="AC4" i="24" s="1"/>
  <c r="AE4" i="63"/>
  <c r="AE4" i="24" s="1"/>
  <c r="F4" i="63"/>
  <c r="F4" i="24" s="1"/>
  <c r="H4" i="63"/>
  <c r="H4" i="24" s="1"/>
  <c r="Z4" i="63"/>
  <c r="Z4" i="24" s="1"/>
  <c r="N4" i="63"/>
  <c r="N4" i="24" s="1"/>
  <c r="P4" i="63"/>
  <c r="P4" i="24" s="1"/>
  <c r="L4" i="63"/>
  <c r="L4" i="24" s="1"/>
  <c r="V4" i="63"/>
  <c r="V4" i="24" s="1"/>
  <c r="X4" i="63"/>
  <c r="X4" i="24" s="1"/>
  <c r="AD4" i="63"/>
  <c r="AD4" i="24" s="1"/>
  <c r="R4" i="63"/>
  <c r="R4" i="24" s="1"/>
  <c r="AB4" i="63"/>
  <c r="AB4" i="24" s="1"/>
  <c r="W4" i="63"/>
  <c r="W4" i="24" s="1"/>
  <c r="U4" i="63"/>
  <c r="U4" i="24" s="1"/>
  <c r="T4" i="63"/>
  <c r="T4" i="24" s="1"/>
  <c r="G4" i="63"/>
  <c r="G4" i="24" s="1"/>
  <c r="M4" i="63"/>
  <c r="M4" i="24" s="1"/>
  <c r="O4" i="63"/>
  <c r="O4" i="24" s="1"/>
  <c r="F4" i="62"/>
  <c r="F4" i="23" s="1"/>
  <c r="N4" i="62"/>
  <c r="N4" i="23" s="1"/>
  <c r="V4" i="62"/>
  <c r="V4" i="23" s="1"/>
  <c r="AD4" i="62"/>
  <c r="AD4" i="23" s="1"/>
  <c r="O4" i="62"/>
  <c r="O4" i="23" s="1"/>
  <c r="G4" i="62"/>
  <c r="G4" i="23" s="1"/>
  <c r="H4" i="62"/>
  <c r="H4" i="23" s="1"/>
  <c r="P4" i="62"/>
  <c r="P4" i="23" s="1"/>
  <c r="X4" i="62"/>
  <c r="X4" i="23" s="1"/>
  <c r="AF4" i="62"/>
  <c r="AF4" i="23" s="1"/>
  <c r="D4" i="23"/>
  <c r="Q4" i="62"/>
  <c r="Q4" i="23" s="1"/>
  <c r="Y4" i="62"/>
  <c r="Y4" i="23" s="1"/>
  <c r="E4" i="62"/>
  <c r="E4" i="23" s="1"/>
  <c r="I4" i="62"/>
  <c r="I4" i="23" s="1"/>
  <c r="J4" i="62"/>
  <c r="J4" i="23" s="1"/>
  <c r="R4" i="62"/>
  <c r="R4" i="23" s="1"/>
  <c r="Z4" i="62"/>
  <c r="Z4" i="23" s="1"/>
  <c r="K4" i="62"/>
  <c r="K4" i="23" s="1"/>
  <c r="S4" i="62"/>
  <c r="S4" i="23" s="1"/>
  <c r="AA4" i="62"/>
  <c r="AA4" i="23" s="1"/>
  <c r="L4" i="62"/>
  <c r="L4" i="23" s="1"/>
  <c r="T4" i="62"/>
  <c r="T4" i="23" s="1"/>
  <c r="AB4" i="62"/>
  <c r="AB4" i="23" s="1"/>
  <c r="AE4" i="62"/>
  <c r="AE4" i="23" s="1"/>
  <c r="M4" i="62"/>
  <c r="M4" i="23" s="1"/>
  <c r="U4" i="62"/>
  <c r="U4" i="23" s="1"/>
  <c r="AC4" i="62"/>
  <c r="AC4" i="23" s="1"/>
  <c r="W4" i="62"/>
  <c r="W4" i="23" s="1"/>
  <c r="F2" i="62"/>
  <c r="F2" i="23" s="1"/>
  <c r="N2" i="62"/>
  <c r="N2" i="23" s="1"/>
  <c r="V2" i="62"/>
  <c r="V2" i="23" s="1"/>
  <c r="AD2" i="62"/>
  <c r="AD2" i="23" s="1"/>
  <c r="AA2" i="62"/>
  <c r="AA2" i="23" s="1"/>
  <c r="H2" i="62"/>
  <c r="H2" i="23" s="1"/>
  <c r="P2" i="62"/>
  <c r="P2" i="23" s="1"/>
  <c r="X2" i="62"/>
  <c r="X2" i="23" s="1"/>
  <c r="AF2" i="62"/>
  <c r="AF2" i="23" s="1"/>
  <c r="D2" i="23"/>
  <c r="I2" i="62"/>
  <c r="I2" i="23" s="1"/>
  <c r="Q2" i="62"/>
  <c r="Q2" i="23" s="1"/>
  <c r="Y2" i="62"/>
  <c r="Y2" i="23" s="1"/>
  <c r="E2" i="62"/>
  <c r="E2" i="23" s="1"/>
  <c r="J2" i="62"/>
  <c r="J2" i="23" s="1"/>
  <c r="R2" i="62"/>
  <c r="R2" i="23" s="1"/>
  <c r="Z2" i="62"/>
  <c r="Z2" i="23" s="1"/>
  <c r="K2" i="62"/>
  <c r="K2" i="23" s="1"/>
  <c r="L2" i="62"/>
  <c r="L2" i="23" s="1"/>
  <c r="T2" i="62"/>
  <c r="T2" i="23" s="1"/>
  <c r="AB2" i="62"/>
  <c r="AB2" i="23" s="1"/>
  <c r="G2" i="62"/>
  <c r="G2" i="23" s="1"/>
  <c r="O2" i="62"/>
  <c r="O2" i="23" s="1"/>
  <c r="W2" i="62"/>
  <c r="W2" i="23" s="1"/>
  <c r="AE2" i="62"/>
  <c r="AE2" i="23" s="1"/>
  <c r="M2" i="62"/>
  <c r="M2" i="23" s="1"/>
  <c r="U2" i="62"/>
  <c r="U2" i="23" s="1"/>
  <c r="AC2" i="62"/>
  <c r="AC2" i="23" s="1"/>
  <c r="S2" i="62"/>
  <c r="S2" i="23" s="1"/>
  <c r="G2" i="63"/>
  <c r="G2" i="24" s="1"/>
  <c r="O2" i="63"/>
  <c r="O2" i="24" s="1"/>
  <c r="W2" i="63"/>
  <c r="W2" i="24" s="1"/>
  <c r="AE2" i="63"/>
  <c r="AE2" i="24" s="1"/>
  <c r="P2" i="63"/>
  <c r="P2" i="24" s="1"/>
  <c r="AB2" i="63"/>
  <c r="AB2" i="24" s="1"/>
  <c r="D2" i="24"/>
  <c r="I2" i="63"/>
  <c r="I2" i="24" s="1"/>
  <c r="Q2" i="63"/>
  <c r="Q2" i="24" s="1"/>
  <c r="Y2" i="63"/>
  <c r="Y2" i="24" s="1"/>
  <c r="E2" i="63"/>
  <c r="E2" i="24" s="1"/>
  <c r="J2" i="63"/>
  <c r="J2" i="24" s="1"/>
  <c r="R2" i="63"/>
  <c r="R2" i="24" s="1"/>
  <c r="Z2" i="63"/>
  <c r="Z2" i="24" s="1"/>
  <c r="K2" i="63"/>
  <c r="K2" i="24" s="1"/>
  <c r="S2" i="63"/>
  <c r="S2" i="24" s="1"/>
  <c r="AA2" i="63"/>
  <c r="AA2" i="24" s="1"/>
  <c r="T2" i="63"/>
  <c r="T2" i="24" s="1"/>
  <c r="M2" i="63"/>
  <c r="M2" i="24" s="1"/>
  <c r="U2" i="63"/>
  <c r="U2" i="24" s="1"/>
  <c r="AC2" i="63"/>
  <c r="AC2" i="24" s="1"/>
  <c r="H2" i="63"/>
  <c r="H2" i="24" s="1"/>
  <c r="X2" i="63"/>
  <c r="X2" i="24" s="1"/>
  <c r="AF2" i="63"/>
  <c r="AF2" i="24" s="1"/>
  <c r="F2" i="63"/>
  <c r="F2" i="24" s="1"/>
  <c r="N2" i="63"/>
  <c r="N2" i="24" s="1"/>
  <c r="V2" i="63"/>
  <c r="V2" i="24" s="1"/>
  <c r="AD2" i="63"/>
  <c r="AD2" i="24" s="1"/>
  <c r="L2" i="63"/>
  <c r="L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<sst xmlns="http://schemas.openxmlformats.org/spreadsheetml/2006/main" count="53128" uniqueCount="4272">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</sst>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4224</v>
      </c>
      <c r="C1" s="104">
        <v>45660</v>
      </c>
      <c r="E1" s="106" t="s">
        <v>3851</v>
      </c>
      <c r="F1" s="106" t="s">
        <v>3851</v>
      </c>
    </row>
    <row r="2" spans="1:6">
      <c r="B2" t="str">
        <f>LOOKUP(B1,E2:F51,F2:F51)</f>
        <v>GA</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GA</v>
      </c>
    </row>
    <row r="2" spans="1:8">
      <c r="E2">
        <v>2021</v>
      </c>
      <c r="F2">
        <v>2022</v>
      </c>
      <c r="G2" t="s">
        <v>4265</v>
      </c>
      <c r="H2" t="s">
        <v>4266</v>
      </c>
    </row>
    <row r="3" spans="1:8">
      <c r="A3" t="s">
        <v>4105</v>
      </c>
      <c r="C3" t="s">
        <v>4195</v>
      </c>
      <c r="D3" t="s">
        <v>4196</v>
      </c>
      <c r="E3" s="107">
        <f>SUMIFS('SEDS 2022'!F:F,'SEDS 2022'!$C:$C,$A3,'SEDS 2022'!$B:$B,$A$1)</f>
        <v>857849</v>
      </c>
      <c r="F3" s="107">
        <f>SUMIFS('SEDS 2022'!G:G,'SEDS 2022'!$C:$C,$A3,'SEDS 2022'!$B:$B,$A$1)</f>
        <v>874604</v>
      </c>
      <c r="G3" s="82">
        <f>F3/E3</f>
        <v>1.0195314093739107</v>
      </c>
    </row>
    <row r="4" spans="1:8">
      <c r="A4" t="s">
        <v>3864</v>
      </c>
      <c r="C4" t="s">
        <v>4197</v>
      </c>
      <c r="D4" t="s">
        <v>4198</v>
      </c>
      <c r="E4" s="107">
        <f>SUMIFS('SEDS 2022'!F:F,'SEDS 2022'!$C:$C,$A4,'SEDS 2022'!$B:$B,$A$1)</f>
        <v>2096</v>
      </c>
      <c r="F4" s="107">
        <f>SUMIFS('SEDS 2022'!G:G,'SEDS 2022'!$C:$C,$A4,'SEDS 2022'!$B:$B,$A$1)</f>
        <v>1658</v>
      </c>
      <c r="G4" s="82">
        <f t="shared" ref="G4:G12" si="0">F4/E4</f>
        <v>0.79103053435114501</v>
      </c>
    </row>
    <row r="5" spans="1:8">
      <c r="A5" t="s">
        <v>3909</v>
      </c>
      <c r="C5" t="s">
        <v>4199</v>
      </c>
      <c r="D5" t="s">
        <v>4200</v>
      </c>
      <c r="E5" s="107">
        <f>SUMIFS('SEDS 2022'!F:F,'SEDS 2022'!$C:$C,$A5,'SEDS 2022'!$B:$B,$A$1)</f>
        <v>37520</v>
      </c>
      <c r="F5" s="107">
        <f>SUMIFS('SEDS 2022'!G:G,'SEDS 2022'!$C:$C,$A5,'SEDS 2022'!$B:$B,$A$1)</f>
        <v>36859</v>
      </c>
      <c r="G5" s="82">
        <f t="shared" si="0"/>
        <v>0.98238272921108738</v>
      </c>
    </row>
    <row r="6" spans="1:8">
      <c r="A6" t="s">
        <v>3916</v>
      </c>
      <c r="C6" t="s">
        <v>4201</v>
      </c>
      <c r="D6" t="s">
        <v>4202</v>
      </c>
      <c r="E6" s="107">
        <f>SUMIFS('SEDS 2022'!F:F,'SEDS 2022'!$C:$C,$A6,'SEDS 2022'!$B:$B,$A$1)</f>
        <v>488</v>
      </c>
      <c r="F6" s="107">
        <f>SUMIFS('SEDS 2022'!G:G,'SEDS 2022'!$C:$C,$A6,'SEDS 2022'!$B:$B,$A$1)</f>
        <v>490</v>
      </c>
      <c r="G6" s="82">
        <f t="shared" si="0"/>
        <v>1.0040983606557377</v>
      </c>
    </row>
    <row r="7" spans="1:8">
      <c r="A7" t="s">
        <v>4070</v>
      </c>
      <c r="C7" t="s">
        <v>4203</v>
      </c>
      <c r="D7" t="s">
        <v>4204</v>
      </c>
      <c r="E7" s="107">
        <f>SUMIFS('SEDS 2022'!F:F,'SEDS 2022'!$C:$C,$A7,'SEDS 2022'!$B:$B,$A$1)</f>
        <v>6849</v>
      </c>
      <c r="F7" s="107">
        <f>SUMIFS('SEDS 2022'!G:G,'SEDS 2022'!$C:$C,$A7,'SEDS 2022'!$B:$B,$A$1)</f>
        <v>7019</v>
      </c>
      <c r="G7" s="82">
        <f t="shared" si="0"/>
        <v>1.0248211417725215</v>
      </c>
    </row>
    <row r="8" spans="1:8">
      <c r="A8" t="s">
        <v>3973</v>
      </c>
      <c r="B8" t="s">
        <v>3859</v>
      </c>
      <c r="C8" t="s">
        <v>4205</v>
      </c>
      <c r="D8" t="s">
        <v>4206</v>
      </c>
      <c r="E8" s="107">
        <f>SUMIFS('SEDS 2022'!F:F,'SEDS 2022'!$C:$C,$A8,'SEDS 2022'!$B:$B,$A$1)</f>
        <v>98860</v>
      </c>
      <c r="F8" s="107">
        <f>SUMIFS('SEDS 2022'!G:G,'SEDS 2022'!$C:$C,$A8,'SEDS 2022'!$B:$B,$A$1)</f>
        <v>133047</v>
      </c>
      <c r="G8" s="82">
        <f t="shared" si="0"/>
        <v>1.3458122597612785</v>
      </c>
      <c r="H8" t="s">
        <v>122</v>
      </c>
    </row>
    <row r="9" spans="1:8">
      <c r="A9" t="s">
        <v>4055</v>
      </c>
      <c r="C9" t="s">
        <v>4207</v>
      </c>
      <c r="D9" t="s">
        <v>4208</v>
      </c>
      <c r="E9" s="107">
        <f>SUMIFS('SEDS 2022'!F:F,'SEDS 2022'!$C:$C,$A9,'SEDS 2022'!$B:$B,$A$1)</f>
        <v>514</v>
      </c>
      <c r="F9" s="107">
        <f>SUMIFS('SEDS 2022'!G:G,'SEDS 2022'!$C:$C,$A9,'SEDS 2022'!$B:$B,$A$1)</f>
        <v>748</v>
      </c>
      <c r="G9" s="82">
        <f t="shared" si="0"/>
        <v>1.4552529182879377</v>
      </c>
    </row>
    <row r="10" spans="1:8">
      <c r="A10" t="s">
        <v>4004</v>
      </c>
      <c r="C10" t="s">
        <v>4209</v>
      </c>
      <c r="D10" t="s">
        <v>4210</v>
      </c>
      <c r="E10" s="107">
        <f>SUMIFS('SEDS 2022'!F:F,'SEDS 2022'!$C:$C,$A10,'SEDS 2022'!$B:$B,$A$1)</f>
        <v>8102</v>
      </c>
      <c r="F10" s="107">
        <f>SUMIFS('SEDS 2022'!G:G,'SEDS 2022'!$C:$C,$A10,'SEDS 2022'!$B:$B,$A$1)</f>
        <v>12880</v>
      </c>
      <c r="G10" s="82">
        <f t="shared" si="0"/>
        <v>1.5897309306344112</v>
      </c>
    </row>
    <row r="11" spans="1:8">
      <c r="A11" t="s">
        <v>3892</v>
      </c>
      <c r="C11" t="s">
        <v>4211</v>
      </c>
      <c r="D11" t="s">
        <v>4212</v>
      </c>
      <c r="E11" s="107">
        <f>SUMIFS('SEDS 2022'!F:F,'SEDS 2022'!$C:$C,$A11,'SEDS 2022'!$B:$B,$A$1)</f>
        <v>191896</v>
      </c>
      <c r="F11" s="107">
        <f>SUMIFS('SEDS 2022'!G:G,'SEDS 2022'!$C:$C,$A11,'SEDS 2022'!$B:$B,$A$1)</f>
        <v>184093</v>
      </c>
      <c r="G11" s="82">
        <f t="shared" si="0"/>
        <v>0.95933734939759041</v>
      </c>
      <c r="H11" t="s">
        <v>124</v>
      </c>
    </row>
    <row r="12" spans="1:8">
      <c r="A12" t="s">
        <v>3993</v>
      </c>
      <c r="C12" t="s">
        <v>4213</v>
      </c>
      <c r="D12" t="s">
        <v>4214</v>
      </c>
      <c r="E12" s="107">
        <f>SUMIFS('SEDS 2022'!F:F,'SEDS 2022'!$C:$C,$A12,'SEDS 2022'!$B:$B,$A$1)</f>
        <v>545257</v>
      </c>
      <c r="F12" s="107">
        <f>SUMIFS('SEDS 2022'!G:G,'SEDS 2022'!$C:$C,$A12,'SEDS 2022'!$B:$B,$A$1)</f>
        <v>530563</v>
      </c>
      <c r="G12" s="82">
        <f t="shared" si="0"/>
        <v>0.97305124005744081</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0.97305124005744081</v>
      </c>
      <c r="E2">
        <f>$D$2*INDEX('AEO 2023 Table 7'!18:18,MATCH(E$1,'AEO 2023 Table 7'!1:1,0))/INDEX('AEO 2023 Table 7'!18:18,MATCH($D$1,'AEO 2023 Table 7'!1:1,0))</f>
        <v>0.99292116673194086</v>
      </c>
      <c r="F2">
        <f>$D$2*INDEX('AEO 2023 Table 7'!18:18,MATCH(F$1,'AEO 2023 Table 7'!1:1,0))/INDEX('AEO 2023 Table 7'!18:18,MATCH($D$1,'AEO 2023 Table 7'!1:1,0))</f>
        <v>1.0001584664732408</v>
      </c>
      <c r="G2">
        <f>$D$2*INDEX('AEO 2023 Table 7'!18:18,MATCH(G$1,'AEO 2023 Table 7'!1:1,0))/INDEX('AEO 2023 Table 7'!18:18,MATCH($D$1,'AEO 2023 Table 7'!1:1,0))</f>
        <v>1.0038728241920425</v>
      </c>
      <c r="H2">
        <f>$D$2*INDEX('AEO 2023 Table 7'!18:18,MATCH(H$1,'AEO 2023 Table 7'!1:1,0))/INDEX('AEO 2023 Table 7'!18:18,MATCH($D$1,'AEO 2023 Table 7'!1:1,0))</f>
        <v>1.0110177998472201</v>
      </c>
      <c r="I2">
        <f>$D$2*INDEX('AEO 2023 Table 7'!18:18,MATCH(I$1,'AEO 2023 Table 7'!1:1,0))/INDEX('AEO 2023 Table 7'!18:18,MATCH($D$1,'AEO 2023 Table 7'!1:1,0))</f>
        <v>1.0204961969222059</v>
      </c>
      <c r="J2">
        <f>$D$2*INDEX('AEO 2023 Table 7'!18:18,MATCH(J$1,'AEO 2023 Table 7'!1:1,0))/INDEX('AEO 2023 Table 7'!18:18,MATCH($D$1,'AEO 2023 Table 7'!1:1,0))</f>
        <v>1.0292653266754259</v>
      </c>
      <c r="K2">
        <f>$D$2*INDEX('AEO 2023 Table 7'!18:18,MATCH(K$1,'AEO 2023 Table 7'!1:1,0))/INDEX('AEO 2023 Table 7'!18:18,MATCH($D$1,'AEO 2023 Table 7'!1:1,0))</f>
        <v>1.0361149484159904</v>
      </c>
      <c r="L2">
        <f>$D$2*INDEX('AEO 2023 Table 7'!18:18,MATCH(L$1,'AEO 2023 Table 7'!1:1,0))/INDEX('AEO 2023 Table 7'!18:18,MATCH($D$1,'AEO 2023 Table 7'!1:1,0))</f>
        <v>1.0413408335745351</v>
      </c>
      <c r="M2">
        <f>$D$2*INDEX('AEO 2023 Table 7'!18:18,MATCH(M$1,'AEO 2023 Table 7'!1:1,0))/INDEX('AEO 2023 Table 7'!18:18,MATCH($D$1,'AEO 2023 Table 7'!1:1,0))</f>
        <v>1.0457662967122818</v>
      </c>
      <c r="N2">
        <f>$D$2*INDEX('AEO 2023 Table 7'!18:18,MATCH(N$1,'AEO 2023 Table 7'!1:1,0))/INDEX('AEO 2023 Table 7'!18:18,MATCH($D$1,'AEO 2023 Table 7'!1:1,0))</f>
        <v>1.0494886755298902</v>
      </c>
      <c r="O2">
        <f>$D$2*INDEX('AEO 2023 Table 7'!18:18,MATCH(O$1,'AEO 2023 Table 7'!1:1,0))/INDEX('AEO 2023 Table 7'!18:18,MATCH($D$1,'AEO 2023 Table 7'!1:1,0))</f>
        <v>1.0548642846720453</v>
      </c>
      <c r="P2">
        <f>$D$2*INDEX('AEO 2023 Table 7'!18:18,MATCH(P$1,'AEO 2023 Table 7'!1:1,0))/INDEX('AEO 2023 Table 7'!18:18,MATCH($D$1,'AEO 2023 Table 7'!1:1,0))</f>
        <v>1.0617289455450891</v>
      </c>
      <c r="Q2">
        <f>$D$2*INDEX('AEO 2023 Table 7'!18:18,MATCH(Q$1,'AEO 2023 Table 7'!1:1,0))/INDEX('AEO 2023 Table 7'!18:18,MATCH($D$1,'AEO 2023 Table 7'!1:1,0))</f>
        <v>1.0679983031748452</v>
      </c>
      <c r="R2">
        <f>$D$2*INDEX('AEO 2023 Table 7'!18:18,MATCH(R$1,'AEO 2023 Table 7'!1:1,0))/INDEX('AEO 2023 Table 7'!18:18,MATCH($D$1,'AEO 2023 Table 7'!1:1,0))</f>
        <v>1.0730917594376874</v>
      </c>
      <c r="S2">
        <f>$D$2*INDEX('AEO 2023 Table 7'!18:18,MATCH(S$1,'AEO 2023 Table 7'!1:1,0))/INDEX('AEO 2023 Table 7'!18:18,MATCH($D$1,'AEO 2023 Table 7'!1:1,0))</f>
        <v>1.0790112040754292</v>
      </c>
      <c r="T2">
        <f>$D$2*INDEX('AEO 2023 Table 7'!18:18,MATCH(T$1,'AEO 2023 Table 7'!1:1,0))/INDEX('AEO 2023 Table 7'!18:18,MATCH($D$1,'AEO 2023 Table 7'!1:1,0))</f>
        <v>1.0856907150725486</v>
      </c>
      <c r="U2">
        <f>$D$2*INDEX('AEO 2023 Table 7'!18:18,MATCH(U$1,'AEO 2023 Table 7'!1:1,0))/INDEX('AEO 2023 Table 7'!18:18,MATCH($D$1,'AEO 2023 Table 7'!1:1,0))</f>
        <v>1.0924206075912568</v>
      </c>
      <c r="V2">
        <f>$D$2*INDEX('AEO 2023 Table 7'!18:18,MATCH(V$1,'AEO 2023 Table 7'!1:1,0))/INDEX('AEO 2023 Table 7'!18:18,MATCH($D$1,'AEO 2023 Table 7'!1:1,0))</f>
        <v>1.1001078311544552</v>
      </c>
      <c r="W2">
        <f>$D$2*INDEX('AEO 2023 Table 7'!18:18,MATCH(W$1,'AEO 2023 Table 7'!1:1,0))/INDEX('AEO 2023 Table 7'!18:18,MATCH($D$1,'AEO 2023 Table 7'!1:1,0))</f>
        <v>1.1079850505172537</v>
      </c>
      <c r="X2">
        <f>$D$2*INDEX('AEO 2023 Table 7'!18:18,MATCH(X$1,'AEO 2023 Table 7'!1:1,0))/INDEX('AEO 2023 Table 7'!18:18,MATCH($D$1,'AEO 2023 Table 7'!1:1,0))</f>
        <v>1.1161999010564694</v>
      </c>
      <c r="Y2">
        <f>$D$2*INDEX('AEO 2023 Table 7'!18:18,MATCH(Y$1,'AEO 2023 Table 7'!1:1,0))/INDEX('AEO 2023 Table 7'!18:18,MATCH($D$1,'AEO 2023 Table 7'!1:1,0))</f>
        <v>1.1241781339720591</v>
      </c>
      <c r="Z2">
        <f>$D$2*INDEX('AEO 2023 Table 7'!18:18,MATCH(Z$1,'AEO 2023 Table 7'!1:1,0))/INDEX('AEO 2023 Table 7'!18:18,MATCH($D$1,'AEO 2023 Table 7'!1:1,0))</f>
        <v>1.132440023509097</v>
      </c>
      <c r="AA2">
        <f>$D$2*INDEX('AEO 2023 Table 7'!18:18,MATCH(AA$1,'AEO 2023 Table 7'!1:1,0))/INDEX('AEO 2023 Table 7'!18:18,MATCH($D$1,'AEO 2023 Table 7'!1:1,0))</f>
        <v>1.1412230230077063</v>
      </c>
      <c r="AB2">
        <f>$D$2*INDEX('AEO 2023 Table 7'!18:18,MATCH(AB$1,'AEO 2023 Table 7'!1:1,0))/INDEX('AEO 2023 Table 7'!18:18,MATCH($D$1,'AEO 2023 Table 7'!1:1,0))</f>
        <v>1.1514278989891613</v>
      </c>
      <c r="AC2">
        <f>$D$2*INDEX('AEO 2023 Table 7'!18:18,MATCH(AC$1,'AEO 2023 Table 7'!1:1,0))/INDEX('AEO 2023 Table 7'!18:18,MATCH($D$1,'AEO 2023 Table 7'!1:1,0))</f>
        <v>1.1623834834954614</v>
      </c>
      <c r="AD2">
        <f>$D$2*INDEX('AEO 2023 Table 7'!18:18,MATCH(AD$1,'AEO 2023 Table 7'!1:1,0))/INDEX('AEO 2023 Table 7'!18:18,MATCH($D$1,'AEO 2023 Table 7'!1:1,0))</f>
        <v>1.1736863910255293</v>
      </c>
      <c r="AE2">
        <f>$D$2*INDEX('AEO 2023 Table 7'!18:18,MATCH(AE$1,'AEO 2023 Table 7'!1:1,0))/INDEX('AEO 2023 Table 7'!18:18,MATCH($D$1,'AEO 2023 Table 7'!1:1,0))</f>
        <v>1.1851380198163004</v>
      </c>
      <c r="AF2">
        <f>$D$2*INDEX('AEO 2023 Table 7'!18:18,MATCH(AF$1,'AEO 2023 Table 7'!1:1,0))/INDEX('AEO 2023 Table 7'!18:18,MATCH($D$1,'AEO 2023 Table 7'!1:1,0))</f>
        <v>1.1976354608791424</v>
      </c>
    </row>
    <row r="3" spans="1:32">
      <c r="A3" t="s">
        <v>124</v>
      </c>
      <c r="B3">
        <f>INDEX('AEO 2021 Table 7'!22:22,MATCH(B$1,'AEO 2021 Table 7'!1:1,0))/INDEX('AEO 2021 Table 7'!22:22,MATCH(B$1,'AEO 2021 Table 7'!1:1,0))</f>
        <v>1</v>
      </c>
      <c r="C3">
        <v>1</v>
      </c>
      <c r="D3" s="108">
        <f>'seds growth'!G11</f>
        <v>0.95933734939759041</v>
      </c>
      <c r="E3">
        <f>$D$3*INDEX('AEO 2023 Table 7'!22:22,MATCH(E$1,'AEO 2023 Table 7'!1:1,0))/INDEX('AEO 2023 Table 7'!22:22,MATCH($D$1,'AEO 2023 Table 7'!1:1,0))</f>
        <v>1.0217153303722952</v>
      </c>
      <c r="F3">
        <f>$D$3*INDEX('AEO 2023 Table 7'!22:22,MATCH(F$1,'AEO 2023 Table 7'!1:1,0))/INDEX('AEO 2023 Table 7'!22:22,MATCH($D$1,'AEO 2023 Table 7'!1:1,0))</f>
        <v>1.0571746801651223</v>
      </c>
      <c r="G3">
        <f>$D$3*INDEX('AEO 2023 Table 7'!22:22,MATCH(G$1,'AEO 2023 Table 7'!1:1,0))/INDEX('AEO 2023 Table 7'!22:22,MATCH($D$1,'AEO 2023 Table 7'!1:1,0))</f>
        <v>1.0791694167174652</v>
      </c>
      <c r="H3">
        <f>$D$3*INDEX('AEO 2023 Table 7'!22:22,MATCH(H$1,'AEO 2023 Table 7'!1:1,0))/INDEX('AEO 2023 Table 7'!22:22,MATCH($D$1,'AEO 2023 Table 7'!1:1,0))</f>
        <v>1.0952166860490986</v>
      </c>
      <c r="I3">
        <f>$D$3*INDEX('AEO 2023 Table 7'!22:22,MATCH(I$1,'AEO 2023 Table 7'!1:1,0))/INDEX('AEO 2023 Table 7'!22:22,MATCH($D$1,'AEO 2023 Table 7'!1:1,0))</f>
        <v>1.1072561987590723</v>
      </c>
      <c r="J3">
        <f>$D$3*INDEX('AEO 2023 Table 7'!22:22,MATCH(J$1,'AEO 2023 Table 7'!1:1,0))/INDEX('AEO 2023 Table 7'!22:22,MATCH($D$1,'AEO 2023 Table 7'!1:1,0))</f>
        <v>1.1164504526940817</v>
      </c>
      <c r="K3">
        <f>$D$3*INDEX('AEO 2023 Table 7'!22:22,MATCH(K$1,'AEO 2023 Table 7'!1:1,0))/INDEX('AEO 2023 Table 7'!22:22,MATCH($D$1,'AEO 2023 Table 7'!1:1,0))</f>
        <v>1.1233224882380417</v>
      </c>
      <c r="L3">
        <f>$D$3*INDEX('AEO 2023 Table 7'!22:22,MATCH(L$1,'AEO 2023 Table 7'!1:1,0))/INDEX('AEO 2023 Table 7'!22:22,MATCH($D$1,'AEO 2023 Table 7'!1:1,0))</f>
        <v>1.1283806009236559</v>
      </c>
      <c r="M3">
        <f>$D$3*INDEX('AEO 2023 Table 7'!22:22,MATCH(M$1,'AEO 2023 Table 7'!1:1,0))/INDEX('AEO 2023 Table 7'!22:22,MATCH($D$1,'AEO 2023 Table 7'!1:1,0))</f>
        <v>1.1318567884376742</v>
      </c>
      <c r="N3">
        <f>$D$3*INDEX('AEO 2023 Table 7'!22:22,MATCH(N$1,'AEO 2023 Table 7'!1:1,0))/INDEX('AEO 2023 Table 7'!22:22,MATCH($D$1,'AEO 2023 Table 7'!1:1,0))</f>
        <v>1.134652919577122</v>
      </c>
      <c r="O3">
        <f>$D$3*INDEX('AEO 2023 Table 7'!22:22,MATCH(O$1,'AEO 2023 Table 7'!1:1,0))/INDEX('AEO 2023 Table 7'!22:22,MATCH($D$1,'AEO 2023 Table 7'!1:1,0))</f>
        <v>1.1371393869726028</v>
      </c>
      <c r="P3">
        <f>$D$3*INDEX('AEO 2023 Table 7'!22:22,MATCH(P$1,'AEO 2023 Table 7'!1:1,0))/INDEX('AEO 2023 Table 7'!22:22,MATCH($D$1,'AEO 2023 Table 7'!1:1,0))</f>
        <v>1.1395673779392517</v>
      </c>
      <c r="Q3">
        <f>$D$3*INDEX('AEO 2023 Table 7'!22:22,MATCH(Q$1,'AEO 2023 Table 7'!1:1,0))/INDEX('AEO 2023 Table 7'!22:22,MATCH($D$1,'AEO 2023 Table 7'!1:1,0))</f>
        <v>1.1415196137344918</v>
      </c>
      <c r="R3">
        <f>$D$3*INDEX('AEO 2023 Table 7'!22:22,MATCH(R$1,'AEO 2023 Table 7'!1:1,0))/INDEX('AEO 2023 Table 7'!22:22,MATCH($D$1,'AEO 2023 Table 7'!1:1,0))</f>
        <v>1.1431955626180408</v>
      </c>
      <c r="S3">
        <f>$D$3*INDEX('AEO 2023 Table 7'!22:22,MATCH(S$1,'AEO 2023 Table 7'!1:1,0))/INDEX('AEO 2023 Table 7'!22:22,MATCH($D$1,'AEO 2023 Table 7'!1:1,0))</f>
        <v>1.1446538540983866</v>
      </c>
      <c r="T3">
        <f>$D$3*INDEX('AEO 2023 Table 7'!22:22,MATCH(T$1,'AEO 2023 Table 7'!1:1,0))/INDEX('AEO 2023 Table 7'!22:22,MATCH($D$1,'AEO 2023 Table 7'!1:1,0))</f>
        <v>1.1453299085333624</v>
      </c>
      <c r="U3">
        <f>$D$3*INDEX('AEO 2023 Table 7'!22:22,MATCH(U$1,'AEO 2023 Table 7'!1:1,0))/INDEX('AEO 2023 Table 7'!22:22,MATCH($D$1,'AEO 2023 Table 7'!1:1,0))</f>
        <v>1.1456052824342449</v>
      </c>
      <c r="V3">
        <f>$D$3*INDEX('AEO 2023 Table 7'!22:22,MATCH(V$1,'AEO 2023 Table 7'!1:1,0))/INDEX('AEO 2023 Table 7'!22:22,MATCH($D$1,'AEO 2023 Table 7'!1:1,0))</f>
        <v>1.1456021114985002</v>
      </c>
      <c r="W3">
        <f>$D$3*INDEX('AEO 2023 Table 7'!22:22,MATCH(W$1,'AEO 2023 Table 7'!1:1,0))/INDEX('AEO 2023 Table 7'!22:22,MATCH($D$1,'AEO 2023 Table 7'!1:1,0))</f>
        <v>1.1453156393225126</v>
      </c>
      <c r="X3">
        <f>$D$3*INDEX('AEO 2023 Table 7'!22:22,MATCH(X$1,'AEO 2023 Table 7'!1:1,0))/INDEX('AEO 2023 Table 7'!22:22,MATCH($D$1,'AEO 2023 Table 7'!1:1,0))</f>
        <v>1.1448819318525012</v>
      </c>
      <c r="Y3">
        <f>$D$3*INDEX('AEO 2023 Table 7'!22:22,MATCH(Y$1,'AEO 2023 Table 7'!1:1,0))/INDEX('AEO 2023 Table 7'!22:22,MATCH($D$1,'AEO 2023 Table 7'!1:1,0))</f>
        <v>1.1440432084138357</v>
      </c>
      <c r="Z3">
        <f>$D$3*INDEX('AEO 2023 Table 7'!22:22,MATCH(Z$1,'AEO 2023 Table 7'!1:1,0))/INDEX('AEO 2023 Table 7'!22:22,MATCH($D$1,'AEO 2023 Table 7'!1:1,0))</f>
        <v>1.1432269275462574</v>
      </c>
      <c r="AA3">
        <f>$D$3*INDEX('AEO 2023 Table 7'!22:22,MATCH(AA$1,'AEO 2023 Table 7'!1:1,0))/INDEX('AEO 2023 Table 7'!22:22,MATCH($D$1,'AEO 2023 Table 7'!1:1,0))</f>
        <v>1.1422531441134012</v>
      </c>
      <c r="AB3">
        <f>$D$3*INDEX('AEO 2023 Table 7'!22:22,MATCH(AB$1,'AEO 2023 Table 7'!1:1,0))/INDEX('AEO 2023 Table 7'!22:22,MATCH($D$1,'AEO 2023 Table 7'!1:1,0))</f>
        <v>1.1416018721814072</v>
      </c>
      <c r="AC3">
        <f>$D$3*INDEX('AEO 2023 Table 7'!22:22,MATCH(AC$1,'AEO 2023 Table 7'!1:1,0))/INDEX('AEO 2023 Table 7'!22:22,MATCH($D$1,'AEO 2023 Table 7'!1:1,0))</f>
        <v>1.1404769280547609</v>
      </c>
      <c r="AD3">
        <f>$D$3*INDEX('AEO 2023 Table 7'!22:22,MATCH(AD$1,'AEO 2023 Table 7'!1:1,0))/INDEX('AEO 2023 Table 7'!22:22,MATCH($D$1,'AEO 2023 Table 7'!1:1,0))</f>
        <v>1.1394467511698287</v>
      </c>
      <c r="AE3">
        <f>$D$3*INDEX('AEO 2023 Table 7'!22:22,MATCH(AE$1,'AEO 2023 Table 7'!1:1,0))/INDEX('AEO 2023 Table 7'!22:22,MATCH($D$1,'AEO 2023 Table 7'!1:1,0))</f>
        <v>1.1382147770275464</v>
      </c>
      <c r="AF3">
        <f>$D$3*INDEX('AEO 2023 Table 7'!22:22,MATCH(AF$1,'AEO 2023 Table 7'!1:1,0))/INDEX('AEO 2023 Table 7'!22:22,MATCH($D$1,'AEO 2023 Table 7'!1:1,0))</f>
        <v>1.1371408904335161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1.3458122597612785</v>
      </c>
      <c r="E4">
        <f>$D$4*'AEO 2023 Table 7'!G65/'AEO 2023 Table 7'!$F$65*'calibration multiplier'!$E$3</f>
        <v>1.4444190875085148</v>
      </c>
      <c r="F4">
        <f>$D$4*'AEO 2023 Table 7'!H65/'AEO 2023 Table 7'!$F$65*'calibration multiplier'!$E$3</f>
        <v>1.4650830183231931</v>
      </c>
      <c r="G4">
        <f>$D$4*'AEO 2023 Table 7'!I65/'AEO 2023 Table 7'!$F$65*'calibration multiplier'!$E$3</f>
        <v>1.4679198372671485</v>
      </c>
      <c r="H4">
        <f>$D$4*'AEO 2023 Table 7'!J65/'AEO 2023 Table 7'!$F$65*'calibration multiplier'!$E$3</f>
        <v>1.4865440241965993</v>
      </c>
      <c r="I4">
        <f>$D$4*'AEO 2023 Table 7'!K65/'AEO 2023 Table 7'!$F$65*'calibration multiplier'!$E$3</f>
        <v>1.5049482952363533</v>
      </c>
      <c r="J4">
        <f>$D$4*'AEO 2023 Table 7'!L65/'AEO 2023 Table 7'!$F$65*'calibration multiplier'!$E$3</f>
        <v>1.5195093200290826</v>
      </c>
      <c r="K4">
        <f>$D$4*'AEO 2023 Table 7'!M65/'AEO 2023 Table 7'!$F$65*'calibration multiplier'!$E$3</f>
        <v>1.5303399375138249</v>
      </c>
      <c r="L4">
        <f>$D$4*'AEO 2023 Table 7'!N65/'AEO 2023 Table 7'!$F$65*'calibration multiplier'!$E$3</f>
        <v>1.5379409605136243</v>
      </c>
      <c r="M4">
        <f>$D$4*'AEO 2023 Table 7'!O65/'AEO 2023 Table 7'!$F$65*'calibration multiplier'!$E$3</f>
        <v>1.5455491859988939</v>
      </c>
      <c r="N4">
        <f>$D$4*'AEO 2023 Table 7'!P65/'AEO 2023 Table 7'!$F$65*'calibration multiplier'!$E$3</f>
        <v>1.5576272739671153</v>
      </c>
      <c r="O4">
        <f>$D$4*'AEO 2023 Table 7'!Q65/'AEO 2023 Table 7'!$F$65*'calibration multiplier'!$E$3</f>
        <v>1.570356946787562</v>
      </c>
      <c r="P4">
        <f>$D$4*'AEO 2023 Table 7'!R65/'AEO 2023 Table 7'!$F$65*'calibration multiplier'!$E$3</f>
        <v>1.5818593160838468</v>
      </c>
      <c r="Q4">
        <f>$D$4*'AEO 2023 Table 7'!S65/'AEO 2023 Table 7'!$F$65*'calibration multiplier'!$E$3</f>
        <v>1.5955541219573321</v>
      </c>
      <c r="R4">
        <f>$D$4*'AEO 2023 Table 7'!T65/'AEO 2023 Table 7'!$F$65*'calibration multiplier'!$E$3</f>
        <v>1.6132727163803002</v>
      </c>
      <c r="S4">
        <f>$D$4*'AEO 2023 Table 7'!U65/'AEO 2023 Table 7'!$F$65*'calibration multiplier'!$E$3</f>
        <v>1.6344336186924386</v>
      </c>
      <c r="T4">
        <f>$D$4*'AEO 2023 Table 7'!V65/'AEO 2023 Table 7'!$F$65*'calibration multiplier'!$E$3</f>
        <v>1.6566542467001271</v>
      </c>
      <c r="U4">
        <f>$D$4*'AEO 2023 Table 7'!W65/'AEO 2023 Table 7'!$F$65*'calibration multiplier'!$E$3</f>
        <v>1.6798539325660964</v>
      </c>
      <c r="V4">
        <f>$D$4*'AEO 2023 Table 7'!X65/'AEO 2023 Table 7'!$F$65*'calibration multiplier'!$E$3</f>
        <v>1.7068181175046133</v>
      </c>
      <c r="W4">
        <f>$D$4*'AEO 2023 Table 7'!Y65/'AEO 2023 Table 7'!$F$65*'calibration multiplier'!$E$3</f>
        <v>1.7326313452649544</v>
      </c>
      <c r="X4">
        <f>$D$4*'AEO 2023 Table 7'!Z65/'AEO 2023 Table 7'!$F$65*'calibration multiplier'!$E$3</f>
        <v>1.758894008118651</v>
      </c>
      <c r="Y4">
        <f>$D$4*'AEO 2023 Table 7'!AA65/'AEO 2023 Table 7'!$F$65*'calibration multiplier'!$E$3</f>
        <v>1.7855561688331072</v>
      </c>
      <c r="Z4">
        <f>$D$4*'AEO 2023 Table 7'!AB65/'AEO 2023 Table 7'!$F$65*'calibration multiplier'!$E$3</f>
        <v>1.8121501460184437</v>
      </c>
      <c r="AA4">
        <f>$D$4*'AEO 2023 Table 7'!AC65/'AEO 2023 Table 7'!$F$65*'calibration multiplier'!$E$3</f>
        <v>1.8380353986334896</v>
      </c>
      <c r="AB4">
        <f>$D$4*'AEO 2023 Table 7'!AD65/'AEO 2023 Table 7'!$F$65*'calibration multiplier'!$E$3</f>
        <v>1.8632513002654827</v>
      </c>
      <c r="AC4">
        <f>$D$4*'AEO 2023 Table 7'!AE65/'AEO 2023 Table 7'!$F$65*'calibration multiplier'!$E$3</f>
        <v>1.8902865497273076</v>
      </c>
      <c r="AD4">
        <f>$D$4*'AEO 2023 Table 7'!AF65/'AEO 2023 Table 7'!$F$65*'calibration multiplier'!$E$3</f>
        <v>1.9175916523114249</v>
      </c>
      <c r="AE4">
        <f>$D$4*'AEO 2023 Table 7'!AG65/'AEO 2023 Table 7'!$F$65*'calibration multiplier'!$E$3</f>
        <v>1.9445034991888563</v>
      </c>
      <c r="AF4">
        <f>$D$4*'AEO 2023 Table 7'!AH65/'AEO 2023 Table 7'!$F$65*'calibration multiplier'!$E$3</f>
        <v>1.9745172164755556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0.97305124005744081</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0.97097244003372307</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0.96933833391374724</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0.97532268526055987</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0.98540886738281552</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0.99390507560025931</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1.0014557616701765</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1.0084451863774306</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1.0159230147091061</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1.0246762472412796</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1.0370285339082153</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1.0487904768251368</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1.0597633354067748</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1.0717571170448665</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1.082647326681125</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1.0956921925596186</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1.1087608904085651</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1.1210471202678982</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1.1349166871769321</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1.1493743458993573</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1.1641414510677326</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1.1785556133676649</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1.1923007535999832</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1.2058665674838918</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1.2208436606149855</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1.2363711697163364</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1.251257192725572</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1.2671424644140026</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1.2854935574817747</v>
      </c>
    </row>
    <row r="3" spans="1:32">
      <c r="A3" t="s">
        <v>124</v>
      </c>
      <c r="B3">
        <v>1</v>
      </c>
      <c r="C3">
        <v>1</v>
      </c>
      <c r="D3" s="108">
        <f>'seds growth'!G11</f>
        <v>0.95933734939759041</v>
      </c>
      <c r="E3">
        <f>$D$3*INDEX('AEO 2023 Table 49'!50:50,MATCH(E1,'AEO 2023 Table 49'!13:13,0))/INDEX('AEO 2023 Table 49'!50:50,MATCH($D$1,'AEO 2023 Table 49'!13:13,0))</f>
        <v>0.94432382144399618</v>
      </c>
      <c r="F3">
        <f>$D$3*INDEX('AEO 2023 Table 49'!50:50,MATCH(F1,'AEO 2023 Table 49'!13:13,0))/INDEX('AEO 2023 Table 49'!50:50,MATCH($D$1,'AEO 2023 Table 49'!13:13,0))</f>
        <v>0.93252650709109608</v>
      </c>
      <c r="G3">
        <f>$D$3*INDEX('AEO 2023 Table 49'!50:50,MATCH(G1,'AEO 2023 Table 49'!13:13,0))/INDEX('AEO 2023 Table 49'!50:50,MATCH($D$1,'AEO 2023 Table 49'!13:13,0))</f>
        <v>0.9315938649806581</v>
      </c>
      <c r="H3">
        <f>$D$3*INDEX('AEO 2023 Table 49'!50:50,MATCH(H1,'AEO 2023 Table 49'!13:13,0))/INDEX('AEO 2023 Table 49'!50:50,MATCH($D$1,'AEO 2023 Table 49'!13:13,0))</f>
        <v>0.93742901677634416</v>
      </c>
      <c r="I3">
        <f>$D$3*INDEX('AEO 2023 Table 49'!50:50,MATCH(I1,'AEO 2023 Table 49'!13:13,0))/INDEX('AEO 2023 Table 49'!50:50,MATCH($D$1,'AEO 2023 Table 49'!13:13,0))</f>
        <v>0.941580386942373</v>
      </c>
      <c r="J3">
        <f>$D$3*INDEX('AEO 2023 Table 49'!50:50,MATCH(J1,'AEO 2023 Table 49'!13:13,0))/INDEX('AEO 2023 Table 49'!50:50,MATCH($D$1,'AEO 2023 Table 49'!13:13,0))</f>
        <v>0.94459372508522654</v>
      </c>
      <c r="K3">
        <f>$D$3*INDEX('AEO 2023 Table 49'!50:50,MATCH(K1,'AEO 2023 Table 49'!13:13,0))/INDEX('AEO 2023 Table 49'!50:50,MATCH($D$1,'AEO 2023 Table 49'!13:13,0))</f>
        <v>0.94519758425752587</v>
      </c>
      <c r="L3">
        <f>$D$3*INDEX('AEO 2023 Table 49'!50:50,MATCH(L1,'AEO 2023 Table 49'!13:13,0))/INDEX('AEO 2023 Table 49'!50:50,MATCH($D$1,'AEO 2023 Table 49'!13:13,0))</f>
        <v>0.94541549512934064</v>
      </c>
      <c r="M3">
        <f>$D$3*INDEX('AEO 2023 Table 49'!50:50,MATCH(M1,'AEO 2023 Table 49'!13:13,0))/INDEX('AEO 2023 Table 49'!50:50,MATCH($D$1,'AEO 2023 Table 49'!13:13,0))</f>
        <v>0.94566409774551752</v>
      </c>
      <c r="N3">
        <f>$D$3*INDEX('AEO 2023 Table 49'!50:50,MATCH(N1,'AEO 2023 Table 49'!13:13,0))/INDEX('AEO 2023 Table 49'!50:50,MATCH($D$1,'AEO 2023 Table 49'!13:13,0))</f>
        <v>0.9477980386432564</v>
      </c>
      <c r="O3">
        <f>$D$3*INDEX('AEO 2023 Table 49'!50:50,MATCH(O1,'AEO 2023 Table 49'!13:13,0))/INDEX('AEO 2023 Table 49'!50:50,MATCH($D$1,'AEO 2023 Table 49'!13:13,0))</f>
        <v>0.94778183323802401</v>
      </c>
      <c r="P3">
        <f>$D$3*INDEX('AEO 2023 Table 49'!50:50,MATCH(P1,'AEO 2023 Table 49'!13:13,0))/INDEX('AEO 2023 Table 49'!50:50,MATCH($D$1,'AEO 2023 Table 49'!13:13,0))</f>
        <v>0.94520251566804769</v>
      </c>
      <c r="Q3">
        <f>$D$3*INDEX('AEO 2023 Table 49'!50:50,MATCH(Q1,'AEO 2023 Table 49'!13:13,0))/INDEX('AEO 2023 Table 49'!50:50,MATCH($D$1,'AEO 2023 Table 49'!13:13,0))</f>
        <v>0.94304899794289865</v>
      </c>
      <c r="R3">
        <f>$D$3*INDEX('AEO 2023 Table 49'!50:50,MATCH(R1,'AEO 2023 Table 49'!13:13,0))/INDEX('AEO 2023 Table 49'!50:50,MATCH($D$1,'AEO 2023 Table 49'!13:13,0))</f>
        <v>0.93926768369609892</v>
      </c>
      <c r="S3">
        <f>$D$3*INDEX('AEO 2023 Table 49'!50:50,MATCH(S1,'AEO 2023 Table 49'!13:13,0))/INDEX('AEO 2023 Table 49'!50:50,MATCH($D$1,'AEO 2023 Table 49'!13:13,0))</f>
        <v>0.93853016328564665</v>
      </c>
      <c r="T3">
        <f>$D$3*INDEX('AEO 2023 Table 49'!50:50,MATCH(T1,'AEO 2023 Table 49'!13:13,0))/INDEX('AEO 2023 Table 49'!50:50,MATCH($D$1,'AEO 2023 Table 49'!13:13,0))</f>
        <v>0.93847026281215817</v>
      </c>
      <c r="U3">
        <f>$D$3*INDEX('AEO 2023 Table 49'!50:50,MATCH(U1,'AEO 2023 Table 49'!13:13,0))/INDEX('AEO 2023 Table 49'!50:50,MATCH($D$1,'AEO 2023 Table 49'!13:13,0))</f>
        <v>0.93736966537770028</v>
      </c>
      <c r="V3">
        <f>$D$3*INDEX('AEO 2023 Table 49'!50:50,MATCH(V1,'AEO 2023 Table 49'!13:13,0))/INDEX('AEO 2023 Table 49'!50:50,MATCH($D$1,'AEO 2023 Table 49'!13:13,0))</f>
        <v>0.93727672291425246</v>
      </c>
      <c r="W3">
        <f>$D$3*INDEX('AEO 2023 Table 49'!50:50,MATCH(W1,'AEO 2023 Table 49'!13:13,0))/INDEX('AEO 2023 Table 49'!50:50,MATCH($D$1,'AEO 2023 Table 49'!13:13,0))</f>
        <v>0.93650913680739234</v>
      </c>
      <c r="X3">
        <f>$D$3*INDEX('AEO 2023 Table 49'!50:50,MATCH(X1,'AEO 2023 Table 49'!13:13,0))/INDEX('AEO 2023 Table 49'!50:50,MATCH($D$1,'AEO 2023 Table 49'!13:13,0))</f>
        <v>0.93634760104067005</v>
      </c>
      <c r="Y3">
        <f>$D$3*INDEX('AEO 2023 Table 49'!50:50,MATCH(Y1,'AEO 2023 Table 49'!13:13,0))/INDEX('AEO 2023 Table 49'!50:50,MATCH($D$1,'AEO 2023 Table 49'!13:13,0))</f>
        <v>0.93561619229507897</v>
      </c>
      <c r="Z3">
        <f>$D$3*INDEX('AEO 2023 Table 49'!50:50,MATCH(Z1,'AEO 2023 Table 49'!13:13,0))/INDEX('AEO 2023 Table 49'!50:50,MATCH($D$1,'AEO 2023 Table 49'!13:13,0))</f>
        <v>0.93427497179008634</v>
      </c>
      <c r="AA3">
        <f>$D$3*INDEX('AEO 2023 Table 49'!50:50,MATCH(AA1,'AEO 2023 Table 49'!13:13,0))/INDEX('AEO 2023 Table 49'!50:50,MATCH($D$1,'AEO 2023 Table 49'!13:13,0))</f>
        <v>0.93225527438084888</v>
      </c>
      <c r="AB3">
        <f>$D$3*INDEX('AEO 2023 Table 49'!50:50,MATCH(AB1,'AEO 2023 Table 49'!13:13,0))/INDEX('AEO 2023 Table 49'!50:50,MATCH($D$1,'AEO 2023 Table 49'!13:13,0))</f>
        <v>0.93017849371391503</v>
      </c>
      <c r="AC3">
        <f>$D$3*INDEX('AEO 2023 Table 49'!50:50,MATCH(AC1,'AEO 2023 Table 49'!13:13,0))/INDEX('AEO 2023 Table 49'!50:50,MATCH($D$1,'AEO 2023 Table 49'!13:13,0))</f>
        <v>0.92749730479983739</v>
      </c>
      <c r="AD3">
        <f>$D$3*INDEX('AEO 2023 Table 49'!50:50,MATCH(AD1,'AEO 2023 Table 49'!13:13,0))/INDEX('AEO 2023 Table 49'!50:50,MATCH($D$1,'AEO 2023 Table 49'!13:13,0))</f>
        <v>0.92445327491262186</v>
      </c>
      <c r="AE3">
        <f>$D$3*INDEX('AEO 2023 Table 49'!50:50,MATCH(AE1,'AEO 2023 Table 49'!13:13,0))/INDEX('AEO 2023 Table 49'!50:50,MATCH($D$1,'AEO 2023 Table 49'!13:13,0))</f>
        <v>0.92316169693144723</v>
      </c>
      <c r="AF3">
        <f>$D$3*INDEX('AEO 2023 Table 49'!50:50,MATCH(AF1,'AEO 2023 Table 49'!13:13,0))/INDEX('AEO 2023 Table 49'!50:50,MATCH($D$1,'AEO 2023 Table 49'!13:13,0))</f>
        <v>0.92300932096470589</v>
      </c>
    </row>
    <row r="4" spans="1:32">
      <c r="A4" t="s">
        <v>122</v>
      </c>
      <c r="B4">
        <v>1</v>
      </c>
      <c r="C4">
        <v>1</v>
      </c>
      <c r="D4" s="108">
        <f>'seds growth'!G8</f>
        <v>1.3458122597612785</v>
      </c>
      <c r="E4">
        <f>$D$4*'AEO 2023 Table 7'!G65/'AEO 2023 Table 7'!$F$65</f>
        <v>1.4444190875085148</v>
      </c>
      <c r="F4">
        <f>$D$4*'AEO 2023 Table 7'!H65/'AEO 2023 Table 7'!$F$65</f>
        <v>1.4650830183231931</v>
      </c>
      <c r="G4">
        <f>$D$4*'AEO 2023 Table 7'!I65/'AEO 2023 Table 7'!$F$65</f>
        <v>1.4679198372671485</v>
      </c>
      <c r="H4">
        <f>$D$4*'AEO 2023 Table 7'!J65/'AEO 2023 Table 7'!$F$65</f>
        <v>1.4865440241965993</v>
      </c>
      <c r="I4">
        <f>$D$4*'AEO 2023 Table 7'!K65/'AEO 2023 Table 7'!$F$65</f>
        <v>1.5049482952363533</v>
      </c>
      <c r="J4">
        <f>$D$4*'AEO 2023 Table 7'!L65/'AEO 2023 Table 7'!$F$65</f>
        <v>1.5195093200290826</v>
      </c>
      <c r="K4">
        <f>$D$4*'AEO 2023 Table 7'!M65/'AEO 2023 Table 7'!$F$65</f>
        <v>1.5303399375138249</v>
      </c>
      <c r="L4">
        <f>$D$4*'AEO 2023 Table 7'!N65/'AEO 2023 Table 7'!$F$65</f>
        <v>1.5379409605136243</v>
      </c>
      <c r="M4">
        <f>$D$4*'AEO 2023 Table 7'!O65/'AEO 2023 Table 7'!$F$65</f>
        <v>1.5455491859988939</v>
      </c>
      <c r="N4">
        <f>$D$4*'AEO 2023 Table 7'!P65/'AEO 2023 Table 7'!$F$65</f>
        <v>1.5576272739671153</v>
      </c>
      <c r="O4">
        <f>$D$4*'AEO 2023 Table 7'!Q65/'AEO 2023 Table 7'!$F$65</f>
        <v>1.570356946787562</v>
      </c>
      <c r="P4">
        <f>$D$4*'AEO 2023 Table 7'!R65/'AEO 2023 Table 7'!$F$65</f>
        <v>1.5818593160838468</v>
      </c>
      <c r="Q4">
        <f>$D$4*'AEO 2023 Table 7'!S65/'AEO 2023 Table 7'!$F$65</f>
        <v>1.5955541219573321</v>
      </c>
      <c r="R4">
        <f>$D$4*'AEO 2023 Table 7'!T65/'AEO 2023 Table 7'!$F$65</f>
        <v>1.6132727163803002</v>
      </c>
      <c r="S4">
        <f>$D$4*'AEO 2023 Table 7'!U65/'AEO 2023 Table 7'!$F$65</f>
        <v>1.6344336186924386</v>
      </c>
      <c r="T4">
        <f>$D$4*'AEO 2023 Table 7'!V65/'AEO 2023 Table 7'!$F$65</f>
        <v>1.6566542467001271</v>
      </c>
      <c r="U4">
        <f>$D$4*'AEO 2023 Table 7'!W65/'AEO 2023 Table 7'!$F$65</f>
        <v>1.6798539325660964</v>
      </c>
      <c r="V4">
        <f>$D$4*'AEO 2023 Table 7'!X65/'AEO 2023 Table 7'!$F$65</f>
        <v>1.7068181175046133</v>
      </c>
      <c r="W4">
        <f>$D$4*'AEO 2023 Table 7'!Y65/'AEO 2023 Table 7'!$F$65</f>
        <v>1.7326313452649544</v>
      </c>
      <c r="X4">
        <f>$D$4*'AEO 2023 Table 7'!Z65/'AEO 2023 Table 7'!$F$65</f>
        <v>1.758894008118651</v>
      </c>
      <c r="Y4">
        <f>$D$4*'AEO 2023 Table 7'!AA65/'AEO 2023 Table 7'!$F$65</f>
        <v>1.7855561688331072</v>
      </c>
      <c r="Z4">
        <f>$D$4*'AEO 2023 Table 7'!AB65/'AEO 2023 Table 7'!$F$65</f>
        <v>1.8121501460184437</v>
      </c>
      <c r="AA4">
        <f>$D$4*'AEO 2023 Table 7'!AC65/'AEO 2023 Table 7'!$F$65</f>
        <v>1.8380353986334896</v>
      </c>
      <c r="AB4">
        <f>$D$4*'AEO 2023 Table 7'!AD65/'AEO 2023 Table 7'!$F$65</f>
        <v>1.8632513002654827</v>
      </c>
      <c r="AC4">
        <f>$D$4*'AEO 2023 Table 7'!AE65/'AEO 2023 Table 7'!$F$65</f>
        <v>1.8902865497273076</v>
      </c>
      <c r="AD4">
        <f>$D$4*'AEO 2023 Table 7'!AF65/'AEO 2023 Table 7'!$F$65</f>
        <v>1.9175916523114249</v>
      </c>
      <c r="AE4">
        <f>$D$4*'AEO 2023 Table 7'!AG65/'AEO 2023 Table 7'!$F$65</f>
        <v>1.9445034991888563</v>
      </c>
      <c r="AF4">
        <f>$D$4*'AEO 2023 Table 7'!AH65/'AEO 2023 Table 7'!$F$65</f>
        <v>1.9745172164755556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0.97305124005744081</v>
      </c>
      <c r="E2" s="108">
        <f>'growth rates from 2022 psgr'!E2</f>
        <v>0.99292116673194086</v>
      </c>
      <c r="F2" s="108">
        <f>'growth rates from 2022 psgr'!F2</f>
        <v>1.0001584664732408</v>
      </c>
      <c r="G2" s="108">
        <f>'growth rates from 2022 psgr'!G2</f>
        <v>1.0038728241920425</v>
      </c>
      <c r="H2" s="108">
        <f>'growth rates from 2022 psgr'!H2</f>
        <v>1.0110177998472201</v>
      </c>
      <c r="I2" s="108">
        <f>'growth rates from 2022 psgr'!I2</f>
        <v>1.0204961969222059</v>
      </c>
      <c r="J2" s="108">
        <f>'growth rates from 2022 psgr'!J2</f>
        <v>1.0292653266754259</v>
      </c>
      <c r="K2" s="108">
        <f>'growth rates from 2022 psgr'!K2</f>
        <v>1.0361149484159904</v>
      </c>
      <c r="L2" s="108">
        <f>'growth rates from 2022 psgr'!L2</f>
        <v>1.0413408335745351</v>
      </c>
      <c r="M2" s="108">
        <f>'growth rates from 2022 psgr'!M2</f>
        <v>1.0457662967122818</v>
      </c>
      <c r="N2" s="108">
        <f>'growth rates from 2022 psgr'!N2</f>
        <v>1.0494886755298902</v>
      </c>
      <c r="O2" s="108">
        <f>'growth rates from 2022 psgr'!O2</f>
        <v>1.0548642846720453</v>
      </c>
      <c r="P2" s="108">
        <f>'growth rates from 2022 psgr'!P2</f>
        <v>1.0617289455450891</v>
      </c>
      <c r="Q2" s="108">
        <f>'growth rates from 2022 psgr'!Q2</f>
        <v>1.0679983031748452</v>
      </c>
      <c r="R2" s="108">
        <f>'growth rates from 2022 psgr'!R2</f>
        <v>1.0730917594376874</v>
      </c>
      <c r="S2" s="108">
        <f>'growth rates from 2022 psgr'!S2</f>
        <v>1.0790112040754292</v>
      </c>
      <c r="T2" s="108">
        <f>'growth rates from 2022 psgr'!T2</f>
        <v>1.0856907150725486</v>
      </c>
      <c r="U2" s="108">
        <f>'growth rates from 2022 psgr'!U2</f>
        <v>1.0924206075912568</v>
      </c>
      <c r="V2" s="108">
        <f>'growth rates from 2022 psgr'!V2</f>
        <v>1.1001078311544552</v>
      </c>
      <c r="W2" s="108">
        <f>'growth rates from 2022 psgr'!W2</f>
        <v>1.1079850505172537</v>
      </c>
      <c r="X2" s="108">
        <f>'growth rates from 2022 psgr'!X2</f>
        <v>1.1161999010564694</v>
      </c>
      <c r="Y2" s="108">
        <f>'growth rates from 2022 psgr'!Y2</f>
        <v>1.1241781339720591</v>
      </c>
      <c r="Z2" s="108">
        <f>'growth rates from 2022 psgr'!Z2</f>
        <v>1.132440023509097</v>
      </c>
      <c r="AA2" s="108">
        <f>'growth rates from 2022 psgr'!AA2</f>
        <v>1.1412230230077063</v>
      </c>
      <c r="AB2" s="108">
        <f>'growth rates from 2022 psgr'!AB2</f>
        <v>1.1514278989891613</v>
      </c>
      <c r="AC2" s="108">
        <f>'growth rates from 2022 psgr'!AC2</f>
        <v>1.1623834834954614</v>
      </c>
      <c r="AD2" s="108">
        <f>'growth rates from 2022 psgr'!AD2</f>
        <v>1.1736863910255293</v>
      </c>
      <c r="AE2" s="108">
        <f>'growth rates from 2022 psgr'!AE2</f>
        <v>1.1851380198163004</v>
      </c>
      <c r="AF2" s="108">
        <f>'growth rates from 2022 psgr'!AF2</f>
        <v>1.1976354608791424</v>
      </c>
    </row>
    <row r="3" spans="1:32">
      <c r="A3" t="s">
        <v>124</v>
      </c>
      <c r="B3">
        <f>INDEX('AEO 2021 Table 7'!22:22,MATCH(B$1,'AEO 2021 Table 7'!1:1,0))/INDEX('AEO 2021 Table 7'!22:22,MATCH(B$1,'AEO 2021 Table 7'!1:1,0))</f>
        <v>1</v>
      </c>
      <c r="C3">
        <v>1</v>
      </c>
      <c r="D3" s="108">
        <f>'growth rates from 2022 psgr'!D3</f>
        <v>0.95933734939759041</v>
      </c>
      <c r="E3" s="108">
        <f>'growth rates from 2022 psgr'!E3</f>
        <v>1.0217153303722952</v>
      </c>
      <c r="F3" s="108">
        <f>'growth rates from 2022 psgr'!F3</f>
        <v>1.0571746801651223</v>
      </c>
      <c r="G3" s="108">
        <f>'growth rates from 2022 psgr'!G3</f>
        <v>1.0791694167174652</v>
      </c>
      <c r="H3" s="108">
        <f>'growth rates from 2022 psgr'!H3</f>
        <v>1.0952166860490986</v>
      </c>
      <c r="I3" s="108">
        <f>'growth rates from 2022 psgr'!I3</f>
        <v>1.1072561987590723</v>
      </c>
      <c r="J3" s="108">
        <f>'growth rates from 2022 psgr'!J3</f>
        <v>1.1164504526940817</v>
      </c>
      <c r="K3" s="108">
        <f>'growth rates from 2022 psgr'!K3</f>
        <v>1.1233224882380417</v>
      </c>
      <c r="L3" s="108">
        <f>'growth rates from 2022 psgr'!L3</f>
        <v>1.1283806009236559</v>
      </c>
      <c r="M3" s="108">
        <f>'growth rates from 2022 psgr'!M3</f>
        <v>1.1318567884376742</v>
      </c>
      <c r="N3" s="108">
        <f>'growth rates from 2022 psgr'!N3</f>
        <v>1.134652919577122</v>
      </c>
      <c r="O3" s="108">
        <f>'growth rates from 2022 psgr'!O3</f>
        <v>1.1371393869726028</v>
      </c>
      <c r="P3" s="108">
        <f>'growth rates from 2022 psgr'!P3</f>
        <v>1.1395673779392517</v>
      </c>
      <c r="Q3" s="108">
        <f>'growth rates from 2022 psgr'!Q3</f>
        <v>1.1415196137344918</v>
      </c>
      <c r="R3" s="108">
        <f>'growth rates from 2022 psgr'!R3</f>
        <v>1.1431955626180408</v>
      </c>
      <c r="S3" s="108">
        <f>'growth rates from 2022 psgr'!S3</f>
        <v>1.1446538540983866</v>
      </c>
      <c r="T3" s="108">
        <f>'growth rates from 2022 psgr'!T3</f>
        <v>1.1453299085333624</v>
      </c>
      <c r="U3" s="108">
        <f>'growth rates from 2022 psgr'!U3</f>
        <v>1.1456052824342449</v>
      </c>
      <c r="V3" s="108">
        <f>'growth rates from 2022 psgr'!V3</f>
        <v>1.1456021114985002</v>
      </c>
      <c r="W3" s="108">
        <f>'growth rates from 2022 psgr'!W3</f>
        <v>1.1453156393225126</v>
      </c>
      <c r="X3" s="108">
        <f>'growth rates from 2022 psgr'!X3</f>
        <v>1.1448819318525012</v>
      </c>
      <c r="Y3" s="108">
        <f>'growth rates from 2022 psgr'!Y3</f>
        <v>1.1440432084138357</v>
      </c>
      <c r="Z3" s="108">
        <f>'growth rates from 2022 psgr'!Z3</f>
        <v>1.1432269275462574</v>
      </c>
      <c r="AA3" s="108">
        <f>'growth rates from 2022 psgr'!AA3</f>
        <v>1.1422531441134012</v>
      </c>
      <c r="AB3" s="108">
        <f>'growth rates from 2022 psgr'!AB3</f>
        <v>1.1416018721814072</v>
      </c>
      <c r="AC3" s="108">
        <f>'growth rates from 2022 psgr'!AC3</f>
        <v>1.1404769280547609</v>
      </c>
      <c r="AD3" s="108">
        <f>'growth rates from 2022 psgr'!AD3</f>
        <v>1.1394467511698287</v>
      </c>
      <c r="AE3" s="108">
        <f>'growth rates from 2022 psgr'!AE3</f>
        <v>1.1382147770275464</v>
      </c>
      <c r="AF3" s="108">
        <f>'growth rates from 2022 psgr'!AF3</f>
        <v>1.1371408904335161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1.3458122597612785</v>
      </c>
      <c r="E4" s="108">
        <f>'growth rates from 2022 psgr'!E4</f>
        <v>1.4444190875085148</v>
      </c>
      <c r="F4" s="108">
        <f>'growth rates from 2022 psgr'!F4</f>
        <v>1.4650830183231931</v>
      </c>
      <c r="G4" s="108">
        <f>'growth rates from 2022 psgr'!G4</f>
        <v>1.4679198372671485</v>
      </c>
      <c r="H4" s="108">
        <f>'growth rates from 2022 psgr'!H4</f>
        <v>1.4865440241965993</v>
      </c>
      <c r="I4" s="108">
        <f>'growth rates from 2022 psgr'!I4</f>
        <v>1.5049482952363533</v>
      </c>
      <c r="J4" s="108">
        <f>'growth rates from 2022 psgr'!J4</f>
        <v>1.5195093200290826</v>
      </c>
      <c r="K4" s="108">
        <f>'growth rates from 2022 psgr'!K4</f>
        <v>1.5303399375138249</v>
      </c>
      <c r="L4" s="108">
        <f>'growth rates from 2022 psgr'!L4</f>
        <v>1.5379409605136243</v>
      </c>
      <c r="M4" s="108">
        <f>'growth rates from 2022 psgr'!M4</f>
        <v>1.5455491859988939</v>
      </c>
      <c r="N4" s="108">
        <f>'growth rates from 2022 psgr'!N4</f>
        <v>1.5576272739671153</v>
      </c>
      <c r="O4" s="108">
        <f>'growth rates from 2022 psgr'!O4</f>
        <v>1.570356946787562</v>
      </c>
      <c r="P4" s="108">
        <f>'growth rates from 2022 psgr'!P4</f>
        <v>1.5818593160838468</v>
      </c>
      <c r="Q4" s="108">
        <f>'growth rates from 2022 psgr'!Q4</f>
        <v>1.5955541219573321</v>
      </c>
      <c r="R4" s="108">
        <f>'growth rates from 2022 psgr'!R4</f>
        <v>1.6132727163803002</v>
      </c>
      <c r="S4" s="108">
        <f>'growth rates from 2022 psgr'!S4</f>
        <v>1.6344336186924386</v>
      </c>
      <c r="T4" s="108">
        <f>'growth rates from 2022 psgr'!T4</f>
        <v>1.6566542467001271</v>
      </c>
      <c r="U4" s="108">
        <f>'growth rates from 2022 psgr'!U4</f>
        <v>1.6798539325660964</v>
      </c>
      <c r="V4" s="108">
        <f>'growth rates from 2022 psgr'!V4</f>
        <v>1.7068181175046133</v>
      </c>
      <c r="W4" s="108">
        <f>'growth rates from 2022 psgr'!W4</f>
        <v>1.7326313452649544</v>
      </c>
      <c r="X4" s="108">
        <f>'growth rates from 2022 psgr'!X4</f>
        <v>1.758894008118651</v>
      </c>
      <c r="Y4" s="108">
        <f>'growth rates from 2022 psgr'!Y4</f>
        <v>1.7855561688331072</v>
      </c>
      <c r="Z4" s="108">
        <f>'growth rates from 2022 psgr'!Z4</f>
        <v>1.8121501460184437</v>
      </c>
      <c r="AA4" s="108">
        <f>'growth rates from 2022 psgr'!AA4</f>
        <v>1.8380353986334896</v>
      </c>
      <c r="AB4" s="108">
        <f>'growth rates from 2022 psgr'!AB4</f>
        <v>1.8632513002654827</v>
      </c>
      <c r="AC4" s="108">
        <f>'growth rates from 2022 psgr'!AC4</f>
        <v>1.8902865497273076</v>
      </c>
      <c r="AD4" s="108">
        <f>'growth rates from 2022 psgr'!AD4</f>
        <v>1.9175916523114249</v>
      </c>
      <c r="AE4" s="108">
        <f>'growth rates from 2022 psgr'!AE4</f>
        <v>1.9445034991888563</v>
      </c>
      <c r="AF4" s="108">
        <f>'growth rates from 2022 psgr'!AF4</f>
        <v>1.9745172164755556</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0.97305124005744081</v>
      </c>
      <c r="E2" s="108">
        <f>'growth rates from 2022 frgt'!E2</f>
        <v>0.97097244003372307</v>
      </c>
      <c r="F2" s="108">
        <f>'growth rates from 2022 frgt'!F2</f>
        <v>0.96933833391374724</v>
      </c>
      <c r="G2" s="108">
        <f>'growth rates from 2022 frgt'!G2</f>
        <v>0.97532268526055987</v>
      </c>
      <c r="H2" s="108">
        <f>'growth rates from 2022 frgt'!H2</f>
        <v>0.98540886738281552</v>
      </c>
      <c r="I2" s="108">
        <f>'growth rates from 2022 frgt'!I2</f>
        <v>0.99390507560025931</v>
      </c>
      <c r="J2" s="108">
        <f>'growth rates from 2022 frgt'!J2</f>
        <v>1.0014557616701765</v>
      </c>
      <c r="K2" s="108">
        <f>'growth rates from 2022 frgt'!K2</f>
        <v>1.0084451863774306</v>
      </c>
      <c r="L2" s="108">
        <f>'growth rates from 2022 frgt'!L2</f>
        <v>1.0159230147091061</v>
      </c>
      <c r="M2" s="108">
        <f>'growth rates from 2022 frgt'!M2</f>
        <v>1.0246762472412796</v>
      </c>
      <c r="N2" s="108">
        <f>'growth rates from 2022 frgt'!N2</f>
        <v>1.0370285339082153</v>
      </c>
      <c r="O2" s="108">
        <f>'growth rates from 2022 frgt'!O2</f>
        <v>1.0487904768251368</v>
      </c>
      <c r="P2" s="108">
        <f>'growth rates from 2022 frgt'!P2</f>
        <v>1.0597633354067748</v>
      </c>
      <c r="Q2" s="108">
        <f>'growth rates from 2022 frgt'!Q2</f>
        <v>1.0717571170448665</v>
      </c>
      <c r="R2" s="108">
        <f>'growth rates from 2022 frgt'!R2</f>
        <v>1.082647326681125</v>
      </c>
      <c r="S2" s="108">
        <f>'growth rates from 2022 frgt'!S2</f>
        <v>1.0956921925596186</v>
      </c>
      <c r="T2" s="108">
        <f>'growth rates from 2022 frgt'!T2</f>
        <v>1.1087608904085651</v>
      </c>
      <c r="U2" s="108">
        <f>'growth rates from 2022 frgt'!U2</f>
        <v>1.1210471202678982</v>
      </c>
      <c r="V2" s="108">
        <f>'growth rates from 2022 frgt'!V2</f>
        <v>1.1349166871769321</v>
      </c>
      <c r="W2" s="108">
        <f>'growth rates from 2022 frgt'!W2</f>
        <v>1.1493743458993573</v>
      </c>
      <c r="X2" s="108">
        <f>'growth rates from 2022 frgt'!X2</f>
        <v>1.1641414510677326</v>
      </c>
      <c r="Y2" s="108">
        <f>'growth rates from 2022 frgt'!Y2</f>
        <v>1.1785556133676649</v>
      </c>
      <c r="Z2" s="108">
        <f>'growth rates from 2022 frgt'!Z2</f>
        <v>1.1923007535999832</v>
      </c>
      <c r="AA2" s="108">
        <f>'growth rates from 2022 frgt'!AA2</f>
        <v>1.2058665674838918</v>
      </c>
      <c r="AB2" s="108">
        <f>'growth rates from 2022 frgt'!AB2</f>
        <v>1.2208436606149855</v>
      </c>
      <c r="AC2" s="108">
        <f>'growth rates from 2022 frgt'!AC2</f>
        <v>1.2363711697163364</v>
      </c>
      <c r="AD2" s="108">
        <f>'growth rates from 2022 frgt'!AD2</f>
        <v>1.251257192725572</v>
      </c>
      <c r="AE2" s="108">
        <f>'growth rates from 2022 frgt'!AE2</f>
        <v>1.2671424644140026</v>
      </c>
      <c r="AF2" s="108">
        <f>'growth rates from 2022 frgt'!AF2</f>
        <v>1.2854935574817747</v>
      </c>
    </row>
    <row r="3" spans="1:32">
      <c r="A3" t="s">
        <v>124</v>
      </c>
      <c r="B3">
        <v>1</v>
      </c>
      <c r="C3">
        <v>1</v>
      </c>
      <c r="D3" s="108">
        <f>'growth rates from 2022 frgt'!D3</f>
        <v>0.95933734939759041</v>
      </c>
      <c r="E3" s="108">
        <f>'growth rates from 2022 frgt'!E3</f>
        <v>0.94432382144399618</v>
      </c>
      <c r="F3" s="108">
        <f>'growth rates from 2022 frgt'!F3</f>
        <v>0.93252650709109608</v>
      </c>
      <c r="G3" s="108">
        <f>'growth rates from 2022 frgt'!G3</f>
        <v>0.9315938649806581</v>
      </c>
      <c r="H3" s="108">
        <f>'growth rates from 2022 frgt'!H3</f>
        <v>0.93742901677634416</v>
      </c>
      <c r="I3" s="108">
        <f>'growth rates from 2022 frgt'!I3</f>
        <v>0.941580386942373</v>
      </c>
      <c r="J3" s="108">
        <f>'growth rates from 2022 frgt'!J3</f>
        <v>0.94459372508522654</v>
      </c>
      <c r="K3" s="108">
        <f>'growth rates from 2022 frgt'!K3</f>
        <v>0.94519758425752587</v>
      </c>
      <c r="L3" s="108">
        <f>'growth rates from 2022 frgt'!L3</f>
        <v>0.94541549512934064</v>
      </c>
      <c r="M3" s="108">
        <f>'growth rates from 2022 frgt'!M3</f>
        <v>0.94566409774551752</v>
      </c>
      <c r="N3" s="108">
        <f>'growth rates from 2022 frgt'!N3</f>
        <v>0.9477980386432564</v>
      </c>
      <c r="O3" s="108">
        <f>'growth rates from 2022 frgt'!O3</f>
        <v>0.94778183323802401</v>
      </c>
      <c r="P3" s="108">
        <f>'growth rates from 2022 frgt'!P3</f>
        <v>0.94520251566804769</v>
      </c>
      <c r="Q3" s="108">
        <f>'growth rates from 2022 frgt'!Q3</f>
        <v>0.94304899794289865</v>
      </c>
      <c r="R3" s="108">
        <f>'growth rates from 2022 frgt'!R3</f>
        <v>0.93926768369609892</v>
      </c>
      <c r="S3" s="108">
        <f>'growth rates from 2022 frgt'!S3</f>
        <v>0.93853016328564665</v>
      </c>
      <c r="T3" s="108">
        <f>'growth rates from 2022 frgt'!T3</f>
        <v>0.93847026281215817</v>
      </c>
      <c r="U3" s="108">
        <f>'growth rates from 2022 frgt'!U3</f>
        <v>0.93736966537770028</v>
      </c>
      <c r="V3" s="108">
        <f>'growth rates from 2022 frgt'!V3</f>
        <v>0.93727672291425246</v>
      </c>
      <c r="W3" s="108">
        <f>'growth rates from 2022 frgt'!W3</f>
        <v>0.93650913680739234</v>
      </c>
      <c r="X3" s="108">
        <f>'growth rates from 2022 frgt'!X3</f>
        <v>0.93634760104067005</v>
      </c>
      <c r="Y3" s="108">
        <f>'growth rates from 2022 frgt'!Y3</f>
        <v>0.93561619229507897</v>
      </c>
      <c r="Z3" s="108">
        <f>'growth rates from 2022 frgt'!Z3</f>
        <v>0.93427497179008634</v>
      </c>
      <c r="AA3" s="108">
        <f>'growth rates from 2022 frgt'!AA3</f>
        <v>0.93225527438084888</v>
      </c>
      <c r="AB3" s="108">
        <f>'growth rates from 2022 frgt'!AB3</f>
        <v>0.93017849371391503</v>
      </c>
      <c r="AC3" s="108">
        <f>'growth rates from 2022 frgt'!AC3</f>
        <v>0.92749730479983739</v>
      </c>
      <c r="AD3" s="108">
        <f>'growth rates from 2022 frgt'!AD3</f>
        <v>0.92445327491262186</v>
      </c>
      <c r="AE3" s="108">
        <f>'growth rates from 2022 frgt'!AE3</f>
        <v>0.92316169693144723</v>
      </c>
      <c r="AF3" s="108">
        <f>'growth rates from 2022 frgt'!AF3</f>
        <v>0.92300932096470589</v>
      </c>
    </row>
    <row r="4" spans="1:32">
      <c r="A4" t="s">
        <v>122</v>
      </c>
      <c r="B4">
        <v>1</v>
      </c>
      <c r="C4">
        <v>1</v>
      </c>
      <c r="D4" s="108">
        <f>'growth rates from 2022 frgt'!D4</f>
        <v>1.3458122597612785</v>
      </c>
      <c r="E4" s="108">
        <f>'growth rates from 2022 frgt'!E4</f>
        <v>1.4444190875085148</v>
      </c>
      <c r="F4" s="108">
        <f>'growth rates from 2022 frgt'!F4</f>
        <v>1.4650830183231931</v>
      </c>
      <c r="G4" s="108">
        <f>'growth rates from 2022 frgt'!G4</f>
        <v>1.4679198372671485</v>
      </c>
      <c r="H4" s="108">
        <f>'growth rates from 2022 frgt'!H4</f>
        <v>1.4865440241965993</v>
      </c>
      <c r="I4" s="108">
        <f>'growth rates from 2022 frgt'!I4</f>
        <v>1.5049482952363533</v>
      </c>
      <c r="J4" s="108">
        <f>'growth rates from 2022 frgt'!J4</f>
        <v>1.5195093200290826</v>
      </c>
      <c r="K4" s="108">
        <f>'growth rates from 2022 frgt'!K4</f>
        <v>1.5303399375138249</v>
      </c>
      <c r="L4" s="108">
        <f>'growth rates from 2022 frgt'!L4</f>
        <v>1.5379409605136243</v>
      </c>
      <c r="M4" s="108">
        <f>'growth rates from 2022 frgt'!M4</f>
        <v>1.5455491859988939</v>
      </c>
      <c r="N4" s="108">
        <f>'growth rates from 2022 frgt'!N4</f>
        <v>1.5576272739671153</v>
      </c>
      <c r="O4" s="108">
        <f>'growth rates from 2022 frgt'!O4</f>
        <v>1.570356946787562</v>
      </c>
      <c r="P4" s="108">
        <f>'growth rates from 2022 frgt'!P4</f>
        <v>1.5818593160838468</v>
      </c>
      <c r="Q4" s="108">
        <f>'growth rates from 2022 frgt'!Q4</f>
        <v>1.5955541219573321</v>
      </c>
      <c r="R4" s="108">
        <f>'growth rates from 2022 frgt'!R4</f>
        <v>1.6132727163803002</v>
      </c>
      <c r="S4" s="108">
        <f>'growth rates from 2022 frgt'!S4</f>
        <v>1.6344336186924386</v>
      </c>
      <c r="T4" s="108">
        <f>'growth rates from 2022 frgt'!T4</f>
        <v>1.6566542467001271</v>
      </c>
      <c r="U4" s="108">
        <f>'growth rates from 2022 frgt'!U4</f>
        <v>1.6798539325660964</v>
      </c>
      <c r="V4" s="108">
        <f>'growth rates from 2022 frgt'!V4</f>
        <v>1.7068181175046133</v>
      </c>
      <c r="W4" s="108">
        <f>'growth rates from 2022 frgt'!W4</f>
        <v>1.7326313452649544</v>
      </c>
      <c r="X4" s="108">
        <f>'growth rates from 2022 frgt'!X4</f>
        <v>1.758894008118651</v>
      </c>
      <c r="Y4" s="108">
        <f>'growth rates from 2022 frgt'!Y4</f>
        <v>1.7855561688331072</v>
      </c>
      <c r="Z4" s="108">
        <f>'growth rates from 2022 frgt'!Z4</f>
        <v>1.8121501460184437</v>
      </c>
      <c r="AA4" s="108">
        <f>'growth rates from 2022 frgt'!AA4</f>
        <v>1.8380353986334896</v>
      </c>
      <c r="AB4" s="108">
        <f>'growth rates from 2022 frgt'!AB4</f>
        <v>1.8632513002654827</v>
      </c>
      <c r="AC4" s="108">
        <f>'growth rates from 2022 frgt'!AC4</f>
        <v>1.8902865497273076</v>
      </c>
      <c r="AD4" s="108">
        <f>'growth rates from 2022 frgt'!AD4</f>
        <v>1.9175916523114249</v>
      </c>
      <c r="AE4" s="108">
        <f>'growth rates from 2022 frgt'!AE4</f>
        <v>1.9445034991888563</v>
      </c>
      <c r="AF4" s="108">
        <f>'growth rates from 2022 frgt'!AF4</f>
        <v>1.9745172164755556</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2025-01-03T23:19:50Z</dcterms:modified>
</cp:coreProperties>
</file>