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GA\bldgs\SYDEC\"/>
    </mc:Choice>
  </mc:AlternateContent>
  <xr:revisionPtr revIDLastSave="0" documentId="8_{6F0855D1-7D4C-48E2-A57C-0182808908A7}"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<sst xmlns="http://schemas.openxmlformats.org/spreadsheetml/2006/main" count="194484" uniqueCount="2015">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</sst>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118</v>
      </c>
      <c r="C1" s="30">
        <v>46241</v>
      </c>
    </row>
    <row r="2" spans="1:3" x14ac:dyDescent="0.45">
      <c r="A2" s="3" t="s">
        <v>2</v>
      </c>
      <c r="B2" s="4" t="str">
        <f>IFERROR(INDEX(Geography!B:B, MATCH($B$1, Geography!C:C, 0)), "")</f>
        <v>GA</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Georgia</v>
      </c>
    </row>
    <row r="311" spans="1:31" x14ac:dyDescent="0.45">
      <c r="A311" t="s">
        <v>1971</v>
      </c>
      <c r="B311" t="str">
        <f>About!$B$2</f>
        <v>GA</v>
      </c>
    </row>
    <row r="312" spans="1:31" x14ac:dyDescent="0.45">
      <c r="A312" t="s">
        <v>1972</v>
      </c>
      <c r="B312">
        <f>MATCH($B$311, $A$38:$A$85, 0)</f>
        <v>9</v>
      </c>
    </row>
    <row r="313" spans="1:31" x14ac:dyDescent="0.45">
      <c r="A313" t="s">
        <v>1973</v>
      </c>
      <c r="B313" s="24">
        <f>INDEX(Census_2020_Urban_Rural!$F$2:$F$57, MATCH($B$311, Census_2020_Urban_Rural!$B$2:$B$57, 0))</f>
        <v>74.066972942635431</v>
      </c>
    </row>
    <row r="314" spans="1:31" x14ac:dyDescent="0.45">
      <c r="A314" t="s">
        <v>1974</v>
      </c>
      <c r="B314" s="18">
        <f>$B$313 * $B$13</f>
        <v>0.74066972942635434</v>
      </c>
    </row>
    <row r="315" spans="1:31" x14ac:dyDescent="0.45">
      <c r="A315" t="s">
        <v>1975</v>
      </c>
      <c r="B315" s="22">
        <f>INDEX($K$38:$K$85, $B$312)</f>
        <v>111.26946773347996</v>
      </c>
    </row>
    <row r="316" spans="1:31" x14ac:dyDescent="0.45">
      <c r="A316" t="s">
        <v>1976</v>
      </c>
      <c r="B316" s="22">
        <f>INDEX($Q$38:$Q$85, $B$312)</f>
        <v>187.50470644798619</v>
      </c>
    </row>
    <row r="317" spans="1:31" x14ac:dyDescent="0.45">
      <c r="A317" t="s">
        <v>1977</v>
      </c>
      <c r="B317" s="22">
        <f>$B$315 * $B$314</f>
        <v>82.413926559571067</v>
      </c>
    </row>
    <row r="318" spans="1:31" x14ac:dyDescent="0.45">
      <c r="A318" t="s">
        <v>1978</v>
      </c>
      <c r="B318" s="22">
        <f>$B$315 * (1 - $B$314)</f>
        <v>28.855541173908893</v>
      </c>
    </row>
    <row r="319" spans="1:31" x14ac:dyDescent="0.45">
      <c r="A319" t="s">
        <v>1979</v>
      </c>
      <c r="B319" s="22">
        <f>$B$316</f>
        <v>187.50470644798619</v>
      </c>
    </row>
    <row r="320" spans="1:31" x14ac:dyDescent="0.45">
      <c r="A320" t="s">
        <v>1980</v>
      </c>
      <c r="B320" s="24">
        <f>INDEX($S$38:$S$85, $B$312)</f>
        <v>28821.8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111.26946773347996</v>
      </c>
      <c r="C322" s="28">
        <f t="shared" si="214"/>
        <v>111.26946773347996</v>
      </c>
      <c r="D322" s="28">
        <f t="shared" si="214"/>
        <v>111.26946773347996</v>
      </c>
      <c r="E322" s="28">
        <f t="shared" si="214"/>
        <v>111.26946773347996</v>
      </c>
      <c r="F322" s="28">
        <f t="shared" si="214"/>
        <v>111.26946773347996</v>
      </c>
      <c r="G322" s="28">
        <f t="shared" si="214"/>
        <v>121.42157222890597</v>
      </c>
      <c r="H322" s="28">
        <f t="shared" si="214"/>
        <v>132.89336990106267</v>
      </c>
      <c r="I322" s="28">
        <f t="shared" si="214"/>
        <v>145.30910807442558</v>
      </c>
      <c r="J322" s="28">
        <f t="shared" si="214"/>
        <v>157.74960742633533</v>
      </c>
      <c r="K322" s="28">
        <f t="shared" si="214"/>
        <v>171.38148048068038</v>
      </c>
      <c r="L322" s="28">
        <f t="shared" si="214"/>
        <v>186.65854238050414</v>
      </c>
      <c r="M322" s="28">
        <f t="shared" si="214"/>
        <v>202.82739069807366</v>
      </c>
      <c r="N322" s="28">
        <f t="shared" si="214"/>
        <v>220.56352185467424</v>
      </c>
      <c r="O322" s="28">
        <f t="shared" si="214"/>
        <v>240.32610854426588</v>
      </c>
      <c r="P322" s="28">
        <f t="shared" si="214"/>
        <v>262.44073140395585</v>
      </c>
      <c r="Q322" s="28">
        <f t="shared" si="214"/>
        <v>286.93151727115526</v>
      </c>
      <c r="R322" s="28">
        <f t="shared" si="214"/>
        <v>314.51108726153814</v>
      </c>
      <c r="S322" s="28">
        <f t="shared" si="214"/>
        <v>345.07069976632152</v>
      </c>
      <c r="T322" s="28">
        <f t="shared" si="214"/>
        <v>378.9201730950586</v>
      </c>
      <c r="U322" s="28">
        <f t="shared" si="214"/>
        <v>416.01808637992247</v>
      </c>
      <c r="V322" s="28">
        <f t="shared" si="214"/>
        <v>456.78567577341948</v>
      </c>
      <c r="W322" s="28">
        <f t="shared" si="214"/>
        <v>501.30258978266062</v>
      </c>
      <c r="X322" s="28">
        <f t="shared" si="214"/>
        <v>549.62121394441067</v>
      </c>
      <c r="Y322" s="28">
        <f t="shared" si="214"/>
        <v>602.66326874848755</v>
      </c>
      <c r="Z322" s="28">
        <f t="shared" si="214"/>
        <v>660.21749359802686</v>
      </c>
      <c r="AA322" s="28">
        <f t="shared" si="214"/>
        <v>723.10346873661354</v>
      </c>
      <c r="AB322" s="28">
        <f t="shared" si="214"/>
        <v>791.67349126020747</v>
      </c>
      <c r="AC322" s="28">
        <f t="shared" si="214"/>
        <v>866.88591190462716</v>
      </c>
      <c r="AD322" s="28">
        <f t="shared" si="214"/>
        <v>947.91323180140773</v>
      </c>
      <c r="AE322" s="28">
        <f t="shared" si="214"/>
        <v>1036.1360960273132</v>
      </c>
    </row>
    <row r="323" spans="1:31" x14ac:dyDescent="0.45">
      <c r="A323" t="s">
        <v>1982</v>
      </c>
      <c r="B323" s="28">
        <f t="shared" ref="B323:AE323" si="215">INDEX(B$258:B$305, $B$312)</f>
        <v>187.50470644798619</v>
      </c>
      <c r="C323" s="28">
        <f t="shared" si="215"/>
        <v>187.50470644798619</v>
      </c>
      <c r="D323" s="28">
        <f t="shared" si="215"/>
        <v>187.50470644798619</v>
      </c>
      <c r="E323" s="28">
        <f t="shared" si="215"/>
        <v>187.50470644798619</v>
      </c>
      <c r="F323" s="28">
        <f t="shared" si="215"/>
        <v>187.50470644798619</v>
      </c>
      <c r="G323" s="28">
        <f t="shared" si="215"/>
        <v>222.47723115538861</v>
      </c>
      <c r="H323" s="28">
        <f t="shared" si="215"/>
        <v>255.11231761080484</v>
      </c>
      <c r="I323" s="28">
        <f t="shared" si="215"/>
        <v>272.23430562299166</v>
      </c>
      <c r="J323" s="28">
        <f t="shared" si="215"/>
        <v>283.07093986351566</v>
      </c>
      <c r="K323" s="28">
        <f t="shared" si="215"/>
        <v>295.73224259378804</v>
      </c>
      <c r="L323" s="28">
        <f t="shared" si="215"/>
        <v>305.80095358428463</v>
      </c>
      <c r="M323" s="28">
        <f t="shared" si="215"/>
        <v>313.93544437446008</v>
      </c>
      <c r="N323" s="28">
        <f t="shared" si="215"/>
        <v>323.24112960666906</v>
      </c>
      <c r="O323" s="28">
        <f t="shared" si="215"/>
        <v>337.65916986245048</v>
      </c>
      <c r="P323" s="28">
        <f t="shared" si="215"/>
        <v>349.65615939794895</v>
      </c>
      <c r="Q323" s="28">
        <f t="shared" si="215"/>
        <v>360.02331128357537</v>
      </c>
      <c r="R323" s="28">
        <f t="shared" si="215"/>
        <v>378.52295216195057</v>
      </c>
      <c r="S323" s="28">
        <f t="shared" si="215"/>
        <v>397.15679389850351</v>
      </c>
      <c r="T323" s="28">
        <f t="shared" si="215"/>
        <v>420.48419130137944</v>
      </c>
      <c r="U323" s="28">
        <f t="shared" si="215"/>
        <v>441.3711190357796</v>
      </c>
      <c r="V323" s="28">
        <f t="shared" si="215"/>
        <v>453.03082265663835</v>
      </c>
      <c r="W323" s="28">
        <f t="shared" si="215"/>
        <v>470.79407742397063</v>
      </c>
      <c r="X323" s="28">
        <f t="shared" si="215"/>
        <v>480.62987498264835</v>
      </c>
      <c r="Y323" s="28">
        <f t="shared" si="215"/>
        <v>491.85621322875977</v>
      </c>
      <c r="Z323" s="28">
        <f t="shared" si="215"/>
        <v>501.16345585874831</v>
      </c>
      <c r="AA323" s="28">
        <f t="shared" si="215"/>
        <v>515.80460916820948</v>
      </c>
      <c r="AB323" s="28">
        <f t="shared" si="215"/>
        <v>534.27525779779296</v>
      </c>
      <c r="AC323" s="28">
        <f t="shared" si="215"/>
        <v>553.52073421377293</v>
      </c>
      <c r="AD323" s="28">
        <f t="shared" si="215"/>
        <v>568.4238187925032</v>
      </c>
      <c r="AE323" s="28">
        <f t="shared" si="215"/>
        <v>587.98542224044854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1.0366256589854421E-2</v>
      </c>
      <c r="C330" s="28">
        <f t="shared" si="218"/>
        <v>1.0366256589854421E-2</v>
      </c>
      <c r="D330" s="28">
        <f t="shared" si="218"/>
        <v>1.0366256589854421E-2</v>
      </c>
      <c r="E330" s="28">
        <f t="shared" si="218"/>
        <v>1.0366256589854421E-2</v>
      </c>
      <c r="F330" s="28">
        <f t="shared" si="218"/>
        <v>1.0366256589854421E-2</v>
      </c>
      <c r="G330" s="28">
        <f t="shared" si="218"/>
        <v>1.1931898888490469E-2</v>
      </c>
      <c r="H330" s="28">
        <f t="shared" si="218"/>
        <v>1.3462229545408945E-2</v>
      </c>
      <c r="I330" s="28">
        <f t="shared" si="218"/>
        <v>1.4487069291210724E-2</v>
      </c>
      <c r="J330" s="28">
        <f t="shared" si="218"/>
        <v>1.5294691771154161E-2</v>
      </c>
      <c r="K330" s="28">
        <f t="shared" si="218"/>
        <v>1.6206958728270562E-2</v>
      </c>
      <c r="L330" s="28">
        <f t="shared" si="218"/>
        <v>1.7086354633117598E-2</v>
      </c>
      <c r="M330" s="28">
        <f t="shared" si="218"/>
        <v>1.7929582297862515E-2</v>
      </c>
      <c r="N330" s="28">
        <f t="shared" si="218"/>
        <v>1.8867824058918709E-2</v>
      </c>
      <c r="O330" s="28">
        <f t="shared" si="218"/>
        <v>2.0053753700557092E-2</v>
      </c>
      <c r="P330" s="28">
        <f t="shared" si="218"/>
        <v>2.1237288816170565E-2</v>
      </c>
      <c r="Q330" s="28">
        <f t="shared" si="218"/>
        <v>2.2446718406023587E-2</v>
      </c>
      <c r="R330" s="28">
        <f t="shared" si="218"/>
        <v>2.4045480831297445E-2</v>
      </c>
      <c r="S330" s="28">
        <f t="shared" si="218"/>
        <v>2.575229491790329E-2</v>
      </c>
      <c r="T330" s="28">
        <f t="shared" si="218"/>
        <v>2.7736101298199211E-2</v>
      </c>
      <c r="U330" s="28">
        <f t="shared" si="218"/>
        <v>2.9747940982718012E-2</v>
      </c>
      <c r="V330" s="28">
        <f t="shared" si="218"/>
        <v>3.1566956207803046E-2</v>
      </c>
      <c r="W330" s="28">
        <f t="shared" si="218"/>
        <v>3.3727826409406469E-2</v>
      </c>
      <c r="X330" s="28">
        <f t="shared" si="218"/>
        <v>3.5745549859032368E-2</v>
      </c>
      <c r="Y330" s="28">
        <f t="shared" si="218"/>
        <v>3.7975403409129457E-2</v>
      </c>
      <c r="Z330" s="28">
        <f t="shared" si="218"/>
        <v>4.0295226164111027E-2</v>
      </c>
      <c r="AA330" s="28">
        <f t="shared" si="218"/>
        <v>4.2985104258055469E-2</v>
      </c>
      <c r="AB330" s="28">
        <f t="shared" si="218"/>
        <v>4.6005063842577507E-2</v>
      </c>
      <c r="AC330" s="28">
        <f t="shared" si="218"/>
        <v>4.9282371195359075E-2</v>
      </c>
      <c r="AD330" s="28">
        <f t="shared" si="218"/>
        <v>5.2610768605496919E-2</v>
      </c>
      <c r="AE330" s="28">
        <f t="shared" si="218"/>
        <v>5.6350454110005686E-2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187.50470644798619</v>
      </c>
      <c r="C8" s="23">
        <f>Calcs!C$323</f>
        <v>187.50470644798619</v>
      </c>
      <c r="D8" s="23">
        <f>Calcs!D$323</f>
        <v>187.50470644798619</v>
      </c>
      <c r="E8" s="23">
        <f>Calcs!E$323</f>
        <v>187.50470644798619</v>
      </c>
      <c r="F8" s="23">
        <f>Calcs!F$323</f>
        <v>187.50470644798619</v>
      </c>
      <c r="G8" s="23">
        <f>Calcs!G$323</f>
        <v>222.47723115538861</v>
      </c>
      <c r="H8" s="23">
        <f>Calcs!H$323</f>
        <v>255.11231761080484</v>
      </c>
      <c r="I8" s="23">
        <f>Calcs!I$323</f>
        <v>272.23430562299166</v>
      </c>
      <c r="J8" s="23">
        <f>Calcs!J$323</f>
        <v>283.07093986351566</v>
      </c>
      <c r="K8" s="23">
        <f>Calcs!K$323</f>
        <v>295.73224259378804</v>
      </c>
      <c r="L8" s="23">
        <f>Calcs!L$323</f>
        <v>305.80095358428463</v>
      </c>
      <c r="M8" s="23">
        <f>Calcs!M$323</f>
        <v>313.93544437446008</v>
      </c>
      <c r="N8" s="23">
        <f>Calcs!N$323</f>
        <v>323.24112960666906</v>
      </c>
      <c r="O8" s="23">
        <f>Calcs!O$323</f>
        <v>337.65916986245048</v>
      </c>
      <c r="P8" s="23">
        <f>Calcs!P$323</f>
        <v>349.65615939794895</v>
      </c>
      <c r="Q8" s="23">
        <f>Calcs!Q$323</f>
        <v>360.02331128357537</v>
      </c>
      <c r="R8" s="23">
        <f>Calcs!R$323</f>
        <v>378.52295216195057</v>
      </c>
      <c r="S8" s="23">
        <f>Calcs!S$323</f>
        <v>397.15679389850351</v>
      </c>
      <c r="T8" s="23">
        <f>Calcs!T$323</f>
        <v>420.48419130137944</v>
      </c>
      <c r="U8" s="23">
        <f>Calcs!U$323</f>
        <v>441.3711190357796</v>
      </c>
      <c r="V8" s="23">
        <f>Calcs!V$323</f>
        <v>453.03082265663835</v>
      </c>
      <c r="W8" s="23">
        <f>Calcs!W$323</f>
        <v>470.79407742397063</v>
      </c>
      <c r="X8" s="23">
        <f>Calcs!X$323</f>
        <v>480.62987498264835</v>
      </c>
      <c r="Y8" s="23">
        <f>Calcs!Y$323</f>
        <v>491.85621322875977</v>
      </c>
      <c r="Z8" s="23">
        <f>Calcs!Z$323</f>
        <v>501.16345585874831</v>
      </c>
      <c r="AA8" s="23">
        <f>Calcs!AA$323</f>
        <v>515.80460916820948</v>
      </c>
      <c r="AB8" s="23">
        <f>Calcs!AB$323</f>
        <v>534.27525779779296</v>
      </c>
      <c r="AC8" s="23">
        <f>Calcs!AC$323</f>
        <v>553.52073421377293</v>
      </c>
      <c r="AD8" s="23">
        <f>Calcs!AD$323</f>
        <v>568.4238187925032</v>
      </c>
      <c r="AE8" s="23">
        <f>Calcs!AE$323</f>
        <v>587.98542224044854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82.413926559571067</v>
      </c>
      <c r="C8" s="23">
        <f>Calcs!C$322 * Calcs!$B$314</f>
        <v>82.413926559571067</v>
      </c>
      <c r="D8" s="23">
        <f>Calcs!D$322 * Calcs!$B$314</f>
        <v>82.413926559571067</v>
      </c>
      <c r="E8" s="23">
        <f>Calcs!E$322 * Calcs!$B$314</f>
        <v>82.413926559571067</v>
      </c>
      <c r="F8" s="23">
        <f>Calcs!F$322 * Calcs!$B$314</f>
        <v>82.413926559571067</v>
      </c>
      <c r="G8" s="23">
        <f>Calcs!G$322 * Calcs!$B$314</f>
        <v>89.933283049306326</v>
      </c>
      <c r="H8" s="23">
        <f>Calcs!H$322 * Calcs!$B$314</f>
        <v>98.430096327176514</v>
      </c>
      <c r="I8" s="23">
        <f>Calcs!I$322 * Calcs!$B$314</f>
        <v>107.62605776066968</v>
      </c>
      <c r="J8" s="23">
        <f>Calcs!J$322 * Calcs!$B$314</f>
        <v>116.8403590495774</v>
      </c>
      <c r="K8" s="23">
        <f>Calcs!K$322 * Calcs!$B$314</f>
        <v>126.93707477631357</v>
      </c>
      <c r="L8" s="23">
        <f>Calcs!L$322 * Calcs!$B$314</f>
        <v>138.25233208008569</v>
      </c>
      <c r="M8" s="23">
        <f>Calcs!M$322 * Calcs!$B$314</f>
        <v>150.22810858859569</v>
      </c>
      <c r="N8" s="23">
        <f>Calcs!N$322 * Calcs!$B$314</f>
        <v>163.36472405342536</v>
      </c>
      <c r="O8" s="23">
        <f>Calcs!O$322 * Calcs!$B$314</f>
        <v>178.00227378957007</v>
      </c>
      <c r="P8" s="23">
        <f>Calcs!P$322 * Calcs!$B$314</f>
        <v>194.3819055194225</v>
      </c>
      <c r="Q8" s="23">
        <f>Calcs!Q$322 * Calcs!$B$314</f>
        <v>212.52148926111988</v>
      </c>
      <c r="R8" s="23">
        <f>Calcs!R$322 * Calcs!$B$314</f>
        <v>232.94884190359198</v>
      </c>
      <c r="S8" s="23">
        <f>Calcs!S$322 * Calcs!$B$314</f>
        <v>255.58342182888413</v>
      </c>
      <c r="T8" s="23">
        <f>Calcs!T$322 * Calcs!$B$314</f>
        <v>280.65470208050442</v>
      </c>
      <c r="U8" s="23">
        <f>Calcs!U$322 * Calcs!$B$314</f>
        <v>308.1320034754869</v>
      </c>
      <c r="V8" s="23">
        <f>Calcs!V$322 * Calcs!$B$314</f>
        <v>338.32732288093302</v>
      </c>
      <c r="W8" s="23">
        <f>Calcs!W$322 * Calcs!$B$314</f>
        <v>371.29965353505395</v>
      </c>
      <c r="X8" s="23">
        <f>Calcs!X$322 * Calcs!$B$314</f>
        <v>407.08779581919106</v>
      </c>
      <c r="Y8" s="23">
        <f>Calcs!Y$322 * Calcs!$B$314</f>
        <v>446.37444019914454</v>
      </c>
      <c r="Z8" s="23">
        <f>Calcs!Z$322 * Calcs!$B$314</f>
        <v>489.00311234579641</v>
      </c>
      <c r="AA8" s="23">
        <f>Calcs!AA$322 * Calcs!$B$314</f>
        <v>535.58085053640582</v>
      </c>
      <c r="AB8" s="23">
        <f>Calcs!AB$322 * Calcs!$B$314</f>
        <v>586.36859056571518</v>
      </c>
      <c r="AC8" s="23">
        <f>Calcs!AC$322 * Calcs!$B$314</f>
        <v>642.07615381391861</v>
      </c>
      <c r="AD8" s="23">
        <f>Calcs!AD$322 * Calcs!$B$314</f>
        <v>702.09063691800975</v>
      </c>
      <c r="AE8" s="23">
        <f>Calcs!AE$322 * Calcs!$B$314</f>
        <v>767.43464189342922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28.855541173908893</v>
      </c>
      <c r="C8" s="23">
        <f>Calcs!C$322 * (1 - Calcs!$B$314)</f>
        <v>28.855541173908893</v>
      </c>
      <c r="D8" s="23">
        <f>Calcs!D$322 * (1 - Calcs!$B$314)</f>
        <v>28.855541173908893</v>
      </c>
      <c r="E8" s="23">
        <f>Calcs!E$322 * (1 - Calcs!$B$314)</f>
        <v>28.855541173908893</v>
      </c>
      <c r="F8" s="23">
        <f>Calcs!F$322 * (1 - Calcs!$B$314)</f>
        <v>28.855541173908893</v>
      </c>
      <c r="G8" s="23">
        <f>Calcs!G$322 * (1 - Calcs!$B$314)</f>
        <v>31.488289179599647</v>
      </c>
      <c r="H8" s="23">
        <f>Calcs!H$322 * (1 - Calcs!$B$314)</f>
        <v>34.463273573886163</v>
      </c>
      <c r="I8" s="23">
        <f>Calcs!I$322 * (1 - Calcs!$B$314)</f>
        <v>37.683050313755906</v>
      </c>
      <c r="J8" s="23">
        <f>Calcs!J$322 * (1 - Calcs!$B$314)</f>
        <v>40.909248376757922</v>
      </c>
      <c r="K8" s="23">
        <f>Calcs!K$322 * (1 - Calcs!$B$314)</f>
        <v>44.444405704366815</v>
      </c>
      <c r="L8" s="23">
        <f>Calcs!L$322 * (1 - Calcs!$B$314)</f>
        <v>48.406210300418444</v>
      </c>
      <c r="M8" s="23">
        <f>Calcs!M$322 * (1 - Calcs!$B$314)</f>
        <v>52.599282109477983</v>
      </c>
      <c r="N8" s="23">
        <f>Calcs!N$322 * (1 - Calcs!$B$314)</f>
        <v>57.19879780124888</v>
      </c>
      <c r="O8" s="23">
        <f>Calcs!O$322 * (1 - Calcs!$B$314)</f>
        <v>62.32383475469581</v>
      </c>
      <c r="P8" s="23">
        <f>Calcs!P$322 * (1 - Calcs!$B$314)</f>
        <v>68.058825884533334</v>
      </c>
      <c r="Q8" s="23">
        <f>Calcs!Q$322 * (1 - Calcs!$B$314)</f>
        <v>74.410028010035376</v>
      </c>
      <c r="R8" s="23">
        <f>Calcs!R$322 * (1 - Calcs!$B$314)</f>
        <v>81.562245357946168</v>
      </c>
      <c r="S8" s="23">
        <f>Calcs!S$322 * (1 - Calcs!$B$314)</f>
        <v>89.487277937437412</v>
      </c>
      <c r="T8" s="23">
        <f>Calcs!T$322 * (1 - Calcs!$B$314)</f>
        <v>98.265471014554194</v>
      </c>
      <c r="U8" s="23">
        <f>Calcs!U$322 * (1 - Calcs!$B$314)</f>
        <v>107.88608290443558</v>
      </c>
      <c r="V8" s="23">
        <f>Calcs!V$322 * (1 - Calcs!$B$314)</f>
        <v>118.45835289248646</v>
      </c>
      <c r="W8" s="23">
        <f>Calcs!W$322 * (1 - Calcs!$B$314)</f>
        <v>130.00293624760667</v>
      </c>
      <c r="X8" s="23">
        <f>Calcs!X$322 * (1 - Calcs!$B$314)</f>
        <v>142.53341812521961</v>
      </c>
      <c r="Y8" s="23">
        <f>Calcs!Y$322 * (1 - Calcs!$B$314)</f>
        <v>156.28882854934301</v>
      </c>
      <c r="Z8" s="23">
        <f>Calcs!Z$322 * (1 - Calcs!$B$314)</f>
        <v>171.21438125223048</v>
      </c>
      <c r="AA8" s="23">
        <f>Calcs!AA$322 * (1 - Calcs!$B$314)</f>
        <v>187.52261820020772</v>
      </c>
      <c r="AB8" s="23">
        <f>Calcs!AB$322 * (1 - Calcs!$B$314)</f>
        <v>205.30490069449232</v>
      </c>
      <c r="AC8" s="23">
        <f>Calcs!AC$322 * (1 - Calcs!$B$314)</f>
        <v>224.80975809070853</v>
      </c>
      <c r="AD8" s="23">
        <f>Calcs!AD$322 * (1 - Calcs!$B$314)</f>
        <v>245.82259488339795</v>
      </c>
      <c r="AE8" s="23">
        <f>Calcs!AE$322 * (1 - Calcs!$B$314)</f>
        <v>268.70145413388406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82.413926559571067</v>
      </c>
      <c r="C8" s="23">
        <f>'BDESC-rural-residential'!E8</f>
        <v>28.855541173908893</v>
      </c>
      <c r="D8" s="23">
        <f>'BDESC-commercial'!E8</f>
        <v>187.50470644798619</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2026-08-07T21:03:51Z</dcterms:modified>
</cp:coreProperties>
</file>