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GA\trans\SYFAFE\"/>
    </mc:Choice>
  </mc:AlternateContent>
  <xr:revisionPtr revIDLastSave="0" documentId="8_{8595F00B-D508-4ACE-B57F-790349BA3DB4}"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I3" i="43" l="1"/>
  <c r="D3"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<sst xmlns="http://schemas.openxmlformats.org/spreadsheetml/2006/main" count="46361" uniqueCount="8805">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</sst>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8764</v>
      </c>
      <c r="C1" s="85">
        <v>44944</v>
      </c>
      <c r="F1" s="126" t="s">
        <v>2377</v>
      </c>
      <c r="G1" s="126" t="s">
        <v>2377</v>
      </c>
    </row>
    <row r="2" spans="1:7">
      <c r="B2" t="str">
        <f>LOOKUP(B1,F2:G51,G2:G51)</f>
        <v>GA</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GA</v>
      </c>
      <c r="B3" s="91" t="s">
        <v>2432</v>
      </c>
      <c r="C3" s="125" t="s">
        <v>8747</v>
      </c>
      <c r="D3">
        <f>SUMIFS('APTA Energy Stats'!$N:$N,'APTA Energy Stats'!$C:$C,$A3,'APTA Energy Stats'!$J:$J,'Passenger Rail Calcs'!$B3)</f>
        <v>0</v>
      </c>
      <c r="E3">
        <f>SUMIFS('APTA Energy Stats'!$Z:$Z,'APTA Energy Stats'!$C:$C,$A3,'APTA Energy Stats'!$J:$J,'Passenger Rail Calcs'!$B3)</f>
        <v>90334566</v>
      </c>
      <c r="F3">
        <f>SUMIFS('APTA Energy Stats'!$AE:$AE,'APTA Energy Stats'!$C:$C,$A3,'APTA Energy Stats'!$J:$J,'Passenger Rail Calcs'!$B3)</f>
        <v>0</v>
      </c>
      <c r="G3">
        <f>SUMIFS('APTA Energy Stats'!$AO:$AO,'APTA Energy Stats'!$C:$C,$A3,'APTA Energy Stats'!$J:$J,'Passenger Rail Calcs'!$B3)</f>
        <v>23255862</v>
      </c>
      <c r="H3">
        <f>SUMIFS('APTA Service Stats'!$X:$X,'APTA Service Stats'!$C:$C,'Passenger Rail Calcs'!$A3,'APTA Service Stats'!$J:$J,'Passenger Rail Calcs'!$B3)</f>
        <v>23357404</v>
      </c>
      <c r="I3">
        <f>SUMIFS('APTA Service Stats'!$AT:$AT,'APTA Service Stats'!$C:$C,'Passenger Rail Calcs'!$A3,'APTA Service Stats'!$J:$J,'Passenger Rail Calcs'!$B3)</f>
        <v>450023139</v>
      </c>
    </row>
    <row r="4" spans="1:9">
      <c r="A4" t="str">
        <f>About!$B$2</f>
        <v>GA</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GA</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GA</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GA</v>
      </c>
      <c r="B7" s="91" t="s">
        <v>2459</v>
      </c>
      <c r="C7" s="125" t="s">
        <v>8751</v>
      </c>
      <c r="D7">
        <f>SUMIFS('APTA Energy Stats'!$N:$N,'APTA Energy Stats'!$C:$C,$A7,'APTA Energy Stats'!$J:$J,'Passenger Rail Calcs'!$B7)</f>
        <v>0</v>
      </c>
      <c r="E7">
        <f>SUMIFS('APTA Energy Stats'!$Z:$Z,'APTA Energy Stats'!$C:$C,$A7,'APTA Energy Stats'!$J:$J,'Passenger Rail Calcs'!$B7)</f>
        <v>698124</v>
      </c>
      <c r="F7">
        <f>SUMIFS('APTA Energy Stats'!$AE:$AE,'APTA Energy Stats'!$C:$C,$A7,'APTA Energy Stats'!$J:$J,'Passenger Rail Calcs'!$B7)</f>
        <v>0</v>
      </c>
      <c r="G7">
        <f>SUMIFS('APTA Energy Stats'!$AO:$AO,'APTA Energy Stats'!$C:$C,$A7,'APTA Energy Stats'!$J:$J,'Passenger Rail Calcs'!$B7)</f>
        <v>61445</v>
      </c>
      <c r="H7">
        <f>SUMIFS('APTA Service Stats'!$X:$X,'APTA Service Stats'!$C:$C,'Passenger Rail Calcs'!$A7,'APTA Service Stats'!$J:$J,'Passenger Rail Calcs'!$B7)</f>
        <v>60661</v>
      </c>
      <c r="I7">
        <f>SUMIFS('APTA Service Stats'!$AT:$AT,'APTA Service Stats'!$C:$C,'Passenger Rail Calcs'!$A7,'APTA Service Stats'!$J:$J,'Passenger Rail Calcs'!$B7)</f>
        <v>214087</v>
      </c>
    </row>
    <row r="8" spans="1:9">
      <c r="A8" t="str">
        <f>About!$B$2</f>
        <v>GA</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GA</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19.226064407968806</v>
      </c>
    </row>
    <row r="15" spans="1:9">
      <c r="A15" t="s">
        <v>8756</v>
      </c>
      <c r="D15">
        <f>IFERROR(SUM(F3:F9)*$B$13/(SUM(D3:D9)*D11),0)</f>
        <v>0</v>
      </c>
      <c r="E15">
        <f>IFERROR(SUM(G3:G9)*$B$13/(SUM(E3:E9)*E11),0)</f>
        <v>1.4433191865259839E-3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1.4433191865259839E-3</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2023-01-18T17:33:25Z</dcterms:modified>
</cp:coreProperties>
</file>