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trans\BCDTRtSY\"/>
    </mc:Choice>
  </mc:AlternateContent>
  <xr:revisionPtr revIDLastSave="0" documentId="8_{C098DC49-D340-4AA4-9D4F-7C41FD5F5493}"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G7" i="61" s="1"/>
  <c r="F10" i="61"/>
  <c r="G10" i="61" s="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3"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D4" i="24"/>
  <c r="Y4" i="63"/>
  <c r="Y4" i="24" s="1"/>
  <c r="S4" i="63"/>
  <c r="S4" i="24" s="1"/>
  <c r="Q4" i="63"/>
  <c r="Q4" i="24" s="1"/>
  <c r="K4" i="63"/>
  <c r="K4" i="24" s="1"/>
  <c r="I4" i="63"/>
  <c r="I4" i="24" s="1"/>
  <c r="E4" i="63"/>
  <c r="E4" i="24" s="1"/>
  <c r="J4" i="63"/>
  <c r="J4" i="24" s="1"/>
  <c r="AC4" i="63"/>
  <c r="AC4" i="24" s="1"/>
  <c r="AE4" i="63"/>
  <c r="AE4" i="24" s="1"/>
  <c r="F4" i="63"/>
  <c r="F4" i="24" s="1"/>
  <c r="H4" i="63"/>
  <c r="H4" i="24" s="1"/>
  <c r="N4" i="63"/>
  <c r="N4" i="24" s="1"/>
  <c r="V4" i="63"/>
  <c r="V4" i="24" s="1"/>
  <c r="X4" i="63"/>
  <c r="X4" i="24" s="1"/>
  <c r="AD4" i="63"/>
  <c r="AD4" i="24" s="1"/>
  <c r="AB4" i="63"/>
  <c r="AB4" i="24" s="1"/>
  <c r="O4" i="63"/>
  <c r="O4" i="24" s="1"/>
  <c r="R4" i="63"/>
  <c r="R4" i="24" s="1"/>
  <c r="P4" i="63"/>
  <c r="P4" i="24" s="1"/>
  <c r="T4" i="63"/>
  <c r="T4" i="24" s="1"/>
  <c r="G4" i="63"/>
  <c r="G4" i="24" s="1"/>
  <c r="M4" i="63"/>
  <c r="M4" i="24" s="1"/>
  <c r="U4" i="63"/>
  <c r="U4" i="24" s="1"/>
  <c r="W4" i="63"/>
  <c r="W4" i="24" s="1"/>
  <c r="Z4" i="63"/>
  <c r="Z4" i="24" s="1"/>
  <c r="L4" i="63"/>
  <c r="L4" i="24" s="1"/>
  <c r="F4" i="62"/>
  <c r="F4" i="23" s="1"/>
  <c r="N4" i="62"/>
  <c r="N4" i="23" s="1"/>
  <c r="V4" i="62"/>
  <c r="V4" i="23" s="1"/>
  <c r="AD4" i="62"/>
  <c r="AD4" i="23" s="1"/>
  <c r="X4" i="62"/>
  <c r="X4" i="23" s="1"/>
  <c r="D4" i="23"/>
  <c r="E4" i="62"/>
  <c r="E4" i="23" s="1"/>
  <c r="G4" i="62"/>
  <c r="G4" i="23" s="1"/>
  <c r="O4" i="62"/>
  <c r="O4" i="23" s="1"/>
  <c r="W4" i="62"/>
  <c r="W4" i="23" s="1"/>
  <c r="AE4" i="62"/>
  <c r="AE4" i="23" s="1"/>
  <c r="P4" i="62"/>
  <c r="P4" i="23" s="1"/>
  <c r="AF4" i="62"/>
  <c r="AF4" i="23" s="1"/>
  <c r="Q4" i="62"/>
  <c r="Q4" i="23" s="1"/>
  <c r="H4" i="62"/>
  <c r="H4" i="23" s="1"/>
  <c r="Y4" i="62"/>
  <c r="Y4" i="23" s="1"/>
  <c r="I4" i="62"/>
  <c r="I4" i="23" s="1"/>
  <c r="J4" i="62"/>
  <c r="J4" i="23" s="1"/>
  <c r="R4" i="62"/>
  <c r="R4" i="23" s="1"/>
  <c r="Z4" i="62"/>
  <c r="Z4" i="23" s="1"/>
  <c r="S4" i="62"/>
  <c r="S4" i="23" s="1"/>
  <c r="AA4" i="62"/>
  <c r="AA4" i="23" s="1"/>
  <c r="K4" i="62"/>
  <c r="K4" i="23" s="1"/>
  <c r="L4" i="62"/>
  <c r="L4" i="23" s="1"/>
  <c r="T4" i="62"/>
  <c r="T4" i="23" s="1"/>
  <c r="AB4" i="62"/>
  <c r="AB4" i="23" s="1"/>
  <c r="M4" i="62"/>
  <c r="M4" i="23" s="1"/>
  <c r="U4" i="62"/>
  <c r="U4" i="23" s="1"/>
  <c r="AC4" i="62"/>
  <c r="AC4" i="23" s="1"/>
  <c r="D3" i="24"/>
  <c r="J3" i="63"/>
  <c r="J3" i="24" s="1"/>
  <c r="R3" i="63"/>
  <c r="R3" i="24" s="1"/>
  <c r="Z3" i="63"/>
  <c r="Z3" i="24" s="1"/>
  <c r="K3" i="63"/>
  <c r="K3" i="24" s="1"/>
  <c r="S3" i="63"/>
  <c r="S3" i="24" s="1"/>
  <c r="AA3" i="63"/>
  <c r="AA3" i="24" s="1"/>
  <c r="L3" i="63"/>
  <c r="L3" i="24" s="1"/>
  <c r="T3" i="63"/>
  <c r="T3" i="24" s="1"/>
  <c r="AB3" i="63"/>
  <c r="AB3" i="24" s="1"/>
  <c r="U3" i="63"/>
  <c r="U3" i="24" s="1"/>
  <c r="M3" i="63"/>
  <c r="M3" i="24" s="1"/>
  <c r="F3" i="63"/>
  <c r="F3" i="24" s="1"/>
  <c r="N3" i="63"/>
  <c r="N3" i="24" s="1"/>
  <c r="V3" i="63"/>
  <c r="V3" i="24" s="1"/>
  <c r="AD3" i="63"/>
  <c r="AD3" i="24" s="1"/>
  <c r="G3" i="63"/>
  <c r="G3" i="24" s="1"/>
  <c r="O3" i="63"/>
  <c r="O3" i="24" s="1"/>
  <c r="W3" i="63"/>
  <c r="W3" i="24" s="1"/>
  <c r="AE3" i="63"/>
  <c r="AE3" i="24" s="1"/>
  <c r="E3" i="63"/>
  <c r="E3" i="24" s="1"/>
  <c r="AC3" i="63"/>
  <c r="AC3" i="24" s="1"/>
  <c r="H3" i="63"/>
  <c r="H3" i="24" s="1"/>
  <c r="P3" i="63"/>
  <c r="P3" i="24" s="1"/>
  <c r="X3" i="63"/>
  <c r="X3" i="24" s="1"/>
  <c r="AF3" i="63"/>
  <c r="AF3" i="24" s="1"/>
  <c r="I3" i="63"/>
  <c r="I3" i="24" s="1"/>
  <c r="Q3" i="63"/>
  <c r="Q3" i="24" s="1"/>
  <c r="Y3" i="63"/>
  <c r="Y3" i="24" s="1"/>
  <c r="F2" i="62"/>
  <c r="F2" i="23" s="1"/>
  <c r="N2" i="62"/>
  <c r="N2" i="23" s="1"/>
  <c r="V2" i="62"/>
  <c r="V2" i="23" s="1"/>
  <c r="AD2" i="62"/>
  <c r="AD2" i="23" s="1"/>
  <c r="G2" i="62"/>
  <c r="G2" i="23" s="1"/>
  <c r="O2" i="62"/>
  <c r="O2" i="23" s="1"/>
  <c r="W2" i="62"/>
  <c r="W2" i="23" s="1"/>
  <c r="AE2" i="62"/>
  <c r="AE2" i="23" s="1"/>
  <c r="H2" i="62"/>
  <c r="H2" i="23" s="1"/>
  <c r="P2" i="62"/>
  <c r="P2" i="23" s="1"/>
  <c r="X2" i="62"/>
  <c r="X2" i="23" s="1"/>
  <c r="AF2" i="62"/>
  <c r="AF2" i="23" s="1"/>
  <c r="I2" i="62"/>
  <c r="I2" i="23" s="1"/>
  <c r="E2" i="62"/>
  <c r="E2" i="23" s="1"/>
  <c r="D2" i="23"/>
  <c r="Q2" i="62"/>
  <c r="Q2" i="23" s="1"/>
  <c r="J2" i="62"/>
  <c r="J2" i="23" s="1"/>
  <c r="R2" i="62"/>
  <c r="R2" i="23" s="1"/>
  <c r="Z2" i="62"/>
  <c r="Z2" i="23" s="1"/>
  <c r="K2" i="62"/>
  <c r="K2" i="23" s="1"/>
  <c r="S2" i="62"/>
  <c r="S2" i="23" s="1"/>
  <c r="AA2" i="62"/>
  <c r="AA2" i="23" s="1"/>
  <c r="L2" i="62"/>
  <c r="L2" i="23" s="1"/>
  <c r="T2" i="62"/>
  <c r="T2" i="23" s="1"/>
  <c r="AB2" i="62"/>
  <c r="AB2" i="23" s="1"/>
  <c r="M2" i="62"/>
  <c r="M2" i="23" s="1"/>
  <c r="U2" i="62"/>
  <c r="U2" i="23" s="1"/>
  <c r="AC2" i="62"/>
  <c r="AC2" i="23" s="1"/>
  <c r="Y2" i="62"/>
  <c r="Y2" i="23" s="1"/>
  <c r="J3" i="62"/>
  <c r="J3" i="23" s="1"/>
  <c r="R3" i="62"/>
  <c r="R3" i="23" s="1"/>
  <c r="Z3" i="62"/>
  <c r="Z3" i="23" s="1"/>
  <c r="T3" i="62"/>
  <c r="T3" i="23" s="1"/>
  <c r="D3" i="23"/>
  <c r="K3" i="62"/>
  <c r="K3" i="23" s="1"/>
  <c r="S3" i="62"/>
  <c r="S3" i="23" s="1"/>
  <c r="AA3" i="62"/>
  <c r="AA3" i="23" s="1"/>
  <c r="L3" i="62"/>
  <c r="L3" i="23" s="1"/>
  <c r="M3" i="62"/>
  <c r="M3" i="23" s="1"/>
  <c r="AC3" i="62"/>
  <c r="AC3" i="23" s="1"/>
  <c r="AB3" i="62"/>
  <c r="AB3" i="23" s="1"/>
  <c r="U3" i="62"/>
  <c r="U3" i="23" s="1"/>
  <c r="F3" i="62"/>
  <c r="F3" i="23" s="1"/>
  <c r="N3" i="62"/>
  <c r="N3" i="23" s="1"/>
  <c r="V3" i="62"/>
  <c r="V3" i="23" s="1"/>
  <c r="AD3" i="62"/>
  <c r="AD3" i="23" s="1"/>
  <c r="G3" i="62"/>
  <c r="G3" i="23" s="1"/>
  <c r="O3" i="62"/>
  <c r="O3" i="23" s="1"/>
  <c r="W3" i="62"/>
  <c r="W3" i="23" s="1"/>
  <c r="AE3" i="62"/>
  <c r="AE3" i="23" s="1"/>
  <c r="Q3" i="62"/>
  <c r="Q3" i="23" s="1"/>
  <c r="H3" i="62"/>
  <c r="H3" i="23" s="1"/>
  <c r="P3" i="62"/>
  <c r="P3" i="23" s="1"/>
  <c r="X3" i="62"/>
  <c r="X3" i="23" s="1"/>
  <c r="AF3" i="62"/>
  <c r="AF3" i="23" s="1"/>
  <c r="I3" i="62"/>
  <c r="I3" i="23" s="1"/>
  <c r="Y3" i="62"/>
  <c r="Y3" i="23" s="1"/>
  <c r="E3" i="62"/>
  <c r="E3" i="23" s="1"/>
  <c r="G2" i="63"/>
  <c r="G2" i="24" s="1"/>
  <c r="O2" i="63"/>
  <c r="O2" i="24" s="1"/>
  <c r="W2" i="63"/>
  <c r="W2" i="24" s="1"/>
  <c r="AE2" i="63"/>
  <c r="AE2" i="24" s="1"/>
  <c r="I2" i="63"/>
  <c r="I2" i="24" s="1"/>
  <c r="Z2" i="63"/>
  <c r="Z2" i="24" s="1"/>
  <c r="H2" i="63"/>
  <c r="H2" i="24" s="1"/>
  <c r="P2" i="63"/>
  <c r="P2" i="24" s="1"/>
  <c r="X2" i="63"/>
  <c r="X2" i="24" s="1"/>
  <c r="AF2" i="63"/>
  <c r="AF2" i="24" s="1"/>
  <c r="D2" i="24"/>
  <c r="Q2" i="63"/>
  <c r="Q2" i="24" s="1"/>
  <c r="E2" i="63"/>
  <c r="E2" i="24" s="1"/>
  <c r="R2" i="63"/>
  <c r="R2" i="24" s="1"/>
  <c r="Y2" i="63"/>
  <c r="Y2" i="24" s="1"/>
  <c r="J2" i="63"/>
  <c r="J2" i="24" s="1"/>
  <c r="K2" i="63"/>
  <c r="K2" i="24" s="1"/>
  <c r="S2" i="63"/>
  <c r="S2" i="24" s="1"/>
  <c r="AA2" i="63"/>
  <c r="AA2" i="24" s="1"/>
  <c r="L2" i="63"/>
  <c r="L2" i="24" s="1"/>
  <c r="T2" i="63"/>
  <c r="T2" i="24" s="1"/>
  <c r="AB2" i="63"/>
  <c r="AB2" i="24" s="1"/>
  <c r="N2" i="63"/>
  <c r="N2" i="24" s="1"/>
  <c r="M2" i="63"/>
  <c r="M2" i="24" s="1"/>
  <c r="U2" i="63"/>
  <c r="U2" i="24" s="1"/>
  <c r="AC2" i="63"/>
  <c r="AC2" i="24" s="1"/>
  <c r="F2" i="63"/>
  <c r="F2" i="24" s="1"/>
  <c r="V2" i="63"/>
  <c r="V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<sst xmlns="http://schemas.openxmlformats.org/spreadsheetml/2006/main" count="53128" uniqueCount="4272">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</sst>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4226</v>
      </c>
      <c r="C1" s="104">
        <v>45660</v>
      </c>
      <c r="E1" s="106" t="s">
        <v>3851</v>
      </c>
      <c r="F1" s="106" t="s">
        <v>3851</v>
      </c>
    </row>
    <row r="2" spans="1:6">
      <c r="B2" t="str">
        <f>LOOKUP(B1,E2:F51,F2:F51)</f>
        <v>ID</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ID</v>
      </c>
    </row>
    <row r="2" spans="1:8">
      <c r="E2">
        <v>2021</v>
      </c>
      <c r="F2">
        <v>2022</v>
      </c>
      <c r="G2" t="s">
        <v>4265</v>
      </c>
      <c r="H2" t="s">
        <v>4266</v>
      </c>
    </row>
    <row r="3" spans="1:8">
      <c r="A3" t="s">
        <v>4105</v>
      </c>
      <c r="C3" t="s">
        <v>4195</v>
      </c>
      <c r="D3" t="s">
        <v>4196</v>
      </c>
      <c r="E3" s="107">
        <f>SUMIFS('SEDS 2022'!F:F,'SEDS 2022'!$C:$C,$A3,'SEDS 2022'!$B:$B,$A$1)</f>
        <v>168862</v>
      </c>
      <c r="F3" s="107">
        <f>SUMIFS('SEDS 2022'!G:G,'SEDS 2022'!$C:$C,$A3,'SEDS 2022'!$B:$B,$A$1)</f>
        <v>169891</v>
      </c>
      <c r="G3" s="82">
        <f>F3/E3</f>
        <v>1.0060937333443878</v>
      </c>
    </row>
    <row r="4" spans="1:8">
      <c r="A4" t="s">
        <v>3864</v>
      </c>
      <c r="C4" t="s">
        <v>4197</v>
      </c>
      <c r="D4" t="s">
        <v>4198</v>
      </c>
      <c r="E4" s="107">
        <f>SUMIFS('SEDS 2022'!F:F,'SEDS 2022'!$C:$C,$A4,'SEDS 2022'!$B:$B,$A$1)</f>
        <v>504</v>
      </c>
      <c r="F4" s="107">
        <f>SUMIFS('SEDS 2022'!G:G,'SEDS 2022'!$C:$C,$A4,'SEDS 2022'!$B:$B,$A$1)</f>
        <v>297</v>
      </c>
      <c r="G4" s="82">
        <f t="shared" ref="G4:G12" si="0">F4/E4</f>
        <v>0.5892857142857143</v>
      </c>
    </row>
    <row r="5" spans="1:8">
      <c r="A5" t="s">
        <v>3909</v>
      </c>
      <c r="C5" t="s">
        <v>4199</v>
      </c>
      <c r="D5" t="s">
        <v>4200</v>
      </c>
      <c r="E5" s="107">
        <f>SUMIFS('SEDS 2022'!F:F,'SEDS 2022'!$C:$C,$A5,'SEDS 2022'!$B:$B,$A$1)</f>
        <v>6514</v>
      </c>
      <c r="F5" s="107">
        <f>SUMIFS('SEDS 2022'!G:G,'SEDS 2022'!$C:$C,$A5,'SEDS 2022'!$B:$B,$A$1)</f>
        <v>5992</v>
      </c>
      <c r="G5" s="82">
        <f t="shared" si="0"/>
        <v>0.91986490635554186</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8254</v>
      </c>
      <c r="F8" s="107">
        <f>SUMIFS('SEDS 2022'!G:G,'SEDS 2022'!$C:$C,$A8,'SEDS 2022'!$B:$B,$A$1)</f>
        <v>10347</v>
      </c>
      <c r="G8" s="82">
        <f t="shared" si="0"/>
        <v>1.2535740247152896</v>
      </c>
      <c r="H8" t="s">
        <v>122</v>
      </c>
    </row>
    <row r="9" spans="1:8">
      <c r="A9" t="s">
        <v>4055</v>
      </c>
      <c r="C9" t="s">
        <v>4207</v>
      </c>
      <c r="D9" t="s">
        <v>4208</v>
      </c>
      <c r="E9" s="107">
        <f>SUMIFS('SEDS 2022'!F:F,'SEDS 2022'!$C:$C,$A9,'SEDS 2022'!$B:$B,$A$1)</f>
        <v>5</v>
      </c>
      <c r="F9" s="107">
        <f>SUMIFS('SEDS 2022'!G:G,'SEDS 2022'!$C:$C,$A9,'SEDS 2022'!$B:$B,$A$1)</f>
        <v>7</v>
      </c>
      <c r="G9" s="82">
        <f t="shared" si="0"/>
        <v>1.4</v>
      </c>
    </row>
    <row r="10" spans="1:8">
      <c r="A10" t="s">
        <v>4004</v>
      </c>
      <c r="C10" t="s">
        <v>4209</v>
      </c>
      <c r="D10" t="s">
        <v>4210</v>
      </c>
      <c r="E10" s="107">
        <f>SUMIFS('SEDS 2022'!F:F,'SEDS 2022'!$C:$C,$A10,'SEDS 2022'!$B:$B,$A$1)</f>
        <v>6400</v>
      </c>
      <c r="F10" s="107">
        <f>SUMIFS('SEDS 2022'!G:G,'SEDS 2022'!$C:$C,$A10,'SEDS 2022'!$B:$B,$A$1)</f>
        <v>7733</v>
      </c>
      <c r="G10" s="82">
        <f t="shared" si="0"/>
        <v>1.20828125</v>
      </c>
    </row>
    <row r="11" spans="1:8">
      <c r="A11" t="s">
        <v>3892</v>
      </c>
      <c r="C11" t="s">
        <v>4211</v>
      </c>
      <c r="D11" t="s">
        <v>4212</v>
      </c>
      <c r="E11" s="107">
        <f>SUMIFS('SEDS 2022'!F:F,'SEDS 2022'!$C:$C,$A11,'SEDS 2022'!$B:$B,$A$1)</f>
        <v>58940</v>
      </c>
      <c r="F11" s="107">
        <f>SUMIFS('SEDS 2022'!G:G,'SEDS 2022'!$C:$C,$A11,'SEDS 2022'!$B:$B,$A$1)</f>
        <v>57958</v>
      </c>
      <c r="G11" s="82">
        <f t="shared" si="0"/>
        <v>0.98333898880217174</v>
      </c>
      <c r="H11" t="s">
        <v>124</v>
      </c>
    </row>
    <row r="12" spans="1:8">
      <c r="A12" t="s">
        <v>3993</v>
      </c>
      <c r="C12" t="s">
        <v>4213</v>
      </c>
      <c r="D12" t="s">
        <v>4214</v>
      </c>
      <c r="E12" s="107">
        <f>SUMIFS('SEDS 2022'!F:F,'SEDS 2022'!$C:$C,$A12,'SEDS 2022'!$B:$B,$A$1)</f>
        <v>93816</v>
      </c>
      <c r="F12" s="107">
        <f>SUMIFS('SEDS 2022'!G:G,'SEDS 2022'!$C:$C,$A12,'SEDS 2022'!$B:$B,$A$1)</f>
        <v>92469</v>
      </c>
      <c r="G12" s="82">
        <f t="shared" si="0"/>
        <v>0.98564210795599894</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0.98564210795599894</v>
      </c>
      <c r="E2">
        <f>$D$2*INDEX('AEO 2023 Table 7'!18:18,MATCH(E$1,'AEO 2023 Table 7'!1:1,0))/INDEX('AEO 2023 Table 7'!18:18,MATCH($D$1,'AEO 2023 Table 7'!1:1,0))</f>
        <v>1.0057691430042555</v>
      </c>
      <c r="F2">
        <f>$D$2*INDEX('AEO 2023 Table 7'!18:18,MATCH(F$1,'AEO 2023 Table 7'!1:1,0))/INDEX('AEO 2023 Table 7'!18:18,MATCH($D$1,'AEO 2023 Table 7'!1:1,0))</f>
        <v>1.0131000903164473</v>
      </c>
      <c r="G2">
        <f>$D$2*INDEX('AEO 2023 Table 7'!18:18,MATCH(G$1,'AEO 2023 Table 7'!1:1,0))/INDEX('AEO 2023 Table 7'!18:18,MATCH($D$1,'AEO 2023 Table 7'!1:1,0))</f>
        <v>1.0168625102394169</v>
      </c>
      <c r="H2">
        <f>$D$2*INDEX('AEO 2023 Table 7'!18:18,MATCH(H$1,'AEO 2023 Table 7'!1:1,0))/INDEX('AEO 2023 Table 7'!18:18,MATCH($D$1,'AEO 2023 Table 7'!1:1,0))</f>
        <v>1.0240999388312018</v>
      </c>
      <c r="I2">
        <f>$D$2*INDEX('AEO 2023 Table 7'!18:18,MATCH(I$1,'AEO 2023 Table 7'!1:1,0))/INDEX('AEO 2023 Table 7'!18:18,MATCH($D$1,'AEO 2023 Table 7'!1:1,0))</f>
        <v>1.033700982320424</v>
      </c>
      <c r="J2">
        <f>$D$2*INDEX('AEO 2023 Table 7'!18:18,MATCH(J$1,'AEO 2023 Table 7'!1:1,0))/INDEX('AEO 2023 Table 7'!18:18,MATCH($D$1,'AEO 2023 Table 7'!1:1,0))</f>
        <v>1.0425835808713424</v>
      </c>
      <c r="K2">
        <f>$D$2*INDEX('AEO 2023 Table 7'!18:18,MATCH(K$1,'AEO 2023 Table 7'!1:1,0))/INDEX('AEO 2023 Table 7'!18:18,MATCH($D$1,'AEO 2023 Table 7'!1:1,0))</f>
        <v>1.0495218337948704</v>
      </c>
      <c r="L2">
        <f>$D$2*INDEX('AEO 2023 Table 7'!18:18,MATCH(L$1,'AEO 2023 Table 7'!1:1,0))/INDEX('AEO 2023 Table 7'!18:18,MATCH($D$1,'AEO 2023 Table 7'!1:1,0))</f>
        <v>1.0548153396777669</v>
      </c>
      <c r="M2">
        <f>$D$2*INDEX('AEO 2023 Table 7'!18:18,MATCH(M$1,'AEO 2023 Table 7'!1:1,0))/INDEX('AEO 2023 Table 7'!18:18,MATCH($D$1,'AEO 2023 Table 7'!1:1,0))</f>
        <v>1.0592980664204128</v>
      </c>
      <c r="N2">
        <f>$D$2*INDEX('AEO 2023 Table 7'!18:18,MATCH(N$1,'AEO 2023 Table 7'!1:1,0))/INDEX('AEO 2023 Table 7'!18:18,MATCH($D$1,'AEO 2023 Table 7'!1:1,0))</f>
        <v>1.0630686112317853</v>
      </c>
      <c r="O2">
        <f>$D$2*INDEX('AEO 2023 Table 7'!18:18,MATCH(O$1,'AEO 2023 Table 7'!1:1,0))/INDEX('AEO 2023 Table 7'!18:18,MATCH($D$1,'AEO 2023 Table 7'!1:1,0))</f>
        <v>1.0685137784627614</v>
      </c>
      <c r="P2">
        <f>$D$2*INDEX('AEO 2023 Table 7'!18:18,MATCH(P$1,'AEO 2023 Table 7'!1:1,0))/INDEX('AEO 2023 Table 7'!18:18,MATCH($D$1,'AEO 2023 Table 7'!1:1,0))</f>
        <v>1.0754672651187267</v>
      </c>
      <c r="Q2">
        <f>$D$2*INDEX('AEO 2023 Table 7'!18:18,MATCH(Q$1,'AEO 2023 Table 7'!1:1,0))/INDEX('AEO 2023 Table 7'!18:18,MATCH($D$1,'AEO 2023 Table 7'!1:1,0))</f>
        <v>1.08181774556142</v>
      </c>
      <c r="R2">
        <f>$D$2*INDEX('AEO 2023 Table 7'!18:18,MATCH(R$1,'AEO 2023 Table 7'!1:1,0))/INDEX('AEO 2023 Table 7'!18:18,MATCH($D$1,'AEO 2023 Table 7'!1:1,0))</f>
        <v>1.0869771089752036</v>
      </c>
      <c r="S2">
        <f>$D$2*INDEX('AEO 2023 Table 7'!18:18,MATCH(S$1,'AEO 2023 Table 7'!1:1,0))/INDEX('AEO 2023 Table 7'!18:18,MATCH($D$1,'AEO 2023 Table 7'!1:1,0))</f>
        <v>1.0929731487010543</v>
      </c>
      <c r="T2">
        <f>$D$2*INDEX('AEO 2023 Table 7'!18:18,MATCH(T$1,'AEO 2023 Table 7'!1:1,0))/INDEX('AEO 2023 Table 7'!18:18,MATCH($D$1,'AEO 2023 Table 7'!1:1,0))</f>
        <v>1.099739089720694</v>
      </c>
      <c r="U2">
        <f>$D$2*INDEX('AEO 2023 Table 7'!18:18,MATCH(U$1,'AEO 2023 Table 7'!1:1,0))/INDEX('AEO 2023 Table 7'!18:18,MATCH($D$1,'AEO 2023 Table 7'!1:1,0))</f>
        <v>1.1065560641773171</v>
      </c>
      <c r="V2">
        <f>$D$2*INDEX('AEO 2023 Table 7'!18:18,MATCH(V$1,'AEO 2023 Table 7'!1:1,0))/INDEX('AEO 2023 Table 7'!18:18,MATCH($D$1,'AEO 2023 Table 7'!1:1,0))</f>
        <v>1.1143427571337052</v>
      </c>
      <c r="W2">
        <f>$D$2*INDEX('AEO 2023 Table 7'!18:18,MATCH(W$1,'AEO 2023 Table 7'!1:1,0))/INDEX('AEO 2023 Table 7'!18:18,MATCH($D$1,'AEO 2023 Table 7'!1:1,0))</f>
        <v>1.1223219043542791</v>
      </c>
      <c r="X2">
        <f>$D$2*INDEX('AEO 2023 Table 7'!18:18,MATCH(X$1,'AEO 2023 Table 7'!1:1,0))/INDEX('AEO 2023 Table 7'!18:18,MATCH($D$1,'AEO 2023 Table 7'!1:1,0))</f>
        <v>1.1306430515546444</v>
      </c>
      <c r="Y2">
        <f>$D$2*INDEX('AEO 2023 Table 7'!18:18,MATCH(Y$1,'AEO 2023 Table 7'!1:1,0))/INDEX('AEO 2023 Table 7'!18:18,MATCH($D$1,'AEO 2023 Table 7'!1:1,0))</f>
        <v>1.1387245194002862</v>
      </c>
      <c r="Z2">
        <f>$D$2*INDEX('AEO 2023 Table 7'!18:18,MATCH(Z$1,'AEO 2023 Table 7'!1:1,0))/INDEX('AEO 2023 Table 7'!18:18,MATCH($D$1,'AEO 2023 Table 7'!1:1,0))</f>
        <v>1.1470933142630364</v>
      </c>
      <c r="AA2">
        <f>$D$2*INDEX('AEO 2023 Table 7'!18:18,MATCH(AA$1,'AEO 2023 Table 7'!1:1,0))/INDEX('AEO 2023 Table 7'!18:18,MATCH($D$1,'AEO 2023 Table 7'!1:1,0))</f>
        <v>1.1559899620279319</v>
      </c>
      <c r="AB2">
        <f>$D$2*INDEX('AEO 2023 Table 7'!18:18,MATCH(AB$1,'AEO 2023 Table 7'!1:1,0))/INDEX('AEO 2023 Table 7'!18:18,MATCH($D$1,'AEO 2023 Table 7'!1:1,0))</f>
        <v>1.166326884750724</v>
      </c>
      <c r="AC2">
        <f>$D$2*INDEX('AEO 2023 Table 7'!18:18,MATCH(AC$1,'AEO 2023 Table 7'!1:1,0))/INDEX('AEO 2023 Table 7'!18:18,MATCH($D$1,'AEO 2023 Table 7'!1:1,0))</f>
        <v>1.1774242298463866</v>
      </c>
      <c r="AD2">
        <f>$D$2*INDEX('AEO 2023 Table 7'!18:18,MATCH(AD$1,'AEO 2023 Table 7'!1:1,0))/INDEX('AEO 2023 Table 7'!18:18,MATCH($D$1,'AEO 2023 Table 7'!1:1,0))</f>
        <v>1.1888733921775607</v>
      </c>
      <c r="AE2">
        <f>$D$2*INDEX('AEO 2023 Table 7'!18:18,MATCH(AE$1,'AEO 2023 Table 7'!1:1,0))/INDEX('AEO 2023 Table 7'!18:18,MATCH($D$1,'AEO 2023 Table 7'!1:1,0))</f>
        <v>1.2004732001591003</v>
      </c>
      <c r="AF2">
        <f>$D$2*INDEX('AEO 2023 Table 7'!18:18,MATCH(AF$1,'AEO 2023 Table 7'!1:1,0))/INDEX('AEO 2023 Table 7'!18:18,MATCH($D$1,'AEO 2023 Table 7'!1:1,0))</f>
        <v>1.2131323527773203</v>
      </c>
    </row>
    <row r="3" spans="1:32">
      <c r="A3" t="s">
        <v>124</v>
      </c>
      <c r="B3">
        <f>INDEX('AEO 2021 Table 7'!22:22,MATCH(B$1,'AEO 2021 Table 7'!1:1,0))/INDEX('AEO 2021 Table 7'!22:22,MATCH(B$1,'AEO 2021 Table 7'!1:1,0))</f>
        <v>1</v>
      </c>
      <c r="C3">
        <v>1</v>
      </c>
      <c r="D3" s="108">
        <f>'seds growth'!G11</f>
        <v>0.98333898880217174</v>
      </c>
      <c r="E3">
        <f>$D$3*INDEX('AEO 2023 Table 7'!22:22,MATCH(E$1,'AEO 2023 Table 7'!1:1,0))/INDEX('AEO 2023 Table 7'!22:22,MATCH($D$1,'AEO 2023 Table 7'!1:1,0))</f>
        <v>1.0472776030693056</v>
      </c>
      <c r="F3">
        <f>$D$3*INDEX('AEO 2023 Table 7'!22:22,MATCH(F$1,'AEO 2023 Table 7'!1:1,0))/INDEX('AEO 2023 Table 7'!22:22,MATCH($D$1,'AEO 2023 Table 7'!1:1,0))</f>
        <v>1.0836241095310384</v>
      </c>
      <c r="G3">
        <f>$D$3*INDEX('AEO 2023 Table 7'!22:22,MATCH(G$1,'AEO 2023 Table 7'!1:1,0))/INDEX('AEO 2023 Table 7'!22:22,MATCH($D$1,'AEO 2023 Table 7'!1:1,0))</f>
        <v>1.1061691318987514</v>
      </c>
      <c r="H3">
        <f>$D$3*INDEX('AEO 2023 Table 7'!22:22,MATCH(H$1,'AEO 2023 Table 7'!1:1,0))/INDEX('AEO 2023 Table 7'!22:22,MATCH($D$1,'AEO 2023 Table 7'!1:1,0))</f>
        <v>1.1226178874981383</v>
      </c>
      <c r="I3">
        <f>$D$3*INDEX('AEO 2023 Table 7'!22:22,MATCH(I$1,'AEO 2023 Table 7'!1:1,0))/INDEX('AEO 2023 Table 7'!22:22,MATCH($D$1,'AEO 2023 Table 7'!1:1,0))</f>
        <v>1.1349586165037695</v>
      </c>
      <c r="J3">
        <f>$D$3*INDEX('AEO 2023 Table 7'!22:22,MATCH(J$1,'AEO 2023 Table 7'!1:1,0))/INDEX('AEO 2023 Table 7'!22:22,MATCH($D$1,'AEO 2023 Table 7'!1:1,0))</f>
        <v>1.1443829012696236</v>
      </c>
      <c r="K3">
        <f>$D$3*INDEX('AEO 2023 Table 7'!22:22,MATCH(K$1,'AEO 2023 Table 7'!1:1,0))/INDEX('AEO 2023 Table 7'!22:22,MATCH($D$1,'AEO 2023 Table 7'!1:1,0))</f>
        <v>1.1514268681151276</v>
      </c>
      <c r="L3">
        <f>$D$3*INDEX('AEO 2023 Table 7'!22:22,MATCH(L$1,'AEO 2023 Table 7'!1:1,0))/INDEX('AEO 2023 Table 7'!22:22,MATCH($D$1,'AEO 2023 Table 7'!1:1,0))</f>
        <v>1.1566115296073989</v>
      </c>
      <c r="M3">
        <f>$D$3*INDEX('AEO 2023 Table 7'!22:22,MATCH(M$1,'AEO 2023 Table 7'!1:1,0))/INDEX('AEO 2023 Table 7'!22:22,MATCH($D$1,'AEO 2023 Table 7'!1:1,0))</f>
        <v>1.1601746877780548</v>
      </c>
      <c r="N3">
        <f>$D$3*INDEX('AEO 2023 Table 7'!22:22,MATCH(N$1,'AEO 2023 Table 7'!1:1,0))/INDEX('AEO 2023 Table 7'!22:22,MATCH($D$1,'AEO 2023 Table 7'!1:1,0))</f>
        <v>1.1630407752591161</v>
      </c>
      <c r="O3">
        <f>$D$3*INDEX('AEO 2023 Table 7'!22:22,MATCH(O$1,'AEO 2023 Table 7'!1:1,0))/INDEX('AEO 2023 Table 7'!22:22,MATCH($D$1,'AEO 2023 Table 7'!1:1,0))</f>
        <v>1.1655894515260172</v>
      </c>
      <c r="P3">
        <f>$D$3*INDEX('AEO 2023 Table 7'!22:22,MATCH(P$1,'AEO 2023 Table 7'!1:1,0))/INDEX('AEO 2023 Table 7'!22:22,MATCH($D$1,'AEO 2023 Table 7'!1:1,0))</f>
        <v>1.1680781883436389</v>
      </c>
      <c r="Q3">
        <f>$D$3*INDEX('AEO 2023 Table 7'!22:22,MATCH(Q$1,'AEO 2023 Table 7'!1:1,0))/INDEX('AEO 2023 Table 7'!22:22,MATCH($D$1,'AEO 2023 Table 7'!1:1,0))</f>
        <v>1.1700792670819997</v>
      </c>
      <c r="R3">
        <f>$D$3*INDEX('AEO 2023 Table 7'!22:22,MATCH(R$1,'AEO 2023 Table 7'!1:1,0))/INDEX('AEO 2023 Table 7'!22:22,MATCH($D$1,'AEO 2023 Table 7'!1:1,0))</f>
        <v>1.1717971464926866</v>
      </c>
      <c r="S3">
        <f>$D$3*INDEX('AEO 2023 Table 7'!22:22,MATCH(S$1,'AEO 2023 Table 7'!1:1,0))/INDEX('AEO 2023 Table 7'!22:22,MATCH($D$1,'AEO 2023 Table 7'!1:1,0))</f>
        <v>1.1732919229345322</v>
      </c>
      <c r="T3">
        <f>$D$3*INDEX('AEO 2023 Table 7'!22:22,MATCH(T$1,'AEO 2023 Table 7'!1:1,0))/INDEX('AEO 2023 Table 7'!22:22,MATCH($D$1,'AEO 2023 Table 7'!1:1,0))</f>
        <v>1.1739848915600963</v>
      </c>
      <c r="U3">
        <f>$D$3*INDEX('AEO 2023 Table 7'!22:22,MATCH(U$1,'AEO 2023 Table 7'!1:1,0))/INDEX('AEO 2023 Table 7'!22:22,MATCH($D$1,'AEO 2023 Table 7'!1:1,0))</f>
        <v>1.1742671550343646</v>
      </c>
      <c r="V3">
        <f>$D$3*INDEX('AEO 2023 Table 7'!22:22,MATCH(V$1,'AEO 2023 Table 7'!1:1,0))/INDEX('AEO 2023 Table 7'!22:22,MATCH($D$1,'AEO 2023 Table 7'!1:1,0))</f>
        <v>1.1742639047650505</v>
      </c>
      <c r="W3">
        <f>$D$3*INDEX('AEO 2023 Table 7'!22:22,MATCH(W$1,'AEO 2023 Table 7'!1:1,0))/INDEX('AEO 2023 Table 7'!22:22,MATCH($D$1,'AEO 2023 Table 7'!1:1,0))</f>
        <v>1.1739702653481836</v>
      </c>
      <c r="X3">
        <f>$D$3*INDEX('AEO 2023 Table 7'!22:22,MATCH(X$1,'AEO 2023 Table 7'!1:1,0))/INDEX('AEO 2023 Table 7'!22:22,MATCH($D$1,'AEO 2023 Table 7'!1:1,0))</f>
        <v>1.1735257069608085</v>
      </c>
      <c r="Y3">
        <f>$D$3*INDEX('AEO 2023 Table 7'!22:22,MATCH(Y$1,'AEO 2023 Table 7'!1:1,0))/INDEX('AEO 2023 Table 7'!22:22,MATCH($D$1,'AEO 2023 Table 7'!1:1,0))</f>
        <v>1.1726659995194375</v>
      </c>
      <c r="Z3">
        <f>$D$3*INDEX('AEO 2023 Table 7'!22:22,MATCH(Z$1,'AEO 2023 Table 7'!1:1,0))/INDEX('AEO 2023 Table 7'!22:22,MATCH($D$1,'AEO 2023 Table 7'!1:1,0))</f>
        <v>1.1718292961393317</v>
      </c>
      <c r="AA3">
        <f>$D$3*INDEX('AEO 2023 Table 7'!22:22,MATCH(AA$1,'AEO 2023 Table 7'!1:1,0))/INDEX('AEO 2023 Table 7'!22:22,MATCH($D$1,'AEO 2023 Table 7'!1:1,0))</f>
        <v>1.1708311496408359</v>
      </c>
      <c r="AB3">
        <f>$D$3*INDEX('AEO 2023 Table 7'!22:22,MATCH(AB$1,'AEO 2023 Table 7'!1:1,0))/INDEX('AEO 2023 Table 7'!22:22,MATCH($D$1,'AEO 2023 Table 7'!1:1,0))</f>
        <v>1.1701635835511341</v>
      </c>
      <c r="AC3">
        <f>$D$3*INDEX('AEO 2023 Table 7'!22:22,MATCH(AC$1,'AEO 2023 Table 7'!1:1,0))/INDEX('AEO 2023 Table 7'!22:22,MATCH($D$1,'AEO 2023 Table 7'!1:1,0))</f>
        <v>1.1690104944728761</v>
      </c>
      <c r="AD3">
        <f>$D$3*INDEX('AEO 2023 Table 7'!22:22,MATCH(AD$1,'AEO 2023 Table 7'!1:1,0))/INDEX('AEO 2023 Table 7'!22:22,MATCH($D$1,'AEO 2023 Table 7'!1:1,0))</f>
        <v>1.1679545436158054</v>
      </c>
      <c r="AE3">
        <f>$D$3*INDEX('AEO 2023 Table 7'!22:22,MATCH(AE$1,'AEO 2023 Table 7'!1:1,0))/INDEX('AEO 2023 Table 7'!22:22,MATCH($D$1,'AEO 2023 Table 7'!1:1,0))</f>
        <v>1.1666917467403755</v>
      </c>
      <c r="AF3">
        <f>$D$3*INDEX('AEO 2023 Table 7'!22:22,MATCH(AF$1,'AEO 2023 Table 7'!1:1,0))/INDEX('AEO 2023 Table 7'!22:22,MATCH($D$1,'AEO 2023 Table 7'!1:1,0))</f>
        <v>1.1655909926019852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1.2535740247152896</v>
      </c>
      <c r="E4">
        <f>$D$4*'AEO 2023 Table 7'!G65/'AEO 2023 Table 7'!$F$65*'calibration multiplier'!$E$3</f>
        <v>1.345422614313839</v>
      </c>
      <c r="F4">
        <f>$D$4*'AEO 2023 Table 7'!H65/'AEO 2023 Table 7'!$F$65*'calibration multiplier'!$E$3</f>
        <v>1.3646702966929471</v>
      </c>
      <c r="G4">
        <f>$D$4*'AEO 2023 Table 7'!I65/'AEO 2023 Table 7'!$F$65*'calibration multiplier'!$E$3</f>
        <v>1.3673126879441557</v>
      </c>
      <c r="H4">
        <f>$D$4*'AEO 2023 Table 7'!J65/'AEO 2023 Table 7'!$F$65*'calibration multiplier'!$E$3</f>
        <v>1.3846604248196863</v>
      </c>
      <c r="I4">
        <f>$D$4*'AEO 2023 Table 7'!K65/'AEO 2023 Table 7'!$F$65*'calibration multiplier'!$E$3</f>
        <v>1.4018033182299066</v>
      </c>
      <c r="J4">
        <f>$D$4*'AEO 2023 Table 7'!L65/'AEO 2023 Table 7'!$F$65*'calibration multiplier'!$E$3</f>
        <v>1.4153663708184145</v>
      </c>
      <c r="K4">
        <f>$D$4*'AEO 2023 Table 7'!M65/'AEO 2023 Table 7'!$F$65*'calibration multiplier'!$E$3</f>
        <v>1.4254546878567125</v>
      </c>
      <c r="L4">
        <f>$D$4*'AEO 2023 Table 7'!N65/'AEO 2023 Table 7'!$F$65*'calibration multiplier'!$E$3</f>
        <v>1.4325347578476799</v>
      </c>
      <c r="M4">
        <f>$D$4*'AEO 2023 Table 7'!O65/'AEO 2023 Table 7'!$F$65*'calibration multiplier'!$E$3</f>
        <v>1.4396215366857643</v>
      </c>
      <c r="N4">
        <f>$D$4*'AEO 2023 Table 7'!P65/'AEO 2023 Table 7'!$F$65*'calibration multiplier'!$E$3</f>
        <v>1.4508718260447528</v>
      </c>
      <c r="O4">
        <f>$D$4*'AEO 2023 Table 7'!Q65/'AEO 2023 Table 7'!$F$65*'calibration multiplier'!$E$3</f>
        <v>1.4627290424396067</v>
      </c>
      <c r="P4">
        <f>$D$4*'AEO 2023 Table 7'!R65/'AEO 2023 Table 7'!$F$65*'calibration multiplier'!$E$3</f>
        <v>1.4734430712856978</v>
      </c>
      <c r="Q4">
        <f>$D$4*'AEO 2023 Table 7'!S65/'AEO 2023 Table 7'!$F$65*'calibration multiplier'!$E$3</f>
        <v>1.4861992731942497</v>
      </c>
      <c r="R4">
        <f>$D$4*'AEO 2023 Table 7'!T65/'AEO 2023 Table 7'!$F$65*'calibration multiplier'!$E$3</f>
        <v>1.5027034843589171</v>
      </c>
      <c r="S4">
        <f>$D$4*'AEO 2023 Table 7'!U65/'AEO 2023 Table 7'!$F$65*'calibration multiplier'!$E$3</f>
        <v>1.5224140771891082</v>
      </c>
      <c r="T4">
        <f>$D$4*'AEO 2023 Table 7'!V65/'AEO 2023 Table 7'!$F$65*'calibration multiplier'!$E$3</f>
        <v>1.5431117650584696</v>
      </c>
      <c r="U4">
        <f>$D$4*'AEO 2023 Table 7'!W65/'AEO 2023 Table 7'!$F$65*'calibration multiplier'!$E$3</f>
        <v>1.5647214088792896</v>
      </c>
      <c r="V4">
        <f>$D$4*'AEO 2023 Table 7'!X65/'AEO 2023 Table 7'!$F$65*'calibration multiplier'!$E$3</f>
        <v>1.5898375434600072</v>
      </c>
      <c r="W4">
        <f>$D$4*'AEO 2023 Table 7'!Y65/'AEO 2023 Table 7'!$F$65*'calibration multiplier'!$E$3</f>
        <v>1.6138816042714037</v>
      </c>
      <c r="X4">
        <f>$D$4*'AEO 2023 Table 7'!Z65/'AEO 2023 Table 7'!$F$65*'calibration multiplier'!$E$3</f>
        <v>1.6383442971429107</v>
      </c>
      <c r="Y4">
        <f>$D$4*'AEO 2023 Table 7'!AA65/'AEO 2023 Table 7'!$F$65*'calibration multiplier'!$E$3</f>
        <v>1.6631791074011824</v>
      </c>
      <c r="Z4">
        <f>$D$4*'AEO 2023 Table 7'!AB65/'AEO 2023 Table 7'!$F$65*'calibration multiplier'!$E$3</f>
        <v>1.6879504072400784</v>
      </c>
      <c r="AA4">
        <f>$D$4*'AEO 2023 Table 7'!AC65/'AEO 2023 Table 7'!$F$65*'calibration multiplier'!$E$3</f>
        <v>1.7120615565226467</v>
      </c>
      <c r="AB4">
        <f>$D$4*'AEO 2023 Table 7'!AD65/'AEO 2023 Table 7'!$F$65*'calibration multiplier'!$E$3</f>
        <v>1.7355492302797944</v>
      </c>
      <c r="AC4">
        <f>$D$4*'AEO 2023 Table 7'!AE65/'AEO 2023 Table 7'!$F$65*'calibration multiplier'!$E$3</f>
        <v>1.7607315588187344</v>
      </c>
      <c r="AD4">
        <f>$D$4*'AEO 2023 Table 7'!AF65/'AEO 2023 Table 7'!$F$65*'calibration multiplier'!$E$3</f>
        <v>1.7861652454963304</v>
      </c>
      <c r="AE4">
        <f>$D$4*'AEO 2023 Table 7'!AG65/'AEO 2023 Table 7'!$F$65*'calibration multiplier'!$E$3</f>
        <v>1.8112326291213301</v>
      </c>
      <c r="AF4">
        <f>$D$4*'AEO 2023 Table 7'!AH65/'AEO 2023 Table 7'!$F$65*'calibration multiplier'!$E$3</f>
        <v>1.8391892895714494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0.98564210795599894</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0.98353640914688467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0.98188115839090018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0.98794294469094479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0.99815963770663985</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1.0067657832335497</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1.0144141719597464</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1.0214940368407068</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1.0290686250806136</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1.0379351207072274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1.0504472406935876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1.0623613781336758</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1.0734762208238413</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1.0856251968792388</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1.0966563211819329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1.1098699820593629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1.1231077832827756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1.1355529917146256</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1.1496020249020764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1.1642467595600769</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1.1792049447690141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1.1938056201793725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1.2077286166619967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1.2214699663897717</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1.2366408567160747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1.2523692851604575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1.2674479269563803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1.2835387472830819</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1.3021272956657424</v>
      </c>
    </row>
    <row r="3" spans="1:32">
      <c r="A3" t="s">
        <v>124</v>
      </c>
      <c r="B3">
        <v>1</v>
      </c>
      <c r="C3">
        <v>1</v>
      </c>
      <c r="D3" s="108">
        <f>'seds growth'!G11</f>
        <v>0.98333898880217174</v>
      </c>
      <c r="E3">
        <f>$D$3*INDEX('AEO 2023 Table 49'!50:50,MATCH(E1,'AEO 2023 Table 49'!13:13,0))/INDEX('AEO 2023 Table 49'!50:50,MATCH($D$1,'AEO 2023 Table 49'!13:13,0))</f>
        <v>0.96794983773293497</v>
      </c>
      <c r="F3">
        <f>$D$3*INDEX('AEO 2023 Table 49'!50:50,MATCH(F1,'AEO 2023 Table 49'!13:13,0))/INDEX('AEO 2023 Table 49'!50:50,MATCH($D$1,'AEO 2023 Table 49'!13:13,0))</f>
        <v>0.95585736663958421</v>
      </c>
      <c r="G3">
        <f>$D$3*INDEX('AEO 2023 Table 49'!50:50,MATCH(G1,'AEO 2023 Table 49'!13:13,0))/INDEX('AEO 2023 Table 49'!50:50,MATCH($D$1,'AEO 2023 Table 49'!13:13,0))</f>
        <v>0.95490139077732039</v>
      </c>
      <c r="H3">
        <f>$D$3*INDEX('AEO 2023 Table 49'!50:50,MATCH(H1,'AEO 2023 Table 49'!13:13,0))/INDEX('AEO 2023 Table 49'!50:50,MATCH($D$1,'AEO 2023 Table 49'!13:13,0))</f>
        <v>0.96088253210354968</v>
      </c>
      <c r="I3">
        <f>$D$3*INDEX('AEO 2023 Table 49'!50:50,MATCH(I1,'AEO 2023 Table 49'!13:13,0))/INDEX('AEO 2023 Table 49'!50:50,MATCH($D$1,'AEO 2023 Table 49'!13:13,0))</f>
        <v>0.96513776530568607</v>
      </c>
      <c r="J3">
        <f>$D$3*INDEX('AEO 2023 Table 49'!50:50,MATCH(J1,'AEO 2023 Table 49'!13:13,0))/INDEX('AEO 2023 Table 49'!50:50,MATCH($D$1,'AEO 2023 Table 49'!13:13,0))</f>
        <v>0.96822649408724915</v>
      </c>
      <c r="K3">
        <f>$D$3*INDEX('AEO 2023 Table 49'!50:50,MATCH(K1,'AEO 2023 Table 49'!13:13,0))/INDEX('AEO 2023 Table 49'!50:50,MATCH($D$1,'AEO 2023 Table 49'!13:13,0))</f>
        <v>0.96884546119849579</v>
      </c>
      <c r="L3">
        <f>$D$3*INDEX('AEO 2023 Table 49'!50:50,MATCH(L1,'AEO 2023 Table 49'!13:13,0))/INDEX('AEO 2023 Table 49'!50:50,MATCH($D$1,'AEO 2023 Table 49'!13:13,0))</f>
        <v>0.96906882397747451</v>
      </c>
      <c r="M3">
        <f>$D$3*INDEX('AEO 2023 Table 49'!50:50,MATCH(M1,'AEO 2023 Table 49'!13:13,0))/INDEX('AEO 2023 Table 49'!50:50,MATCH($D$1,'AEO 2023 Table 49'!13:13,0))</f>
        <v>0.96932364637687163</v>
      </c>
      <c r="N3">
        <f>$D$3*INDEX('AEO 2023 Table 49'!50:50,MATCH(N1,'AEO 2023 Table 49'!13:13,0))/INDEX('AEO 2023 Table 49'!50:50,MATCH($D$1,'AEO 2023 Table 49'!13:13,0))</f>
        <v>0.97151097629357275</v>
      </c>
      <c r="O3">
        <f>$D$3*INDEX('AEO 2023 Table 49'!50:50,MATCH(O1,'AEO 2023 Table 49'!13:13,0))/INDEX('AEO 2023 Table 49'!50:50,MATCH($D$1,'AEO 2023 Table 49'!13:13,0))</f>
        <v>0.97149436544567425</v>
      </c>
      <c r="P3">
        <f>$D$3*INDEX('AEO 2023 Table 49'!50:50,MATCH(P1,'AEO 2023 Table 49'!13:13,0))/INDEX('AEO 2023 Table 49'!50:50,MATCH($D$1,'AEO 2023 Table 49'!13:13,0))</f>
        <v>0.96885051598786576</v>
      </c>
      <c r="Q3">
        <f>$D$3*INDEX('AEO 2023 Table 49'!50:50,MATCH(Q1,'AEO 2023 Table 49'!13:13,0))/INDEX('AEO 2023 Table 49'!50:50,MATCH($D$1,'AEO 2023 Table 49'!13:13,0))</f>
        <v>0.96664311945155301</v>
      </c>
      <c r="R3">
        <f>$D$3*INDEX('AEO 2023 Table 49'!50:50,MATCH(R1,'AEO 2023 Table 49'!13:13,0))/INDEX('AEO 2023 Table 49'!50:50,MATCH($D$1,'AEO 2023 Table 49'!13:13,0))</f>
        <v>0.96276720058930276</v>
      </c>
      <c r="S3">
        <f>$D$3*INDEX('AEO 2023 Table 49'!50:50,MATCH(S1,'AEO 2023 Table 49'!13:13,0))/INDEX('AEO 2023 Table 49'!50:50,MATCH($D$1,'AEO 2023 Table 49'!13:13,0))</f>
        <v>0.96201122817241469</v>
      </c>
      <c r="T3">
        <f>$D$3*INDEX('AEO 2023 Table 49'!50:50,MATCH(T1,'AEO 2023 Table 49'!13:13,0))/INDEX('AEO 2023 Table 49'!50:50,MATCH($D$1,'AEO 2023 Table 49'!13:13,0))</f>
        <v>0.96194982905033732</v>
      </c>
      <c r="U3">
        <f>$D$3*INDEX('AEO 2023 Table 49'!50:50,MATCH(U1,'AEO 2023 Table 49'!13:13,0))/INDEX('AEO 2023 Table 49'!50:50,MATCH($D$1,'AEO 2023 Table 49'!13:13,0))</f>
        <v>0.9608216957936081</v>
      </c>
      <c r="V3">
        <f>$D$3*INDEX('AEO 2023 Table 49'!50:50,MATCH(V1,'AEO 2023 Table 49'!13:13,0))/INDEX('AEO 2023 Table 49'!50:50,MATCH($D$1,'AEO 2023 Table 49'!13:13,0))</f>
        <v>0.96072642800477348</v>
      </c>
      <c r="W3">
        <f>$D$3*INDEX('AEO 2023 Table 49'!50:50,MATCH(W1,'AEO 2023 Table 49'!13:13,0))/INDEX('AEO 2023 Table 49'!50:50,MATCH($D$1,'AEO 2023 Table 49'!13:13,0))</f>
        <v>0.95993963767850043</v>
      </c>
      <c r="X3">
        <f>$D$3*INDEX('AEO 2023 Table 49'!50:50,MATCH(X1,'AEO 2023 Table 49'!13:13,0))/INDEX('AEO 2023 Table 49'!50:50,MATCH($D$1,'AEO 2023 Table 49'!13:13,0))</f>
        <v>0.95977406045209113</v>
      </c>
      <c r="Y3">
        <f>$D$3*INDEX('AEO 2023 Table 49'!50:50,MATCH(Y1,'AEO 2023 Table 49'!13:13,0))/INDEX('AEO 2023 Table 49'!50:50,MATCH($D$1,'AEO 2023 Table 49'!13:13,0))</f>
        <v>0.95902435260766905</v>
      </c>
      <c r="Z3">
        <f>$D$3*INDEX('AEO 2023 Table 49'!50:50,MATCH(Z1,'AEO 2023 Table 49'!13:13,0))/INDEX('AEO 2023 Table 49'!50:50,MATCH($D$1,'AEO 2023 Table 49'!13:13,0))</f>
        <v>0.95764957613725576</v>
      </c>
      <c r="AA3">
        <f>$D$3*INDEX('AEO 2023 Table 49'!50:50,MATCH(AA1,'AEO 2023 Table 49'!13:13,0))/INDEX('AEO 2023 Table 49'!50:50,MATCH($D$1,'AEO 2023 Table 49'!13:13,0))</f>
        <v>0.95557934796430599</v>
      </c>
      <c r="AB3">
        <f>$D$3*INDEX('AEO 2023 Table 49'!50:50,MATCH(AB1,'AEO 2023 Table 49'!13:13,0))/INDEX('AEO 2023 Table 49'!50:50,MATCH($D$1,'AEO 2023 Table 49'!13:13,0))</f>
        <v>0.95345060836892925</v>
      </c>
      <c r="AC3">
        <f>$D$3*INDEX('AEO 2023 Table 49'!50:50,MATCH(AC1,'AEO 2023 Table 49'!13:13,0))/INDEX('AEO 2023 Table 49'!50:50,MATCH($D$1,'AEO 2023 Table 49'!13:13,0))</f>
        <v>0.95070233885016975</v>
      </c>
      <c r="AD3">
        <f>$D$3*INDEX('AEO 2023 Table 49'!50:50,MATCH(AD1,'AEO 2023 Table 49'!13:13,0))/INDEX('AEO 2023 Table 49'!50:50,MATCH($D$1,'AEO 2023 Table 49'!13:13,0))</f>
        <v>0.94758215044818828</v>
      </c>
      <c r="AE3">
        <f>$D$3*INDEX('AEO 2023 Table 49'!50:50,MATCH(AE1,'AEO 2023 Table 49'!13:13,0))/INDEX('AEO 2023 Table 49'!50:50,MATCH($D$1,'AEO 2023 Table 49'!13:13,0))</f>
        <v>0.9462582585067717</v>
      </c>
      <c r="AF3">
        <f>$D$3*INDEX('AEO 2023 Table 49'!50:50,MATCH(AF1,'AEO 2023 Table 49'!13:13,0))/INDEX('AEO 2023 Table 49'!50:50,MATCH($D$1,'AEO 2023 Table 49'!13:13,0))</f>
        <v>0.94610207024917148</v>
      </c>
    </row>
    <row r="4" spans="1:32">
      <c r="A4" t="s">
        <v>122</v>
      </c>
      <c r="B4">
        <v>1</v>
      </c>
      <c r="C4">
        <v>1</v>
      </c>
      <c r="D4" s="108">
        <f>'seds growth'!G8</f>
        <v>1.2535740247152896</v>
      </c>
      <c r="E4">
        <f>$D$4*'AEO 2023 Table 7'!G65/'AEO 2023 Table 7'!$F$65</f>
        <v>1.345422614313839</v>
      </c>
      <c r="F4">
        <f>$D$4*'AEO 2023 Table 7'!H65/'AEO 2023 Table 7'!$F$65</f>
        <v>1.3646702966929471</v>
      </c>
      <c r="G4">
        <f>$D$4*'AEO 2023 Table 7'!I65/'AEO 2023 Table 7'!$F$65</f>
        <v>1.3673126879441557</v>
      </c>
      <c r="H4">
        <f>$D$4*'AEO 2023 Table 7'!J65/'AEO 2023 Table 7'!$F$65</f>
        <v>1.3846604248196863</v>
      </c>
      <c r="I4">
        <f>$D$4*'AEO 2023 Table 7'!K65/'AEO 2023 Table 7'!$F$65</f>
        <v>1.4018033182299066</v>
      </c>
      <c r="J4">
        <f>$D$4*'AEO 2023 Table 7'!L65/'AEO 2023 Table 7'!$F$65</f>
        <v>1.4153663708184145</v>
      </c>
      <c r="K4">
        <f>$D$4*'AEO 2023 Table 7'!M65/'AEO 2023 Table 7'!$F$65</f>
        <v>1.4254546878567125</v>
      </c>
      <c r="L4">
        <f>$D$4*'AEO 2023 Table 7'!N65/'AEO 2023 Table 7'!$F$65</f>
        <v>1.4325347578476799</v>
      </c>
      <c r="M4">
        <f>$D$4*'AEO 2023 Table 7'!O65/'AEO 2023 Table 7'!$F$65</f>
        <v>1.4396215366857643</v>
      </c>
      <c r="N4">
        <f>$D$4*'AEO 2023 Table 7'!P65/'AEO 2023 Table 7'!$F$65</f>
        <v>1.4508718260447528</v>
      </c>
      <c r="O4">
        <f>$D$4*'AEO 2023 Table 7'!Q65/'AEO 2023 Table 7'!$F$65</f>
        <v>1.4627290424396067</v>
      </c>
      <c r="P4">
        <f>$D$4*'AEO 2023 Table 7'!R65/'AEO 2023 Table 7'!$F$65</f>
        <v>1.4734430712856978</v>
      </c>
      <c r="Q4">
        <f>$D$4*'AEO 2023 Table 7'!S65/'AEO 2023 Table 7'!$F$65</f>
        <v>1.4861992731942497</v>
      </c>
      <c r="R4">
        <f>$D$4*'AEO 2023 Table 7'!T65/'AEO 2023 Table 7'!$F$65</f>
        <v>1.5027034843589171</v>
      </c>
      <c r="S4">
        <f>$D$4*'AEO 2023 Table 7'!U65/'AEO 2023 Table 7'!$F$65</f>
        <v>1.5224140771891082</v>
      </c>
      <c r="T4">
        <f>$D$4*'AEO 2023 Table 7'!V65/'AEO 2023 Table 7'!$F$65</f>
        <v>1.5431117650584696</v>
      </c>
      <c r="U4">
        <f>$D$4*'AEO 2023 Table 7'!W65/'AEO 2023 Table 7'!$F$65</f>
        <v>1.5647214088792896</v>
      </c>
      <c r="V4">
        <f>$D$4*'AEO 2023 Table 7'!X65/'AEO 2023 Table 7'!$F$65</f>
        <v>1.5898375434600072</v>
      </c>
      <c r="W4">
        <f>$D$4*'AEO 2023 Table 7'!Y65/'AEO 2023 Table 7'!$F$65</f>
        <v>1.6138816042714037</v>
      </c>
      <c r="X4">
        <f>$D$4*'AEO 2023 Table 7'!Z65/'AEO 2023 Table 7'!$F$65</f>
        <v>1.6383442971429107</v>
      </c>
      <c r="Y4">
        <f>$D$4*'AEO 2023 Table 7'!AA65/'AEO 2023 Table 7'!$F$65</f>
        <v>1.6631791074011824</v>
      </c>
      <c r="Z4">
        <f>$D$4*'AEO 2023 Table 7'!AB65/'AEO 2023 Table 7'!$F$65</f>
        <v>1.6879504072400784</v>
      </c>
      <c r="AA4">
        <f>$D$4*'AEO 2023 Table 7'!AC65/'AEO 2023 Table 7'!$F$65</f>
        <v>1.7120615565226467</v>
      </c>
      <c r="AB4">
        <f>$D$4*'AEO 2023 Table 7'!AD65/'AEO 2023 Table 7'!$F$65</f>
        <v>1.7355492302797944</v>
      </c>
      <c r="AC4">
        <f>$D$4*'AEO 2023 Table 7'!AE65/'AEO 2023 Table 7'!$F$65</f>
        <v>1.7607315588187344</v>
      </c>
      <c r="AD4">
        <f>$D$4*'AEO 2023 Table 7'!AF65/'AEO 2023 Table 7'!$F$65</f>
        <v>1.7861652454963304</v>
      </c>
      <c r="AE4">
        <f>$D$4*'AEO 2023 Table 7'!AG65/'AEO 2023 Table 7'!$F$65</f>
        <v>1.8112326291213301</v>
      </c>
      <c r="AF4">
        <f>$D$4*'AEO 2023 Table 7'!AH65/'AEO 2023 Table 7'!$F$65</f>
        <v>1.8391892895714494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0.98564210795599894</v>
      </c>
      <c r="E2" s="108">
        <f>'growth rates from 2022 psgr'!E2</f>
        <v>1.0057691430042555</v>
      </c>
      <c r="F2" s="108">
        <f>'growth rates from 2022 psgr'!F2</f>
        <v>1.0131000903164473</v>
      </c>
      <c r="G2" s="108">
        <f>'growth rates from 2022 psgr'!G2</f>
        <v>1.0168625102394169</v>
      </c>
      <c r="H2" s="108">
        <f>'growth rates from 2022 psgr'!H2</f>
        <v>1.0240999388312018</v>
      </c>
      <c r="I2" s="108">
        <f>'growth rates from 2022 psgr'!I2</f>
        <v>1.033700982320424</v>
      </c>
      <c r="J2" s="108">
        <f>'growth rates from 2022 psgr'!J2</f>
        <v>1.0425835808713424</v>
      </c>
      <c r="K2" s="108">
        <f>'growth rates from 2022 psgr'!K2</f>
        <v>1.0495218337948704</v>
      </c>
      <c r="L2" s="108">
        <f>'growth rates from 2022 psgr'!L2</f>
        <v>1.0548153396777669</v>
      </c>
      <c r="M2" s="108">
        <f>'growth rates from 2022 psgr'!M2</f>
        <v>1.0592980664204128</v>
      </c>
      <c r="N2" s="108">
        <f>'growth rates from 2022 psgr'!N2</f>
        <v>1.0630686112317853</v>
      </c>
      <c r="O2" s="108">
        <f>'growth rates from 2022 psgr'!O2</f>
        <v>1.0685137784627614</v>
      </c>
      <c r="P2" s="108">
        <f>'growth rates from 2022 psgr'!P2</f>
        <v>1.0754672651187267</v>
      </c>
      <c r="Q2" s="108">
        <f>'growth rates from 2022 psgr'!Q2</f>
        <v>1.08181774556142</v>
      </c>
      <c r="R2" s="108">
        <f>'growth rates from 2022 psgr'!R2</f>
        <v>1.0869771089752036</v>
      </c>
      <c r="S2" s="108">
        <f>'growth rates from 2022 psgr'!S2</f>
        <v>1.0929731487010543</v>
      </c>
      <c r="T2" s="108">
        <f>'growth rates from 2022 psgr'!T2</f>
        <v>1.099739089720694</v>
      </c>
      <c r="U2" s="108">
        <f>'growth rates from 2022 psgr'!U2</f>
        <v>1.1065560641773171</v>
      </c>
      <c r="V2" s="108">
        <f>'growth rates from 2022 psgr'!V2</f>
        <v>1.1143427571337052</v>
      </c>
      <c r="W2" s="108">
        <f>'growth rates from 2022 psgr'!W2</f>
        <v>1.1223219043542791</v>
      </c>
      <c r="X2" s="108">
        <f>'growth rates from 2022 psgr'!X2</f>
        <v>1.1306430515546444</v>
      </c>
      <c r="Y2" s="108">
        <f>'growth rates from 2022 psgr'!Y2</f>
        <v>1.1387245194002862</v>
      </c>
      <c r="Z2" s="108">
        <f>'growth rates from 2022 psgr'!Z2</f>
        <v>1.1470933142630364</v>
      </c>
      <c r="AA2" s="108">
        <f>'growth rates from 2022 psgr'!AA2</f>
        <v>1.1559899620279319</v>
      </c>
      <c r="AB2" s="108">
        <f>'growth rates from 2022 psgr'!AB2</f>
        <v>1.166326884750724</v>
      </c>
      <c r="AC2" s="108">
        <f>'growth rates from 2022 psgr'!AC2</f>
        <v>1.1774242298463866</v>
      </c>
      <c r="AD2" s="108">
        <f>'growth rates from 2022 psgr'!AD2</f>
        <v>1.1888733921775607</v>
      </c>
      <c r="AE2" s="108">
        <f>'growth rates from 2022 psgr'!AE2</f>
        <v>1.2004732001591003</v>
      </c>
      <c r="AF2" s="108">
        <f>'growth rates from 2022 psgr'!AF2</f>
        <v>1.2131323527773203</v>
      </c>
    </row>
    <row r="3" spans="1:32">
      <c r="A3" t="s">
        <v>124</v>
      </c>
      <c r="B3">
        <f>INDEX('AEO 2021 Table 7'!22:22,MATCH(B$1,'AEO 2021 Table 7'!1:1,0))/INDEX('AEO 2021 Table 7'!22:22,MATCH(B$1,'AEO 2021 Table 7'!1:1,0))</f>
        <v>1</v>
      </c>
      <c r="C3">
        <v>1</v>
      </c>
      <c r="D3" s="108">
        <f>'growth rates from 2022 psgr'!D3</f>
        <v>0.98333898880217174</v>
      </c>
      <c r="E3" s="108">
        <f>'growth rates from 2022 psgr'!E3</f>
        <v>1.0472776030693056</v>
      </c>
      <c r="F3" s="108">
        <f>'growth rates from 2022 psgr'!F3</f>
        <v>1.0836241095310384</v>
      </c>
      <c r="G3" s="108">
        <f>'growth rates from 2022 psgr'!G3</f>
        <v>1.1061691318987514</v>
      </c>
      <c r="H3" s="108">
        <f>'growth rates from 2022 psgr'!H3</f>
        <v>1.1226178874981383</v>
      </c>
      <c r="I3" s="108">
        <f>'growth rates from 2022 psgr'!I3</f>
        <v>1.1349586165037695</v>
      </c>
      <c r="J3" s="108">
        <f>'growth rates from 2022 psgr'!J3</f>
        <v>1.1443829012696236</v>
      </c>
      <c r="K3" s="108">
        <f>'growth rates from 2022 psgr'!K3</f>
        <v>1.1514268681151276</v>
      </c>
      <c r="L3" s="108">
        <f>'growth rates from 2022 psgr'!L3</f>
        <v>1.1566115296073989</v>
      </c>
      <c r="M3" s="108">
        <f>'growth rates from 2022 psgr'!M3</f>
        <v>1.1601746877780548</v>
      </c>
      <c r="N3" s="108">
        <f>'growth rates from 2022 psgr'!N3</f>
        <v>1.1630407752591161</v>
      </c>
      <c r="O3" s="108">
        <f>'growth rates from 2022 psgr'!O3</f>
        <v>1.1655894515260172</v>
      </c>
      <c r="P3" s="108">
        <f>'growth rates from 2022 psgr'!P3</f>
        <v>1.1680781883436389</v>
      </c>
      <c r="Q3" s="108">
        <f>'growth rates from 2022 psgr'!Q3</f>
        <v>1.1700792670819997</v>
      </c>
      <c r="R3" s="108">
        <f>'growth rates from 2022 psgr'!R3</f>
        <v>1.1717971464926866</v>
      </c>
      <c r="S3" s="108">
        <f>'growth rates from 2022 psgr'!S3</f>
        <v>1.1732919229345322</v>
      </c>
      <c r="T3" s="108">
        <f>'growth rates from 2022 psgr'!T3</f>
        <v>1.1739848915600963</v>
      </c>
      <c r="U3" s="108">
        <f>'growth rates from 2022 psgr'!U3</f>
        <v>1.1742671550343646</v>
      </c>
      <c r="V3" s="108">
        <f>'growth rates from 2022 psgr'!V3</f>
        <v>1.1742639047650505</v>
      </c>
      <c r="W3" s="108">
        <f>'growth rates from 2022 psgr'!W3</f>
        <v>1.1739702653481836</v>
      </c>
      <c r="X3" s="108">
        <f>'growth rates from 2022 psgr'!X3</f>
        <v>1.1735257069608085</v>
      </c>
      <c r="Y3" s="108">
        <f>'growth rates from 2022 psgr'!Y3</f>
        <v>1.1726659995194375</v>
      </c>
      <c r="Z3" s="108">
        <f>'growth rates from 2022 psgr'!Z3</f>
        <v>1.1718292961393317</v>
      </c>
      <c r="AA3" s="108">
        <f>'growth rates from 2022 psgr'!AA3</f>
        <v>1.1708311496408359</v>
      </c>
      <c r="AB3" s="108">
        <f>'growth rates from 2022 psgr'!AB3</f>
        <v>1.1701635835511341</v>
      </c>
      <c r="AC3" s="108">
        <f>'growth rates from 2022 psgr'!AC3</f>
        <v>1.1690104944728761</v>
      </c>
      <c r="AD3" s="108">
        <f>'growth rates from 2022 psgr'!AD3</f>
        <v>1.1679545436158054</v>
      </c>
      <c r="AE3" s="108">
        <f>'growth rates from 2022 psgr'!AE3</f>
        <v>1.1666917467403755</v>
      </c>
      <c r="AF3" s="108">
        <f>'growth rates from 2022 psgr'!AF3</f>
        <v>1.1655909926019852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1.2535740247152896</v>
      </c>
      <c r="E4" s="108">
        <f>'growth rates from 2022 psgr'!E4</f>
        <v>1.345422614313839</v>
      </c>
      <c r="F4" s="108">
        <f>'growth rates from 2022 psgr'!F4</f>
        <v>1.3646702966929471</v>
      </c>
      <c r="G4" s="108">
        <f>'growth rates from 2022 psgr'!G4</f>
        <v>1.3673126879441557</v>
      </c>
      <c r="H4" s="108">
        <f>'growth rates from 2022 psgr'!H4</f>
        <v>1.3846604248196863</v>
      </c>
      <c r="I4" s="108">
        <f>'growth rates from 2022 psgr'!I4</f>
        <v>1.4018033182299066</v>
      </c>
      <c r="J4" s="108">
        <f>'growth rates from 2022 psgr'!J4</f>
        <v>1.4153663708184145</v>
      </c>
      <c r="K4" s="108">
        <f>'growth rates from 2022 psgr'!K4</f>
        <v>1.4254546878567125</v>
      </c>
      <c r="L4" s="108">
        <f>'growth rates from 2022 psgr'!L4</f>
        <v>1.4325347578476799</v>
      </c>
      <c r="M4" s="108">
        <f>'growth rates from 2022 psgr'!M4</f>
        <v>1.4396215366857643</v>
      </c>
      <c r="N4" s="108">
        <f>'growth rates from 2022 psgr'!N4</f>
        <v>1.4508718260447528</v>
      </c>
      <c r="O4" s="108">
        <f>'growth rates from 2022 psgr'!O4</f>
        <v>1.4627290424396067</v>
      </c>
      <c r="P4" s="108">
        <f>'growth rates from 2022 psgr'!P4</f>
        <v>1.4734430712856978</v>
      </c>
      <c r="Q4" s="108">
        <f>'growth rates from 2022 psgr'!Q4</f>
        <v>1.4861992731942497</v>
      </c>
      <c r="R4" s="108">
        <f>'growth rates from 2022 psgr'!R4</f>
        <v>1.5027034843589171</v>
      </c>
      <c r="S4" s="108">
        <f>'growth rates from 2022 psgr'!S4</f>
        <v>1.5224140771891082</v>
      </c>
      <c r="T4" s="108">
        <f>'growth rates from 2022 psgr'!T4</f>
        <v>1.5431117650584696</v>
      </c>
      <c r="U4" s="108">
        <f>'growth rates from 2022 psgr'!U4</f>
        <v>1.5647214088792896</v>
      </c>
      <c r="V4" s="108">
        <f>'growth rates from 2022 psgr'!V4</f>
        <v>1.5898375434600072</v>
      </c>
      <c r="W4" s="108">
        <f>'growth rates from 2022 psgr'!W4</f>
        <v>1.6138816042714037</v>
      </c>
      <c r="X4" s="108">
        <f>'growth rates from 2022 psgr'!X4</f>
        <v>1.6383442971429107</v>
      </c>
      <c r="Y4" s="108">
        <f>'growth rates from 2022 psgr'!Y4</f>
        <v>1.6631791074011824</v>
      </c>
      <c r="Z4" s="108">
        <f>'growth rates from 2022 psgr'!Z4</f>
        <v>1.6879504072400784</v>
      </c>
      <c r="AA4" s="108">
        <f>'growth rates from 2022 psgr'!AA4</f>
        <v>1.7120615565226467</v>
      </c>
      <c r="AB4" s="108">
        <f>'growth rates from 2022 psgr'!AB4</f>
        <v>1.7355492302797944</v>
      </c>
      <c r="AC4" s="108">
        <f>'growth rates from 2022 psgr'!AC4</f>
        <v>1.7607315588187344</v>
      </c>
      <c r="AD4" s="108">
        <f>'growth rates from 2022 psgr'!AD4</f>
        <v>1.7861652454963304</v>
      </c>
      <c r="AE4" s="108">
        <f>'growth rates from 2022 psgr'!AE4</f>
        <v>1.8112326291213301</v>
      </c>
      <c r="AF4" s="108">
        <f>'growth rates from 2022 psgr'!AF4</f>
        <v>1.8391892895714494</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0.98564210795599894</v>
      </c>
      <c r="E2" s="108">
        <f>'growth rates from 2022 frgt'!E2</f>
        <v>0.98353640914688467</v>
      </c>
      <c r="F2" s="108">
        <f>'growth rates from 2022 frgt'!F2</f>
        <v>0.98188115839090018</v>
      </c>
      <c r="G2" s="108">
        <f>'growth rates from 2022 frgt'!G2</f>
        <v>0.98794294469094479</v>
      </c>
      <c r="H2" s="108">
        <f>'growth rates from 2022 frgt'!H2</f>
        <v>0.99815963770663985</v>
      </c>
      <c r="I2" s="108">
        <f>'growth rates from 2022 frgt'!I2</f>
        <v>1.0067657832335497</v>
      </c>
      <c r="J2" s="108">
        <f>'growth rates from 2022 frgt'!J2</f>
        <v>1.0144141719597464</v>
      </c>
      <c r="K2" s="108">
        <f>'growth rates from 2022 frgt'!K2</f>
        <v>1.0214940368407068</v>
      </c>
      <c r="L2" s="108">
        <f>'growth rates from 2022 frgt'!L2</f>
        <v>1.0290686250806136</v>
      </c>
      <c r="M2" s="108">
        <f>'growth rates from 2022 frgt'!M2</f>
        <v>1.0379351207072274</v>
      </c>
      <c r="N2" s="108">
        <f>'growth rates from 2022 frgt'!N2</f>
        <v>1.0504472406935876</v>
      </c>
      <c r="O2" s="108">
        <f>'growth rates from 2022 frgt'!O2</f>
        <v>1.0623613781336758</v>
      </c>
      <c r="P2" s="108">
        <f>'growth rates from 2022 frgt'!P2</f>
        <v>1.0734762208238413</v>
      </c>
      <c r="Q2" s="108">
        <f>'growth rates from 2022 frgt'!Q2</f>
        <v>1.0856251968792388</v>
      </c>
      <c r="R2" s="108">
        <f>'growth rates from 2022 frgt'!R2</f>
        <v>1.0966563211819329</v>
      </c>
      <c r="S2" s="108">
        <f>'growth rates from 2022 frgt'!S2</f>
        <v>1.1098699820593629</v>
      </c>
      <c r="T2" s="108">
        <f>'growth rates from 2022 frgt'!T2</f>
        <v>1.1231077832827756</v>
      </c>
      <c r="U2" s="108">
        <f>'growth rates from 2022 frgt'!U2</f>
        <v>1.1355529917146256</v>
      </c>
      <c r="V2" s="108">
        <f>'growth rates from 2022 frgt'!V2</f>
        <v>1.1496020249020764</v>
      </c>
      <c r="W2" s="108">
        <f>'growth rates from 2022 frgt'!W2</f>
        <v>1.1642467595600769</v>
      </c>
      <c r="X2" s="108">
        <f>'growth rates from 2022 frgt'!X2</f>
        <v>1.1792049447690141</v>
      </c>
      <c r="Y2" s="108">
        <f>'growth rates from 2022 frgt'!Y2</f>
        <v>1.1938056201793725</v>
      </c>
      <c r="Z2" s="108">
        <f>'growth rates from 2022 frgt'!Z2</f>
        <v>1.2077286166619967</v>
      </c>
      <c r="AA2" s="108">
        <f>'growth rates from 2022 frgt'!AA2</f>
        <v>1.2214699663897717</v>
      </c>
      <c r="AB2" s="108">
        <f>'growth rates from 2022 frgt'!AB2</f>
        <v>1.2366408567160747</v>
      </c>
      <c r="AC2" s="108">
        <f>'growth rates from 2022 frgt'!AC2</f>
        <v>1.2523692851604575</v>
      </c>
      <c r="AD2" s="108">
        <f>'growth rates from 2022 frgt'!AD2</f>
        <v>1.2674479269563803</v>
      </c>
      <c r="AE2" s="108">
        <f>'growth rates from 2022 frgt'!AE2</f>
        <v>1.2835387472830819</v>
      </c>
      <c r="AF2" s="108">
        <f>'growth rates from 2022 frgt'!AF2</f>
        <v>1.3021272956657424</v>
      </c>
    </row>
    <row r="3" spans="1:32">
      <c r="A3" t="s">
        <v>124</v>
      </c>
      <c r="B3">
        <v>1</v>
      </c>
      <c r="C3">
        <v>1</v>
      </c>
      <c r="D3" s="108">
        <f>'growth rates from 2022 frgt'!D3</f>
        <v>0.98333898880217174</v>
      </c>
      <c r="E3" s="108">
        <f>'growth rates from 2022 frgt'!E3</f>
        <v>0.96794983773293497</v>
      </c>
      <c r="F3" s="108">
        <f>'growth rates from 2022 frgt'!F3</f>
        <v>0.95585736663958421</v>
      </c>
      <c r="G3" s="108">
        <f>'growth rates from 2022 frgt'!G3</f>
        <v>0.95490139077732039</v>
      </c>
      <c r="H3" s="108">
        <f>'growth rates from 2022 frgt'!H3</f>
        <v>0.96088253210354968</v>
      </c>
      <c r="I3" s="108">
        <f>'growth rates from 2022 frgt'!I3</f>
        <v>0.96513776530568607</v>
      </c>
      <c r="J3" s="108">
        <f>'growth rates from 2022 frgt'!J3</f>
        <v>0.96822649408724915</v>
      </c>
      <c r="K3" s="108">
        <f>'growth rates from 2022 frgt'!K3</f>
        <v>0.96884546119849579</v>
      </c>
      <c r="L3" s="108">
        <f>'growth rates from 2022 frgt'!L3</f>
        <v>0.96906882397747451</v>
      </c>
      <c r="M3" s="108">
        <f>'growth rates from 2022 frgt'!M3</f>
        <v>0.96932364637687163</v>
      </c>
      <c r="N3" s="108">
        <f>'growth rates from 2022 frgt'!N3</f>
        <v>0.97151097629357275</v>
      </c>
      <c r="O3" s="108">
        <f>'growth rates from 2022 frgt'!O3</f>
        <v>0.97149436544567425</v>
      </c>
      <c r="P3" s="108">
        <f>'growth rates from 2022 frgt'!P3</f>
        <v>0.96885051598786576</v>
      </c>
      <c r="Q3" s="108">
        <f>'growth rates from 2022 frgt'!Q3</f>
        <v>0.96664311945155301</v>
      </c>
      <c r="R3" s="108">
        <f>'growth rates from 2022 frgt'!R3</f>
        <v>0.96276720058930276</v>
      </c>
      <c r="S3" s="108">
        <f>'growth rates from 2022 frgt'!S3</f>
        <v>0.96201122817241469</v>
      </c>
      <c r="T3" s="108">
        <f>'growth rates from 2022 frgt'!T3</f>
        <v>0.96194982905033732</v>
      </c>
      <c r="U3" s="108">
        <f>'growth rates from 2022 frgt'!U3</f>
        <v>0.9608216957936081</v>
      </c>
      <c r="V3" s="108">
        <f>'growth rates from 2022 frgt'!V3</f>
        <v>0.96072642800477348</v>
      </c>
      <c r="W3" s="108">
        <f>'growth rates from 2022 frgt'!W3</f>
        <v>0.95993963767850043</v>
      </c>
      <c r="X3" s="108">
        <f>'growth rates from 2022 frgt'!X3</f>
        <v>0.95977406045209113</v>
      </c>
      <c r="Y3" s="108">
        <f>'growth rates from 2022 frgt'!Y3</f>
        <v>0.95902435260766905</v>
      </c>
      <c r="Z3" s="108">
        <f>'growth rates from 2022 frgt'!Z3</f>
        <v>0.95764957613725576</v>
      </c>
      <c r="AA3" s="108">
        <f>'growth rates from 2022 frgt'!AA3</f>
        <v>0.95557934796430599</v>
      </c>
      <c r="AB3" s="108">
        <f>'growth rates from 2022 frgt'!AB3</f>
        <v>0.95345060836892925</v>
      </c>
      <c r="AC3" s="108">
        <f>'growth rates from 2022 frgt'!AC3</f>
        <v>0.95070233885016975</v>
      </c>
      <c r="AD3" s="108">
        <f>'growth rates from 2022 frgt'!AD3</f>
        <v>0.94758215044818828</v>
      </c>
      <c r="AE3" s="108">
        <f>'growth rates from 2022 frgt'!AE3</f>
        <v>0.9462582585067717</v>
      </c>
      <c r="AF3" s="108">
        <f>'growth rates from 2022 frgt'!AF3</f>
        <v>0.94610207024917148</v>
      </c>
    </row>
    <row r="4" spans="1:32">
      <c r="A4" t="s">
        <v>122</v>
      </c>
      <c r="B4">
        <v>1</v>
      </c>
      <c r="C4">
        <v>1</v>
      </c>
      <c r="D4" s="108">
        <f>'growth rates from 2022 frgt'!D4</f>
        <v>1.2535740247152896</v>
      </c>
      <c r="E4" s="108">
        <f>'growth rates from 2022 frgt'!E4</f>
        <v>1.345422614313839</v>
      </c>
      <c r="F4" s="108">
        <f>'growth rates from 2022 frgt'!F4</f>
        <v>1.3646702966929471</v>
      </c>
      <c r="G4" s="108">
        <f>'growth rates from 2022 frgt'!G4</f>
        <v>1.3673126879441557</v>
      </c>
      <c r="H4" s="108">
        <f>'growth rates from 2022 frgt'!H4</f>
        <v>1.3846604248196863</v>
      </c>
      <c r="I4" s="108">
        <f>'growth rates from 2022 frgt'!I4</f>
        <v>1.4018033182299066</v>
      </c>
      <c r="J4" s="108">
        <f>'growth rates from 2022 frgt'!J4</f>
        <v>1.4153663708184145</v>
      </c>
      <c r="K4" s="108">
        <f>'growth rates from 2022 frgt'!K4</f>
        <v>1.4254546878567125</v>
      </c>
      <c r="L4" s="108">
        <f>'growth rates from 2022 frgt'!L4</f>
        <v>1.4325347578476799</v>
      </c>
      <c r="M4" s="108">
        <f>'growth rates from 2022 frgt'!M4</f>
        <v>1.4396215366857643</v>
      </c>
      <c r="N4" s="108">
        <f>'growth rates from 2022 frgt'!N4</f>
        <v>1.4508718260447528</v>
      </c>
      <c r="O4" s="108">
        <f>'growth rates from 2022 frgt'!O4</f>
        <v>1.4627290424396067</v>
      </c>
      <c r="P4" s="108">
        <f>'growth rates from 2022 frgt'!P4</f>
        <v>1.4734430712856978</v>
      </c>
      <c r="Q4" s="108">
        <f>'growth rates from 2022 frgt'!Q4</f>
        <v>1.4861992731942497</v>
      </c>
      <c r="R4" s="108">
        <f>'growth rates from 2022 frgt'!R4</f>
        <v>1.5027034843589171</v>
      </c>
      <c r="S4" s="108">
        <f>'growth rates from 2022 frgt'!S4</f>
        <v>1.5224140771891082</v>
      </c>
      <c r="T4" s="108">
        <f>'growth rates from 2022 frgt'!T4</f>
        <v>1.5431117650584696</v>
      </c>
      <c r="U4" s="108">
        <f>'growth rates from 2022 frgt'!U4</f>
        <v>1.5647214088792896</v>
      </c>
      <c r="V4" s="108">
        <f>'growth rates from 2022 frgt'!V4</f>
        <v>1.5898375434600072</v>
      </c>
      <c r="W4" s="108">
        <f>'growth rates from 2022 frgt'!W4</f>
        <v>1.6138816042714037</v>
      </c>
      <c r="X4" s="108">
        <f>'growth rates from 2022 frgt'!X4</f>
        <v>1.6383442971429107</v>
      </c>
      <c r="Y4" s="108">
        <f>'growth rates from 2022 frgt'!Y4</f>
        <v>1.6631791074011824</v>
      </c>
      <c r="Z4" s="108">
        <f>'growth rates from 2022 frgt'!Z4</f>
        <v>1.6879504072400784</v>
      </c>
      <c r="AA4" s="108">
        <f>'growth rates from 2022 frgt'!AA4</f>
        <v>1.7120615565226467</v>
      </c>
      <c r="AB4" s="108">
        <f>'growth rates from 2022 frgt'!AB4</f>
        <v>1.7355492302797944</v>
      </c>
      <c r="AC4" s="108">
        <f>'growth rates from 2022 frgt'!AC4</f>
        <v>1.7607315588187344</v>
      </c>
      <c r="AD4" s="108">
        <f>'growth rates from 2022 frgt'!AD4</f>
        <v>1.7861652454963304</v>
      </c>
      <c r="AE4" s="108">
        <f>'growth rates from 2022 frgt'!AE4</f>
        <v>1.8112326291213301</v>
      </c>
      <c r="AF4" s="108">
        <f>'growth rates from 2022 frgt'!AF4</f>
        <v>1.8391892895714494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2025-01-03T23:20:05Z</dcterms:modified>
</cp:coreProperties>
</file>