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E943D224-6EF8-4284-9259-B6BA297507AD}"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U12" i="26"/>
  <c r="W44" i="26"/>
  <c r="AC8" i="26"/>
  <c r="AC15" i="26"/>
  <c r="E10" i="26"/>
  <c r="E11" i="26"/>
  <c r="X37" i="26"/>
  <c r="L13" i="22"/>
  <c r="J64" i="19" s="1"/>
  <c r="L11" i="26"/>
  <c r="L19" i="26"/>
  <c r="V5" i="26"/>
  <c r="N8" i="26"/>
  <c r="V9" i="26"/>
  <c r="N10" i="26"/>
  <c r="V12" i="26"/>
  <c r="V14" i="26"/>
  <c r="V19" i="26"/>
  <c r="V21" i="26"/>
  <c r="AE27" i="26"/>
  <c r="AE30" i="26"/>
  <c r="AE46" i="26"/>
  <c r="AE47" i="26"/>
  <c r="O10" i="24"/>
  <c r="P10" i="24" s="1"/>
  <c r="O6" i="26"/>
  <c r="W7" i="26"/>
  <c r="W10" i="26"/>
  <c r="O12" i="26"/>
  <c r="W12" i="26"/>
  <c r="O17" i="26"/>
  <c r="W19" i="26"/>
  <c r="O20" i="26"/>
  <c r="O21" i="26"/>
  <c r="AF22" i="26"/>
  <c r="AF30" i="26"/>
  <c r="AF39" i="26"/>
  <c r="AF47" i="26"/>
  <c r="AF50" i="26"/>
  <c r="R57" i="26"/>
  <c r="K62" i="26"/>
  <c r="O24" i="24"/>
  <c r="P24" i="24" s="1"/>
  <c r="X4" i="26"/>
  <c r="P6" i="26"/>
  <c r="X8" i="26"/>
  <c r="P9" i="26"/>
  <c r="P10" i="26"/>
  <c r="X10" i="26"/>
  <c r="P13" i="26"/>
  <c r="X13" i="26"/>
  <c r="X14" i="26"/>
  <c r="P15" i="26"/>
  <c r="X17" i="26"/>
  <c r="P18" i="26"/>
  <c r="P19" i="26"/>
  <c r="X19" i="26"/>
  <c r="G23" i="26"/>
  <c r="G24" i="26"/>
  <c r="G28" i="26"/>
  <c r="G32" i="26"/>
  <c r="G40" i="26"/>
  <c r="G43" i="26"/>
  <c r="G48" i="26"/>
  <c r="G51" i="26"/>
  <c r="W62" i="26"/>
  <c r="J64" i="26"/>
  <c r="O36" i="24"/>
  <c r="P36" i="24" s="1"/>
  <c r="Q4" i="26"/>
  <c r="AG5" i="26"/>
  <c r="Y6"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X5" i="26" l="1"/>
  <c r="AF38" i="26"/>
  <c r="W16" i="26"/>
  <c r="U82" i="26"/>
  <c r="V18" i="26"/>
  <c r="N5" i="26"/>
  <c r="D8" i="26"/>
  <c r="J21" i="24"/>
  <c r="K21" i="24" s="1"/>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J1" i="26" l="1"/>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<sst xmlns="http://schemas.openxmlformats.org/spreadsheetml/2006/main" count="28264" uniqueCount="2481">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</sst>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1940</v>
      </c>
      <c r="C1" s="260">
        <v>45369</v>
      </c>
      <c r="G1" s="147" t="s">
        <v>1914</v>
      </c>
      <c r="H1" s="147" t="s">
        <v>1915</v>
      </c>
    </row>
    <row r="2" spans="1:8" x14ac:dyDescent="0.25">
      <c r="B2" t="str">
        <f>B1</f>
        <v>Idaho</v>
      </c>
      <c r="C2" t="str">
        <f>INDEX(G:G,MATCH(B1,H:H,0))</f>
        <v>ID</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Idaho.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Idaho.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Idaho.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Idaho,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Idaho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PV:**Idaho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Wind:**Idaho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Idaho will retire 0 MW of coal by 2050. Idaho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Idaho will retire 3950 MW of natural gas by 2050. Idaho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Idaho will retire 2000 MW of nuclear by 2050. Idaho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Idaho will retire 100 MW of natural gas by 2050. Idaho currently has 15301 MW of natural gas peaker capacity.</v>
      </c>
      <c r="P12" s="1" t="str">
        <f>_xlfn.CONCAT("//**Lignite:** The EIA projects that ", About!B2, " will retire ", 'Supporting Data'!$S$3, " MW of lignite by 2050. ", About!B2, " currently has ",'Supporting Data'!$AE$3, " MW of lignite capacity." )</f>
        <v>//**Lignite:** The EIA projects that Idaho will retire 0 MW of lignite by 2050. Idaho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13% to 22% through 2050.//**Urban Residential Appliances:** In the BAU case, in Idaho,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13% to 22% through 2050.//**Rural Residential Appliances:** In the BAU case, in Idaho,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rise from 9% to 10% through 2050.//**Comercial Appliances:** In the BAU case, in Idaho, the share of electricity among fuels used for appliances in commercial buildings will fall from 39% to 37% through 2050.//**Comercial Other Components:** In the BAU case, in Idaho,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Idaho.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Idaho will retire 3950 MW of natural gas by 2050. Idaho currently has 18863 MW of natural gas non-peaker capacity.//**Nuclear:** The EIA projects that Idaho will retire 2000 MW of nuclear by 2050. Idaho currently has 2240 MW of nuclear capacity.//**Natural gas peaker:** The EIA projects that Idaho will retire 100 MW of natural gas by 2050. Idaho currently has 15301 MW of natural gas peaker capacity.//**Lignite:** The EIA projects that Idaho will retire 0 MW of lignite by 2050. Idaho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ID</v>
      </c>
      <c r="C1" s="223">
        <f>SUM(C4:C87)</f>
        <v>12.773497622626428</v>
      </c>
      <c r="D1" s="223">
        <f t="shared" ref="D1:AH1" si="0">SUM(D4:D87)</f>
        <v>13.577885112667428</v>
      </c>
      <c r="E1" s="223">
        <f t="shared" si="0"/>
        <v>12.645343924303528</v>
      </c>
      <c r="F1" s="223">
        <f t="shared" si="0"/>
        <v>13.697147348491685</v>
      </c>
      <c r="G1" s="223">
        <f t="shared" si="0"/>
        <v>13.843301680052461</v>
      </c>
      <c r="H1" s="223">
        <f t="shared" si="0"/>
        <v>14.854036674304323</v>
      </c>
      <c r="I1" s="223">
        <f t="shared" si="0"/>
        <v>15.73972287911468</v>
      </c>
      <c r="J1" s="223">
        <f t="shared" si="0"/>
        <v>15.746425439712306</v>
      </c>
      <c r="K1" s="223">
        <f t="shared" si="0"/>
        <v>15.898081226091517</v>
      </c>
      <c r="L1" s="223">
        <f t="shared" si="0"/>
        <v>16.844212124621915</v>
      </c>
      <c r="M1" s="223">
        <f t="shared" si="0"/>
        <v>17.381248359189289</v>
      </c>
      <c r="N1" s="223">
        <f t="shared" si="0"/>
        <v>17.264993297278185</v>
      </c>
      <c r="O1" s="223">
        <f t="shared" si="0"/>
        <v>16.712901032286428</v>
      </c>
      <c r="P1" s="223">
        <f t="shared" si="0"/>
        <v>16.338955038949855</v>
      </c>
      <c r="Q1" s="223">
        <f t="shared" si="0"/>
        <v>17.462550074755907</v>
      </c>
      <c r="R1" s="223">
        <f t="shared" si="0"/>
        <v>17.645521480031743</v>
      </c>
      <c r="S1" s="223">
        <f t="shared" si="0"/>
        <v>17.927180873406432</v>
      </c>
      <c r="T1" s="223">
        <f t="shared" si="0"/>
        <v>18.246158282525773</v>
      </c>
      <c r="U1" s="223">
        <f t="shared" si="0"/>
        <v>17.558063506607144</v>
      </c>
      <c r="V1" s="223">
        <f t="shared" si="0"/>
        <v>16.973789639984833</v>
      </c>
      <c r="W1" s="223">
        <f t="shared" si="0"/>
        <v>17.299993792248667</v>
      </c>
      <c r="X1" s="223">
        <f t="shared" si="0"/>
        <v>17.017765900728303</v>
      </c>
      <c r="Y1" s="223">
        <f t="shared" si="0"/>
        <v>16.886383208128098</v>
      </c>
      <c r="Z1" s="223">
        <f t="shared" si="0"/>
        <v>18.224023095403204</v>
      </c>
      <c r="AA1" s="223">
        <f t="shared" si="0"/>
        <v>17.607097584403501</v>
      </c>
      <c r="AB1" s="223">
        <f t="shared" si="0"/>
        <v>18.175768968553903</v>
      </c>
      <c r="AC1" s="223">
        <f t="shared" si="0"/>
        <v>18.385330028611794</v>
      </c>
      <c r="AD1" s="223">
        <f t="shared" si="0"/>
        <v>18.715285175390594</v>
      </c>
      <c r="AE1" s="223">
        <f t="shared" si="0"/>
        <v>18.755799024323615</v>
      </c>
      <c r="AF1" s="223">
        <f t="shared" si="0"/>
        <v>20.2040175450094</v>
      </c>
      <c r="AG1" s="223">
        <f t="shared" si="0"/>
        <v>20.348524210626024</v>
      </c>
      <c r="AH1" s="223">
        <f t="shared" si="0"/>
        <v>21.349688182609427</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25">
      <c r="A5" s="227" t="s">
        <v>479</v>
      </c>
      <c r="B5" s="199" t="s">
        <v>2259</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25">
      <c r="A6" s="227" t="s">
        <v>479</v>
      </c>
      <c r="B6" s="199" t="s">
        <v>2263</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25">
      <c r="A7" s="227" t="s">
        <v>479</v>
      </c>
      <c r="B7" s="199" t="s">
        <v>2265</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25">
      <c r="A8" s="227" t="s">
        <v>479</v>
      </c>
      <c r="B8" s="199" t="s">
        <v>2267</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25">
      <c r="A9" s="227" t="s">
        <v>479</v>
      </c>
      <c r="B9" s="199" t="s">
        <v>2277</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25">
      <c r="A10" s="227" t="s">
        <v>479</v>
      </c>
      <c r="B10" s="199" t="s">
        <v>2286</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25">
      <c r="A11" s="227" t="s">
        <v>479</v>
      </c>
      <c r="B11" s="199" t="s">
        <v>2281</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27" t="s">
        <v>479</v>
      </c>
      <c r="B12" s="199" t="s">
        <v>2292</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25">
      <c r="A17" s="227" t="s">
        <v>479</v>
      </c>
      <c r="B17" s="199" t="s">
        <v>2294</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25">
      <c r="A24" s="227" t="s">
        <v>479</v>
      </c>
      <c r="B24" s="199" t="s">
        <v>2318</v>
      </c>
      <c r="C24" s="228">
        <f>SUMIFS('EPA Export Aggregation'!F:F,'EPA Export Aggregation'!$A:$A,$B24,'EPA Export Aggregation'!$D:$D,$A$1)*IF($A24="CH4",About!$D$58,IF($A24="N2O",About!$D$59,1))</f>
        <v>0.16930642905810001</v>
      </c>
      <c r="D24" s="228">
        <f>SUMIFS('EPA Export Aggregation'!G:G,'EPA Export Aggregation'!$A:$A,$B24,'EPA Export Aggregation'!$D:$D,$A$1)*IF($A24="CH4",About!$D$58,IF($A24="N2O",About!$D$59,1))</f>
        <v>0.15196781885329999</v>
      </c>
      <c r="E24" s="228">
        <f>SUMIFS('EPA Export Aggregation'!H:H,'EPA Export Aggregation'!$A:$A,$B24,'EPA Export Aggregation'!$D:$D,$A$1)*IF($A24="CH4",About!$D$58,IF($A24="N2O",About!$D$59,1))</f>
        <v>0.15318559619889999</v>
      </c>
      <c r="F24" s="228">
        <f>SUMIFS('EPA Export Aggregation'!I:I,'EPA Export Aggregation'!$A:$A,$B24,'EPA Export Aggregation'!$D:$D,$A$1)*IF($A24="CH4",About!$D$58,IF($A24="N2O",About!$D$59,1))</f>
        <v>0.13127441860469999</v>
      </c>
      <c r="G24" s="228">
        <f>SUMIFS('EPA Export Aggregation'!J:J,'EPA Export Aggregation'!$A:$A,$B24,'EPA Export Aggregation'!$D:$D,$A$1)*IF($A24="CH4",About!$D$58,IF($A24="N2O",About!$D$59,1))</f>
        <v>0.13197241379310001</v>
      </c>
      <c r="H24" s="228">
        <f>SUMIFS('EPA Export Aggregation'!K:K,'EPA Export Aggregation'!$A:$A,$B24,'EPA Export Aggregation'!$D:$D,$A$1)*IF($A24="CH4",About!$D$58,IF($A24="N2O",About!$D$59,1))</f>
        <v>0.12402758620690001</v>
      </c>
      <c r="I24" s="228">
        <f>SUMIFS('EPA Export Aggregation'!L:L,'EPA Export Aggregation'!$A:$A,$B24,'EPA Export Aggregation'!$D:$D,$A$1)*IF($A24="CH4",About!$D$58,IF($A24="N2O",About!$D$59,1))</f>
        <v>0.1014</v>
      </c>
      <c r="J24" s="228">
        <f>SUMIFS('EPA Export Aggregation'!M:M,'EPA Export Aggregation'!$A:$A,$B24,'EPA Export Aggregation'!$D:$D,$A$1)*IF($A24="CH4",About!$D$58,IF($A24="N2O",About!$D$59,1))</f>
        <v>0.1020627887083</v>
      </c>
      <c r="K24" s="228">
        <f>SUMIFS('EPA Export Aggregation'!N:N,'EPA Export Aggregation'!$A:$A,$B24,'EPA Export Aggregation'!$D:$D,$A$1)*IF($A24="CH4",About!$D$58,IF($A24="N2O",About!$D$59,1))</f>
        <v>0.10474285714290001</v>
      </c>
      <c r="L24" s="228">
        <f>SUMIFS('EPA Export Aggregation'!O:O,'EPA Export Aggregation'!$A:$A,$B24,'EPA Export Aggregation'!$D:$D,$A$1)*IF($A24="CH4",About!$D$58,IF($A24="N2O",About!$D$59,1))</f>
        <v>7.8E-2</v>
      </c>
      <c r="M24" s="228">
        <f>SUMIFS('EPA Export Aggregation'!P:P,'EPA Export Aggregation'!$A:$A,$B24,'EPA Export Aggregation'!$D:$D,$A$1)*IF($A24="CH4",About!$D$58,IF($A24="N2O",About!$D$59,1))</f>
        <v>0.1084232142857</v>
      </c>
      <c r="N24" s="228">
        <f>SUMIFS('EPA Export Aggregation'!Q:Q,'EPA Export Aggregation'!$A:$A,$B24,'EPA Export Aggregation'!$D:$D,$A$1)*IF($A24="CH4",About!$D$58,IF($A24="N2O",About!$D$59,1))</f>
        <v>7.1921917808199995E-2</v>
      </c>
      <c r="O24" s="228">
        <f>SUMIFS('EPA Export Aggregation'!R:R,'EPA Export Aggregation'!$A:$A,$B24,'EPA Export Aggregation'!$D:$D,$A$1)*IF($A24="CH4",About!$D$58,IF($A24="N2O",About!$D$59,1))</f>
        <v>8.5087058823499997E-2</v>
      </c>
      <c r="P24" s="228">
        <f>SUMIFS('EPA Export Aggregation'!S:S,'EPA Export Aggregation'!$A:$A,$B24,'EPA Export Aggregation'!$D:$D,$A$1)*IF($A24="CH4",About!$D$58,IF($A24="N2O",About!$D$59,1))</f>
        <v>0.1063976529757</v>
      </c>
      <c r="Q24" s="228">
        <f>SUMIFS('EPA Export Aggregation'!T:T,'EPA Export Aggregation'!$A:$A,$B24,'EPA Export Aggregation'!$D:$D,$A$1)*IF($A24="CH4",About!$D$58,IF($A24="N2O",About!$D$59,1))</f>
        <v>0.1026497904443</v>
      </c>
      <c r="R24" s="228">
        <f>SUMIFS('EPA Export Aggregation'!U:U,'EPA Export Aggregation'!$A:$A,$B24,'EPA Export Aggregation'!$D:$D,$A$1)*IF($A24="CH4",About!$D$58,IF($A24="N2O",About!$D$59,1))</f>
        <v>0.14193854447439999</v>
      </c>
      <c r="S24" s="228">
        <f>SUMIFS('EPA Export Aggregation'!V:V,'EPA Export Aggregation'!$A:$A,$B24,'EPA Export Aggregation'!$D:$D,$A$1)*IF($A24="CH4",About!$D$58,IF($A24="N2O",About!$D$59,1))</f>
        <v>0.121776819407</v>
      </c>
      <c r="T24" s="228">
        <f>SUMIFS('EPA Export Aggregation'!W:W,'EPA Export Aggregation'!$A:$A,$B24,'EPA Export Aggregation'!$D:$D,$A$1)*IF($A24="CH4",About!$D$58,IF($A24="N2O",About!$D$59,1))</f>
        <v>0.12540592991909999</v>
      </c>
      <c r="U24" s="228">
        <f>SUMIFS('EPA Export Aggregation'!X:X,'EPA Export Aggregation'!$A:$A,$B24,'EPA Export Aggregation'!$D:$D,$A$1)*IF($A24="CH4",About!$D$58,IF($A24="N2O",About!$D$59,1))</f>
        <v>0.1165347708895</v>
      </c>
      <c r="V24" s="228">
        <f>SUMIFS('EPA Export Aggregation'!Y:Y,'EPA Export Aggregation'!$A:$A,$B24,'EPA Export Aggregation'!$D:$D,$A$1)*IF($A24="CH4",About!$D$58,IF($A24="N2O",About!$D$59,1))</f>
        <v>0.10282479784369999</v>
      </c>
      <c r="W24" s="228">
        <f>SUMIFS('EPA Export Aggregation'!Z:Z,'EPA Export Aggregation'!$A:$A,$B24,'EPA Export Aggregation'!$D:$D,$A$1)*IF($A24="CH4",About!$D$58,IF($A24="N2O",About!$D$59,1))</f>
        <v>9.8537743284900003E-2</v>
      </c>
      <c r="X24" s="228">
        <f>SUMIFS('EPA Export Aggregation'!AA:AA,'EPA Export Aggregation'!$A:$A,$B24,'EPA Export Aggregation'!$D:$D,$A$1)*IF($A24="CH4",About!$D$58,IF($A24="N2O",About!$D$59,1))</f>
        <v>0.11215685171130001</v>
      </c>
      <c r="Y24" s="228">
        <f>SUMIFS('EPA Export Aggregation'!AB:AB,'EPA Export Aggregation'!$A:$A,$B24,'EPA Export Aggregation'!$D:$D,$A$1)*IF($A24="CH4",About!$D$58,IF($A24="N2O",About!$D$59,1))</f>
        <v>0.105876034833</v>
      </c>
      <c r="Z24" s="228">
        <f>SUMIFS('EPA Export Aggregation'!AC:AC,'EPA Export Aggregation'!$A:$A,$B24,'EPA Export Aggregation'!$D:$D,$A$1)*IF($A24="CH4",About!$D$58,IF($A24="N2O",About!$D$59,1))</f>
        <v>0.10976800964980001</v>
      </c>
      <c r="AA24" s="228">
        <f>SUMIFS('EPA Export Aggregation'!AD:AD,'EPA Export Aggregation'!$A:$A,$B24,'EPA Export Aggregation'!$D:$D,$A$1)*IF($A24="CH4",About!$D$58,IF($A24="N2O",About!$D$59,1))</f>
        <v>9.6634755675800002E-2</v>
      </c>
      <c r="AB24" s="228">
        <f>SUMIFS('EPA Export Aggregation'!AE:AE,'EPA Export Aggregation'!$A:$A,$B24,'EPA Export Aggregation'!$D:$D,$A$1)*IF($A24="CH4",About!$D$58,IF($A24="N2O",About!$D$59,1))</f>
        <v>9.5873940504100003E-2</v>
      </c>
      <c r="AC24" s="228">
        <f>SUMIFS('EPA Export Aggregation'!AF:AF,'EPA Export Aggregation'!$A:$A,$B24,'EPA Export Aggregation'!$D:$D,$A$1)*IF($A24="CH4",About!$D$58,IF($A24="N2O",About!$D$59,1))</f>
        <v>9.4021182411400006E-2</v>
      </c>
      <c r="AD24" s="228">
        <f>SUMIFS('EPA Export Aggregation'!AG:AG,'EPA Export Aggregation'!$A:$A,$B24,'EPA Export Aggregation'!$D:$D,$A$1)*IF($A24="CH4",About!$D$58,IF($A24="N2O",About!$D$59,1))</f>
        <v>8.9232781501199995E-2</v>
      </c>
      <c r="AE24" s="228">
        <f>SUMIFS('EPA Export Aggregation'!AH:AH,'EPA Export Aggregation'!$A:$A,$B24,'EPA Export Aggregation'!$D:$D,$A$1)*IF($A24="CH4",About!$D$58,IF($A24="N2O",About!$D$59,1))</f>
        <v>8.9527523799800002E-2</v>
      </c>
      <c r="AF24" s="228">
        <f>SUMIFS('EPA Export Aggregation'!AI:AI,'EPA Export Aggregation'!$A:$A,$B24,'EPA Export Aggregation'!$D:$D,$A$1)*IF($A24="CH4",About!$D$58,IF($A24="N2O",About!$D$59,1))</f>
        <v>9.2883089923600004E-2</v>
      </c>
      <c r="AG24" s="228">
        <f>SUMIFS('EPA Export Aggregation'!AJ:AJ,'EPA Export Aggregation'!$A:$A,$B24,'EPA Export Aggregation'!$D:$D,$A$1)*IF($A24="CH4",About!$D$58,IF($A24="N2O",About!$D$59,1))</f>
        <v>9.0179937568600002E-2</v>
      </c>
      <c r="AH24" s="228">
        <f>SUMIFS('EPA Export Aggregation'!AK:AK,'EPA Export Aggregation'!$A:$A,$B24,'EPA Export Aggregation'!$D:$D,$A$1)*IF($A24="CH4",About!$D$58,IF($A24="N2O",About!$D$59,1))</f>
        <v>9.4901615629100003E-2</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27" t="s">
        <v>479</v>
      </c>
      <c r="B30" s="199" t="s">
        <v>2327</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0.31260514220699998</v>
      </c>
      <c r="AG33" s="228">
        <f>SUMIFS('EPA Export Aggregation'!AJ:AJ,'EPA Export Aggregation'!$A:$A,$B33,'EPA Export Aggregation'!$D:$D,$A$1)*IF($A33="CH4",About!$D$58,IF($A33="N2O",About!$D$59,1))</f>
        <v>0.58579879450869998</v>
      </c>
      <c r="AH33" s="228">
        <f>SUMIFS('EPA Export Aggregation'!AK:AK,'EPA Export Aggregation'!$A:$A,$B33,'EPA Export Aggregation'!$D:$D,$A$1)*IF($A33="CH4",About!$D$58,IF($A33="N2O",About!$D$59,1))</f>
        <v>0.61223351015229999</v>
      </c>
    </row>
    <row r="34" spans="1:34" x14ac:dyDescent="0.25">
      <c r="A34" s="227" t="s">
        <v>479</v>
      </c>
      <c r="B34" s="199" t="s">
        <v>2298</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7.3514707530999996E-3</v>
      </c>
      <c r="D76" s="228">
        <f>SUMIFS('EPA Export Aggregation'!G:G,'EPA Export Aggregation'!$A:$A,$B76,'EPA Export Aggregation'!$D:$D,$A$1)*IF($A76="CH4",About!$D$58,IF($A76="N2O",About!$D$59,1))</f>
        <v>7.3514707530999996E-3</v>
      </c>
      <c r="E76" s="228">
        <f>SUMIFS('EPA Export Aggregation'!H:H,'EPA Export Aggregation'!$A:$A,$B76,'EPA Export Aggregation'!$D:$D,$A$1)*IF($A76="CH4",About!$D$58,IF($A76="N2O",About!$D$59,1))</f>
        <v>7.3514707530999996E-3</v>
      </c>
      <c r="F76" s="228">
        <f>SUMIFS('EPA Export Aggregation'!I:I,'EPA Export Aggregation'!$A:$A,$B76,'EPA Export Aggregation'!$D:$D,$A$1)*IF($A76="CH4",About!$D$58,IF($A76="N2O",About!$D$59,1))</f>
        <v>9.1893380862000003E-3</v>
      </c>
      <c r="G76" s="228">
        <f>SUMIFS('EPA Export Aggregation'!J:J,'EPA Export Aggregation'!$A:$A,$B76,'EPA Export Aggregation'!$D:$D,$A$1)*IF($A76="CH4",About!$D$58,IF($A76="N2O",About!$D$59,1))</f>
        <v>1.01082724039E-2</v>
      </c>
      <c r="H76" s="228">
        <f>SUMIFS('EPA Export Aggregation'!K:K,'EPA Export Aggregation'!$A:$A,$B76,'EPA Export Aggregation'!$D:$D,$A$1)*IF($A76="CH4",About!$D$58,IF($A76="N2O",About!$D$59,1))</f>
        <v>1.2702670256E-2</v>
      </c>
      <c r="I76" s="228">
        <f>SUMIFS('EPA Export Aggregation'!L:L,'EPA Export Aggregation'!$A:$A,$B76,'EPA Export Aggregation'!$D:$D,$A$1)*IF($A76="CH4",About!$D$58,IF($A76="N2O",About!$D$59,1))</f>
        <v>1.4105842587099999E-2</v>
      </c>
      <c r="J76" s="228">
        <f>SUMIFS('EPA Export Aggregation'!M:M,'EPA Export Aggregation'!$A:$A,$B76,'EPA Export Aggregation'!$D:$D,$A$1)*IF($A76="CH4",About!$D$58,IF($A76="N2O",About!$D$59,1))</f>
        <v>1.49070562138E-2</v>
      </c>
      <c r="K76" s="228">
        <f>SUMIFS('EPA Export Aggregation'!N:N,'EPA Export Aggregation'!$A:$A,$B76,'EPA Export Aggregation'!$D:$D,$A$1)*IF($A76="CH4",About!$D$58,IF($A76="N2O",About!$D$59,1))</f>
        <v>1.8278674345099999E-2</v>
      </c>
      <c r="L76" s="228">
        <f>SUMIFS('EPA Export Aggregation'!O:O,'EPA Export Aggregation'!$A:$A,$B76,'EPA Export Aggregation'!$D:$D,$A$1)*IF($A76="CH4",About!$D$58,IF($A76="N2O",About!$D$59,1))</f>
        <v>1.8548458288900001E-2</v>
      </c>
      <c r="M76" s="228">
        <f>SUMIFS('EPA Export Aggregation'!P:P,'EPA Export Aggregation'!$A:$A,$B76,'EPA Export Aggregation'!$D:$D,$A$1)*IF($A76="CH4",About!$D$58,IF($A76="N2O",About!$D$59,1))</f>
        <v>1.12957472418E-2</v>
      </c>
      <c r="N76" s="228">
        <f>SUMIFS('EPA Export Aggregation'!Q:Q,'EPA Export Aggregation'!$A:$A,$B76,'EPA Export Aggregation'!$D:$D,$A$1)*IF($A76="CH4",About!$D$58,IF($A76="N2O",About!$D$59,1))</f>
        <v>7.5061381927999998E-3</v>
      </c>
      <c r="O76" s="228">
        <f>SUMIFS('EPA Export Aggregation'!R:R,'EPA Export Aggregation'!$A:$A,$B76,'EPA Export Aggregation'!$D:$D,$A$1)*IF($A76="CH4",About!$D$58,IF($A76="N2O",About!$D$59,1))</f>
        <v>7.1759643343E-3</v>
      </c>
      <c r="P76" s="228">
        <f>SUMIFS('EPA Export Aggregation'!S:S,'EPA Export Aggregation'!$A:$A,$B76,'EPA Export Aggregation'!$D:$D,$A$1)*IF($A76="CH4",About!$D$58,IF($A76="N2O",About!$D$59,1))</f>
        <v>7.5037373543999997E-3</v>
      </c>
      <c r="Q76" s="228">
        <f>SUMIFS('EPA Export Aggregation'!T:T,'EPA Export Aggregation'!$A:$A,$B76,'EPA Export Aggregation'!$D:$D,$A$1)*IF($A76="CH4",About!$D$58,IF($A76="N2O",About!$D$59,1))</f>
        <v>7.4711184575000002E-3</v>
      </c>
      <c r="R76" s="228">
        <f>SUMIFS('EPA Export Aggregation'!U:U,'EPA Export Aggregation'!$A:$A,$B76,'EPA Export Aggregation'!$D:$D,$A$1)*IF($A76="CH4",About!$D$58,IF($A76="N2O",About!$D$59,1))</f>
        <v>7.1719273053000004E-3</v>
      </c>
      <c r="S76" s="228">
        <f>SUMIFS('EPA Export Aggregation'!V:V,'EPA Export Aggregation'!$A:$A,$B76,'EPA Export Aggregation'!$D:$D,$A$1)*IF($A76="CH4",About!$D$58,IF($A76="N2O",About!$D$59,1))</f>
        <v>8.5387753374000005E-3</v>
      </c>
      <c r="T76" s="228">
        <f>SUMIFS('EPA Export Aggregation'!W:W,'EPA Export Aggregation'!$A:$A,$B76,'EPA Export Aggregation'!$D:$D,$A$1)*IF($A76="CH4",About!$D$58,IF($A76="N2O",About!$D$59,1))</f>
        <v>8.3092015410000004E-3</v>
      </c>
      <c r="U76" s="228">
        <f>SUMIFS('EPA Export Aggregation'!X:X,'EPA Export Aggregation'!$A:$A,$B76,'EPA Export Aggregation'!$D:$D,$A$1)*IF($A76="CH4",About!$D$58,IF($A76="N2O",About!$D$59,1))</f>
        <v>7.8535162983000006E-3</v>
      </c>
      <c r="V76" s="228">
        <f>SUMIFS('EPA Export Aggregation'!Y:Y,'EPA Export Aggregation'!$A:$A,$B76,'EPA Export Aggregation'!$D:$D,$A$1)*IF($A76="CH4",About!$D$58,IF($A76="N2O",About!$D$59,1))</f>
        <v>4.7710752796999998E-3</v>
      </c>
      <c r="W76" s="228">
        <f>SUMIFS('EPA Export Aggregation'!Z:Z,'EPA Export Aggregation'!$A:$A,$B76,'EPA Export Aggregation'!$D:$D,$A$1)*IF($A76="CH4",About!$D$58,IF($A76="N2O",About!$D$59,1))</f>
        <v>6.1815840549999995E-4</v>
      </c>
      <c r="X76" s="228">
        <f>SUMIFS('EPA Export Aggregation'!AA:AA,'EPA Export Aggregation'!$A:$A,$B76,'EPA Export Aggregation'!$D:$D,$A$1)*IF($A76="CH4",About!$D$58,IF($A76="N2O",About!$D$59,1))</f>
        <v>6.7492605289999998E-4</v>
      </c>
      <c r="Y76" s="228">
        <f>SUMIFS('EPA Export Aggregation'!AB:AB,'EPA Export Aggregation'!$A:$A,$B76,'EPA Export Aggregation'!$D:$D,$A$1)*IF($A76="CH4",About!$D$58,IF($A76="N2O",About!$D$59,1))</f>
        <v>1.6347297573E-3</v>
      </c>
      <c r="Z76" s="228">
        <f>SUMIFS('EPA Export Aggregation'!AC:AC,'EPA Export Aggregation'!$A:$A,$B76,'EPA Export Aggregation'!$D:$D,$A$1)*IF($A76="CH4",About!$D$58,IF($A76="N2O",About!$D$59,1))</f>
        <v>1.2735262883999999E-3</v>
      </c>
      <c r="AA76" s="228">
        <f>SUMIFS('EPA Export Aggregation'!AD:AD,'EPA Export Aggregation'!$A:$A,$B76,'EPA Export Aggregation'!$D:$D,$A$1)*IF($A76="CH4",About!$D$58,IF($A76="N2O",About!$D$59,1))</f>
        <v>1.5124818688999999E-3</v>
      </c>
      <c r="AB76" s="228">
        <f>SUMIFS('EPA Export Aggregation'!AE:AE,'EPA Export Aggregation'!$A:$A,$B76,'EPA Export Aggregation'!$D:$D,$A$1)*IF($A76="CH4",About!$D$58,IF($A76="N2O",About!$D$59,1))</f>
        <v>1.6900038577E-3</v>
      </c>
      <c r="AC76" s="228">
        <f>SUMIFS('EPA Export Aggregation'!AF:AF,'EPA Export Aggregation'!$A:$A,$B76,'EPA Export Aggregation'!$D:$D,$A$1)*IF($A76="CH4",About!$D$58,IF($A76="N2O",About!$D$59,1))</f>
        <v>2.4177446997000001E-3</v>
      </c>
      <c r="AD76" s="228">
        <f>SUMIFS('EPA Export Aggregation'!AG:AG,'EPA Export Aggregation'!$A:$A,$B76,'EPA Export Aggregation'!$D:$D,$A$1)*IF($A76="CH4",About!$D$58,IF($A76="N2O",About!$D$59,1))</f>
        <v>3.439236221E-3</v>
      </c>
      <c r="AE76" s="228">
        <f>SUMIFS('EPA Export Aggregation'!AH:AH,'EPA Export Aggregation'!$A:$A,$B76,'EPA Export Aggregation'!$D:$D,$A$1)*IF($A76="CH4",About!$D$58,IF($A76="N2O",About!$D$59,1))</f>
        <v>4.1649079265999997E-3</v>
      </c>
      <c r="AF76" s="228">
        <f>SUMIFS('EPA Export Aggregation'!AI:AI,'EPA Export Aggregation'!$A:$A,$B76,'EPA Export Aggregation'!$D:$D,$A$1)*IF($A76="CH4",About!$D$58,IF($A76="N2O",About!$D$59,1))</f>
        <v>2.3615271818999998E-3</v>
      </c>
      <c r="AG76" s="228">
        <f>SUMIFS('EPA Export Aggregation'!AJ:AJ,'EPA Export Aggregation'!$A:$A,$B76,'EPA Export Aggregation'!$D:$D,$A$1)*IF($A76="CH4",About!$D$58,IF($A76="N2O",About!$D$59,1))</f>
        <v>2.8707190473000002E-3</v>
      </c>
      <c r="AH76" s="228">
        <f>SUMIFS('EPA Export Aggregation'!AK:AK,'EPA Export Aggregation'!$A:$A,$B76,'EPA Export Aggregation'!$D:$D,$A$1)*IF($A76="CH4",About!$D$58,IF($A76="N2O",About!$D$59,1))</f>
        <v>2.9504809725999998E-3</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0.1030539640272264</v>
      </c>
      <c r="D80" s="228">
        <f>SUMIFS('EPA Export Aggregation'!G:G,'EPA Export Aggregation'!$A:$A,$B80,'EPA Export Aggregation'!$D:$D,$A$1)*IF($A80="CH4",About!$D$58,IF($A80="N2O",About!$D$59,1))</f>
        <v>0.1030539640272264</v>
      </c>
      <c r="E80" s="228">
        <f>SUMIFS('EPA Export Aggregation'!H:H,'EPA Export Aggregation'!$A:$A,$B80,'EPA Export Aggregation'!$D:$D,$A$1)*IF($A80="CH4",About!$D$58,IF($A80="N2O",About!$D$59,1))</f>
        <v>0.1030539640272264</v>
      </c>
      <c r="F80" s="228">
        <f>SUMIFS('EPA Export Aggregation'!I:I,'EPA Export Aggregation'!$A:$A,$B80,'EPA Export Aggregation'!$D:$D,$A$1)*IF($A80="CH4",About!$D$58,IF($A80="N2O",About!$D$59,1))</f>
        <v>0.12881745414478299</v>
      </c>
      <c r="G80" s="228">
        <f>SUMIFS('EPA Export Aggregation'!J:J,'EPA Export Aggregation'!$A:$A,$B80,'EPA Export Aggregation'!$D:$D,$A$1)*IF($A80="CH4",About!$D$58,IF($A80="N2O",About!$D$59,1))</f>
        <v>0.1416992004269613</v>
      </c>
      <c r="H80" s="228">
        <f>SUMIFS('EPA Export Aggregation'!K:K,'EPA Export Aggregation'!$A:$A,$B80,'EPA Export Aggregation'!$D:$D,$A$1)*IF($A80="CH4",About!$D$58,IF($A80="N2O",About!$D$59,1))</f>
        <v>0.1780678322062266</v>
      </c>
      <c r="I80" s="228">
        <f>SUMIFS('EPA Export Aggregation'!L:L,'EPA Export Aggregation'!$A:$A,$B80,'EPA Export Aggregation'!$D:$D,$A$1)*IF($A80="CH4",About!$D$58,IF($A80="N2O",About!$D$59,1))</f>
        <v>0.1977377142595792</v>
      </c>
      <c r="J80" s="228">
        <f>SUMIFS('EPA Export Aggregation'!M:M,'EPA Export Aggregation'!$A:$A,$B80,'EPA Export Aggregation'!$D:$D,$A$1)*IF($A80="CH4",About!$D$58,IF($A80="N2O",About!$D$59,1))</f>
        <v>0.20896922767060239</v>
      </c>
      <c r="K80" s="228">
        <f>SUMIFS('EPA Export Aggregation'!N:N,'EPA Export Aggregation'!$A:$A,$B80,'EPA Export Aggregation'!$D:$D,$A$1)*IF($A80="CH4",About!$D$58,IF($A80="N2O",About!$D$59,1))</f>
        <v>0.2562330572288149</v>
      </c>
      <c r="L80" s="228">
        <f>SUMIFS('EPA Export Aggregation'!O:O,'EPA Export Aggregation'!$A:$A,$B80,'EPA Export Aggregation'!$D:$D,$A$1)*IF($A80="CH4",About!$D$58,IF($A80="N2O",About!$D$59,1))</f>
        <v>0.26001492341312049</v>
      </c>
      <c r="M80" s="228">
        <f>SUMIFS('EPA Export Aggregation'!P:P,'EPA Export Aggregation'!$A:$A,$B80,'EPA Export Aggregation'!$D:$D,$A$1)*IF($A80="CH4",About!$D$58,IF($A80="N2O",About!$D$59,1))</f>
        <v>0.2217748908937901</v>
      </c>
      <c r="N80" s="228">
        <f>SUMIFS('EPA Export Aggregation'!Q:Q,'EPA Export Aggregation'!$A:$A,$B80,'EPA Export Aggregation'!$D:$D,$A$1)*IF($A80="CH4",About!$D$58,IF($A80="N2O",About!$D$59,1))</f>
        <v>0.1560794408700894</v>
      </c>
      <c r="O80" s="228">
        <f>SUMIFS('EPA Export Aggregation'!R:R,'EPA Export Aggregation'!$A:$A,$B80,'EPA Export Aggregation'!$D:$D,$A$1)*IF($A80="CH4",About!$D$58,IF($A80="N2O",About!$D$59,1))</f>
        <v>0.1528977618871297</v>
      </c>
      <c r="P80" s="228">
        <f>SUMIFS('EPA Export Aggregation'!S:S,'EPA Export Aggregation'!$A:$A,$B80,'EPA Export Aggregation'!$D:$D,$A$1)*IF($A80="CH4",About!$D$58,IF($A80="N2O",About!$D$59,1))</f>
        <v>0.1397909509589525</v>
      </c>
      <c r="Q80" s="228">
        <f>SUMIFS('EPA Export Aggregation'!T:T,'EPA Export Aggregation'!$A:$A,$B80,'EPA Export Aggregation'!$D:$D,$A$1)*IF($A80="CH4",About!$D$58,IF($A80="N2O",About!$D$59,1))</f>
        <v>0.12984357910201089</v>
      </c>
      <c r="R80" s="228">
        <f>SUMIFS('EPA Export Aggregation'!U:U,'EPA Export Aggregation'!$A:$A,$B80,'EPA Export Aggregation'!$D:$D,$A$1)*IF($A80="CH4",About!$D$58,IF($A80="N2O",About!$D$59,1))</f>
        <v>0.1196334889413392</v>
      </c>
      <c r="S80" s="228">
        <f>SUMIFS('EPA Export Aggregation'!V:V,'EPA Export Aggregation'!$A:$A,$B80,'EPA Export Aggregation'!$D:$D,$A$1)*IF($A80="CH4",About!$D$58,IF($A80="N2O",About!$D$59,1))</f>
        <v>0.12781851283033471</v>
      </c>
      <c r="T80" s="228">
        <f>SUMIFS('EPA Export Aggregation'!W:W,'EPA Export Aggregation'!$A:$A,$B80,'EPA Export Aggregation'!$D:$D,$A$1)*IF($A80="CH4",About!$D$58,IF($A80="N2O",About!$D$59,1))</f>
        <v>0.12213897527407711</v>
      </c>
      <c r="U80" s="228">
        <f>SUMIFS('EPA Export Aggregation'!X:X,'EPA Export Aggregation'!$A:$A,$B80,'EPA Export Aggregation'!$D:$D,$A$1)*IF($A80="CH4",About!$D$58,IF($A80="N2O",About!$D$59,1))</f>
        <v>0.1109959605812456</v>
      </c>
      <c r="V80" s="228">
        <f>SUMIFS('EPA Export Aggregation'!Y:Y,'EPA Export Aggregation'!$A:$A,$B80,'EPA Export Aggregation'!$D:$D,$A$1)*IF($A80="CH4",About!$D$58,IF($A80="N2O",About!$D$59,1))</f>
        <v>6.02688809470351E-2</v>
      </c>
      <c r="W80" s="228">
        <f>SUMIFS('EPA Export Aggregation'!Z:Z,'EPA Export Aggregation'!$A:$A,$B80,'EPA Export Aggregation'!$D:$D,$A$1)*IF($A80="CH4",About!$D$58,IF($A80="N2O",About!$D$59,1))</f>
        <v>7.8562385070722E-3</v>
      </c>
      <c r="X80" s="228">
        <f>SUMIFS('EPA Export Aggregation'!AA:AA,'EPA Export Aggregation'!$A:$A,$B80,'EPA Export Aggregation'!$D:$D,$A$1)*IF($A80="CH4",About!$D$58,IF($A80="N2O",About!$D$59,1))</f>
        <v>1.8798509290000001E-2</v>
      </c>
      <c r="Y80" s="228">
        <f>SUMIFS('EPA Export Aggregation'!AB:AB,'EPA Export Aggregation'!$A:$A,$B80,'EPA Export Aggregation'!$D:$D,$A$1)*IF($A80="CH4",About!$D$58,IF($A80="N2O",About!$D$59,1))</f>
        <v>3.4142027548300001E-2</v>
      </c>
      <c r="Z80" s="228">
        <f>SUMIFS('EPA Export Aggregation'!AC:AC,'EPA Export Aggregation'!$A:$A,$B80,'EPA Export Aggregation'!$D:$D,$A$1)*IF($A80="CH4",About!$D$58,IF($A80="N2O",About!$D$59,1))</f>
        <v>5.6673158110002999E-3</v>
      </c>
      <c r="AA80" s="228">
        <f>SUMIFS('EPA Export Aggregation'!AD:AD,'EPA Export Aggregation'!$A:$A,$B80,'EPA Export Aggregation'!$D:$D,$A$1)*IF($A80="CH4",About!$D$58,IF($A80="N2O",About!$D$59,1))</f>
        <v>6.9917075169E-3</v>
      </c>
      <c r="AB80" s="228">
        <f>SUMIFS('EPA Export Aggregation'!AE:AE,'EPA Export Aggregation'!$A:$A,$B80,'EPA Export Aggregation'!$D:$D,$A$1)*IF($A80="CH4",About!$D$58,IF($A80="N2O",About!$D$59,1))</f>
        <v>9.7482975810999992E-3</v>
      </c>
      <c r="AC80" s="228">
        <f>SUMIFS('EPA Export Aggregation'!AF:AF,'EPA Export Aggregation'!$A:$A,$B80,'EPA Export Aggregation'!$D:$D,$A$1)*IF($A80="CH4",About!$D$58,IF($A80="N2O",About!$D$59,1))</f>
        <v>1.0628332424100001E-2</v>
      </c>
      <c r="AD80" s="228">
        <f>SUMIFS('EPA Export Aggregation'!AG:AG,'EPA Export Aggregation'!$A:$A,$B80,'EPA Export Aggregation'!$D:$D,$A$1)*IF($A80="CH4",About!$D$58,IF($A80="N2O",About!$D$59,1))</f>
        <v>1.52214419200963E-2</v>
      </c>
      <c r="AE80" s="228">
        <f>SUMIFS('EPA Export Aggregation'!AH:AH,'EPA Export Aggregation'!$A:$A,$B80,'EPA Export Aggregation'!$D:$D,$A$1)*IF($A80="CH4",About!$D$58,IF($A80="N2O",About!$D$59,1))</f>
        <v>1.7203419267221701E-2</v>
      </c>
      <c r="AF80" s="228">
        <f>SUMIFS('EPA Export Aggregation'!AI:AI,'EPA Export Aggregation'!$A:$A,$B80,'EPA Export Aggregation'!$D:$D,$A$1)*IF($A80="CH4",About!$D$58,IF($A80="N2O",About!$D$59,1))</f>
        <v>1.5990785923500599E-2</v>
      </c>
      <c r="AG80" s="228">
        <f>SUMIFS('EPA Export Aggregation'!AJ:AJ,'EPA Export Aggregation'!$A:$A,$B80,'EPA Export Aggregation'!$D:$D,$A$1)*IF($A80="CH4",About!$D$58,IF($A80="N2O",About!$D$59,1))</f>
        <v>1.8195584497726899E-2</v>
      </c>
      <c r="AH80" s="228">
        <f>SUMIFS('EPA Export Aggregation'!AK:AK,'EPA Export Aggregation'!$A:$A,$B80,'EPA Export Aggregation'!$D:$D,$A$1)*IF($A80="CH4",About!$D$58,IF($A80="N2O",About!$D$59,1))</f>
        <v>1.5978471293525E-2</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2.071538865E-2</v>
      </c>
      <c r="D84" s="228">
        <f>SUMIFS('EPA Export Aggregation'!G:G,'EPA Export Aggregation'!$A:$A,$B84,'EPA Export Aggregation'!$D:$D,$A$1)*IF($A84="CH4",About!$D$58,IF($A84="N2O",About!$D$59,1))</f>
        <v>2.071538865E-2</v>
      </c>
      <c r="E84" s="228">
        <f>SUMIFS('EPA Export Aggregation'!H:H,'EPA Export Aggregation'!$A:$A,$B84,'EPA Export Aggregation'!$D:$D,$A$1)*IF($A84="CH4",About!$D$58,IF($A84="N2O",About!$D$59,1))</f>
        <v>2.071538865E-2</v>
      </c>
      <c r="F84" s="228">
        <f>SUMIFS('EPA Export Aggregation'!I:I,'EPA Export Aggregation'!$A:$A,$B84,'EPA Export Aggregation'!$D:$D,$A$1)*IF($A84="CH4",About!$D$58,IF($A84="N2O",About!$D$59,1))</f>
        <v>2.5894236399999999E-2</v>
      </c>
      <c r="G84" s="228">
        <f>SUMIFS('EPA Export Aggregation'!J:J,'EPA Export Aggregation'!$A:$A,$B84,'EPA Export Aggregation'!$D:$D,$A$1)*IF($A84="CH4",About!$D$58,IF($A84="N2O",About!$D$59,1))</f>
        <v>2.8483661449999999E-2</v>
      </c>
      <c r="H84" s="228">
        <f>SUMIFS('EPA Export Aggregation'!K:K,'EPA Export Aggregation'!$A:$A,$B84,'EPA Export Aggregation'!$D:$D,$A$1)*IF($A84="CH4",About!$D$58,IF($A84="N2O",About!$D$59,1))</f>
        <v>3.5794299949999997E-2</v>
      </c>
      <c r="I84" s="228">
        <f>SUMIFS('EPA Export Aggregation'!L:L,'EPA Export Aggregation'!$A:$A,$B84,'EPA Export Aggregation'!$D:$D,$A$1)*IF($A84="CH4",About!$D$58,IF($A84="N2O",About!$D$59,1))</f>
        <v>3.9748240749999997E-2</v>
      </c>
      <c r="J84" s="228">
        <f>SUMIFS('EPA Export Aggregation'!M:M,'EPA Export Aggregation'!$A:$A,$B84,'EPA Export Aggregation'!$D:$D,$A$1)*IF($A84="CH4",About!$D$58,IF($A84="N2O",About!$D$59,1))</f>
        <v>4.2005942150000003E-2</v>
      </c>
      <c r="K84" s="228">
        <f>SUMIFS('EPA Export Aggregation'!N:N,'EPA Export Aggregation'!$A:$A,$B84,'EPA Export Aggregation'!$D:$D,$A$1)*IF($A84="CH4",About!$D$58,IF($A84="N2O",About!$D$59,1))</f>
        <v>5.1506679600000001E-2</v>
      </c>
      <c r="L84" s="228">
        <f>SUMIFS('EPA Export Aggregation'!O:O,'EPA Export Aggregation'!$A:$A,$B84,'EPA Export Aggregation'!$D:$D,$A$1)*IF($A84="CH4",About!$D$58,IF($A84="N2O",About!$D$59,1))</f>
        <v>5.2266892850000003E-2</v>
      </c>
      <c r="M84" s="228">
        <f>SUMIFS('EPA Export Aggregation'!P:P,'EPA Export Aggregation'!$A:$A,$B84,'EPA Export Aggregation'!$D:$D,$A$1)*IF($A84="CH4",About!$D$58,IF($A84="N2O",About!$D$59,1))</f>
        <v>4.2244772649999998E-2</v>
      </c>
      <c r="N84" s="228">
        <f>SUMIFS('EPA Export Aggregation'!Q:Q,'EPA Export Aggregation'!$A:$A,$B84,'EPA Export Aggregation'!$D:$D,$A$1)*IF($A84="CH4",About!$D$58,IF($A84="N2O",About!$D$59,1))</f>
        <v>2.87228515E-2</v>
      </c>
      <c r="O84" s="228">
        <f>SUMIFS('EPA Export Aggregation'!R:R,'EPA Export Aggregation'!$A:$A,$B84,'EPA Export Aggregation'!$D:$D,$A$1)*IF($A84="CH4",About!$D$58,IF($A84="N2O",About!$D$59,1))</f>
        <v>2.549480925E-2</v>
      </c>
      <c r="P84" s="228">
        <f>SUMIFS('EPA Export Aggregation'!S:S,'EPA Export Aggregation'!$A:$A,$B84,'EPA Export Aggregation'!$D:$D,$A$1)*IF($A84="CH4",About!$D$58,IF($A84="N2O",About!$D$59,1))</f>
        <v>3.0713856099999999E-2</v>
      </c>
      <c r="Q84" s="228">
        <f>SUMIFS('EPA Export Aggregation'!T:T,'EPA Export Aggregation'!$A:$A,$B84,'EPA Export Aggregation'!$D:$D,$A$1)*IF($A84="CH4",About!$D$58,IF($A84="N2O",About!$D$59,1))</f>
        <v>2.9483304450000001E-2</v>
      </c>
      <c r="R84" s="228">
        <f>SUMIFS('EPA Export Aggregation'!U:U,'EPA Export Aggregation'!$A:$A,$B84,'EPA Export Aggregation'!$D:$D,$A$1)*IF($A84="CH4",About!$D$58,IF($A84="N2O",About!$D$59,1))</f>
        <v>3.206060585E-2</v>
      </c>
      <c r="S84" s="228">
        <f>SUMIFS('EPA Export Aggregation'!V:V,'EPA Export Aggregation'!$A:$A,$B84,'EPA Export Aggregation'!$D:$D,$A$1)*IF($A84="CH4",About!$D$58,IF($A84="N2O",About!$D$59,1))</f>
        <v>3.1134207649999999E-2</v>
      </c>
      <c r="T84" s="228">
        <f>SUMIFS('EPA Export Aggregation'!W:W,'EPA Export Aggregation'!$A:$A,$B84,'EPA Export Aggregation'!$D:$D,$A$1)*IF($A84="CH4",About!$D$58,IF($A84="N2O",About!$D$59,1))</f>
        <v>2.5049707500000001E-2</v>
      </c>
      <c r="U84" s="228">
        <f>SUMIFS('EPA Export Aggregation'!X:X,'EPA Export Aggregation'!$A:$A,$B84,'EPA Export Aggregation'!$D:$D,$A$1)*IF($A84="CH4",About!$D$58,IF($A84="N2O",About!$D$59,1))</f>
        <v>2.3002613099999999E-2</v>
      </c>
      <c r="V84" s="228">
        <f>SUMIFS('EPA Export Aggregation'!Y:Y,'EPA Export Aggregation'!$A:$A,$B84,'EPA Export Aggregation'!$D:$D,$A$1)*IF($A84="CH4",About!$D$58,IF($A84="N2O",About!$D$59,1))</f>
        <v>1.39130622E-2</v>
      </c>
      <c r="W84" s="228">
        <f>SUMIFS('EPA Export Aggregation'!Z:Z,'EPA Export Aggregation'!$A:$A,$B84,'EPA Export Aggregation'!$D:$D,$A$1)*IF($A84="CH4",About!$D$58,IF($A84="N2O",About!$D$59,1))</f>
        <v>1.7640745E-3</v>
      </c>
      <c r="X84" s="228">
        <f>SUMIFS('EPA Export Aggregation'!AA:AA,'EPA Export Aggregation'!$A:$A,$B84,'EPA Export Aggregation'!$D:$D,$A$1)*IF($A84="CH4",About!$D$58,IF($A84="N2O",About!$D$59,1))</f>
        <v>5.82917735E-3</v>
      </c>
      <c r="Y84" s="228">
        <f>SUMIFS('EPA Export Aggregation'!AB:AB,'EPA Export Aggregation'!$A:$A,$B84,'EPA Export Aggregation'!$D:$D,$A$1)*IF($A84="CH4",About!$D$58,IF($A84="N2O",About!$D$59,1))</f>
        <v>8.7777905000000003E-3</v>
      </c>
      <c r="Z84" s="228">
        <f>SUMIFS('EPA Export Aggregation'!AC:AC,'EPA Export Aggregation'!$A:$A,$B84,'EPA Export Aggregation'!$D:$D,$A$1)*IF($A84="CH4",About!$D$58,IF($A84="N2O",About!$D$59,1))</f>
        <v>7.7064584000000004E-3</v>
      </c>
      <c r="AA84" s="228">
        <f>SUMIFS('EPA Export Aggregation'!AD:AD,'EPA Export Aggregation'!$A:$A,$B84,'EPA Export Aggregation'!$D:$D,$A$1)*IF($A84="CH4",About!$D$58,IF($A84="N2O",About!$D$59,1))</f>
        <v>9.3804526999999999E-3</v>
      </c>
      <c r="AB84" s="228">
        <f>SUMIFS('EPA Export Aggregation'!AE:AE,'EPA Export Aggregation'!$A:$A,$B84,'EPA Export Aggregation'!$D:$D,$A$1)*IF($A84="CH4",About!$D$58,IF($A84="N2O",About!$D$59,1))</f>
        <v>1.8459696500000001E-2</v>
      </c>
      <c r="AC84" s="228">
        <f>SUMIFS('EPA Export Aggregation'!AF:AF,'EPA Export Aggregation'!$A:$A,$B84,'EPA Export Aggregation'!$D:$D,$A$1)*IF($A84="CH4",About!$D$58,IF($A84="N2O",About!$D$59,1))</f>
        <v>2.410359515E-2</v>
      </c>
      <c r="AD84" s="228">
        <f>SUMIFS('EPA Export Aggregation'!AG:AG,'EPA Export Aggregation'!$A:$A,$B84,'EPA Export Aggregation'!$D:$D,$A$1)*IF($A84="CH4",About!$D$58,IF($A84="N2O",About!$D$59,1))</f>
        <v>1.0439865600000001E-2</v>
      </c>
      <c r="AE84" s="228">
        <f>SUMIFS('EPA Export Aggregation'!AH:AH,'EPA Export Aggregation'!$A:$A,$B84,'EPA Export Aggregation'!$D:$D,$A$1)*IF($A84="CH4",About!$D$58,IF($A84="N2O",About!$D$59,1))</f>
        <v>1.2844087150000001E-2</v>
      </c>
      <c r="AF84" s="228">
        <f>SUMIFS('EPA Export Aggregation'!AI:AI,'EPA Export Aggregation'!$A:$A,$B84,'EPA Export Aggregation'!$D:$D,$A$1)*IF($A84="CH4",About!$D$58,IF($A84="N2O",About!$D$59,1))</f>
        <v>8.7059533500000001E-3</v>
      </c>
      <c r="AG84" s="228">
        <f>SUMIFS('EPA Export Aggregation'!AJ:AJ,'EPA Export Aggregation'!$A:$A,$B84,'EPA Export Aggregation'!$D:$D,$A$1)*IF($A84="CH4",About!$D$58,IF($A84="N2O",About!$D$59,1))</f>
        <v>1.5849520950000001E-2</v>
      </c>
      <c r="AH84" s="228">
        <f>SUMIFS('EPA Export Aggregation'!AK:AK,'EPA Export Aggregation'!$A:$A,$B84,'EPA Export Aggregation'!$D:$D,$A$1)*IF($A84="CH4",About!$D$58,IF($A84="N2O",About!$D$59,1))</f>
        <v>1.1973757599999999E-2</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1.81935152E-3</v>
      </c>
      <c r="D87" s="228">
        <f>SUMIFS('EPA Export Aggregation'!$F:$F,'EPA Export Aggregation'!$A:$A,$B87,'EPA Export Aggregation'!$D:$D,$A$1)*IF($A87="CH4",About!$D$58,IF($A87="N2O",About!$D$59,1))</f>
        <v>1.81935152E-3</v>
      </c>
      <c r="E87" s="228">
        <f>SUMIFS('EPA Export Aggregation'!$F:$F,'EPA Export Aggregation'!$A:$A,$B87,'EPA Export Aggregation'!$D:$D,$A$1)*IF($A87="CH4",About!$D$58,IF($A87="N2O",About!$D$59,1))</f>
        <v>1.81935152E-3</v>
      </c>
      <c r="F87" s="228">
        <f>SUMIFS('EPA Export Aggregation'!$F:$F,'EPA Export Aggregation'!$A:$A,$B87,'EPA Export Aggregation'!$D:$D,$A$1)*IF($A87="CH4",About!$D$58,IF($A87="N2O",About!$D$59,1))</f>
        <v>1.81935152E-3</v>
      </c>
      <c r="G87" s="228">
        <f>SUMIFS('EPA Export Aggregation'!$F:$F,'EPA Export Aggregation'!$A:$A,$B87,'EPA Export Aggregation'!$D:$D,$A$1)*IF($A87="CH4",About!$D$58,IF($A87="N2O",About!$D$59,1))</f>
        <v>1.81935152E-3</v>
      </c>
      <c r="H87" s="228">
        <f>SUMIFS('EPA Export Aggregation'!$F:$F,'EPA Export Aggregation'!$A:$A,$B87,'EPA Export Aggregation'!$D:$D,$A$1)*IF($A87="CH4",About!$D$58,IF($A87="N2O",About!$D$59,1))</f>
        <v>1.81935152E-3</v>
      </c>
      <c r="I87" s="228">
        <f>SUMIFS('EPA Export Aggregation'!$F:$F,'EPA Export Aggregation'!$A:$A,$B87,'EPA Export Aggregation'!$D:$D,$A$1)*IF($A87="CH4",About!$D$58,IF($A87="N2O",About!$D$59,1))</f>
        <v>1.81935152E-3</v>
      </c>
      <c r="J87" s="228">
        <f>SUMIFS('EPA Export Aggregation'!$F:$F,'EPA Export Aggregation'!$A:$A,$B87,'EPA Export Aggregation'!$D:$D,$A$1)*IF($A87="CH4",About!$D$58,IF($A87="N2O",About!$D$59,1))</f>
        <v>1.81935152E-3</v>
      </c>
      <c r="K87" s="228">
        <f>SUMIFS('EPA Export Aggregation'!$F:$F,'EPA Export Aggregation'!$A:$A,$B87,'EPA Export Aggregation'!$D:$D,$A$1)*IF($A87="CH4",About!$D$58,IF($A87="N2O",About!$D$59,1))</f>
        <v>1.81935152E-3</v>
      </c>
      <c r="L87" s="228">
        <f>SUMIFS('EPA Export Aggregation'!$F:$F,'EPA Export Aggregation'!$A:$A,$B87,'EPA Export Aggregation'!$D:$D,$A$1)*IF($A87="CH4",About!$D$58,IF($A87="N2O",About!$D$59,1))</f>
        <v>1.81935152E-3</v>
      </c>
      <c r="M87" s="228">
        <f>SUMIFS('EPA Export Aggregation'!$F:$F,'EPA Export Aggregation'!$A:$A,$B87,'EPA Export Aggregation'!$D:$D,$A$1)*IF($A87="CH4",About!$D$58,IF($A87="N2O",About!$D$59,1))</f>
        <v>1.81935152E-3</v>
      </c>
      <c r="N87" s="228">
        <f>SUMIFS('EPA Export Aggregation'!$F:$F,'EPA Export Aggregation'!$A:$A,$B87,'EPA Export Aggregation'!$D:$D,$A$1)*IF($A87="CH4",About!$D$58,IF($A87="N2O",About!$D$59,1))</f>
        <v>1.81935152E-3</v>
      </c>
      <c r="O87" s="228">
        <f>SUMIFS('EPA Export Aggregation'!$F:$F,'EPA Export Aggregation'!$A:$A,$B87,'EPA Export Aggregation'!$D:$D,$A$1)*IF($A87="CH4",About!$D$58,IF($A87="N2O",About!$D$59,1))</f>
        <v>1.81935152E-3</v>
      </c>
      <c r="P87" s="228">
        <f>SUMIFS('EPA Export Aggregation'!$F:$F,'EPA Export Aggregation'!$A:$A,$B87,'EPA Export Aggregation'!$D:$D,$A$1)*IF($A87="CH4",About!$D$58,IF($A87="N2O",About!$D$59,1))</f>
        <v>1.81935152E-3</v>
      </c>
      <c r="Q87" s="228">
        <f>SUMIFS('EPA Export Aggregation'!$F:$F,'EPA Export Aggregation'!$A:$A,$B87,'EPA Export Aggregation'!$D:$D,$A$1)*IF($A87="CH4",About!$D$58,IF($A87="N2O",About!$D$59,1))</f>
        <v>1.81935152E-3</v>
      </c>
      <c r="R87" s="228">
        <f>SUMIFS('EPA Export Aggregation'!$F:$F,'EPA Export Aggregation'!$A:$A,$B87,'EPA Export Aggregation'!$D:$D,$A$1)*IF($A87="CH4",About!$D$58,IF($A87="N2O",About!$D$59,1))</f>
        <v>1.81935152E-3</v>
      </c>
      <c r="S87" s="228">
        <f>SUMIFS('EPA Export Aggregation'!$F:$F,'EPA Export Aggregation'!$A:$A,$B87,'EPA Export Aggregation'!$D:$D,$A$1)*IF($A87="CH4",About!$D$58,IF($A87="N2O",About!$D$59,1))</f>
        <v>1.81935152E-3</v>
      </c>
      <c r="T87" s="228">
        <f>SUMIFS('EPA Export Aggregation'!$F:$F,'EPA Export Aggregation'!$A:$A,$B87,'EPA Export Aggregation'!$D:$D,$A$1)*IF($A87="CH4",About!$D$58,IF($A87="N2O",About!$D$59,1))</f>
        <v>1.81935152E-3</v>
      </c>
      <c r="U87" s="228">
        <f>SUMIFS('EPA Export Aggregation'!$F:$F,'EPA Export Aggregation'!$A:$A,$B87,'EPA Export Aggregation'!$D:$D,$A$1)*IF($A87="CH4",About!$D$58,IF($A87="N2O",About!$D$59,1))</f>
        <v>1.81935152E-3</v>
      </c>
      <c r="V87" s="228">
        <f>SUMIFS('EPA Export Aggregation'!$F:$F,'EPA Export Aggregation'!$A:$A,$B87,'EPA Export Aggregation'!$D:$D,$A$1)*IF($A87="CH4",About!$D$58,IF($A87="N2O",About!$D$59,1))</f>
        <v>1.81935152E-3</v>
      </c>
      <c r="W87" s="228">
        <f>SUMIFS('EPA Export Aggregation'!$F:$F,'EPA Export Aggregation'!$A:$A,$B87,'EPA Export Aggregation'!$D:$D,$A$1)*IF($A87="CH4",About!$D$58,IF($A87="N2O",About!$D$59,1))</f>
        <v>1.81935152E-3</v>
      </c>
      <c r="X87" s="228">
        <f>SUMIFS('EPA Export Aggregation'!$F:$F,'EPA Export Aggregation'!$A:$A,$B87,'EPA Export Aggregation'!$D:$D,$A$1)*IF($A87="CH4",About!$D$58,IF($A87="N2O",About!$D$59,1))</f>
        <v>1.81935152E-3</v>
      </c>
      <c r="Y87" s="228">
        <f>SUMIFS('EPA Export Aggregation'!$F:$F,'EPA Export Aggregation'!$A:$A,$B87,'EPA Export Aggregation'!$D:$D,$A$1)*IF($A87="CH4",About!$D$58,IF($A87="N2O",About!$D$59,1))</f>
        <v>1.81935152E-3</v>
      </c>
      <c r="Z87" s="228">
        <f>SUMIFS('EPA Export Aggregation'!$F:$F,'EPA Export Aggregation'!$A:$A,$B87,'EPA Export Aggregation'!$D:$D,$A$1)*IF($A87="CH4",About!$D$58,IF($A87="N2O",About!$D$59,1))</f>
        <v>1.81935152E-3</v>
      </c>
      <c r="AA87" s="228">
        <f>SUMIFS('EPA Export Aggregation'!$F:$F,'EPA Export Aggregation'!$A:$A,$B87,'EPA Export Aggregation'!$D:$D,$A$1)*IF($A87="CH4",About!$D$58,IF($A87="N2O",About!$D$59,1))</f>
        <v>1.81935152E-3</v>
      </c>
      <c r="AB87" s="228">
        <f>SUMIFS('EPA Export Aggregation'!$F:$F,'EPA Export Aggregation'!$A:$A,$B87,'EPA Export Aggregation'!$D:$D,$A$1)*IF($A87="CH4",About!$D$58,IF($A87="N2O",About!$D$59,1))</f>
        <v>1.81935152E-3</v>
      </c>
      <c r="AC87" s="228">
        <f>SUMIFS('EPA Export Aggregation'!$F:$F,'EPA Export Aggregation'!$A:$A,$B87,'EPA Export Aggregation'!$D:$D,$A$1)*IF($A87="CH4",About!$D$58,IF($A87="N2O",About!$D$59,1))</f>
        <v>1.81935152E-3</v>
      </c>
      <c r="AD87" s="228">
        <f>SUMIFS('EPA Export Aggregation'!$F:$F,'EPA Export Aggregation'!$A:$A,$B87,'EPA Export Aggregation'!$D:$D,$A$1)*IF($A87="CH4",About!$D$58,IF($A87="N2O",About!$D$59,1))</f>
        <v>1.81935152E-3</v>
      </c>
      <c r="AE87" s="228">
        <f>SUMIFS('EPA Export Aggregation'!$F:$F,'EPA Export Aggregation'!$A:$A,$B87,'EPA Export Aggregation'!$D:$D,$A$1)*IF($A87="CH4",About!$D$58,IF($A87="N2O",About!$D$59,1))</f>
        <v>1.81935152E-3</v>
      </c>
      <c r="AF87" s="228">
        <f>SUMIFS('EPA Export Aggregation'!$F:$F,'EPA Export Aggregation'!$A:$A,$B87,'EPA Export Aggregation'!$D:$D,$A$1)*IF($A87="CH4",About!$D$58,IF($A87="N2O",About!$D$59,1))</f>
        <v>1.81935152E-3</v>
      </c>
      <c r="AG87" s="228">
        <f>SUMIFS('EPA Export Aggregation'!$F:$F,'EPA Export Aggregation'!$A:$A,$B87,'EPA Export Aggregation'!$D:$D,$A$1)*IF($A87="CH4",About!$D$58,IF($A87="N2O",About!$D$59,1))</f>
        <v>1.81935152E-3</v>
      </c>
      <c r="AH87" s="228">
        <f>SUMIFS('EPA Export Aggregation'!$F:$F,'EPA Export Aggregation'!$A:$A,$B87,'EPA Export Aggregation'!$D:$D,$A$1)*IF($A87="CH4",About!$D$58,IF($A87="N2O",About!$D$59,1))</f>
        <v>1.81935152E-3</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2024-03-18T21:12:31Z</dcterms:modified>
</cp:coreProperties>
</file>