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ID/bldgs/BCEU/"/>
    </mc:Choice>
  </mc:AlternateContent>
  <xr:revisionPtr revIDLastSave="0" documentId="8_{AFE745F0-7BDC-A543-A912-37EB718F93A9}"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G156" i="36" l="1"/>
  <c r="T11" i="14" s="1"/>
  <c r="Y156" i="36"/>
  <c r="L11" i="14" s="1"/>
  <c r="AS151" i="36"/>
  <c r="AF6" i="14" s="1"/>
  <c r="U151" i="36"/>
  <c r="H6" i="14" s="1"/>
  <c r="AN143" i="36"/>
  <c r="AA11" i="21" s="1"/>
  <c r="X143" i="36"/>
  <c r="K11" i="21" s="1"/>
  <c r="AN182" i="36"/>
  <c r="AA11" i="16" s="1"/>
  <c r="AF182" i="36"/>
  <c r="S11" i="16" s="1"/>
  <c r="AJ151" i="36"/>
  <c r="W6" i="14" s="1"/>
  <c r="AB151" i="36"/>
  <c r="O6" i="14" s="1"/>
  <c r="AM143" i="36"/>
  <c r="Z11" i="21" s="1"/>
  <c r="AE143" i="36"/>
  <c r="R11" i="21" s="1"/>
  <c r="AM182" i="36"/>
  <c r="Z11" i="16" s="1"/>
  <c r="AE182" i="36"/>
  <c r="R11" i="16" s="1"/>
  <c r="W182" i="36"/>
  <c r="J11" i="16" s="1"/>
  <c r="AE156" i="36"/>
  <c r="R11" i="14" s="1"/>
  <c r="AQ151" i="36"/>
  <c r="AD6" i="14" s="1"/>
  <c r="AA151" i="36"/>
  <c r="N6" i="14" s="1"/>
  <c r="AL143" i="36"/>
  <c r="Y11" i="21" s="1"/>
  <c r="V143" i="36"/>
  <c r="I11" i="21" s="1"/>
  <c r="V182" i="36"/>
  <c r="I11" i="16" s="1"/>
  <c r="AL156" i="36"/>
  <c r="Y11" i="14" s="1"/>
  <c r="AD156" i="36"/>
  <c r="Q11" i="14" s="1"/>
  <c r="V156" i="36"/>
  <c r="I11" i="14" s="1"/>
  <c r="AP151" i="36"/>
  <c r="AC6" i="14" s="1"/>
  <c r="AH151" i="36"/>
  <c r="U6" i="14" s="1"/>
  <c r="Z151" i="36"/>
  <c r="M6" i="14" s="1"/>
  <c r="R151" i="36"/>
  <c r="E6" i="14" s="1"/>
  <c r="AS143" i="36"/>
  <c r="AF11" i="21" s="1"/>
  <c r="AK143" i="36"/>
  <c r="X11" i="21" s="1"/>
  <c r="AC143" i="36"/>
  <c r="P11" i="21" s="1"/>
  <c r="U143" i="36"/>
  <c r="H11" i="21" s="1"/>
  <c r="AS182" i="36"/>
  <c r="AF11" i="16" s="1"/>
  <c r="AK182" i="36"/>
  <c r="X11" i="16" s="1"/>
  <c r="AC182" i="36"/>
  <c r="P11" i="16" s="1"/>
  <c r="U182" i="36"/>
  <c r="H11" i="16" s="1"/>
  <c r="AS156" i="36"/>
  <c r="AF11" i="14" s="1"/>
  <c r="AK156" i="36"/>
  <c r="X11" i="14" s="1"/>
  <c r="AC156" i="36"/>
  <c r="P11" i="14" s="1"/>
  <c r="U156" i="36"/>
  <c r="H11" i="14" s="1"/>
  <c r="AO151" i="36"/>
  <c r="AB6" i="14" s="1"/>
  <c r="AG151" i="36"/>
  <c r="T6" i="14" s="1"/>
  <c r="Y151" i="36"/>
  <c r="L6" i="14" s="1"/>
  <c r="AR143" i="36"/>
  <c r="AE11" i="21" s="1"/>
  <c r="AJ143" i="36"/>
  <c r="W11" i="21" s="1"/>
  <c r="AB143" i="36"/>
  <c r="O11" i="21" s="1"/>
  <c r="T143" i="36"/>
  <c r="G11" i="21" s="1"/>
  <c r="AR156" i="36"/>
  <c r="AE11" i="14" s="1"/>
  <c r="AJ156" i="36"/>
  <c r="W11" i="14" s="1"/>
  <c r="AB156" i="36"/>
  <c r="O11" i="14" s="1"/>
  <c r="T156" i="36"/>
  <c r="G11" i="14" s="1"/>
  <c r="AN151" i="36"/>
  <c r="AA6" i="14" s="1"/>
  <c r="AF151" i="36"/>
  <c r="S6" i="14" s="1"/>
  <c r="X151" i="36"/>
  <c r="K6" i="14" s="1"/>
  <c r="AQ143" i="36"/>
  <c r="AD11" i="21" s="1"/>
  <c r="AI143" i="36"/>
  <c r="V11" i="21" s="1"/>
  <c r="AA143" i="36"/>
  <c r="N11" i="21" s="1"/>
  <c r="S143" i="36"/>
  <c r="F11" i="21" s="1"/>
  <c r="Y182" i="36"/>
  <c r="L11" i="16" s="1"/>
  <c r="AK151" i="36"/>
  <c r="X6" i="14" s="1"/>
  <c r="X182" i="36"/>
  <c r="K11" i="16" s="1"/>
  <c r="AN156" i="36"/>
  <c r="AA11" i="14" s="1"/>
  <c r="AF156" i="36"/>
  <c r="S11" i="14" s="1"/>
  <c r="X156" i="36"/>
  <c r="K11" i="14" s="1"/>
  <c r="AR151" i="36"/>
  <c r="AE6" i="14" s="1"/>
  <c r="T151" i="36"/>
  <c r="G6" i="14" s="1"/>
  <c r="W143" i="36"/>
  <c r="J11" i="21" s="1"/>
  <c r="AM156" i="36"/>
  <c r="Z11" i="14" s="1"/>
  <c r="W156" i="36"/>
  <c r="J11" i="14" s="1"/>
  <c r="AI151" i="36"/>
  <c r="V6" i="14" s="1"/>
  <c r="S151" i="36"/>
  <c r="F6" i="14" s="1"/>
  <c r="AD143" i="36"/>
  <c r="Q11" i="21" s="1"/>
  <c r="AD182" i="36"/>
  <c r="Q11" i="16" s="1"/>
  <c r="AJ182" i="36"/>
  <c r="W11" i="16" s="1"/>
  <c r="T182" i="36"/>
  <c r="G11" i="16" s="1"/>
  <c r="AI182" i="36"/>
  <c r="V11" i="16" s="1"/>
  <c r="S182" i="36"/>
  <c r="F11" i="16" s="1"/>
  <c r="AQ156" i="36"/>
  <c r="AD11" i="14" s="1"/>
  <c r="AI156" i="36"/>
  <c r="V11" i="14" s="1"/>
  <c r="AA156" i="36"/>
  <c r="N11" i="14" s="1"/>
  <c r="S156" i="36"/>
  <c r="F11" i="14" s="1"/>
  <c r="AM151" i="36"/>
  <c r="Z6" i="14" s="1"/>
  <c r="AE151" i="36"/>
  <c r="R6" i="14" s="1"/>
  <c r="W151" i="36"/>
  <c r="J6" i="14" s="1"/>
  <c r="AP143" i="36"/>
  <c r="AC11" i="21" s="1"/>
  <c r="AH143" i="36"/>
  <c r="U11" i="21" s="1"/>
  <c r="Z143" i="36"/>
  <c r="M11" i="21" s="1"/>
  <c r="R143" i="36"/>
  <c r="E11" i="21" s="1"/>
  <c r="AO182" i="36"/>
  <c r="AB11" i="16" s="1"/>
  <c r="AG182" i="36"/>
  <c r="T11" i="16" s="1"/>
  <c r="AO156" i="36"/>
  <c r="AB11" i="14" s="1"/>
  <c r="AC151" i="36"/>
  <c r="P6" i="14" s="1"/>
  <c r="AF143" i="36"/>
  <c r="S11" i="21" s="1"/>
  <c r="AL182" i="36"/>
  <c r="Y11" i="16" s="1"/>
  <c r="AR182" i="36"/>
  <c r="AE11" i="16" s="1"/>
  <c r="AB182" i="36"/>
  <c r="O11" i="16" s="1"/>
  <c r="AQ182" i="36"/>
  <c r="AD11" i="16" s="1"/>
  <c r="AA182" i="36"/>
  <c r="N11" i="16"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<sst xmlns="http://schemas.openxmlformats.org/spreadsheetml/2006/main" count="211474" uniqueCount="1097">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</sst>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31734000000000.008</c:v>
                </c:pt>
                <c:pt idx="1">
                  <c:v>31734000000000.008</c:v>
                </c:pt>
                <c:pt idx="2">
                  <c:v>31739145029488.227</c:v>
                </c:pt>
                <c:pt idx="3">
                  <c:v>31748148353001.895</c:v>
                </c:pt>
                <c:pt idx="4">
                  <c:v>31768994223228.992</c:v>
                </c:pt>
                <c:pt idx="5">
                  <c:v>31798616033067.305</c:v>
                </c:pt>
                <c:pt idx="6">
                  <c:v>31832734836857.762</c:v>
                </c:pt>
                <c:pt idx="7">
                  <c:v>31885631576854.508</c:v>
                </c:pt>
                <c:pt idx="8">
                  <c:v>31951648251803.41</c:v>
                </c:pt>
                <c:pt idx="9">
                  <c:v>32018550948643.27</c:v>
                </c:pt>
                <c:pt idx="10">
                  <c:v>32085267193399.172</c:v>
                </c:pt>
                <c:pt idx="11">
                  <c:v>32157911860937.656</c:v>
                </c:pt>
                <c:pt idx="12">
                  <c:v>32227482746077.77</c:v>
                </c:pt>
                <c:pt idx="13">
                  <c:v>32311182670520.984</c:v>
                </c:pt>
                <c:pt idx="14">
                  <c:v>32420243717252.352</c:v>
                </c:pt>
                <c:pt idx="15">
                  <c:v>32542637838683.668</c:v>
                </c:pt>
                <c:pt idx="16">
                  <c:v>32662754575113.781</c:v>
                </c:pt>
                <c:pt idx="17">
                  <c:v>32771123168964.5</c:v>
                </c:pt>
                <c:pt idx="18">
                  <c:v>32872505637506.242</c:v>
                </c:pt>
                <c:pt idx="19">
                  <c:v>32949167178626.809</c:v>
                </c:pt>
                <c:pt idx="20">
                  <c:v>32992584707056.062</c:v>
                </c:pt>
                <c:pt idx="21">
                  <c:v>32931713814081.863</c:v>
                </c:pt>
                <c:pt idx="22">
                  <c:v>32845515496300.672</c:v>
                </c:pt>
                <c:pt idx="23">
                  <c:v>32740273963617.488</c:v>
                </c:pt>
                <c:pt idx="24">
                  <c:v>32617514376385.07</c:v>
                </c:pt>
                <c:pt idx="25">
                  <c:v>32469543655850.695</c:v>
                </c:pt>
                <c:pt idx="26">
                  <c:v>32287970147714.254</c:v>
                </c:pt>
                <c:pt idx="27">
                  <c:v>32061906144662.219</c:v>
                </c:pt>
                <c:pt idx="28">
                  <c:v>31794532334364.219</c:v>
                </c:pt>
                <c:pt idx="29">
                  <c:v>31493668211088.836</c:v>
                </c:pt>
                <c:pt idx="30">
                  <c:v>31164922349463.582</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22520000000000</c:v>
                </c:pt>
                <c:pt idx="1">
                  <c:v>22520000000000</c:v>
                </c:pt>
                <c:pt idx="2">
                  <c:v>22708586940447.055</c:v>
                </c:pt>
                <c:pt idx="3">
                  <c:v>22890443241758.77</c:v>
                </c:pt>
                <c:pt idx="4">
                  <c:v>23081381318777.695</c:v>
                </c:pt>
                <c:pt idx="5">
                  <c:v>23267047184630.836</c:v>
                </c:pt>
                <c:pt idx="6">
                  <c:v>23452226376835.762</c:v>
                </c:pt>
                <c:pt idx="7">
                  <c:v>23637533364577.055</c:v>
                </c:pt>
                <c:pt idx="8">
                  <c:v>23823081711829.797</c:v>
                </c:pt>
                <c:pt idx="9">
                  <c:v>24015474492774.062</c:v>
                </c:pt>
                <c:pt idx="10">
                  <c:v>24216400178131.07</c:v>
                </c:pt>
                <c:pt idx="11">
                  <c:v>24430284820431.258</c:v>
                </c:pt>
                <c:pt idx="12">
                  <c:v>24665375485142.211</c:v>
                </c:pt>
                <c:pt idx="13">
                  <c:v>24912362292873.617</c:v>
                </c:pt>
                <c:pt idx="14">
                  <c:v>25175518743948.766</c:v>
                </c:pt>
                <c:pt idx="15">
                  <c:v>25451076915592.594</c:v>
                </c:pt>
                <c:pt idx="16">
                  <c:v>25733674623402.445</c:v>
                </c:pt>
                <c:pt idx="17">
                  <c:v>26030755459127.094</c:v>
                </c:pt>
                <c:pt idx="18">
                  <c:v>26336899909261.609</c:v>
                </c:pt>
                <c:pt idx="19">
                  <c:v>26656683047309.68</c:v>
                </c:pt>
                <c:pt idx="20">
                  <c:v>26986840827800.672</c:v>
                </c:pt>
                <c:pt idx="21">
                  <c:v>27331721276269.594</c:v>
                </c:pt>
                <c:pt idx="22">
                  <c:v>27689884321390.691</c:v>
                </c:pt>
                <c:pt idx="23">
                  <c:v>28062811288204.371</c:v>
                </c:pt>
                <c:pt idx="24">
                  <c:v>28447050897294.438</c:v>
                </c:pt>
                <c:pt idx="25">
                  <c:v>28841444267289.133</c:v>
                </c:pt>
                <c:pt idx="26">
                  <c:v>29253227291030.777</c:v>
                </c:pt>
                <c:pt idx="27">
                  <c:v>29669386566035.719</c:v>
                </c:pt>
                <c:pt idx="28">
                  <c:v>30100764806477.344</c:v>
                </c:pt>
                <c:pt idx="29">
                  <c:v>30545553923738.484</c:v>
                </c:pt>
                <c:pt idx="30">
                  <c:v>31005864216509.004</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740</v>
      </c>
      <c r="C1" s="95">
        <v>45275</v>
      </c>
      <c r="E1" s="128" t="s">
        <v>915</v>
      </c>
      <c r="F1" s="129" t="str">
        <f>B1</f>
        <v>Idaho</v>
      </c>
      <c r="H1" t="s">
        <v>712</v>
      </c>
      <c r="I1" t="s">
        <v>817</v>
      </c>
    </row>
    <row r="2" spans="1:9" x14ac:dyDescent="0.2">
      <c r="B2" t="str">
        <f>VLOOKUP(B1,H2:I52,2)</f>
        <v>ID</v>
      </c>
      <c r="E2" s="128" t="s">
        <v>817</v>
      </c>
      <c r="F2" s="130" t="str">
        <f>LOOKUP(F1,H:H,I:I)</f>
        <v>ID</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0.30757824725709121</v>
      </c>
      <c r="H5" s="100" t="s">
        <v>724</v>
      </c>
      <c r="I5" s="100" t="s">
        <v>725</v>
      </c>
    </row>
    <row r="6" spans="1:9" x14ac:dyDescent="0.2">
      <c r="B6" t="s">
        <v>551</v>
      </c>
      <c r="E6" s="119" t="s">
        <v>910</v>
      </c>
      <c r="F6" s="120">
        <f>SUMIFS('Rural Urban'!F:F,'Rural Urban'!B:B,About!F2) / 100</f>
        <v>0.69242175274290874</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0.30757824725709121</v>
      </c>
      <c r="R11" s="207">
        <f>1-Q11</f>
        <v>0.69242175274290885</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ID</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82991000000000</v>
      </c>
      <c r="G23" s="6">
        <f>BF2</f>
        <v>1.1695032E+16</v>
      </c>
      <c r="H23" s="207">
        <f>IFERROR(F23/G23,0)</f>
        <v>7.0962610448607579E-3</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701000000000</v>
      </c>
      <c r="G25" s="6">
        <f t="shared" si="2"/>
        <v>473453000000000</v>
      </c>
      <c r="H25" s="207">
        <f t="shared" si="3"/>
        <v>1.4806115918581148E-3</v>
      </c>
    </row>
    <row r="26" spans="1:58" x14ac:dyDescent="0.2">
      <c r="C26" s="204" t="s">
        <v>966</v>
      </c>
      <c r="D26" s="204" t="s">
        <v>635</v>
      </c>
      <c r="E26" t="s">
        <v>1022</v>
      </c>
      <c r="F26">
        <f t="shared" si="1"/>
        <v>31734000000000</v>
      </c>
      <c r="G26" s="6">
        <f t="shared" si="2"/>
        <v>5017299000000000</v>
      </c>
      <c r="H26" s="213">
        <f t="shared" si="3"/>
        <v>6.324917051983547E-3</v>
      </c>
    </row>
    <row r="27" spans="1:58" x14ac:dyDescent="0.2">
      <c r="C27" s="204" t="s">
        <v>968</v>
      </c>
      <c r="D27" s="204" t="s">
        <v>969</v>
      </c>
      <c r="E27" t="s">
        <v>1022</v>
      </c>
      <c r="F27">
        <f t="shared" si="1"/>
        <v>4000000000</v>
      </c>
      <c r="G27" s="6">
        <f t="shared" si="2"/>
        <v>9410000000000</v>
      </c>
      <c r="H27" s="207">
        <f t="shared" si="3"/>
        <v>4.250797024442083E-4</v>
      </c>
    </row>
    <row r="28" spans="1:58" x14ac:dyDescent="0.2">
      <c r="C28" s="204" t="s">
        <v>971</v>
      </c>
      <c r="D28" s="204" t="s">
        <v>972</v>
      </c>
      <c r="E28" t="s">
        <v>1022</v>
      </c>
      <c r="F28">
        <f t="shared" si="1"/>
        <v>31436000000000</v>
      </c>
      <c r="G28" s="6">
        <f t="shared" si="2"/>
        <v>4914171000000000</v>
      </c>
      <c r="H28" s="213">
        <f t="shared" si="3"/>
        <v>6.3970097906645906E-3</v>
      </c>
    </row>
    <row r="29" spans="1:58" x14ac:dyDescent="0.2">
      <c r="C29" s="204" t="s">
        <v>974</v>
      </c>
      <c r="D29" s="204" t="s">
        <v>975</v>
      </c>
      <c r="E29" t="s">
        <v>1022</v>
      </c>
      <c r="F29">
        <f t="shared" si="1"/>
        <v>4937000000000</v>
      </c>
      <c r="G29" s="6">
        <f t="shared" si="2"/>
        <v>484129000000000</v>
      </c>
      <c r="H29" s="207">
        <f t="shared" si="3"/>
        <v>1.0197695242383745E-2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13164000000000</v>
      </c>
      <c r="G31" s="6">
        <f t="shared" si="2"/>
        <v>438967000000000</v>
      </c>
      <c r="H31" s="207">
        <f t="shared" si="3"/>
        <v>2.9988586841379877E-2</v>
      </c>
    </row>
    <row r="32" spans="1:58" x14ac:dyDescent="0.2">
      <c r="C32" s="204" t="s">
        <v>983</v>
      </c>
      <c r="D32" s="204" t="s">
        <v>983</v>
      </c>
      <c r="E32" t="s">
        <v>1013</v>
      </c>
      <c r="F32">
        <f t="shared" si="1"/>
        <v>52163000000000</v>
      </c>
      <c r="G32" s="6">
        <f t="shared" si="2"/>
        <v>9178628000000000</v>
      </c>
      <c r="H32" s="207">
        <f t="shared" si="3"/>
        <v>5.6830933773544369E-3</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3913000000000</v>
      </c>
      <c r="G34" s="6">
        <f t="shared" si="2"/>
        <v>707192000000000</v>
      </c>
      <c r="H34" s="207">
        <f t="shared" si="3"/>
        <v>5.533150827498049E-3</v>
      </c>
    </row>
    <row r="35" spans="3:8" x14ac:dyDescent="0.2">
      <c r="C35" s="204" t="s">
        <v>990</v>
      </c>
      <c r="D35" s="204" t="s">
        <v>635</v>
      </c>
      <c r="E35" t="s">
        <v>1013</v>
      </c>
      <c r="F35">
        <f t="shared" si="1"/>
        <v>22520000000000</v>
      </c>
      <c r="G35" s="6">
        <f t="shared" si="2"/>
        <v>4532636000000000</v>
      </c>
      <c r="H35" s="213">
        <f t="shared" si="3"/>
        <v>4.9684113173879395E-3</v>
      </c>
    </row>
    <row r="36" spans="3:8" x14ac:dyDescent="0.2">
      <c r="C36" s="204" t="s">
        <v>992</v>
      </c>
      <c r="D36" s="204" t="s">
        <v>969</v>
      </c>
      <c r="E36" t="s">
        <v>1013</v>
      </c>
      <c r="F36">
        <f t="shared" si="1"/>
        <v>2000000000</v>
      </c>
      <c r="G36" s="6">
        <f t="shared" si="2"/>
        <v>1434000000000</v>
      </c>
      <c r="H36" s="207">
        <f t="shared" si="3"/>
        <v>1.3947001394700139E-3</v>
      </c>
    </row>
    <row r="37" spans="3:8" x14ac:dyDescent="0.2">
      <c r="C37" s="204" t="s">
        <v>994</v>
      </c>
      <c r="D37" s="204" t="s">
        <v>972</v>
      </c>
      <c r="E37" t="s">
        <v>1013</v>
      </c>
      <c r="F37">
        <f t="shared" si="1"/>
        <v>20803000000000</v>
      </c>
      <c r="G37" s="6">
        <f t="shared" si="2"/>
        <v>3434314000000000</v>
      </c>
      <c r="H37" s="213">
        <f t="shared" si="3"/>
        <v>6.0573960330942362E-3</v>
      </c>
    </row>
    <row r="38" spans="3:8" x14ac:dyDescent="0.2">
      <c r="C38" s="204" t="s">
        <v>996</v>
      </c>
      <c r="D38" s="204" t="s">
        <v>975</v>
      </c>
      <c r="E38" t="s">
        <v>1013</v>
      </c>
      <c r="F38">
        <f t="shared" si="1"/>
        <v>1588000000000</v>
      </c>
      <c r="G38" s="6">
        <f t="shared" si="2"/>
        <v>216973000000000</v>
      </c>
      <c r="H38" s="207">
        <f t="shared" si="3"/>
        <v>7.3188829946583215E-3</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2643000000000</v>
      </c>
      <c r="G40" s="6">
        <f t="shared" si="2"/>
        <v>122008000000000</v>
      </c>
      <c r="H40" s="207">
        <f t="shared" si="3"/>
        <v>2.1662513933512557E-2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Idaho</v>
      </c>
      <c r="H2" s="1" t="s">
        <v>354</v>
      </c>
      <c r="I2" s="1"/>
      <c r="J2" s="1"/>
      <c r="K2" s="1"/>
      <c r="L2" s="1"/>
      <c r="M2" s="1"/>
      <c r="P2" s="1" t="s">
        <v>1087</v>
      </c>
      <c r="Q2">
        <f>SUMIFS(BDEQ!C:C,BDEQ!$AG:$AG,About!$B$2,BDEQ!$AH:$AH,Calculations!$I4)*BDEQ!$C$2</f>
        <v>201723752.20000002</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0.16883211646341284</v>
      </c>
      <c r="K4" s="207">
        <f>$B$12</f>
        <v>0.69242175274290885</v>
      </c>
      <c r="L4" s="209" t="s">
        <v>1022</v>
      </c>
      <c r="M4" s="12" t="s">
        <v>1015</v>
      </c>
      <c r="N4" s="1" t="s">
        <v>635</v>
      </c>
      <c r="O4" s="7">
        <f>P4</f>
        <v>3709800754048.2827</v>
      </c>
      <c r="P4" s="7">
        <f>Q4</f>
        <v>3709800754048.2827</v>
      </c>
      <c r="Q4" s="45">
        <f>SUMIFS('SEDS 2021'!$F$23:$F$40,'SEDS 2021'!E$23:E$40,Calculations!L4,'SEDS 2021'!D$23:D$40,Calculations!N4)*J4*K4</f>
        <v>3709800754048.2827</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3730581840629.4727</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3748409995420.7637</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3763608292680.625</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3778644249935.5396</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3793104368481.6006</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3806477041877.9966</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3819555361545.0786</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3831257208415.4922</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3844507622886.6211</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3858216793252.7441</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3872996500272.4341</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3889540823860.9712</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3908738054556.4429</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3930033649963.9346</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3955501949841.0664</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3983043401792.9971</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4013125523885.3193</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4044105549623.8062</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4075717081406.8037</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4094754720101.3267</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4114788738580.314</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4134718175854.1021</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4155484230871.0747</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4176039061439.4033</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4197612706237.7681</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4219247361331.3989</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4242010436892.1318</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4264965688722.4492</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4289286861633.979</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0.69242175274290885</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0.7224669416625441</v>
      </c>
      <c r="K6" s="207">
        <f t="shared" si="0"/>
        <v>0.69242175274290885</v>
      </c>
      <c r="L6" s="209" t="s">
        <v>1022</v>
      </c>
      <c r="M6" s="12" t="s">
        <v>1015</v>
      </c>
      <c r="N6" s="1" t="s">
        <v>972</v>
      </c>
      <c r="O6" s="7">
        <f t="shared" si="1"/>
        <v>15725916403543.945</v>
      </c>
      <c r="P6" s="7">
        <f t="shared" si="1"/>
        <v>15725916403543.945</v>
      </c>
      <c r="Q6" s="45">
        <f>SUMIFS('SEDS 2021'!$F$23:$F$40,'SEDS 2021'!E$23:E$40,Calculations!L6,'SEDS 2021'!D$23:D$40,Calculations!N6)*J6*K6</f>
        <v>15725916403543.945</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15818239605527.617</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15893575407503.816</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15950868417257.615</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16006855775339.238</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16060550163500.322</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16110373668307.057</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16157591851647.301</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16189690315271.475</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16228674696665.768</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16266977356933.793</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16308413606429.473</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16351706610097.465</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16401737868542.088</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16453738467668.473</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16528481286756.477</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16611512136116.455</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16709094361807.242</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16814543295742.289</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16931641062599.822</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16964409351784.109</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17010371908319.287</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17061035733273.135</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17122960010771.559</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17187638677982.555</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17260985224346.301</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17333866809539.33</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17412574104730.891</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17488100239191.207</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17567349470482.301</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0.98905880530486823</v>
      </c>
      <c r="K7" s="207">
        <f t="shared" si="0"/>
        <v>0.69242175274290885</v>
      </c>
      <c r="L7" s="209" t="s">
        <v>1022</v>
      </c>
      <c r="M7" s="12" t="s">
        <v>1015</v>
      </c>
      <c r="N7" s="1" t="s">
        <v>964</v>
      </c>
      <c r="O7" s="7">
        <f t="shared" si="1"/>
        <v>480076927906.03802</v>
      </c>
      <c r="P7" s="7">
        <f t="shared" si="1"/>
        <v>480076927906.03802</v>
      </c>
      <c r="Q7" s="45">
        <f>SUMIFS('SEDS 2021'!$F$23:$F$40,'SEDS 2021'!E$23:E$40,Calculations!L7,'SEDS 2021'!D$23:D$40,Calculations!N7)*J7*K7</f>
        <v>480076927906.03802</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483114642320.9881</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485372764484.14844</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486609236783.55701</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487018837222.35608</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486218165065.49701</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483770545098.11804</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479134220433.55243</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471546637871.41443</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461432636995.30829</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448650440971.6817</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433595598210.44019</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416367130024.04803</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397251377719.37494</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376447882002.92493</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354871368038.99951</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332601072966.19495</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310123390881.87994</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287663549286.32568</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265639164460.83279</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243234936626.34973</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222155308983.96082</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202467519771.57458</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184445555339.18851</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168177884602.44604</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153871341637.37054</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141520430321.99075</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131185932935.39259</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122723763016.50127</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116046592541.50856</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0.69242175274290885</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0.69242175274290885</v>
      </c>
      <c r="L9" s="209" t="s">
        <v>1022</v>
      </c>
      <c r="M9" s="12" t="s">
        <v>1015</v>
      </c>
      <c r="N9" s="1" t="s">
        <v>981</v>
      </c>
      <c r="O9" s="7">
        <f t="shared" si="1"/>
        <v>9115039953107.6523</v>
      </c>
      <c r="P9" s="7">
        <f t="shared" si="1"/>
        <v>9115039953107.6523</v>
      </c>
      <c r="Q9" s="45">
        <f>SUMIFS('SEDS 2021'!$F$23:$F$40,'SEDS 2021'!E$23:E$40,Calculations!L9,'SEDS 2021'!D$23:D$40,Calculations!N9)*J9*K9</f>
        <v>9115039953107.6523</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9158543523274.6387</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9195293708773.9922</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9226786098579.0684</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9260933449363.709</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9296826807974.4902</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9335199021206.4375</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9375135865726.0215</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9410880662977.6504</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9452619824901.5508</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9496734156601.4824</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9545211862719.4844</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9596449664746.8145</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9652726573888.5234</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9712303311586</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9785845998310.8203</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9865777572897.9414</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9954367108660.2266</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10045198931460.08</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10139303262655.549</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10192772127357.85</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10245816192291.369</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10291874291184.627</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10335114996642.389</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10372638423901.162</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10411321350999.859</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10448452078827.041</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10489555608558.4</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10529924074875.135</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10574102573926.525</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0.69242175274290885</v>
      </c>
      <c r="L10" s="209" t="s">
        <v>1022</v>
      </c>
      <c r="M10" s="12" t="s">
        <v>1015</v>
      </c>
      <c r="N10" s="1" t="s">
        <v>969</v>
      </c>
      <c r="O10" s="7">
        <f t="shared" si="1"/>
        <v>2769687010.9716353</v>
      </c>
      <c r="P10" s="7">
        <f t="shared" si="1"/>
        <v>2769687010.9716353</v>
      </c>
      <c r="Q10" s="45">
        <f>SUMIFS('SEDS 2021'!$F$23:$F$40,'SEDS 2021'!E$23:E$40,Calculations!L10,'SEDS 2021'!D$23:D$40,Calculations!N10)*J10*K10</f>
        <v>2769687010.9716353</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2789868969.9936576</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2809406158.8239698</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2829076027.3235431</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2849324558.3306379</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2869001785.4895654</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2888312613.9397793</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2906894140.0196137</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2923511918.4155703</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2939981681.8584695</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2955236778.0237651</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2969531077.6313758</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2982696905.2142596</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2995482990.9343085</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3007663508.0189824</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3020919473.9217615</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3033748387.4871788</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3047495671.503058</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3060718761.5869598</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3074595588.3482413</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3092357094.2574835</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3110721364.4498334</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3128341688.1814661</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3146595302.6670456</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3164156037.0310364</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3182438654.3023891</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3200078153.7365093</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3218499630.7738056</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3236317361.6621728</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3254967876.037807</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0.69242175274290885</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0.69242175274290885</v>
      </c>
      <c r="C12" s="207">
        <f>'Rural Urban'!Q11</f>
        <v>0.30757824725709121</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0.8181359034814375</v>
      </c>
      <c r="K12" s="207">
        <f t="shared" si="0"/>
        <v>0.69242175274290885</v>
      </c>
      <c r="L12" s="209" t="s">
        <v>1022</v>
      </c>
      <c r="M12" s="12" t="s">
        <v>1015</v>
      </c>
      <c r="N12" s="1" t="s">
        <v>975</v>
      </c>
      <c r="O12" s="7">
        <f t="shared" si="1"/>
        <v>2796786290287.5586</v>
      </c>
      <c r="P12" s="7">
        <f t="shared" si="1"/>
        <v>2796786290287.5586</v>
      </c>
      <c r="Q12" s="45">
        <f>SUMIFS('SEDS 2021'!$F$23:$F$40,'SEDS 2021'!E$23:E$40,Calculations!L12,'SEDS 2021'!D$23:D$40,Calculations!N12)*J12*K12</f>
        <v>2796786290287.5586</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2821873430915.4458</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2846035086966.5205</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2869307191547.0586</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2894947343290.2646</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2922731704245.272</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2952492028144.4009</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2984466861754.6089</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3016483973720.1626</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3051852336173.9321</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3087854864054.6318</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3124246824392.5791</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3159496774212.0186</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3193395150129.0068</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3224562713450.3281</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3256386196985.6812</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3286142061493.1899</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3315361802594.7529</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3343629914772.1255</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3372252745088.3916</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3384326916007.7686</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3398094096390.6572</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3412174946400.0913</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3428109840275.9131</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3444332890926.2397</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3462076405909.271</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3479543601184.8896</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3498023457161.6211</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3515693541614.2559</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3533976855908.8398</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0.69242175274290885</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5.2586316730459576E-2</v>
      </c>
      <c r="K17" s="207">
        <f>$B$12</f>
        <v>0.69242175274290885</v>
      </c>
      <c r="L17" s="209" t="s">
        <v>1022</v>
      </c>
      <c r="M17" s="12" t="s">
        <v>1018</v>
      </c>
      <c r="N17" s="1" t="s">
        <v>635</v>
      </c>
      <c r="O17" s="7">
        <f>P17</f>
        <v>1155495539271.7419</v>
      </c>
      <c r="P17" s="7">
        <f>Q17</f>
        <v>1155495539271.7419</v>
      </c>
      <c r="Q17" s="45">
        <f>SUMIFS('SEDS 2021'!$F$23:$F$40,'SEDS 2021'!E$23:E$40,Calculations!L17,'SEDS 2021'!D$23:D$40,Calculations!N17)*J17*K17</f>
        <v>1155495539271.7419</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1132220993517.0732</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1110560190579.927</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1090810766653.2781</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1073905073520.7477</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1058879992387.0168</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1047113629871.661</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1037228532848.9667</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1030274141541.4602</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1025244942192.3905</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1021984877260.6309</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1020137709103.4255</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1019363836362.7933</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1020003135808.78</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1020709062016.3307</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1022595766935.0292</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1024403417400.6755</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1027239165089.0618</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1029871750709.1545</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1033418490713.1144</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1036640982580.1324</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1040733470047.6523</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1045080779957.7618</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1049072328084.735</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1053840610770.4219</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1058766592719.8818</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1063238227780.8942</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1068378774182.467</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1073566356145.3899</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1078198626153.7025</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0.69242175274290885</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0.69242175274290885</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0.69242175274290885</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0.69242175274290885</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0.69242175274290885</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0.69242175274290885</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0.69242175274290885</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0.69242175274290885</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0.69242175274290885</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6.6740517891573203E-2</v>
      </c>
      <c r="K30" s="207">
        <f>$B$12</f>
        <v>0.69242175274290885</v>
      </c>
      <c r="L30" s="209" t="s">
        <v>1022</v>
      </c>
      <c r="M30" s="12" t="s">
        <v>1019</v>
      </c>
      <c r="N30" s="1" t="s">
        <v>635</v>
      </c>
      <c r="O30" s="7">
        <f>P30</f>
        <v>1466510216102.0803</v>
      </c>
      <c r="P30" s="7">
        <f>Q30</f>
        <v>1466510216102.0803</v>
      </c>
      <c r="Q30" s="45">
        <f>SUMIFS('SEDS 2021'!$F$23:$F$40,'SEDS 2021'!E$23:E$40,Calculations!L30,'SEDS 2021'!D$23:D$40,Calculations!N30)*J30*K30</f>
        <v>1466510216102.0803</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1474053499330.6831</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1482704412567.4192</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1492275993939.9653</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1506762655641.2085</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1525069976729.7556</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1545813479687.2488</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1565957121507.7307</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1586661799698.3494</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1608177528523.7078</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1632296238173.4128</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1658283274373.2649</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1686128555400.7092</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1714199125911.4172</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1742124401336.0581</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1763918698296.5962</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1785424235833.594</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1806786720453.6638</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1828069025320.4438</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1849311873875.0237</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1869625244366.1143</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1890650621059.6584</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1912547439475.427</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1935443541157.7773</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1959317135316.8035</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1984098767412.8965</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2009673895484.9705</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2035917876559.0969</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2062759693588.1306</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2090174055889.4575</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0.69242175274290885</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0.69242175274290885</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0.69242175274290885</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0.69242175274290885</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0.69242175274290885</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0.69242175274290885</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0.69242175274290885</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0.69242175274290885</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0.69242175274290885</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0.29181152495183738</v>
      </c>
      <c r="K43" s="207">
        <f>$B$12</f>
        <v>0.69242175274290885</v>
      </c>
      <c r="L43" s="209" t="s">
        <v>1022</v>
      </c>
      <c r="M43" s="12" t="s">
        <v>1014</v>
      </c>
      <c r="N43" s="1" t="s">
        <v>635</v>
      </c>
      <c r="O43" s="7">
        <f>P43</f>
        <v>6412065654231.7578</v>
      </c>
      <c r="P43" s="7">
        <f>Q43</f>
        <v>6412065654231.7578</v>
      </c>
      <c r="Q43" s="45">
        <f>SUMIFS('SEDS 2021'!$F$23:$F$40,'SEDS 2021'!E$23:E$40,Calculations!L43,'SEDS 2021'!D$23:D$40,Calculations!N43)*J43*K43</f>
        <v>6412065654231.7578</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6404212743933.0293</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6396971600413.7334</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6392272113646.0322</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6391501982575.0518</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6396607286087.209</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6408068064652.5811</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6426145005211.9248</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6449851407082.2246</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6480040492119.1562</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6517660593975.4473</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6561292273360.3223</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6609499009276.2422</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6662819511611.9873</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6720914114560.7363</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6783210304475.917</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6847652933236.4297</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6913151908320.3779</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6979149990495.502</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7045355358895.9141</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7104641955685.374</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7164593349779.0791</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7225143485992.3584</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7286282484698.5322</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7348053433853.4111</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7410475683262.7178</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7473519596642.5107</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7537240192740.6201</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7601572274027.6094</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7666461428423.5791</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0.69242175274290885</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0.27692233010141837</v>
      </c>
      <c r="K45" s="207">
        <f t="shared" si="8"/>
        <v>0.69242175274290885</v>
      </c>
      <c r="L45" s="209" t="s">
        <v>1022</v>
      </c>
      <c r="M45" s="12" t="s">
        <v>1014</v>
      </c>
      <c r="N45" s="1" t="s">
        <v>972</v>
      </c>
      <c r="O45" s="7">
        <f t="shared" ref="O45:O52" si="10">P45</f>
        <v>6027760112356.2676</v>
      </c>
      <c r="P45" s="7">
        <f t="shared" si="9"/>
        <v>6027760112356.2676</v>
      </c>
      <c r="Q45" s="45">
        <f>SUMIFS('SEDS 2021'!$F$23:$F$40,'SEDS 2021'!E$23:E$40,Calculations!L45,'SEDS 2021'!D$23:D$40,Calculations!N45)*J45*K45</f>
        <v>6027760112356.2676</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6065595877463.877</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6104207958203.0371</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6144817878210.5449</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6188227008829.3945</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6235788960749.3867</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6287069168634.9004</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6341119167746.6533</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6396233053325.2266</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6453075490889.0723</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6511530172166.2871</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6570168097131.7197</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6628540071428.5273</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6688411738923.8574</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6750319416923.626</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6814200676170.3857</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6878612542093.9736</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6943164603966.7666</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7007430576337.7207</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7071311326019.4102</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7128027597713.5225</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7185022322312.8818</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7242511277487.5264</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7300667266298.7021</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7359572756372.501</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7419236569085.7422</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7479742847411.9307</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7541030263913.0645</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7603168776824.209</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7666201726388.5879</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1.09411946951319E-2</v>
      </c>
      <c r="K46" s="207">
        <f t="shared" si="8"/>
        <v>0.69242175274290885</v>
      </c>
      <c r="L46" s="209" t="s">
        <v>1022</v>
      </c>
      <c r="M46" s="12" t="s">
        <v>1014</v>
      </c>
      <c r="N46" s="1" t="s">
        <v>964</v>
      </c>
      <c r="O46" s="7">
        <f t="shared" si="10"/>
        <v>5310720766.7411566</v>
      </c>
      <c r="P46" s="7">
        <f t="shared" si="9"/>
        <v>5310720766.7411566</v>
      </c>
      <c r="Q46" s="45">
        <f>SUMIFS('SEDS 2021'!$F$23:$F$40,'SEDS 2021'!E$23:E$40,Calculations!L46,'SEDS 2021'!D$23:D$40,Calculations!N46)*J46*K46</f>
        <v>5310720766.7411566</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5108626776.7964659</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4861278619.4776144</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4592659034.5164156</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4327028905.2610292</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4086139913.5567336</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3884510511.1852536</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3728996065.5454898</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3619291967.3134942</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3551564407.0877891</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3518324716.2651229</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3510068880.0819645</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3518358582.3190408</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3537799548.8625255</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3564121795.5361724</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3594406639.8119431</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3626306199.8259544</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3658876830.2993851</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3691509317.4248528</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3723959005.5505743</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3753094070.6528153</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3782448601.6157556</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3812151869.9402041</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3842306627.0933828</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3872963149.1341505</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3904094709.6494203</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3935730233.2826204</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3967821906.5942616</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4000387952.9158025</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4033453365.3746824</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0.69242175274290885</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0.69242175274290885</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0.69242175274290885</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0.69242175274290885</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0.1818640965185625</v>
      </c>
      <c r="K51" s="207">
        <f t="shared" si="8"/>
        <v>0.69242175274290885</v>
      </c>
      <c r="L51" s="209" t="s">
        <v>1022</v>
      </c>
      <c r="M51" s="12" t="s">
        <v>1014</v>
      </c>
      <c r="N51" s="1" t="s">
        <v>975</v>
      </c>
      <c r="O51" s="7">
        <f t="shared" si="10"/>
        <v>621699903004.1825</v>
      </c>
      <c r="P51" s="7">
        <f t="shared" si="9"/>
        <v>621699903004.1825</v>
      </c>
      <c r="Q51" s="45">
        <f>SUMIFS('SEDS 2021'!$F$23:$F$40,'SEDS 2021'!E$23:E$40,Calculations!L51,'SEDS 2021'!D$23:D$40,Calculations!N51)*J51*K51</f>
        <v>621699903004.1825</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614526643517.96228</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610004963559.54431</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607747292629.24231</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607299802460.80273</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608307807299.10852</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610408773406.55579</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613314136785.47925</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616722165404.20703</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620609093636.54688</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624889856912.33545</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629362799571.01721</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633919633484.59924</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638644149914.39807</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643555332325.40527</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648650710158.578</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653807815096.09375</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658998113431.1333</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664187783384.22913</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669371679818.26697</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674982341893.5105</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680602980011.5072</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686249126206.52026</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691934168897.42419</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697665116101.19275</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703446972916.71619</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709288151975.43994</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715186892951.28223</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721151839384.021</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727188520246.68909</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0.69242175274290885</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0.42002952396271709</v>
      </c>
      <c r="K56" s="207">
        <f>$B$12</f>
        <v>0.69242175274290885</v>
      </c>
      <c r="L56" s="209" t="s">
        <v>1022</v>
      </c>
      <c r="M56" s="12" t="s">
        <v>1016</v>
      </c>
      <c r="N56" s="1" t="s">
        <v>635</v>
      </c>
      <c r="O56" s="7">
        <f>P56</f>
        <v>9229439737889.6094</v>
      </c>
      <c r="P56" s="7">
        <f>Q56</f>
        <v>9229439737889.6094</v>
      </c>
      <c r="Q56" s="45">
        <f>SUMIFS('SEDS 2021'!$F$23:$F$40,'SEDS 2021'!E$23:E$40,Calculations!L56,'SEDS 2021'!D$23:D$40,Calculations!N56)*J56*K56</f>
        <v>9229439737889.6094</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9235805354469.3594</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9244462329945.6211</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9258575496007.6602</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9267239486742.6816</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9268016426651.7246</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9270832687670.75</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9275130264424.9141</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9272296611410.1758</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9258566361556.1348</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9236679192640.1953</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9202300332421.5781</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9168433513017.7266</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9142722151163.5273</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9119449103261.9961</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9091175052763.1406</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9050914555744.4551</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9001334652824.8047</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8933523773094.9941</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8840980525487.793</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8696972097241.4814</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8532183230226.1846</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8352588001891.4004</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8158793889801.4619</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7945368087566.4961</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7705939132557.7559</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7434682167725.8828</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7131678526227.2441</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6804036930542.1875</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6455149185211.5068</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0.69242175274290885</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0.69242175274290885</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0.69242175274290885</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0.69242175274290885</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0.69242175274290885</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0.69242175274290885</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0.69242175274290885</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0.69242175274290885</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0.69242175274290885</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0.16883211646341284</v>
      </c>
      <c r="K69" s="210">
        <f>$C$12</f>
        <v>0.30757824725709121</v>
      </c>
      <c r="L69" s="209" t="s">
        <v>1022</v>
      </c>
      <c r="M69" s="12" t="s">
        <v>1015</v>
      </c>
      <c r="N69" s="1" t="s">
        <v>635</v>
      </c>
      <c r="O69" s="7">
        <f>P69</f>
        <v>1647917629801.6609</v>
      </c>
      <c r="P69" s="7">
        <f>Q69</f>
        <v>1647917629801.6609</v>
      </c>
      <c r="Q69" s="45">
        <f>SUMIFS('SEDS 2021'!$F$23:$F$40,'SEDS 2021'!E$23:E$40,Calculations!L69,'SEDS 2021'!D$23:D$40,Calculations!N69)*J69*K69</f>
        <v>1647917629801.6609</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1657148723656.5554</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1665068105999.4863</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1671819288517.8899</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1678498358549.9607</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1684921637281.3245</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1690861865802.6145</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1696671340482.366</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1701869376990.9172</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1707755297302.2236</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1713844999966.615</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1720410241977.1118</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1727759338147.5579</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1736286872913.9238</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1745746514936.7019</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1757059699431.2605</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1769293791564.7517</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1782656465903.4443</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1796417994883.2559</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1810460042956.4282</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1818916685917.7151</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1827815927261.4094</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1836668712953.3804</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1845893129689.6584</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1855023719151.6858</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1864606872522.7959</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1874217127063.9778</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1884328633317.8123</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1894525505520.8374</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1905329128754.4109</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0.30757824725709121</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0.7224669416625441</v>
      </c>
      <c r="K71" s="210">
        <f t="shared" si="14"/>
        <v>0.30757824725709121</v>
      </c>
      <c r="L71" s="209" t="s">
        <v>1022</v>
      </c>
      <c r="M71" s="12" t="s">
        <v>1015</v>
      </c>
      <c r="N71" s="1" t="s">
        <v>972</v>
      </c>
      <c r="O71" s="7">
        <f t="shared" si="15"/>
        <v>6985554374559.793</v>
      </c>
      <c r="P71" s="7">
        <f t="shared" si="16"/>
        <v>6985554374559.793</v>
      </c>
      <c r="Q71" s="45">
        <f>SUMIFS('SEDS 2021'!$F$23:$F$40,'SEDS 2021'!E$23:E$40,Calculations!L71,'SEDS 2021'!D$23:D$40,Calculations!N71)*J71*K71</f>
        <v>6985554374559.793</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7026564941508.0615</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7060029594858.0703</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7085479522521.8828</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7110349471218.7354</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7134200867759.5078</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7156332792731.4697</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7177307416958.5752</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7191565763323.4307</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7208882879159.4932</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7225897170036.1943</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7244303421634.0137</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7263534455514.6611</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7285758666004.1572</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7308857670436.4316</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7342058916929.7344</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7378941760389.293</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7422288419881.8955</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7469129522355.0479</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7521145112196.1895</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7535700999432.5322</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7556117866064.0957</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7578623066712.2773</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7606130233637.8936</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7634860918393.0693</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7667441931458.5244</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7699816405747.0488</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7734778698317.2461</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7768327898594.9453</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7803530922706.2295</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0.98905880530486823</v>
      </c>
      <c r="K72" s="210">
        <f t="shared" si="14"/>
        <v>0.30757824725709121</v>
      </c>
      <c r="L72" s="209" t="s">
        <v>1022</v>
      </c>
      <c r="M72" s="12" t="s">
        <v>1015</v>
      </c>
      <c r="N72" s="1" t="s">
        <v>964</v>
      </c>
      <c r="O72" s="7">
        <f t="shared" si="15"/>
        <v>213253294612.67465</v>
      </c>
      <c r="P72" s="7">
        <f t="shared" si="16"/>
        <v>213253294612.67465</v>
      </c>
      <c r="Q72" s="45">
        <f>SUMIFS('SEDS 2021'!$F$23:$F$40,'SEDS 2021'!E$23:E$40,Calculations!L72,'SEDS 2021'!D$23:D$40,Calculations!N72)*J72*K72</f>
        <v>213253294612.67465</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214602667118.25629</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215605739673.79907</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216154988713.31509</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216336935892.96753</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215981272111.95731</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214894023398.9646</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212834537820.42386</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209464084283.78088</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204971379295.95181</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199293444665.11508</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192605985568.27029</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184952987916.61713</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176461646381.51791</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167220598242.95389</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157636170369.83594</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147743560414.62161</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137758827799.6965</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127782020045.9438</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117998645022.40378</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108046541263.1254</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98682833526.62764</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89937389475.621338</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81931915629.248566</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74705710455.390442</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68350650996.217125</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62864295838.592857</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58273644866.318924</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54514693936.002518</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51548651371.338028</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0.30757824725709121</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0.30757824725709121</v>
      </c>
      <c r="L74" s="209" t="s">
        <v>1022</v>
      </c>
      <c r="M74" s="12" t="s">
        <v>1015</v>
      </c>
      <c r="N74" s="1" t="s">
        <v>981</v>
      </c>
      <c r="O74" s="7">
        <f t="shared" si="15"/>
        <v>4048960046892.3486</v>
      </c>
      <c r="P74" s="7">
        <f t="shared" si="16"/>
        <v>4048960046892.3486</v>
      </c>
      <c r="Q74" s="45">
        <f>SUMIFS('SEDS 2021'!$F$23:$F$40,'SEDS 2021'!E$23:E$40,Calculations!L74,'SEDS 2021'!D$23:D$40,Calculations!N74)*J74*K74</f>
        <v>4048960046892.3486</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4068284615781.7314</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4084609287266.2524</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4098598411697.73</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4113766887068.7119</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4129710950475.0693</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4146756137230.8354</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4164496343383.5928</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4180374414867.7192</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4198915222136.811</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4218511095272.5601</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4240045207711.624</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4262805372709.9688</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4287803941871.4438</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4314268316345.0879</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4346936456234.9629</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4382442581677.4639</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4421794629800.0771</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4462142716412.4268</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4503944472544.0684</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4527695690097.2617</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4551258208829.542</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4571717515998.1338</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4590925318673.5605</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4607593469178.0947</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4624776677054.8828</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4641270387917.1191</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4659528843231.0518</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4677460778594.1055</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4697085155284.8252</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0.30757824725709121</v>
      </c>
      <c r="L75" s="209" t="s">
        <v>1022</v>
      </c>
      <c r="M75" s="12" t="s">
        <v>1015</v>
      </c>
      <c r="N75" s="1" t="s">
        <v>969</v>
      </c>
      <c r="O75" s="7">
        <f t="shared" si="15"/>
        <v>1230312989.0283649</v>
      </c>
      <c r="P75" s="7">
        <f t="shared" si="16"/>
        <v>1230312989.0283649</v>
      </c>
      <c r="Q75" s="45">
        <f>SUMIFS('SEDS 2021'!$F$23:$F$40,'SEDS 2021'!E$23:E$40,Calculations!L75,'SEDS 2021'!D$23:D$40,Calculations!N75)*J75*K75</f>
        <v>1230312989.0283649</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1239277946.5237324</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1247956492.9052603</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1256693976.4590483</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1265688505.6632824</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1274429257.9814289</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1283007253.6094844</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1291261288.3799944</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1298643013.6537709</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1305958989.7224584</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1312735402.6841729</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1319085023.5643086</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1324933369.8295596</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1330613032.2888525</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1336023697.2206633</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1341912083.5140245</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1347610770.3808551</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1353717403.3764241</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1359591186.0171599</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1365755362.7430029</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1373645139.2189298</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1381802667.5108173</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1389629729.9449613</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1397738104.2520087</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1405538696.7013755</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1413659954.2345467</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1421495534.640487</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1429678474.5850704</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1437593226.5625076</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1445877906.382829</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0.30757824725709121</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0.8181359034814375</v>
      </c>
      <c r="K77" s="210">
        <f t="shared" si="14"/>
        <v>0.30757824725709121</v>
      </c>
      <c r="L77" s="209" t="s">
        <v>1022</v>
      </c>
      <c r="M77" s="12" t="s">
        <v>1015</v>
      </c>
      <c r="N77" s="1" t="s">
        <v>975</v>
      </c>
      <c r="O77" s="7">
        <f t="shared" si="15"/>
        <v>1242350665200.2986</v>
      </c>
      <c r="P77" s="7">
        <f t="shared" si="16"/>
        <v>1242350665200.2986</v>
      </c>
      <c r="Q77" s="45">
        <f>SUMIFS('SEDS 2021'!$F$23:$F$40,'SEDS 2021'!E$23:E$40,Calculations!L77,'SEDS 2021'!D$23:D$40,Calculations!N77)*J77*K77</f>
        <v>1242350665200.2986</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1253494536276.6348</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1264227301083.0251</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1274564921339.0476</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1285954443550.5332</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1298296437443.4844</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1311516166931.2378</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1325719596039.5898</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1339941805468.437</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1355652662166.3823</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1371645219272.6604</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1387810764809.979</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1403469021845.3977</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1418526900960.4124</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1432371735354.582</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1446507933775.0454</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1459725682372.0298</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1472705281464.2346</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1485262160797.301</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1497976608235.354</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1503340033508.6836</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1509455504599.918</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1515710309779.9045</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1522788693307.1951</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1529995077948.3823</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1537876862737.8428</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1545635904515.6172</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1553844776764.8933</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1561693943235.0347</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1569815510390.4597</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0.30757824725709121</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5.2586316730459576E-2</v>
      </c>
      <c r="K82" s="210">
        <f>$C$12</f>
        <v>0.30757824725709121</v>
      </c>
      <c r="L82" s="209" t="s">
        <v>1022</v>
      </c>
      <c r="M82" s="12" t="s">
        <v>1018</v>
      </c>
      <c r="N82" s="1" t="s">
        <v>635</v>
      </c>
      <c r="O82" s="7">
        <f>P82</f>
        <v>513278635852.66248</v>
      </c>
      <c r="P82" s="7">
        <f>Q82</f>
        <v>513278635852.66248</v>
      </c>
      <c r="Q82" s="45">
        <f>SUMIFS('SEDS 2021'!$F$23:$F$40,'SEDS 2021'!E$23:E$40,Calculations!L82,'SEDS 2021'!D$23:D$40,Calculations!N82)*J82*K82</f>
        <v>513278635852.66248</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502939931211.20972</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493318061627.82825</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484545239035.76941</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477035620162.91949</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470361381374.63519</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465134686596.8811</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460743662189.91754</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457654476327.93469</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455420473258.61212</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453972331206.91772</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453151807094.36389</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452808047788.39062</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453092028761.38879</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453405605775.32745</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454243692374.55084</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455046662471.42389</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456306320043.1308</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457475731702.3902</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459051216686.17816</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460482668538.07526</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462300578095.64618</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464231681440.01404</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466004753085.83301</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468122855275.83521</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470311008504.74963</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472297337889.9707</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474580802044.40576</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476885159701.19177</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478942844175.04651</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0.30757824725709121</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0.30757824725709121</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0.30757824725709121</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0.30757824725709121</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0.30757824725709121</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0.30757824725709121</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0.30757824725709121</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0.30757824725709121</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0.30757824725709121</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6.6740517891573203E-2</v>
      </c>
      <c r="K95" s="210">
        <f>$C$12</f>
        <v>0.30757824725709121</v>
      </c>
      <c r="L95" s="209" t="s">
        <v>1022</v>
      </c>
      <c r="M95" s="12" t="s">
        <v>1019</v>
      </c>
      <c r="N95" s="1" t="s">
        <v>635</v>
      </c>
      <c r="O95" s="7">
        <f>P95</f>
        <v>651433378669.10388</v>
      </c>
      <c r="P95" s="7">
        <f>Q95</f>
        <v>651433378669.10388</v>
      </c>
      <c r="Q95" s="45">
        <f>SUMIFS('SEDS 2021'!$F$23:$F$40,'SEDS 2021'!E$23:E$40,Calculations!L95,'SEDS 2021'!D$23:D$40,Calculations!N95)*J95*K95</f>
        <v>651433378669.10388</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654784154153.59229</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658626946093.60291</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662878704809.13159</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669313774182.70911</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677446005312.1936</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686660404276.93408</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695608341022.09717</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704805493772.80969</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714362920491.92627</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725076608227.43188</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736620218771.28613</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748989273756.74158</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761458403796.32861</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773862992813.43835</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783544161310.48267</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793097060993.00806</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802586415639.17456</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812040153917.3042</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821476365444.86365</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830499696769.71497</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839839305881.79541</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849566015076.22705</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859736612398.71216</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870341418238.61011</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881349580437.57617</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892710218711.32043</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904367965839.93384</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916291275589.05872</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928468913672.94458</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0.30757824725709121</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0.30757824725709121</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0.30757824725709121</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0.30757824725709121</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0.30757824725709121</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0.30757824725709121</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0.30757824725709121</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0.30757824725709121</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0.30757824725709121</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0.29181152495183738</v>
      </c>
      <c r="K108" s="210">
        <f>$C$12</f>
        <v>0.30757824725709121</v>
      </c>
      <c r="L108" s="209" t="s">
        <v>1022</v>
      </c>
      <c r="M108" s="12" t="s">
        <v>1014</v>
      </c>
      <c r="N108" s="1" t="s">
        <v>635</v>
      </c>
      <c r="O108" s="7">
        <f>P108</f>
        <v>2848281278589.8506</v>
      </c>
      <c r="P108" s="7">
        <f>Q108</f>
        <v>2848281278589.8506</v>
      </c>
      <c r="Q108" s="45">
        <f>SUMIFS('SEDS 2021'!$F$23:$F$40,'SEDS 2021'!E$23:E$40,Calculations!L108,'SEDS 2021'!D$23:D$40,Calculations!N108)*J108*K108</f>
        <v>2848281278589.8506</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2844792964746.4712</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2841576401686.4873</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2839488859090.8198</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2839146761858.8481</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2841414570892.5249</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2846505523291.6582</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2854535417891.2837</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2865065955828.8262</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2878476143803.3833</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2895187237793.0713</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2914568713630.4805</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2935982459342.9282</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2959667773367.6963</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2985473773943.6304</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3013146146784.3208</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3041771981724.1968</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3070867052573.2153</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3100183830039.1758</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3129592685394.9512</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3155928177389.6841</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3182558976671.9351</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3209455741098.938</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3236614082076.248</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3264053139554.1533</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3291781508842.2397</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3319786025310.376</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3348091128644.2837</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3376667857677.2314</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3405492042209.3394</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0.30757824725709121</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0.27692233010141837</v>
      </c>
      <c r="K110" s="210">
        <f t="shared" si="23"/>
        <v>0.30757824725709121</v>
      </c>
      <c r="L110" s="209" t="s">
        <v>1022</v>
      </c>
      <c r="M110" s="12" t="s">
        <v>1014</v>
      </c>
      <c r="N110" s="1" t="s">
        <v>972</v>
      </c>
      <c r="O110" s="7">
        <f t="shared" si="24"/>
        <v>2677570256711.9199</v>
      </c>
      <c r="P110" s="7">
        <f t="shared" si="25"/>
        <v>2677570256711.9199</v>
      </c>
      <c r="Q110" s="45">
        <f>SUMIFS('SEDS 2021'!$F$23:$F$40,'SEDS 2021'!E$23:E$40,Calculations!L110,'SEDS 2021'!D$23:D$40,Calculations!N110)*J110*K110</f>
        <v>2677570256711.9199</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2694377149720.8843</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2711528887183.8604</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2729568077847.1812</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2748850696074.8862</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2769978024541.5713</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2792757026498.0015</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2816766387736.5601</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2841248334265.0068</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2866498114830.7539</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2892464064542.7549</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2918511412293.1904</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2944440623026.4272</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2971036007235.0029</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2998535800555.3252</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3026912271505.0898</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3055524441392.6699</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3084198887232.9595</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3112746250255.3193</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3141122494852.9648</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3166316231718.5791</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3191633659176.2349</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3217170627070.749</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3243003895646.1313</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3269170097558.4014</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3295673151320.5322</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3322550433788.7632</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3349774702916.1558</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3377377034605.854</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3405376680875.8564</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1.09411946951319E-2</v>
      </c>
      <c r="K111" s="210">
        <f t="shared" si="23"/>
        <v>0.30757824725709121</v>
      </c>
      <c r="L111" s="209" t="s">
        <v>1022</v>
      </c>
      <c r="M111" s="12" t="s">
        <v>1014</v>
      </c>
      <c r="N111" s="1" t="s">
        <v>964</v>
      </c>
      <c r="O111" s="7">
        <f t="shared" si="24"/>
        <v>2359056714.5463052</v>
      </c>
      <c r="P111" s="7">
        <f t="shared" si="25"/>
        <v>2359056714.5463052</v>
      </c>
      <c r="Q111" s="45">
        <f>SUMIFS('SEDS 2021'!$F$23:$F$40,'SEDS 2021'!E$23:E$40,Calculations!L111,'SEDS 2021'!D$23:D$40,Calculations!N111)*J111*K111</f>
        <v>2359056714.5463052</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2269285249.4498587</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2159411588.7957411</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2040089021.5973511</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1922094390.0719872</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1815089932.8052537</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1725524840.5312953</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1656444312.0476723</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1607713037.9109895</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1577628015.0434945</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1562862728.1325858</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1559195431.9900274</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1562877771.6540585</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1571513575.4697845</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1583206088.6868775</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1596658813.5383079</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1610828805.6255221</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1625296891.5765941</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1639792454.6549218</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1654206817.2283263</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1667148802.6907556</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1680188276.3162868</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1693382661.3465807</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1706777600.6518478</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1720395427.1845143</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1734224268.8980126</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1748276974.3071289</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1762532304.3709819</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1776998354.0119612</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1791686225.3398733</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0.30757824725709121</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0.30757824725709121</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0.30757824725709121</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0.30757824725709121</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0.1818640965185625</v>
      </c>
      <c r="K116" s="210">
        <f t="shared" si="23"/>
        <v>0.30757824725709121</v>
      </c>
      <c r="L116" s="209" t="s">
        <v>1022</v>
      </c>
      <c r="M116" s="12" t="s">
        <v>1014</v>
      </c>
      <c r="N116" s="1" t="s">
        <v>975</v>
      </c>
      <c r="O116" s="7">
        <f t="shared" si="24"/>
        <v>276163141507.96063</v>
      </c>
      <c r="P116" s="7">
        <f t="shared" si="25"/>
        <v>276163141507.96063</v>
      </c>
      <c r="Q116" s="45">
        <f>SUMIFS('SEDS 2021'!$F$23:$F$40,'SEDS 2021'!E$23:E$40,Calculations!L116,'SEDS 2021'!D$23:D$40,Calculations!N116)*J116*K116</f>
        <v>276163141507.96063</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272976732977.10223</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270968173322.87643</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269965301207.90488</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269766523163.84692</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270214285470.80017</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271147548283.98492</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272438129598.32733</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273951998082.38043</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275678596890.37756</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277580139786.8476</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279567050015.46027</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281591225285.271</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283689886219.67755</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285871465397.32983</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288134865379.82837</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290425684943.65411</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292731249230.60626</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295036534386.21094</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297339254907.08929</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299831547502.20068</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302328271520.40424</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304836326392.36639</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307361659340.85223</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309907383372.59357</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312475721785.0791</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315070411523.927</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317690670640.83948</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320340338652.41833</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323021871564.45453</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0.30757824725709121</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0.42002952396271709</v>
      </c>
      <c r="K121" s="210">
        <f>$C$12</f>
        <v>0.30757824725709121</v>
      </c>
      <c r="L121" s="209" t="s">
        <v>1022</v>
      </c>
      <c r="M121" s="12" t="s">
        <v>1016</v>
      </c>
      <c r="N121" s="1" t="s">
        <v>635</v>
      </c>
      <c r="O121" s="7">
        <f>P121</f>
        <v>4099777175543.2554</v>
      </c>
      <c r="P121" s="7">
        <f>Q121</f>
        <v>4099777175543.2554</v>
      </c>
      <c r="Q121" s="45">
        <f>SUMIFS('SEDS 2021'!$F$23:$F$40,'SEDS 2021'!E$23:E$40,Calculations!L121,'SEDS 2021'!D$23:D$40,Calculations!N121)*J121*K121</f>
        <v>4099777175543.2554</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4102604823840.7764</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4106450308667.0234</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4112719468847.8154</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4116568069897.6426</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4116913191659.7783</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4118164193126.1802</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4120073204679.1279</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4118814477575.0825</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4112715411265.021</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4102992988441.1899</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4087721675073.5044</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4072677813566.9219</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4061256659360.8608</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4050918620075.5166</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4038359102901.4146</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4020475128202.9707</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3998451412774.0522</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3968329378840.7817</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3927221066194.9907</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3863251585492.2451</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3790051298697.0005</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3710273929877.8843</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3624189324521.0405</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3529384194683.8745</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3423028295215.8687</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3302534186720.9209</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3167937997916.2188</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3022397469574.7539</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2867419263339.6118</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0.30757824725709121</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0.30757824725709121</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0.30757824725709121</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0.30757824725709121</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0.30757824725709121</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0.30757824725709121</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0.30757824725709121</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0.30757824725709121</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0.30757824725709121</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2.9482694506082228E-2</v>
      </c>
      <c r="K134" s="12">
        <v>1</v>
      </c>
      <c r="L134" s="12" t="s">
        <v>1013</v>
      </c>
      <c r="M134" s="12" t="s">
        <v>1015</v>
      </c>
      <c r="N134" s="1" t="s">
        <v>635</v>
      </c>
      <c r="O134" s="7">
        <f>P134</f>
        <v>663950280276.9718</v>
      </c>
      <c r="P134" s="7">
        <f>Q134</f>
        <v>663950280276.9718</v>
      </c>
      <c r="Q134" s="45">
        <f>SUMIFS('SEDS 2021'!$F$23:$F$40,'SEDS 2021'!E$23:E$40,Calculations!L134,'SEDS 2021'!D$23:D$40,Calculations!N134)*J134*K134</f>
        <v>663950280276.9718</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669961822527.73438</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675555479037.50464</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680859385557.82825</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685844176524.12048</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690699930300.21741</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695464405385.97437</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700185159600.40942</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704941039145.67151</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709497144254.52319</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713887693188.70862</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717953346508.86963</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721769927043.51428</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725321323498.13586</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728396088109.31592</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731184806893.8833</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733562911212.48572</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735698369005.99805</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737493680158.45776</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739152568505.05273</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740693379335.85913</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742272983855.98438</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743785846099.73169</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745404081767.53381</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747056830634.65869</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748701173606.43921</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750377150532.29993</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751996963644.35718</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753704225257.44238</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755423395574.13159</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0.56825051055389542</v>
      </c>
      <c r="K136" s="12">
        <v>1</v>
      </c>
      <c r="L136" s="12" t="s">
        <v>1013</v>
      </c>
      <c r="M136" s="12" t="s">
        <v>1015</v>
      </c>
      <c r="N136" s="1" t="s">
        <v>972</v>
      </c>
      <c r="O136" s="7">
        <f t="shared" si="29"/>
        <v>11821315371052.686</v>
      </c>
      <c r="P136" s="7">
        <f t="shared" si="30"/>
        <v>11821315371052.686</v>
      </c>
      <c r="Q136" s="45">
        <f>SUMIFS('SEDS 2021'!$F$23:$F$40,'SEDS 2021'!E$23:E$40,Calculations!L136,'SEDS 2021'!D$23:D$40,Calculations!N136)*J136*K136</f>
        <v>11821315371052.686</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11860268794514.715</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11893441726212.664</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11922930902396.52</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11948219046560.336</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11972812751250.953</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11997791171155.254</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12024716118164.203</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12055971115741.279</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12088646399021.863</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12123654938477.771</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12159435397043.279</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12198455644990.264</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12240929271393.744</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12283235138794.047</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12328268941669.543</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12372996186093.029</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12419349319031.936</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12464517113520.59</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12511005614246.484</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12556581159784.205</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12603075458957.539</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12647696198988.158</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12693128684149.705</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12737653656141.852</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12780627409012.145</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12822768924401.051</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12862830597449.816</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12903570026157.719</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12943858288476.445</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4.2533343265292713E-2</v>
      </c>
      <c r="K137" s="12">
        <v>1</v>
      </c>
      <c r="L137" s="12" t="s">
        <v>1013</v>
      </c>
      <c r="M137" s="12" t="s">
        <v>1015</v>
      </c>
      <c r="N137" s="1" t="s">
        <v>964</v>
      </c>
      <c r="O137" s="7">
        <f t="shared" si="29"/>
        <v>166432972197.09039</v>
      </c>
      <c r="P137" s="7">
        <f t="shared" si="30"/>
        <v>166432972197.09039</v>
      </c>
      <c r="Q137" s="45">
        <f>SUMIFS('SEDS 2021'!$F$23:$F$40,'SEDS 2021'!E$23:E$40,Calculations!L137,'SEDS 2021'!D$23:D$40,Calculations!N137)*J137*K137</f>
        <v>166432972197.09039</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167215629265.36508</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167803916359.26306</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168170556603.21027</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168228792645.591</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167925094117.5856</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167155671901.33493</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165826354537.68793</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163889598485.10098</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161302876795.44934</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158132712535.6073</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154474161739.28952</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150463129447.19131</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146222387176.15701</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141810382820.34586</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137327551168.54486</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132903774076.70284</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128579913971.91147</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124371762275.49823</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120349356027.01978</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116556025346.07912</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113065668394.2453</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109919246566.16028</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107175856713.74934</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104859079912.72034</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102969453881.29547</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101504100152.28668</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100420433035.59338</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99690997174.648987</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99250349994.941986</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2643000000000</v>
      </c>
      <c r="P139" s="7">
        <f t="shared" si="30"/>
        <v>2643000000000</v>
      </c>
      <c r="Q139" s="45">
        <f>SUMIFS('SEDS 2021'!$F$23:$F$40,'SEDS 2021'!E$23:E$40,Calculations!L139,'SEDS 2021'!D$23:D$40,Calculations!N139)*J139*K139</f>
        <v>2643000000000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2000000000</v>
      </c>
      <c r="P140" s="7">
        <f t="shared" si="30"/>
        <v>2000000000</v>
      </c>
      <c r="Q140" s="45">
        <f>SUMIFS('SEDS 2021'!$F$23:$F$40,'SEDS 2021'!E$23:E$40,Calculations!L140,'SEDS 2021'!D$23:D$40,Calculations!N140)*J140*K140</f>
        <v>2000000000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1588000000000</v>
      </c>
      <c r="P142" s="7">
        <f t="shared" si="30"/>
        <v>1588000000000</v>
      </c>
      <c r="Q142" s="45">
        <f>SUMIFS('SEDS 2021'!$F$23:$F$40,'SEDS 2021'!E$23:E$40,Calculations!L142,'SEDS 2021'!D$23:D$40,Calculations!N142)*J142*K142</f>
        <v>1588000000000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0.1354910199437325</v>
      </c>
      <c r="K147" s="12">
        <v>1</v>
      </c>
      <c r="L147" s="12" t="s">
        <v>1013</v>
      </c>
      <c r="M147" s="12" t="s">
        <v>1018</v>
      </c>
      <c r="N147" s="1" t="s">
        <v>635</v>
      </c>
      <c r="O147" s="7">
        <f>P147</f>
        <v>3051257769132.856</v>
      </c>
      <c r="P147" s="7">
        <f>Q147</f>
        <v>3051257769132.856</v>
      </c>
      <c r="Q147" s="45">
        <f>SUMIFS('SEDS 2021'!$F$23:$F$40,'SEDS 2021'!E$23:E$40,Calculations!L147,'SEDS 2021'!D$23:D$40,Calculations!N147)*J147*K147</f>
        <v>3051257769132.856</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3078844200814.9541</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3103668739761.6104</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3124521179223.377</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3142571357664.5078</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3156808457123.5576</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3168337323457.2534</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3177088017762.9521</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3181590744702.3164</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3184024708448.6709</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3185616153348.2827</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3189151011451.1201</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3192313387926.792</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3196541555113.4419</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3202233479090.9038</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3209470759667.2637</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3216907420064.8477</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3228068552218.1338</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3242206384786.7192</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3257876882538.9224</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3276022608017.4814</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3297595429291.228</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3321493393556.6226</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3347771716793.8354</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3377608743785.7852</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3409830677701.2451</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3444345883137.5679</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3480933285361.6475</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3520321780655.7998</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3562228263386.5068</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5.2387016578906668E-4</v>
      </c>
      <c r="K149" s="12">
        <v>1</v>
      </c>
      <c r="L149" s="12" t="s">
        <v>1013</v>
      </c>
      <c r="M149" s="12" t="s">
        <v>1018</v>
      </c>
      <c r="N149" s="1" t="s">
        <v>972</v>
      </c>
      <c r="O149" s="7">
        <f t="shared" si="31"/>
        <v>10898071058.909954</v>
      </c>
      <c r="P149" s="7">
        <f t="shared" si="32"/>
        <v>10898071058.909954</v>
      </c>
      <c r="Q149" s="45">
        <f>SUMIFS('SEDS 2021'!$F$23:$F$40,'SEDS 2021'!E$23:E$40,Calculations!L149,'SEDS 2021'!D$23:D$40,Calculations!N149)*J149*K149</f>
        <v>10898071058.909954</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10879951648.675289</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10852275384.621664</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10813557241.221281</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10763248209.759575</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10700623902.636673</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10627432252.135813</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10544700788.646215</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10454296592.491623</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10357649623.912085</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10255349870.075161</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10148193510.892511</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10033421491.784042</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9917565078.278616</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9798581310.1178188</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9675207783.6768055</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9549673897.830822</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9424494890.4389763</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9299165505.0560303</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9173481526.837513</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9050616608.2707386</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8929364000.4156818</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8814453530.2322979</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8703937646.3956375</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8600498361.0085258</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8502778992.8077507</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8411463413.8676634</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8327245195.7003565</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8248428197.3796644</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8175167758.0132761</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1834889.7167515999</v>
      </c>
      <c r="S158">
        <f>SUMIFS('NREL Scaling Data'!$F:$F,'NREL Scaling Data'!$B:$B,UPPER(About!$B$1),'NREL Scaling Data'!$E:$E,Calculations!$M160,'NREL Scaling Data'!$A:$A,Q$3,'NREL Scaling Data'!$C:$C,Calculations!$L160,'NREL Scaling Data'!$D:$D,Calculations!$N160)</f>
        <v>1860135.0499780001</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9.2345432615860756E-2</v>
      </c>
      <c r="K160" s="12">
        <v>1</v>
      </c>
      <c r="L160" s="12" t="s">
        <v>1013</v>
      </c>
      <c r="M160" s="12" t="s">
        <v>1019</v>
      </c>
      <c r="N160" s="1" t="s">
        <v>635</v>
      </c>
      <c r="O160" s="7">
        <f>P160</f>
        <v>2079619142509.1843</v>
      </c>
      <c r="P160" s="7">
        <f>Q160</f>
        <v>2079619142509.1843</v>
      </c>
      <c r="Q160" s="45">
        <f>SUMIFS('SEDS 2021'!$F$23:$F$40,'SEDS 2021'!E$23:E$40,Calculations!L160,'SEDS 2021'!D$23:D$40,Calculations!N160)*J160*K160</f>
        <v>2079619142509.1843</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2051395020697.5632</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2002758579729.1289</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1949521162113.3806</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1898740089708.0449</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1848785862330.6528</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1800730177987.9707</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1755957617282.6506</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1715604026934.9602</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1680051887154.4504</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1650717153165.8792</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1626794139038.6147</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1606661067125.8652</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1589481420427.4004</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1573997229448.5701</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1559538398445.5063</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1546369893154.4324</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1535412342953.7559</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1525889405731.792</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1516977479015.8115</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1510121888898.5581</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1505302386920.9216</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1502852222593.2368</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1502174958939.031</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1503290708381.9502</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1506455299269.3</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1510902066587.8953</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1517235466092.5063</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1525565946768.2153</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1535805100466.136</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0.14838198121655005</v>
      </c>
      <c r="K173" s="12">
        <v>1</v>
      </c>
      <c r="L173" s="12" t="s">
        <v>1013</v>
      </c>
      <c r="M173" s="12" t="s">
        <v>1014</v>
      </c>
      <c r="N173" s="1" t="s">
        <v>635</v>
      </c>
      <c r="O173" s="7">
        <f>P173</f>
        <v>3341562216996.707</v>
      </c>
      <c r="P173" s="7">
        <f>Q173</f>
        <v>3341562216996.707</v>
      </c>
      <c r="Q173" s="45">
        <f>SUMIFS('SEDS 2021'!$F$23:$F$40,'SEDS 2021'!E$23:E$40,Calculations!L173,'SEDS 2021'!D$23:D$40,Calculations!N173)*J173*K173</f>
        <v>3341562216996.707</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3392447122493.1309</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3438936911020.5635</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3478438292587.7197</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3508567181097.9556</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3528580088533.2998</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3541057075651.5098</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3548004438321.29</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3552644899168.6587</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3557483846041.3213</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3565383210342.8198</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3576639810592.4741</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3591220745747.9038</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3609471127778.4668</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3630035095327.4893</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3652584894916.3726</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3676906449487.4463</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3702789892452.334</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3729629338397.7139</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3756921304711.5796</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3785553828229.5259</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3815726400836.8027</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3846323050272.0015</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3878599559567.2529</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3912371105723.6597</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3946988783254.6455</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3982820548824.9873</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4019214461785.0762</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4056136800927.1035</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4094148638643.6973</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0.22854663347437071</v>
      </c>
      <c r="K175" s="12">
        <v>1</v>
      </c>
      <c r="L175" s="12" t="s">
        <v>1013</v>
      </c>
      <c r="M175" s="12" t="s">
        <v>1014</v>
      </c>
      <c r="N175" s="1" t="s">
        <v>972</v>
      </c>
      <c r="O175" s="7">
        <f t="shared" si="35"/>
        <v>4754455616167.334</v>
      </c>
      <c r="P175" s="7">
        <f t="shared" si="36"/>
        <v>4754455616167.334</v>
      </c>
      <c r="Q175" s="45">
        <f>SUMIFS('SEDS 2021'!$F$23:$F$40,'SEDS 2021'!E$23:E$40,Calculations!L175,'SEDS 2021'!D$23:D$40,Calculations!N175)*J175*K175</f>
        <v>4754455616167.334</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4807757777336.2266</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4858617124697.2764</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4908194520501.5322</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4958842119840.4424</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5009057199128.5254</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5062598296371.9365</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5120212300544.6885</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5180567184549.4121</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5244919718547.9365</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5309650751142.998</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5374509505762.5986</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5440262266357.9707</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5506001434752.5273</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5570862620433.0059</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5636451139835.4434</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5700428756085.4434</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5766392470025.1953</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5830873126862.3125</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5896355632830.0498</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5962176167476.6475</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6027981969500.4111</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6094276026696.1143</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6161296150679.0352</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6228494387135.3857</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6296600498724.373</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6364928754200.3242</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6433226076786.7979</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6502108445641.043</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6572094040142.6738</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0.59429887171777451</v>
      </c>
      <c r="K186" s="12">
        <v>1</v>
      </c>
      <c r="L186" s="12" t="s">
        <v>1013</v>
      </c>
      <c r="M186" s="12" t="s">
        <v>1016</v>
      </c>
      <c r="N186" s="1" t="s">
        <v>635</v>
      </c>
      <c r="O186" s="7">
        <f>P186</f>
        <v>13383610591084.281</v>
      </c>
      <c r="P186" s="7">
        <f>Q186</f>
        <v>13383610591084.281</v>
      </c>
      <c r="Q186" s="45">
        <f>SUMIFS('SEDS 2021'!$F$23:$F$40,'SEDS 2021'!E$23:E$40,Calculations!L186,'SEDS 2021'!D$23:D$40,Calculations!N186)*J186*K186</f>
        <v>13383610591084.281</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13515938773913.672</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13669523532209.961</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13848041299295.391</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14031324379636.205</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14227352038548.035</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14431944382094.346</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14641846478862.498</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14860693782822.457</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15085342592232.105</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15314680610385.566</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15554837177551.133</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15800397165029.539</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16054703317131.322</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16316415023616.314</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16580895763479.422</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16857008785207.881</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17134930752631.389</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17421464238234.994</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17715912593029.305</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18019329571788.168</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18328987120485.754</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18648356775682.777</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18973100580226.785</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19301116878763.078</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19641251357199.148</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19980940916952.969</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20331384629593.754</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20689825170129.926</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21058258818438.531</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0.20267898580594498</v>
      </c>
      <c r="K188" s="12">
        <v>1</v>
      </c>
      <c r="L188" s="12" t="s">
        <v>1013</v>
      </c>
      <c r="M188" s="12" t="s">
        <v>1016</v>
      </c>
      <c r="N188" s="1" t="s">
        <v>972</v>
      </c>
      <c r="O188" s="7">
        <f t="shared" si="37"/>
        <v>4216330941721.0737</v>
      </c>
      <c r="P188" s="7">
        <f t="shared" si="38"/>
        <v>4216330941721.0737</v>
      </c>
      <c r="Q188" s="45">
        <f>SUMIFS('SEDS 2021'!$F$23:$F$40,'SEDS 2021'!E$23:E$40,Calculations!L188,'SEDS 2021'!D$23:D$40,Calculations!N188)*J188*K188</f>
        <v>4216330941721.0737</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4201791535269.0112</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4197132867118.3359</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4190929387032.1294</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4182435950429.7114</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4173827410192.894</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4154544522385.8428</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4138230096729.4272</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4126459235589.2754</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4121188700750.4097</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4117929450470.7451</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4116935924363.186</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4118662478879.3613</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4118341400320.2114</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4111120161782.3633</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4105159005137.0088</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4100888054491.7168</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4099664321115.3359</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4098585981803.4746</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4100900170663.77</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4102826642018.6577</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4101966393803.5776</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4098010463631.4204</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4092855032426.9536</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4087027153674.0889</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4081732386491.1289</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4077776456318.9604</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4072360527415.5742</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4068598455996.103</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4064424434727.1543</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0.95746665673470732</v>
      </c>
      <c r="K189" s="12">
        <v>1</v>
      </c>
      <c r="L189" s="12" t="s">
        <v>1013</v>
      </c>
      <c r="M189" s="12" t="s">
        <v>1016</v>
      </c>
      <c r="N189" s="1" t="s">
        <v>964</v>
      </c>
      <c r="O189" s="7">
        <f t="shared" si="37"/>
        <v>3746567027802.9097</v>
      </c>
      <c r="P189" s="7">
        <f t="shared" si="38"/>
        <v>3746567027802.9097</v>
      </c>
      <c r="Q189" s="45">
        <f>SUMIFS('SEDS 2021'!$F$23:$F$40,'SEDS 2021'!E$23:E$40,Calculations!L189,'SEDS 2021'!D$23:D$40,Calculations!N189)*J189*K189</f>
        <v>3746567027802.9097</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3750740090485.731</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3749702230336.6333</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3745377813048.7349</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3733593775939.2134</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3722436779336.4355</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3715539333762.2354</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3716404217219.8159</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3716296106787.6191</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3710090567979.4868</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3701528221749.4463</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3691906393283.8726</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3691690172419.4795</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3691387463209.3262</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3692511811704.1797</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3686890069229.9102</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3686565737933.3164</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3689052277873.8613</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3689809050899.2407</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3690825288961.8984</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3694652398261.6904</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3701874175132.48</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3709982457547.2856</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3717506943628.2285</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3723323284880.4546</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3726609842019.2554</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3727431481303.9556</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3729918021244.4966</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3733009979605.3452</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3734177572273.0791</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31734000000000.008</v>
      </c>
      <c r="Q199" s="7">
        <f t="shared" ref="Q199:AT199" si="40">SUM(Q4,Q17,Q30,Q43,Q56,Q69,Q82,Q95,Q108,Q121)</f>
        <v>31734000000000.008</v>
      </c>
      <c r="R199" s="7">
        <f t="shared" si="40"/>
        <v>31739145029488.227</v>
      </c>
      <c r="S199" s="7">
        <f t="shared" si="40"/>
        <v>31748148353001.895</v>
      </c>
      <c r="T199" s="7">
        <f t="shared" si="40"/>
        <v>31768994223228.992</v>
      </c>
      <c r="U199" s="7">
        <f t="shared" si="40"/>
        <v>31798616033067.305</v>
      </c>
      <c r="V199" s="7">
        <f t="shared" si="40"/>
        <v>31832734836857.762</v>
      </c>
      <c r="W199" s="7">
        <f t="shared" si="40"/>
        <v>31885631576854.508</v>
      </c>
      <c r="X199" s="7">
        <f t="shared" si="40"/>
        <v>31951648251803.41</v>
      </c>
      <c r="Y199" s="7">
        <f t="shared" si="40"/>
        <v>32018550948643.27</v>
      </c>
      <c r="Z199" s="7">
        <f t="shared" si="40"/>
        <v>32085267193399.172</v>
      </c>
      <c r="AA199" s="7">
        <f t="shared" si="40"/>
        <v>32157911860937.656</v>
      </c>
      <c r="AB199" s="7">
        <f t="shared" si="40"/>
        <v>32227482746077.77</v>
      </c>
      <c r="AC199" s="7">
        <f t="shared" si="40"/>
        <v>32311182670520.984</v>
      </c>
      <c r="AD199" s="7">
        <f t="shared" si="40"/>
        <v>32420243717252.352</v>
      </c>
      <c r="AE199" s="7">
        <f t="shared" si="40"/>
        <v>32542637838683.668</v>
      </c>
      <c r="AF199" s="7">
        <f t="shared" si="40"/>
        <v>32662754575113.781</v>
      </c>
      <c r="AG199" s="7">
        <f t="shared" si="40"/>
        <v>32771123168964.5</v>
      </c>
      <c r="AH199" s="7">
        <f t="shared" si="40"/>
        <v>32872505637506.242</v>
      </c>
      <c r="AI199" s="7">
        <f t="shared" si="40"/>
        <v>32949167178626.809</v>
      </c>
      <c r="AJ199" s="7">
        <f t="shared" si="40"/>
        <v>32992584707056.062</v>
      </c>
      <c r="AK199" s="7">
        <f t="shared" si="40"/>
        <v>32931713814081.863</v>
      </c>
      <c r="AL199" s="7">
        <f t="shared" si="40"/>
        <v>32845515496300.672</v>
      </c>
      <c r="AM199" s="7">
        <f t="shared" si="40"/>
        <v>32740273963617.488</v>
      </c>
      <c r="AN199" s="7">
        <f t="shared" si="40"/>
        <v>32617514376385.07</v>
      </c>
      <c r="AO199" s="7">
        <f t="shared" si="40"/>
        <v>32469543655850.695</v>
      </c>
      <c r="AP199" s="7">
        <f t="shared" si="40"/>
        <v>32287970147714.254</v>
      </c>
      <c r="AQ199" s="7">
        <f t="shared" si="40"/>
        <v>32061906144662.219</v>
      </c>
      <c r="AR199" s="7">
        <f t="shared" si="40"/>
        <v>31794532334364.219</v>
      </c>
      <c r="AS199" s="7">
        <f t="shared" si="40"/>
        <v>31493668211088.836</v>
      </c>
      <c r="AT199" s="7">
        <f t="shared" si="40"/>
        <v>31164922349463.582</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22520000000000</v>
      </c>
      <c r="Q202" s="7">
        <f t="shared" ref="Q202:AT202" si="41">SUM(Q134,Q147,Q160,Q173,Q186)</f>
        <v>22520000000000</v>
      </c>
      <c r="R202" s="7">
        <f t="shared" si="41"/>
        <v>22708586940447.055</v>
      </c>
      <c r="S202" s="7">
        <f t="shared" si="41"/>
        <v>22890443241758.77</v>
      </c>
      <c r="T202" s="7">
        <f t="shared" si="41"/>
        <v>23081381318777.695</v>
      </c>
      <c r="U202" s="7">
        <f t="shared" si="41"/>
        <v>23267047184630.836</v>
      </c>
      <c r="V202" s="7">
        <f t="shared" si="41"/>
        <v>23452226376835.762</v>
      </c>
      <c r="W202" s="7">
        <f t="shared" si="41"/>
        <v>23637533364577.055</v>
      </c>
      <c r="X202" s="7">
        <f t="shared" si="41"/>
        <v>23823081711829.797</v>
      </c>
      <c r="Y202" s="7">
        <f t="shared" si="41"/>
        <v>24015474492774.062</v>
      </c>
      <c r="Z202" s="7">
        <f t="shared" si="41"/>
        <v>24216400178131.07</v>
      </c>
      <c r="AA202" s="7">
        <f t="shared" si="41"/>
        <v>24430284820431.258</v>
      </c>
      <c r="AB202" s="7">
        <f t="shared" si="41"/>
        <v>24665375485142.211</v>
      </c>
      <c r="AC202" s="7">
        <f t="shared" si="41"/>
        <v>24912362292873.617</v>
      </c>
      <c r="AD202" s="7">
        <f t="shared" si="41"/>
        <v>25175518743948.766</v>
      </c>
      <c r="AE202" s="7">
        <f t="shared" si="41"/>
        <v>25451076915592.594</v>
      </c>
      <c r="AF202" s="7">
        <f t="shared" si="41"/>
        <v>25733674623402.445</v>
      </c>
      <c r="AG202" s="7">
        <f t="shared" si="41"/>
        <v>26030755459127.094</v>
      </c>
      <c r="AH202" s="7">
        <f t="shared" si="41"/>
        <v>26336899909261.609</v>
      </c>
      <c r="AI202" s="7">
        <f t="shared" si="41"/>
        <v>26656683047309.68</v>
      </c>
      <c r="AJ202" s="7">
        <f t="shared" si="41"/>
        <v>26986840827800.672</v>
      </c>
      <c r="AK202" s="7">
        <f t="shared" si="41"/>
        <v>27331721276269.594</v>
      </c>
      <c r="AL202" s="7">
        <f t="shared" si="41"/>
        <v>27689884321390.691</v>
      </c>
      <c r="AM202" s="7">
        <f t="shared" si="41"/>
        <v>28062811288204.371</v>
      </c>
      <c r="AN202" s="7">
        <f t="shared" si="41"/>
        <v>28447050897294.438</v>
      </c>
      <c r="AO202" s="7">
        <f t="shared" si="41"/>
        <v>28841444267289.133</v>
      </c>
      <c r="AP202" s="7">
        <f t="shared" si="41"/>
        <v>29253227291030.777</v>
      </c>
      <c r="AQ202" s="7">
        <f t="shared" si="41"/>
        <v>29669386566035.719</v>
      </c>
      <c r="AR202" s="7">
        <f t="shared" si="41"/>
        <v>30100764806477.344</v>
      </c>
      <c r="AS202" s="7">
        <f t="shared" si="41"/>
        <v>30545553923738.484</v>
      </c>
      <c r="AT202" s="7">
        <f t="shared" si="41"/>
        <v>31005864216509.004</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81956801147171.922</v>
      </c>
      <c r="D16" s="142" t="s">
        <v>1091</v>
      </c>
      <c r="E16" s="212">
        <f>'SEDS 2021'!H26</f>
        <v>6.324917051983547E-3</v>
      </c>
      <c r="F16" s="207">
        <f>'SEDS 2021'!H28</f>
        <v>6.3970097906645906E-3</v>
      </c>
      <c r="G16" s="142" t="s">
        <v>819</v>
      </c>
      <c r="H16" s="142"/>
      <c r="I16" s="142"/>
    </row>
    <row r="17" spans="1:12" x14ac:dyDescent="0.2">
      <c r="A17" s="139"/>
      <c r="B17" s="146" t="s">
        <v>715</v>
      </c>
      <c r="C17" s="147">
        <f>C16/C15</f>
        <v>7.1626372911774575E-3</v>
      </c>
      <c r="D17" s="142" t="s">
        <v>1092</v>
      </c>
      <c r="E17" s="212">
        <f>'SEDS 2021'!H35</f>
        <v>4.9684113173879395E-3</v>
      </c>
      <c r="F17" s="212">
        <f>'SEDS 2021'!H37</f>
        <v>6.0573960330942362E-3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1.8634565701138226</v>
      </c>
      <c r="D29" s="152">
        <f>D28*F16</f>
        <v>-6.3351507059888643</v>
      </c>
      <c r="E29" s="152">
        <f>E28*$E$17</f>
        <v>-0.20242679003467298</v>
      </c>
      <c r="F29" s="158">
        <f>F28*$F$17</f>
        <v>-0.11231950823949119</v>
      </c>
      <c r="G29" s="177">
        <f>G28*C17</f>
        <v>3.7890351270328748E-2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1.2902978644385021</v>
      </c>
      <c r="D32" s="159">
        <f>D29*About!F6</f>
        <v>-4.3865961557312847</v>
      </c>
      <c r="E32" s="241">
        <f>E29</f>
        <v>-0.20242679003467298</v>
      </c>
      <c r="F32" s="243">
        <f>F29</f>
        <v>-0.11231950823949119</v>
      </c>
      <c r="G32" s="173">
        <f>G29*About!F6</f>
        <v>2.623610343864553E-2</v>
      </c>
      <c r="H32" s="142"/>
      <c r="I32" s="142"/>
      <c r="K32" s="100"/>
      <c r="L32" s="100"/>
    </row>
    <row r="33" spans="1:12" x14ac:dyDescent="0.2">
      <c r="A33" s="139"/>
      <c r="B33" s="146" t="s">
        <v>710</v>
      </c>
      <c r="C33" s="160">
        <f>C29*About!F5</f>
        <v>0.57315870567532046</v>
      </c>
      <c r="D33" s="160">
        <f>D29*About!F5</f>
        <v>-1.9485545502575787</v>
      </c>
      <c r="E33" s="242"/>
      <c r="F33" s="244"/>
      <c r="G33" s="174">
        <f>G29*About!F5</f>
        <v>1.1654247831683215E-2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1290297864438.5022</v>
      </c>
      <c r="D38" s="156">
        <f>D32*Trillion</f>
        <v>-4386596155731.2847</v>
      </c>
      <c r="E38" s="238">
        <f>E32*Trillion</f>
        <v>-202426790034.67297</v>
      </c>
      <c r="F38" s="240">
        <f>F32*Trillion</f>
        <v>-112319508239.4912</v>
      </c>
      <c r="G38" s="168">
        <f>G32*Trillion</f>
        <v>26236103438.645531</v>
      </c>
      <c r="H38" s="142"/>
      <c r="I38" s="142"/>
      <c r="K38" s="100"/>
      <c r="L38" s="100"/>
    </row>
    <row r="39" spans="1:12" ht="16" thickBot="1" x14ac:dyDescent="0.25">
      <c r="A39" s="139"/>
      <c r="B39" s="169" t="s">
        <v>710</v>
      </c>
      <c r="C39" s="170">
        <f>C33*Trillion</f>
        <v>573158705675.32043</v>
      </c>
      <c r="D39" s="171">
        <f>D33*Trillion</f>
        <v>-1948554550257.5786</v>
      </c>
      <c r="E39" s="239"/>
      <c r="F39" s="239"/>
      <c r="G39" s="172">
        <f>G33*Trillion</f>
        <v>11654247831.683214</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Idaho</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23582117.855328951</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0.16883211646341284</v>
      </c>
      <c r="K4">
        <f>IF(ISBLANK(Calculations!K4),"",Calculations!K4)</f>
        <v>0.69242175274290885</v>
      </c>
      <c r="L4" t="str">
        <f>IF(ISBLANK(Calculations!L4),"",Calculations!L4)</f>
        <v>RESIDENTIAL</v>
      </c>
      <c r="M4" t="str">
        <f>IF(ISBLANK(Calculations!M4),"",Calculations!M4)</f>
        <v>heating</v>
      </c>
      <c r="N4" t="str">
        <f>IF(ISBLANK(Calculations!N4),"",Calculations!N4)</f>
        <v>electricity</v>
      </c>
      <c r="O4">
        <f>IF(ISBLANK(Calculations!O4),"",Calculations!O4)</f>
        <v>3709800754048.2827</v>
      </c>
      <c r="P4">
        <f>IF(ISBLANK(Calculations!P4),"",Calculations!P4)</f>
        <v>3709800754048.2827</v>
      </c>
      <c r="Q4">
        <f>IF(ISBLANK(Calculations!Q4),"",Calculations!Q4)-(SUMIFS(BDEQ!C:C,BDEQ!$AG:$AG,About!$B$2,BDEQ!$AH:$AH,$I4)*BDEQ!$C$2*$J4*$K4)</f>
        <v>3709777171930.4272</v>
      </c>
      <c r="R4">
        <f>IF(ISBLANK(Calculations!R4),"",Calculations!R4)-(SUMIFS(BDEQ!D:D,BDEQ!$AG:$AG,About!$B$2,BDEQ!$AH:$AH,$I4)*BDEQ!$C$2*$J4*$K4)</f>
        <v>3730544425986.0635</v>
      </c>
      <c r="S4" s="99">
        <f>IF(ISBLANK(Calculations!S4),"",Calculations!S4+ ('IRA Buildings Changes'!$G$38/($AB$3-$R$3)*(S3-$R$3)))-(SUMIFS(BDEQ!D:D,BDEQ!$AG:$AG,About!$B$2,BDEQ!$AH:$AH,$I4)*BDEQ!$C$2*$J4*$K4)</f>
        <v>3750996191121.2192</v>
      </c>
      <c r="T4" s="99">
        <f>IF(ISBLANK(Calculations!T4),"",Calculations!T4+ ('IRA Buildings Changes'!$G$38/($AB$3-$R$3)*(T3-$R$3)))-(SUMIFS(BDEQ!E:E,BDEQ!$AG:$AG,About!$B$2,BDEQ!$AH:$AH,$I4)*BDEQ!$C$2*$J4*$K4)</f>
        <v>3768825384677.3066</v>
      </c>
      <c r="U4" s="99">
        <f>IF(ISBLANK(Calculations!U4),"",Calculations!U4+ ('IRA Buildings Changes'!$G$38/($AB$3-$R$3)*(U3-$R$3)))-(SUMIFS(BDEQ!F:F,BDEQ!$AG:$AG,About!$B$2,BDEQ!$AH:$AH,$I4)*BDEQ!$C$2*$J4*$K4)</f>
        <v>3786481654197.5303</v>
      </c>
      <c r="V4" s="99">
        <f>IF(ISBLANK(Calculations!V4),"",Calculations!V4+ ('IRA Buildings Changes'!$G$38/($AB$3-$R$3)*(V3-$R$3)))-(SUMIFS(BDEQ!G:G,BDEQ!$AG:$AG,About!$B$2,BDEQ!$AH:$AH,$I4)*BDEQ!$C$2*$J4*$K4)</f>
        <v>3803563104640.3262</v>
      </c>
      <c r="W4" s="99">
        <f>IF(ISBLANK(Calculations!W4),"",Calculations!W4+ ('IRA Buildings Changes'!$G$38/($AB$3-$R$3)*(W3-$R$3)))-(SUMIFS(BDEQ!H:H,BDEQ!$AG:$AG,About!$B$2,BDEQ!$AH:$AH,$I4)*BDEQ!$C$2*$J4*$K4)</f>
        <v>3819556817144.6187</v>
      </c>
      <c r="X4" s="99">
        <f>IF(ISBLANK(Calculations!X4),"",Calculations!X4+ ('IRA Buildings Changes'!$G$38/($AB$3-$R$3)*(X3-$R$3)))-(SUMIFS(BDEQ!I:I,BDEQ!$AG:$AG,About!$B$2,BDEQ!$AH:$AH,$I4)*BDEQ!$C$2*$J4*$K4)</f>
        <v>3835256586224.4395</v>
      </c>
      <c r="Y4" s="99">
        <f>IF(ISBLANK(Calculations!Y4),"",Calculations!Y4+ ('IRA Buildings Changes'!$G$38/($AB$3-$R$3)*(Y3-$R$3)))-(SUMIFS(BDEQ!J:J,BDEQ!$AG:$AG,About!$B$2,BDEQ!$AH:$AH,$I4)*BDEQ!$C$2*$J4*$K4)</f>
        <v>3849564325246.6099</v>
      </c>
      <c r="Z4" s="99">
        <f>IF(ISBLANK(Calculations!Z4),"",Calculations!Z4+ ('IRA Buildings Changes'!$G$38/($AB$3-$R$3)*(Z3-$R$3)))-(SUMIFS(BDEQ!K:K,BDEQ!$AG:$AG,About!$B$2,BDEQ!$AH:$AH,$I4)*BDEQ!$C$2*$J4*$K4)</f>
        <v>3865434707193.1182</v>
      </c>
      <c r="AA4" s="99">
        <f>IF(ISBLANK(Calculations!AA4),"",Calculations!AA4+ ('IRA Buildings Changes'!$G$38/($AB$3-$R$3)*(AA3-$R$3)))-(SUMIFS(BDEQ!L:L,BDEQ!$AG:$AG,About!$B$2,BDEQ!$AH:$AH,$I4)*BDEQ!$C$2*$J4*$K4)</f>
        <v>3881783894173.54</v>
      </c>
      <c r="AB4" s="98">
        <f>IF(ISBLANK(Calculations!AB4),"",Calculations!AB4 + 'IRA Buildings Changes'!G38)-(SUMIFS(BDEQ!D:D,BDEQ!$AG:$AG,About!$B$2,BDEQ!$AH:$AH,$I4)*BDEQ!$C$2*$J4*$K4)</f>
        <v>3899195189067.6704</v>
      </c>
      <c r="AC4" s="99">
        <f>IF(ISBLANK(Calculations!AC4),"",Calculations!AC4+ 'IRA Buildings Changes'!$G$38)-(SUMIFS(BDEQ!D:D,BDEQ!$AG:$AG,About!$B$2,BDEQ!$AH:$AH,$I4)*BDEQ!$C$2*$J4*$K4)</f>
        <v>3915739512656.2075</v>
      </c>
      <c r="AD4" s="99">
        <f>IF(ISBLANK(Calculations!AD4),"",Calculations!AD4+ 'IRA Buildings Changes'!$G$38)-(SUMIFS(BDEQ!E:E,BDEQ!$AG:$AG,About!$B$2,BDEQ!$AH:$AH,$I4)*BDEQ!$C$2*$J4*$K4)</f>
        <v>3934944029304.041</v>
      </c>
      <c r="AE4" s="99">
        <f>IF(ISBLANK(Calculations!AE4),"",Calculations!AE4+ 'IRA Buildings Changes'!$G$38)-(SUMIFS(BDEQ!F:F,BDEQ!$AG:$AG,About!$B$2,BDEQ!$AH:$AH,$I4)*BDEQ!$C$2*$J4*$K4)</f>
        <v>3956236326632.9771</v>
      </c>
      <c r="AF4" s="99">
        <f>IF(ISBLANK(Calculations!AF4),"",Calculations!AF4+ 'IRA Buildings Changes'!$G$38)-(SUMIFS(BDEQ!G:G,BDEQ!$AG:$AG,About!$B$2,BDEQ!$AH:$AH,$I4)*BDEQ!$C$2*$J4*$K4)</f>
        <v>3981702348062.9795</v>
      </c>
      <c r="AG4" s="99">
        <f>IF(ISBLANK(Calculations!AG4),"",Calculations!AG4+ 'IRA Buildings Changes'!$G$38)-(SUMIFS(BDEQ!H:H,BDEQ!$AG:$AG,About!$B$2,BDEQ!$AH:$AH,$I4)*BDEQ!$C$2*$J4*$K4)</f>
        <v>4009241228778.9419</v>
      </c>
      <c r="AH4" s="99">
        <f>IF(ISBLANK(Calculations!AH4),"",Calculations!AH4+ 'IRA Buildings Changes'!$G$38)-(SUMIFS(BDEQ!I:I,BDEQ!$AG:$AG,About!$B$2,BDEQ!$AH:$AH,$I4)*BDEQ!$C$2*$J4*$K4)</f>
        <v>4039321189940.1382</v>
      </c>
      <c r="AI4" s="99">
        <f>IF(ISBLANK(Calculations!AI4),"",Calculations!AI4+ 'IRA Buildings Changes'!$G$38)-(SUMIFS(BDEQ!J:J,BDEQ!$AG:$AG,About!$B$2,BDEQ!$AH:$AH,$I4)*BDEQ!$C$2*$J4*$K4)</f>
        <v>4070283497486.5176</v>
      </c>
      <c r="AJ4" s="99">
        <f>IF(ISBLANK(Calculations!AJ4),"",Calculations!AJ4+ 'IRA Buildings Changes'!$G$38)-(SUMIFS(BDEQ!K:K,BDEQ!$AG:$AG,About!$B$2,BDEQ!$AH:$AH,$I4)*BDEQ!$C$2*$J4*$K4)</f>
        <v>4101891386401.0298</v>
      </c>
      <c r="AK4" s="99">
        <f>IF(ISBLANK(Calculations!AK4),"",Calculations!AK4+ 'IRA Buildings Changes'!$G$38)-(SUMIFS(BDEQ!L:L,BDEQ!$AG:$AG,About!$B$2,BDEQ!$AH:$AH,$I4)*BDEQ!$C$2*$J4*$K4)</f>
        <v>4120945431365.9873</v>
      </c>
      <c r="AL4" s="99">
        <f>IF(ISBLANK(Calculations!AL4),"",Calculations!AL4+ 'IRA Buildings Changes'!$G$38)-(SUMIFS(BDEQ!M:M,BDEQ!$AG:$AG,About!$B$2,BDEQ!$AH:$AH,$I4)*BDEQ!$C$2*$J4*$K4)</f>
        <v>4140977481202.6113</v>
      </c>
      <c r="AM4" s="99">
        <f>IF(ISBLANK(Calculations!AM4),"",Calculations!AM4+ 'IRA Buildings Changes'!$G$38)-(SUMIFS(BDEQ!N:N,BDEQ!$AG:$AG,About!$B$2,BDEQ!$AH:$AH,$I4)*BDEQ!$C$2*$J4*$K4)</f>
        <v>4160905552862.4131</v>
      </c>
      <c r="AN4" s="99">
        <f>IF(ISBLANK(Calculations!AN4),"",Calculations!AN4+ 'IRA Buildings Changes'!$G$38)-(SUMIFS(BDEQ!O:O,BDEQ!$AG:$AG,About!$B$2,BDEQ!$AH:$AH,$I4)*BDEQ!$C$2*$J4*$K4)</f>
        <v>4181669673603.9321</v>
      </c>
      <c r="AO4" s="99">
        <f>IF(ISBLANK(Calculations!AO4),"",Calculations!AO4+ 'IRA Buildings Changes'!$G$38)-(SUMIFS(BDEQ!P:P,BDEQ!$AG:$AG,About!$B$2,BDEQ!$AH:$AH,$I4)*BDEQ!$C$2*$J4*$K4)</f>
        <v>4202222813656.1597</v>
      </c>
      <c r="AP4" s="99">
        <f>IF(ISBLANK(Calculations!AP4),"",Calculations!AP4+ 'IRA Buildings Changes'!$G$38)-(SUMIFS(BDEQ!Q:Q,BDEQ!$AG:$AG,About!$B$2,BDEQ!$AH:$AH,$I4)*BDEQ!$C$2*$J4*$K4)</f>
        <v>4223795718728.3345</v>
      </c>
      <c r="AQ4" s="99">
        <f>IF(ISBLANK(Calculations!AQ4),"",Calculations!AQ4+ 'IRA Buildings Changes'!$G$38)-(SUMIFS(BDEQ!R:R,BDEQ!$AG:$AG,About!$B$2,BDEQ!$AH:$AH,$I4)*BDEQ!$C$2*$J4*$K4)</f>
        <v>4245428416822.709</v>
      </c>
      <c r="AR4" s="99">
        <f>IF(ISBLANK(Calculations!AR4),"",Calculations!AR4+ 'IRA Buildings Changes'!$G$38)-(SUMIFS(BDEQ!S:S,BDEQ!$AG:$AG,About!$B$2,BDEQ!$AH:$AH,$I4)*BDEQ!$C$2*$J4*$K4)</f>
        <v>4268189552575.6177</v>
      </c>
      <c r="AS4" s="99">
        <f>IF(ISBLANK(Calculations!AS4),"",Calculations!AS4+ 'IRA Buildings Changes'!$G$38)-(SUMIFS(BDEQ!T:T,BDEQ!$AG:$AG,About!$B$2,BDEQ!$AH:$AH,$I4)*BDEQ!$C$2*$J4*$K4)</f>
        <v>4291143033213.7529</v>
      </c>
      <c r="AT4" s="99">
        <f>IF(ISBLANK(Calculations!AT4),"",Calculations!AT4+ 'IRA Buildings Changes'!$G$38)-(SUMIFS(BDEQ!U:U,BDEQ!$AG:$AG,About!$B$2,BDEQ!$AH:$AH,$I4)*BDEQ!$C$2*$J4*$K4)</f>
        <v>4315461545501.8442</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0.69242175274290885</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0.7224669416625441</v>
      </c>
      <c r="K6">
        <f>IF(ISBLANK(Calculations!K6),"",Calculations!K6)</f>
        <v>0.69242175274290885</v>
      </c>
      <c r="L6" t="str">
        <f>IF(ISBLANK(Calculations!L6),"",Calculations!L6)</f>
        <v>RESIDENTIAL</v>
      </c>
      <c r="M6" t="str">
        <f>IF(ISBLANK(Calculations!M6),"",Calculations!M6)</f>
        <v>heating</v>
      </c>
      <c r="N6" t="str">
        <f>IF(ISBLANK(Calculations!N6),"",Calculations!N6)</f>
        <v>natural gas</v>
      </c>
      <c r="O6">
        <f>IF(ISBLANK(Calculations!O6),"",Calculations!O6)</f>
        <v>15725916403543.945</v>
      </c>
      <c r="P6">
        <f>IF(ISBLANK(Calculations!P6),"",Calculations!P6)</f>
        <v>15725916403543.945</v>
      </c>
      <c r="Q6">
        <f>IF(ISBLANK(Calculations!Q6),"",Calculations!Q6)</f>
        <v>15725916403543.945</v>
      </c>
      <c r="R6">
        <f>IF(ISBLANK(Calculations!R6),"",Calculations!R6)</f>
        <v>15818239605527.617</v>
      </c>
      <c r="S6" s="99">
        <f>IF(ISBLANK(Calculations!S6),"",Calculations!S6 + ('IRA Buildings Changes'!$D$38/($AB$3-$R$3)*(S3-$R$3)))</f>
        <v>15454915791930.688</v>
      </c>
      <c r="T6" s="99">
        <f>IF(ISBLANK(Calculations!T6),"",Calculations!T6 + ('IRA Buildings Changes'!$D$38/($AB$3-$R$3)*(T3-$R$3)))</f>
        <v>15073549186111.357</v>
      </c>
      <c r="U6" s="99">
        <f>IF(ISBLANK(Calculations!U6),"",Calculations!U6 + ('IRA Buildings Changes'!$D$38/($AB$3-$R$3)*(U3-$R$3)))</f>
        <v>14690876928619.854</v>
      </c>
      <c r="V6" s="99">
        <f>IF(ISBLANK(Calculations!V6),"",Calculations!V6 + ('IRA Buildings Changes'!$D$38/($AB$3-$R$3)*(V3-$R$3)))</f>
        <v>14305911701207.809</v>
      </c>
      <c r="W6" s="99">
        <f>IF(ISBLANK(Calculations!W6),"",Calculations!W6 + ('IRA Buildings Changes'!$D$38/($AB$3-$R$3)*(W3-$R$3)))</f>
        <v>13917075590441.414</v>
      </c>
      <c r="X6" s="99">
        <f>IF(ISBLANK(Calculations!X6),"",Calculations!X6 + ('IRA Buildings Changes'!$D$38/($AB$3-$R$3)*(X3-$R$3)))</f>
        <v>13525634158208.529</v>
      </c>
      <c r="Y6" s="99">
        <f>IF(ISBLANK(Calculations!Y6),"",Calculations!Y6 + ('IRA Buildings Changes'!$D$38/($AB$3-$R$3)*(Y3-$R$3)))</f>
        <v>13119073006259.574</v>
      </c>
      <c r="Z6" s="99">
        <f>IF(ISBLANK(Calculations!Z6),"",Calculations!Z6 + ('IRA Buildings Changes'!$D$38/($AB$3-$R$3)*(Z3-$R$3)))</f>
        <v>12719397772080.74</v>
      </c>
      <c r="AA6" s="99">
        <f>IF(ISBLANK(Calculations!AA6),"",Calculations!AA6 + ('IRA Buildings Changes'!$D$38/($AB$3-$R$3)*(AA3-$R$3)))</f>
        <v>12319040816775.637</v>
      </c>
      <c r="AB6" s="98">
        <f>IF(ISBLANK(Calculations!AB6),"",Calculations!AB6 + 'IRA Buildings Changes'!D38)</f>
        <v>11921817450698.188</v>
      </c>
      <c r="AC6" s="99">
        <f>IF(ISBLANK(Calculations!AC6),"",Calculations!AC6  + 'IRA Buildings Changes'!$D$38)</f>
        <v>11965110454366.18</v>
      </c>
      <c r="AD6" s="99">
        <f>IF(ISBLANK(Calculations!AD6),"",Calculations!AD6  + 'IRA Buildings Changes'!$D$38)</f>
        <v>12015141712810.803</v>
      </c>
      <c r="AE6" s="99">
        <f>IF(ISBLANK(Calculations!AE6),"",Calculations!AE6  + 'IRA Buildings Changes'!$D$38)</f>
        <v>12067142311937.188</v>
      </c>
      <c r="AF6" s="99">
        <f>IF(ISBLANK(Calculations!AF6),"",Calculations!AF6  + 'IRA Buildings Changes'!$D$38)</f>
        <v>12141885131025.191</v>
      </c>
      <c r="AG6" s="99">
        <f>IF(ISBLANK(Calculations!AG6),"",Calculations!AG6  + 'IRA Buildings Changes'!$D$38)</f>
        <v>12224915980385.17</v>
      </c>
      <c r="AH6" s="99">
        <f>IF(ISBLANK(Calculations!AH6),"",Calculations!AH6  + 'IRA Buildings Changes'!$D$38)</f>
        <v>12322498206075.957</v>
      </c>
      <c r="AI6" s="99">
        <f>IF(ISBLANK(Calculations!AI6),"",Calculations!AI6  + 'IRA Buildings Changes'!$D$38)</f>
        <v>12427947140011.004</v>
      </c>
      <c r="AJ6" s="99">
        <f>IF(ISBLANK(Calculations!AJ6),"",Calculations!AJ6  + 'IRA Buildings Changes'!$D$38)</f>
        <v>12545044906868.537</v>
      </c>
      <c r="AK6" s="99">
        <f>IF(ISBLANK(Calculations!AK6),"",Calculations!AK6  + 'IRA Buildings Changes'!$D$38)</f>
        <v>12577813196052.824</v>
      </c>
      <c r="AL6" s="99">
        <f>IF(ISBLANK(Calculations!AL6),"",Calculations!AL6  + 'IRA Buildings Changes'!$D$38)</f>
        <v>12623775752588.002</v>
      </c>
      <c r="AM6" s="99">
        <f>IF(ISBLANK(Calculations!AM6),"",Calculations!AM6  + 'IRA Buildings Changes'!$D$38)</f>
        <v>12674439577541.85</v>
      </c>
      <c r="AN6" s="99">
        <f>IF(ISBLANK(Calculations!AN6),"",Calculations!AN6  + 'IRA Buildings Changes'!$D$38)</f>
        <v>12736363855040.273</v>
      </c>
      <c r="AO6" s="99">
        <f>IF(ISBLANK(Calculations!AO6),"",Calculations!AO6  + 'IRA Buildings Changes'!$D$38)</f>
        <v>12801042522251.27</v>
      </c>
      <c r="AP6" s="99">
        <f>IF(ISBLANK(Calculations!AP6),"",Calculations!AP6  + 'IRA Buildings Changes'!$D$38)</f>
        <v>12874389068615.016</v>
      </c>
      <c r="AQ6" s="99">
        <f>IF(ISBLANK(Calculations!AQ6),"",Calculations!AQ6  + 'IRA Buildings Changes'!$D$38)</f>
        <v>12947270653808.045</v>
      </c>
      <c r="AR6" s="99">
        <f>IF(ISBLANK(Calculations!AR6),"",Calculations!AR6  + 'IRA Buildings Changes'!$D$38)</f>
        <v>13025977948999.605</v>
      </c>
      <c r="AS6" s="99">
        <f>IF(ISBLANK(Calculations!AS6),"",Calculations!AS6  + 'IRA Buildings Changes'!$D$38)</f>
        <v>13101504083459.922</v>
      </c>
      <c r="AT6" s="99">
        <f>IF(ISBLANK(Calculations!AT6),"",Calculations!AT6  + 'IRA Buildings Changes'!$D$38)</f>
        <v>13180753314751.016</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0.98905880530486823</v>
      </c>
      <c r="K7">
        <f>IF(ISBLANK(Calculations!K7),"",Calculations!K7)</f>
        <v>0.69242175274290885</v>
      </c>
      <c r="L7" t="str">
        <f>IF(ISBLANK(Calculations!L7),"",Calculations!L7)</f>
        <v>RESIDENTIAL</v>
      </c>
      <c r="M7" t="str">
        <f>IF(ISBLANK(Calculations!M7),"",Calculations!M7)</f>
        <v>heating</v>
      </c>
      <c r="N7" t="str">
        <f>IF(ISBLANK(Calculations!N7),"",Calculations!N7)</f>
        <v>petroleum diesel</v>
      </c>
      <c r="O7">
        <f>IF(ISBLANK(Calculations!O7),"",Calculations!O7)</f>
        <v>480076927906.03802</v>
      </c>
      <c r="P7">
        <f>IF(ISBLANK(Calculations!P7),"",Calculations!P7)</f>
        <v>480076927906.03802</v>
      </c>
      <c r="Q7">
        <f>IF(ISBLANK(Calculations!Q7),"",Calculations!Q7)</f>
        <v>480076927906.03802</v>
      </c>
      <c r="R7">
        <f>IF(ISBLANK(Calculations!R7),"",Calculations!R7)</f>
        <v>483114642320.9881</v>
      </c>
      <c r="S7">
        <f>IF(ISBLANK(Calculations!S7),"",Calculations!S7)</f>
        <v>485372764484.14844</v>
      </c>
      <c r="T7">
        <f>IF(ISBLANK(Calculations!T7),"",Calculations!T7)</f>
        <v>486609236783.55701</v>
      </c>
      <c r="U7">
        <f>IF(ISBLANK(Calculations!U7),"",Calculations!U7)</f>
        <v>487018837222.35608</v>
      </c>
      <c r="V7">
        <f>IF(ISBLANK(Calculations!V7),"",Calculations!V7)</f>
        <v>486218165065.49701</v>
      </c>
      <c r="W7">
        <f>IF(ISBLANK(Calculations!W7),"",Calculations!W7)</f>
        <v>483770545098.11804</v>
      </c>
      <c r="X7">
        <f>IF(ISBLANK(Calculations!X7),"",Calculations!X7)</f>
        <v>479134220433.55243</v>
      </c>
      <c r="Y7">
        <f>IF(ISBLANK(Calculations!Y7),"",Calculations!Y7)</f>
        <v>471546637871.41443</v>
      </c>
      <c r="Z7">
        <f>IF(ISBLANK(Calculations!Z7),"",Calculations!Z7)</f>
        <v>461432636995.30829</v>
      </c>
      <c r="AA7">
        <f>IF(ISBLANK(Calculations!AA7),"",Calculations!AA7)</f>
        <v>448650440971.6817</v>
      </c>
      <c r="AB7">
        <f>IF(ISBLANK(Calculations!AB7),"",Calculations!AB7)</f>
        <v>433595598210.44019</v>
      </c>
      <c r="AC7">
        <f>IF(ISBLANK(Calculations!AC7),"",Calculations!AC7)</f>
        <v>416367130024.04803</v>
      </c>
      <c r="AD7">
        <f>IF(ISBLANK(Calculations!AD7),"",Calculations!AD7)</f>
        <v>397251377719.37494</v>
      </c>
      <c r="AE7">
        <f>IF(ISBLANK(Calculations!AE7),"",Calculations!AE7)</f>
        <v>376447882002.92493</v>
      </c>
      <c r="AF7">
        <f>IF(ISBLANK(Calculations!AF7),"",Calculations!AF7)</f>
        <v>354871368038.99951</v>
      </c>
      <c r="AG7">
        <f>IF(ISBLANK(Calculations!AG7),"",Calculations!AG7)</f>
        <v>332601072966.19495</v>
      </c>
      <c r="AH7">
        <f>IF(ISBLANK(Calculations!AH7),"",Calculations!AH7)</f>
        <v>310123390881.87994</v>
      </c>
      <c r="AI7">
        <f>IF(ISBLANK(Calculations!AI7),"",Calculations!AI7)</f>
        <v>287663549286.32568</v>
      </c>
      <c r="AJ7">
        <f>IF(ISBLANK(Calculations!AJ7),"",Calculations!AJ7)</f>
        <v>265639164460.83279</v>
      </c>
      <c r="AK7">
        <f>IF(ISBLANK(Calculations!AK7),"",Calculations!AK7)</f>
        <v>243234936626.34973</v>
      </c>
      <c r="AL7">
        <f>IF(ISBLANK(Calculations!AL7),"",Calculations!AL7)</f>
        <v>222155308983.96082</v>
      </c>
      <c r="AM7">
        <f>IF(ISBLANK(Calculations!AM7),"",Calculations!AM7)</f>
        <v>202467519771.57458</v>
      </c>
      <c r="AN7">
        <f>IF(ISBLANK(Calculations!AN7),"",Calculations!AN7)</f>
        <v>184445555339.18851</v>
      </c>
      <c r="AO7">
        <f>IF(ISBLANK(Calculations!AO7),"",Calculations!AO7)</f>
        <v>168177884602.44604</v>
      </c>
      <c r="AP7">
        <f>IF(ISBLANK(Calculations!AP7),"",Calculations!AP7)</f>
        <v>153871341637.37054</v>
      </c>
      <c r="AQ7">
        <f>IF(ISBLANK(Calculations!AQ7),"",Calculations!AQ7)</f>
        <v>141520430321.99075</v>
      </c>
      <c r="AR7">
        <f>IF(ISBLANK(Calculations!AR7),"",Calculations!AR7)</f>
        <v>131185932935.39259</v>
      </c>
      <c r="AS7">
        <f>IF(ISBLANK(Calculations!AS7),"",Calculations!AS7)</f>
        <v>122723763016.50127</v>
      </c>
      <c r="AT7">
        <f>IF(ISBLANK(Calculations!AT7),"",Calculations!AT7)</f>
        <v>116046592541.50856</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0.69242175274290885</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0.69242175274290885</v>
      </c>
      <c r="L9" t="str">
        <f>IF(ISBLANK(Calculations!L9),"",Calculations!L9)</f>
        <v>RESIDENTIAL</v>
      </c>
      <c r="M9" t="str">
        <f>IF(ISBLANK(Calculations!M9),"",Calculations!M9)</f>
        <v>heating</v>
      </c>
      <c r="N9" t="str">
        <f>IF(ISBLANK(Calculations!N9),"",Calculations!N9)</f>
        <v>biomass</v>
      </c>
      <c r="O9">
        <f>IF(ISBLANK(Calculations!O9),"",Calculations!O9)</f>
        <v>9115039953107.6523</v>
      </c>
      <c r="P9">
        <f>IF(ISBLANK(Calculations!P9),"",Calculations!P9)</f>
        <v>9115039953107.6523</v>
      </c>
      <c r="Q9">
        <f>IF(ISBLANK(Calculations!Q9),"",Calculations!Q9)</f>
        <v>9115039953107.6523</v>
      </c>
      <c r="R9">
        <f>IF(ISBLANK(Calculations!R9),"",Calculations!R9)</f>
        <v>9158543523274.6387</v>
      </c>
      <c r="S9">
        <f>IF(ISBLANK(Calculations!S9),"",Calculations!S9)</f>
        <v>9195293708773.9922</v>
      </c>
      <c r="T9">
        <f>IF(ISBLANK(Calculations!T9),"",Calculations!T9)</f>
        <v>9226786098579.0684</v>
      </c>
      <c r="U9">
        <f>IF(ISBLANK(Calculations!U9),"",Calculations!U9)</f>
        <v>9260933449363.709</v>
      </c>
      <c r="V9">
        <f>IF(ISBLANK(Calculations!V9),"",Calculations!V9)</f>
        <v>9296826807974.4902</v>
      </c>
      <c r="W9">
        <f>IF(ISBLANK(Calculations!W9),"",Calculations!W9)</f>
        <v>9335199021206.4375</v>
      </c>
      <c r="X9">
        <f>IF(ISBLANK(Calculations!X9),"",Calculations!X9)</f>
        <v>9375135865726.0215</v>
      </c>
      <c r="Y9">
        <f>IF(ISBLANK(Calculations!Y9),"",Calculations!Y9)</f>
        <v>9410880662977.6504</v>
      </c>
      <c r="Z9">
        <f>IF(ISBLANK(Calculations!Z9),"",Calculations!Z9)</f>
        <v>9452619824901.5508</v>
      </c>
      <c r="AA9">
        <f>IF(ISBLANK(Calculations!AA9),"",Calculations!AA9)</f>
        <v>9496734156601.4824</v>
      </c>
      <c r="AB9">
        <f>IF(ISBLANK(Calculations!AB9),"",Calculations!AB9)</f>
        <v>9545211862719.4844</v>
      </c>
      <c r="AC9">
        <f>IF(ISBLANK(Calculations!AC9),"",Calculations!AC9)</f>
        <v>9596449664746.8145</v>
      </c>
      <c r="AD9">
        <f>IF(ISBLANK(Calculations!AD9),"",Calculations!AD9)</f>
        <v>9652726573888.5234</v>
      </c>
      <c r="AE9">
        <f>IF(ISBLANK(Calculations!AE9),"",Calculations!AE9)</f>
        <v>9712303311586</v>
      </c>
      <c r="AF9">
        <f>IF(ISBLANK(Calculations!AF9),"",Calculations!AF9)</f>
        <v>9785845998310.8203</v>
      </c>
      <c r="AG9">
        <f>IF(ISBLANK(Calculations!AG9),"",Calculations!AG9)</f>
        <v>9865777572897.9414</v>
      </c>
      <c r="AH9">
        <f>IF(ISBLANK(Calculations!AH9),"",Calculations!AH9)</f>
        <v>9954367108660.2266</v>
      </c>
      <c r="AI9">
        <f>IF(ISBLANK(Calculations!AI9),"",Calculations!AI9)</f>
        <v>10045198931460.08</v>
      </c>
      <c r="AJ9">
        <f>IF(ISBLANK(Calculations!AJ9),"",Calculations!AJ9)</f>
        <v>10139303262655.549</v>
      </c>
      <c r="AK9">
        <f>IF(ISBLANK(Calculations!AK9),"",Calculations!AK9)</f>
        <v>10192772127357.85</v>
      </c>
      <c r="AL9">
        <f>IF(ISBLANK(Calculations!AL9),"",Calculations!AL9)</f>
        <v>10245816192291.369</v>
      </c>
      <c r="AM9">
        <f>IF(ISBLANK(Calculations!AM9),"",Calculations!AM9)</f>
        <v>10291874291184.627</v>
      </c>
      <c r="AN9">
        <f>IF(ISBLANK(Calculations!AN9),"",Calculations!AN9)</f>
        <v>10335114996642.389</v>
      </c>
      <c r="AO9">
        <f>IF(ISBLANK(Calculations!AO9),"",Calculations!AO9)</f>
        <v>10372638423901.162</v>
      </c>
      <c r="AP9">
        <f>IF(ISBLANK(Calculations!AP9),"",Calculations!AP9)</f>
        <v>10411321350999.859</v>
      </c>
      <c r="AQ9">
        <f>IF(ISBLANK(Calculations!AQ9),"",Calculations!AQ9)</f>
        <v>10448452078827.041</v>
      </c>
      <c r="AR9">
        <f>IF(ISBLANK(Calculations!AR9),"",Calculations!AR9)</f>
        <v>10489555608558.4</v>
      </c>
      <c r="AS9">
        <f>IF(ISBLANK(Calculations!AS9),"",Calculations!AS9)</f>
        <v>10529924074875.135</v>
      </c>
      <c r="AT9">
        <f>IF(ISBLANK(Calculations!AT9),"",Calculations!AT9)</f>
        <v>10574102573926.525</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0.69242175274290885</v>
      </c>
      <c r="L10" t="str">
        <f>IF(ISBLANK(Calculations!L10),"",Calculations!L10)</f>
        <v>RESIDENTIAL</v>
      </c>
      <c r="M10" t="str">
        <f>IF(ISBLANK(Calculations!M10),"",Calculations!M10)</f>
        <v>heating</v>
      </c>
      <c r="N10" t="str">
        <f>IF(ISBLANK(Calculations!N10),"",Calculations!N10)</f>
        <v>kerosene</v>
      </c>
      <c r="O10">
        <f>IF(ISBLANK(Calculations!O10),"",Calculations!O10)</f>
        <v>2769687010.9716353</v>
      </c>
      <c r="P10">
        <f>IF(ISBLANK(Calculations!P10),"",Calculations!P10)</f>
        <v>2769687010.9716353</v>
      </c>
      <c r="Q10">
        <f>IF(ISBLANK(Calculations!Q10),"",Calculations!Q10)</f>
        <v>2769687010.9716353</v>
      </c>
      <c r="R10">
        <f>IF(ISBLANK(Calculations!R10),"",Calculations!R10)</f>
        <v>2789868969.9936576</v>
      </c>
      <c r="S10">
        <f>IF(ISBLANK(Calculations!S10),"",Calculations!S10)</f>
        <v>2809406158.8239698</v>
      </c>
      <c r="T10">
        <f>IF(ISBLANK(Calculations!T10),"",Calculations!T10)</f>
        <v>2829076027.3235431</v>
      </c>
      <c r="U10">
        <f>IF(ISBLANK(Calculations!U10),"",Calculations!U10)</f>
        <v>2849324558.3306379</v>
      </c>
      <c r="V10">
        <f>IF(ISBLANK(Calculations!V10),"",Calculations!V10)</f>
        <v>2869001785.4895654</v>
      </c>
      <c r="W10">
        <f>IF(ISBLANK(Calculations!W10),"",Calculations!W10)</f>
        <v>2888312613.9397793</v>
      </c>
      <c r="X10">
        <f>IF(ISBLANK(Calculations!X10),"",Calculations!X10)</f>
        <v>2906894140.0196137</v>
      </c>
      <c r="Y10">
        <f>IF(ISBLANK(Calculations!Y10),"",Calculations!Y10)</f>
        <v>2923511918.4155703</v>
      </c>
      <c r="Z10">
        <f>IF(ISBLANK(Calculations!Z10),"",Calculations!Z10)</f>
        <v>2939981681.8584695</v>
      </c>
      <c r="AA10">
        <f>IF(ISBLANK(Calculations!AA10),"",Calculations!AA10)</f>
        <v>2955236778.0237651</v>
      </c>
      <c r="AB10">
        <f>IF(ISBLANK(Calculations!AB10),"",Calculations!AB10)</f>
        <v>2969531077.6313758</v>
      </c>
      <c r="AC10">
        <f>IF(ISBLANK(Calculations!AC10),"",Calculations!AC10)</f>
        <v>2982696905.2142596</v>
      </c>
      <c r="AD10">
        <f>IF(ISBLANK(Calculations!AD10),"",Calculations!AD10)</f>
        <v>2995482990.9343085</v>
      </c>
      <c r="AE10">
        <f>IF(ISBLANK(Calculations!AE10),"",Calculations!AE10)</f>
        <v>3007663508.0189824</v>
      </c>
      <c r="AF10">
        <f>IF(ISBLANK(Calculations!AF10),"",Calculations!AF10)</f>
        <v>3020919473.9217615</v>
      </c>
      <c r="AG10">
        <f>IF(ISBLANK(Calculations!AG10),"",Calculations!AG10)</f>
        <v>3033748387.4871788</v>
      </c>
      <c r="AH10">
        <f>IF(ISBLANK(Calculations!AH10),"",Calculations!AH10)</f>
        <v>3047495671.503058</v>
      </c>
      <c r="AI10">
        <f>IF(ISBLANK(Calculations!AI10),"",Calculations!AI10)</f>
        <v>3060718761.5869598</v>
      </c>
      <c r="AJ10">
        <f>IF(ISBLANK(Calculations!AJ10),"",Calculations!AJ10)</f>
        <v>3074595588.3482413</v>
      </c>
      <c r="AK10">
        <f>IF(ISBLANK(Calculations!AK10),"",Calculations!AK10)</f>
        <v>3092357094.2574835</v>
      </c>
      <c r="AL10">
        <f>IF(ISBLANK(Calculations!AL10),"",Calculations!AL10)</f>
        <v>3110721364.4498334</v>
      </c>
      <c r="AM10">
        <f>IF(ISBLANK(Calculations!AM10),"",Calculations!AM10)</f>
        <v>3128341688.1814661</v>
      </c>
      <c r="AN10">
        <f>IF(ISBLANK(Calculations!AN10),"",Calculations!AN10)</f>
        <v>3146595302.6670456</v>
      </c>
      <c r="AO10">
        <f>IF(ISBLANK(Calculations!AO10),"",Calculations!AO10)</f>
        <v>3164156037.0310364</v>
      </c>
      <c r="AP10">
        <f>IF(ISBLANK(Calculations!AP10),"",Calculations!AP10)</f>
        <v>3182438654.3023891</v>
      </c>
      <c r="AQ10">
        <f>IF(ISBLANK(Calculations!AQ10),"",Calculations!AQ10)</f>
        <v>3200078153.7365093</v>
      </c>
      <c r="AR10">
        <f>IF(ISBLANK(Calculations!AR10),"",Calculations!AR10)</f>
        <v>3218499630.7738056</v>
      </c>
      <c r="AS10">
        <f>IF(ISBLANK(Calculations!AS10),"",Calculations!AS10)</f>
        <v>3236317361.6621728</v>
      </c>
      <c r="AT10">
        <f>IF(ISBLANK(Calculations!AT10),"",Calculations!AT10)</f>
        <v>3254967876.037807</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0.69242175274290885</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0.69242175274290885</v>
      </c>
      <c r="C12">
        <f>IF(ISBLANK(Calculations!C12),"",Calculations!C12)</f>
        <v>0.30757824725709121</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0.8181359034814375</v>
      </c>
      <c r="K12">
        <f>IF(ISBLANK(Calculations!K12),"",Calculations!K12)</f>
        <v>0.69242175274290885</v>
      </c>
      <c r="L12" t="str">
        <f>IF(ISBLANK(Calculations!L12),"",Calculations!L12)</f>
        <v>RESIDENTIAL</v>
      </c>
      <c r="M12" t="str">
        <f>IF(ISBLANK(Calculations!M12),"",Calculations!M12)</f>
        <v>heating</v>
      </c>
      <c r="N12" t="str">
        <f>IF(ISBLANK(Calculations!N12),"",Calculations!N12)</f>
        <v>LPG propane or butane</v>
      </c>
      <c r="O12">
        <f>IF(ISBLANK(Calculations!O12),"",Calculations!O12)</f>
        <v>2796786290287.5586</v>
      </c>
      <c r="P12">
        <f>IF(ISBLANK(Calculations!P12),"",Calculations!P12)</f>
        <v>2796786290287.5586</v>
      </c>
      <c r="Q12">
        <f>IF(ISBLANK(Calculations!Q12),"",Calculations!Q12)</f>
        <v>2796786290287.5586</v>
      </c>
      <c r="R12">
        <f>IF(ISBLANK(Calculations!R12),"",Calculations!R12)</f>
        <v>2821873430915.4458</v>
      </c>
      <c r="S12">
        <f>IF(ISBLANK(Calculations!S12),"",Calculations!S12)</f>
        <v>2846035086966.5205</v>
      </c>
      <c r="T12">
        <f>IF(ISBLANK(Calculations!T12),"",Calculations!T12)</f>
        <v>2869307191547.0586</v>
      </c>
      <c r="U12">
        <f>IF(ISBLANK(Calculations!U12),"",Calculations!U12)</f>
        <v>2894947343290.2646</v>
      </c>
      <c r="V12">
        <f>IF(ISBLANK(Calculations!V12),"",Calculations!V12)</f>
        <v>2922731704245.272</v>
      </c>
      <c r="W12">
        <f>IF(ISBLANK(Calculations!W12),"",Calculations!W12)</f>
        <v>2952492028144.4009</v>
      </c>
      <c r="X12">
        <f>IF(ISBLANK(Calculations!X12),"",Calculations!X12)</f>
        <v>2984466861754.6089</v>
      </c>
      <c r="Y12">
        <f>IF(ISBLANK(Calculations!Y12),"",Calculations!Y12)</f>
        <v>3016483973720.1626</v>
      </c>
      <c r="Z12">
        <f>IF(ISBLANK(Calculations!Z12),"",Calculations!Z12)</f>
        <v>3051852336173.9321</v>
      </c>
      <c r="AA12">
        <f>IF(ISBLANK(Calculations!AA12),"",Calculations!AA12)</f>
        <v>3087854864054.6318</v>
      </c>
      <c r="AB12">
        <f>IF(ISBLANK(Calculations!AB12),"",Calculations!AB12)</f>
        <v>3124246824392.5791</v>
      </c>
      <c r="AC12">
        <f>IF(ISBLANK(Calculations!AC12),"",Calculations!AC12)</f>
        <v>3159496774212.0186</v>
      </c>
      <c r="AD12">
        <f>IF(ISBLANK(Calculations!AD12),"",Calculations!AD12)</f>
        <v>3193395150129.0068</v>
      </c>
      <c r="AE12">
        <f>IF(ISBLANK(Calculations!AE12),"",Calculations!AE12)</f>
        <v>3224562713450.3281</v>
      </c>
      <c r="AF12">
        <f>IF(ISBLANK(Calculations!AF12),"",Calculations!AF12)</f>
        <v>3256386196985.6812</v>
      </c>
      <c r="AG12">
        <f>IF(ISBLANK(Calculations!AG12),"",Calculations!AG12)</f>
        <v>3286142061493.1899</v>
      </c>
      <c r="AH12">
        <f>IF(ISBLANK(Calculations!AH12),"",Calculations!AH12)</f>
        <v>3315361802594.7529</v>
      </c>
      <c r="AI12">
        <f>IF(ISBLANK(Calculations!AI12),"",Calculations!AI12)</f>
        <v>3343629914772.1255</v>
      </c>
      <c r="AJ12">
        <f>IF(ISBLANK(Calculations!AJ12),"",Calculations!AJ12)</f>
        <v>3372252745088.3916</v>
      </c>
      <c r="AK12">
        <f>IF(ISBLANK(Calculations!AK12),"",Calculations!AK12)</f>
        <v>3384326916007.7686</v>
      </c>
      <c r="AL12">
        <f>IF(ISBLANK(Calculations!AL12),"",Calculations!AL12)</f>
        <v>3398094096390.6572</v>
      </c>
      <c r="AM12">
        <f>IF(ISBLANK(Calculations!AM12),"",Calculations!AM12)</f>
        <v>3412174946400.0913</v>
      </c>
      <c r="AN12">
        <f>IF(ISBLANK(Calculations!AN12),"",Calculations!AN12)</f>
        <v>3428109840275.9131</v>
      </c>
      <c r="AO12">
        <f>IF(ISBLANK(Calculations!AO12),"",Calculations!AO12)</f>
        <v>3444332890926.2397</v>
      </c>
      <c r="AP12">
        <f>IF(ISBLANK(Calculations!AP12),"",Calculations!AP12)</f>
        <v>3462076405909.271</v>
      </c>
      <c r="AQ12">
        <f>IF(ISBLANK(Calculations!AQ12),"",Calculations!AQ12)</f>
        <v>3479543601184.8896</v>
      </c>
      <c r="AR12">
        <f>IF(ISBLANK(Calculations!AR12),"",Calculations!AR12)</f>
        <v>3498023457161.6211</v>
      </c>
      <c r="AS12">
        <f>IF(ISBLANK(Calculations!AS12),"",Calculations!AS12)</f>
        <v>3515693541614.2559</v>
      </c>
      <c r="AT12">
        <f>IF(ISBLANK(Calculations!AT12),"",Calculations!AT12)</f>
        <v>3533976855908.8398</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0.69242175274290885</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5.2586316730459576E-2</v>
      </c>
      <c r="K17">
        <f>IF(ISBLANK(Calculations!K17),"",Calculations!K17)</f>
        <v>0.69242175274290885</v>
      </c>
      <c r="L17" t="str">
        <f>IF(ISBLANK(Calculations!L17),"",Calculations!L17)</f>
        <v>RESIDENTIAL</v>
      </c>
      <c r="M17" t="str">
        <f>IF(ISBLANK(Calculations!M17),"",Calculations!M17)</f>
        <v>cooling</v>
      </c>
      <c r="N17" t="str">
        <f>IF(ISBLANK(Calculations!N17),"",Calculations!N17)</f>
        <v>electricity</v>
      </c>
      <c r="O17">
        <f>P17</f>
        <v>1155495539271.7419</v>
      </c>
      <c r="P17">
        <f>IF(ISBLANK(Calculations!P17),"",Calculations!P17)</f>
        <v>1155495539271.7419</v>
      </c>
      <c r="Q17">
        <f>IF(ISBLANK(Calculations!Q17),"",Calculations!Q17)</f>
        <v>1155495539271.7419</v>
      </c>
      <c r="R17">
        <f>IF(ISBLANK(Calculations!R17),"",Calculations!R17)</f>
        <v>1132220993517.0732</v>
      </c>
      <c r="S17" s="99">
        <f>IF(ISBLANK(Calculations!S17),"",Calculations!S17 + ('IRA Buildings Changes'!$C$38/($AB$16-$R$16)*(S16-$R$16)))</f>
        <v>1239589977023.7773</v>
      </c>
      <c r="T17" s="99">
        <f>IF(ISBLANK(Calculations!T17),"",Calculations!T17 + ('IRA Buildings Changes'!$C$38/($AB$16-$R$16)*(T16-$R$16)))</f>
        <v>1348870339540.9785</v>
      </c>
      <c r="U17" s="99">
        <f>IF(ISBLANK(Calculations!U17),"",Calculations!U17 + ('IRA Buildings Changes'!$C$38/($AB$16-$R$16)*(U16-$R$16)))</f>
        <v>1460994432852.2983</v>
      </c>
      <c r="V17" s="99">
        <f>IF(ISBLANK(Calculations!V17),"",Calculations!V17 + ('IRA Buildings Changes'!$C$38/($AB$16-$R$16)*(V16-$R$16)))</f>
        <v>1574999138162.4177</v>
      </c>
      <c r="W17" s="99">
        <f>IF(ISBLANK(Calculations!W17),"",Calculations!W17 + ('IRA Buildings Changes'!$C$38/($AB$16-$R$16)*(W16-$R$16)))</f>
        <v>1692262562090.9121</v>
      </c>
      <c r="X17" s="99">
        <f>IF(ISBLANK(Calculations!X17),"",Calculations!X17 + ('IRA Buildings Changes'!$C$38/($AB$16-$R$16)*(X16-$R$16)))</f>
        <v>1811407251512.0679</v>
      </c>
      <c r="Y17" s="99">
        <f>IF(ISBLANK(Calculations!Y17),"",Calculations!Y17 + ('IRA Buildings Changes'!$C$38/($AB$16-$R$16)*(Y16-$R$16)))</f>
        <v>1933482646648.4116</v>
      </c>
      <c r="Z17" s="99">
        <f>IF(ISBLANK(Calculations!Z17),"",Calculations!Z17 + ('IRA Buildings Changes'!$C$38/($AB$16-$R$16)*(Z16-$R$16)))</f>
        <v>2057483233743.1924</v>
      </c>
      <c r="AA17" s="99">
        <f>IF(ISBLANK(Calculations!AA17),"",Calculations!AA17 + ('IRA Buildings Changes'!$C$38/($AB$16-$R$16)*(AA16-$R$16)))</f>
        <v>2183252955255.2827</v>
      </c>
      <c r="AB17" s="98">
        <f>IF(ISBLANK(Calculations!AB17),"",Calculations!AB17 + 'IRA Buildings Changes'!$C$38)</f>
        <v>2310435573541.9277</v>
      </c>
      <c r="AC17" s="99">
        <f>IF(ISBLANK(Calculations!AC17),"",Calculations!AC17 + 'IRA Buildings Changes'!$C$38)</f>
        <v>2309661700801.2954</v>
      </c>
      <c r="AD17" s="99">
        <f>IF(ISBLANK(Calculations!AD17),"",Calculations!AD17 + 'IRA Buildings Changes'!$C$38)</f>
        <v>2310301000247.2822</v>
      </c>
      <c r="AE17" s="99">
        <f>IF(ISBLANK(Calculations!AE17),"",Calculations!AE17 + 'IRA Buildings Changes'!$C$38)</f>
        <v>2311006926454.833</v>
      </c>
      <c r="AF17" s="99">
        <f>IF(ISBLANK(Calculations!AF17),"",Calculations!AF17 + 'IRA Buildings Changes'!$C$38)</f>
        <v>2312893631373.5312</v>
      </c>
      <c r="AG17" s="99">
        <f>IF(ISBLANK(Calculations!AG17),"",Calculations!AG17 + 'IRA Buildings Changes'!$C$38)</f>
        <v>2314701281839.1777</v>
      </c>
      <c r="AH17" s="99">
        <f>IF(ISBLANK(Calculations!AH17),"",Calculations!AH17 + 'IRA Buildings Changes'!$C$38)</f>
        <v>2317537029527.564</v>
      </c>
      <c r="AI17" s="99">
        <f>IF(ISBLANK(Calculations!AI17),"",Calculations!AI17 + 'IRA Buildings Changes'!$C$38)</f>
        <v>2320169615147.6567</v>
      </c>
      <c r="AJ17" s="99">
        <f>IF(ISBLANK(Calculations!AJ17),"",Calculations!AJ17 + 'IRA Buildings Changes'!$C$38)</f>
        <v>2323716355151.6167</v>
      </c>
      <c r="AK17" s="99">
        <f>IF(ISBLANK(Calculations!AK17),"",Calculations!AK17 + 'IRA Buildings Changes'!$C$38)</f>
        <v>2326938847018.6348</v>
      </c>
      <c r="AL17" s="99">
        <f>IF(ISBLANK(Calculations!AL17),"",Calculations!AL17 + 'IRA Buildings Changes'!$C$38)</f>
        <v>2331031334486.1543</v>
      </c>
      <c r="AM17" s="99">
        <f>IF(ISBLANK(Calculations!AM17),"",Calculations!AM17 + 'IRA Buildings Changes'!$C$38)</f>
        <v>2335378644396.2642</v>
      </c>
      <c r="AN17" s="99">
        <f>IF(ISBLANK(Calculations!AN17),"",Calculations!AN17 + 'IRA Buildings Changes'!$C$38)</f>
        <v>2339370192523.2373</v>
      </c>
      <c r="AO17" s="99">
        <f>IF(ISBLANK(Calculations!AO17),"",Calculations!AO17 + 'IRA Buildings Changes'!$C$38)</f>
        <v>2344138475208.9238</v>
      </c>
      <c r="AP17" s="99">
        <f>IF(ISBLANK(Calculations!AP17),"",Calculations!AP17 + 'IRA Buildings Changes'!$C$38)</f>
        <v>2349064457158.3838</v>
      </c>
      <c r="AQ17" s="99">
        <f>IF(ISBLANK(Calculations!AQ17),"",Calculations!AQ17 + 'IRA Buildings Changes'!$C$38)</f>
        <v>2353536092219.3965</v>
      </c>
      <c r="AR17" s="99">
        <f>IF(ISBLANK(Calculations!AR17),"",Calculations!AR17 + 'IRA Buildings Changes'!$C$38)</f>
        <v>2358676638620.9692</v>
      </c>
      <c r="AS17" s="99">
        <f>IF(ISBLANK(Calculations!AS17),"",Calculations!AS17 + 'IRA Buildings Changes'!$C$38)</f>
        <v>2363864220583.8921</v>
      </c>
      <c r="AT17" s="99">
        <f>IF(ISBLANK(Calculations!AT17),"",Calculations!AT17 + 'IRA Buildings Changes'!$C$38)</f>
        <v>2368496490592.2046</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0.69242175274290885</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0.69242175274290885</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0.69242175274290885</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0.69242175274290885</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0.69242175274290885</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0.69242175274290885</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0.69242175274290885</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0.69242175274290885</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0.69242175274290885</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6.6740517891573203E-2</v>
      </c>
      <c r="K30">
        <f>IF(ISBLANK(Calculations!K30),"",Calculations!K30)</f>
        <v>0.69242175274290885</v>
      </c>
      <c r="L30" t="str">
        <f>IF(ISBLANK(Calculations!L30),"",Calculations!L30)</f>
        <v>RESIDENTIAL</v>
      </c>
      <c r="M30" t="str">
        <f>IF(ISBLANK(Calculations!M30),"",Calculations!M30)</f>
        <v>lighting</v>
      </c>
      <c r="N30" t="str">
        <f>IF(ISBLANK(Calculations!N30),"",Calculations!N30)</f>
        <v>electricity</v>
      </c>
      <c r="O30">
        <f t="shared" si="0"/>
        <v>1466510216102.0803</v>
      </c>
      <c r="P30">
        <f>IF(ISBLANK(Calculations!P30),"",Calculations!P30)</f>
        <v>1466510216102.0803</v>
      </c>
      <c r="Q30">
        <f>IF(ISBLANK(Calculations!Q30),"",Calculations!Q30)</f>
        <v>1466510216102.0803</v>
      </c>
      <c r="R30">
        <f>IF(ISBLANK(Calculations!R30),"",Calculations!R30)</f>
        <v>1474053499330.6831</v>
      </c>
      <c r="S30">
        <f>IF(ISBLANK(Calculations!S30),"",Calculations!S30)</f>
        <v>1482704412567.4192</v>
      </c>
      <c r="T30">
        <f>IF(ISBLANK(Calculations!T30),"",Calculations!T30)</f>
        <v>1492275993939.9653</v>
      </c>
      <c r="U30">
        <f>IF(ISBLANK(Calculations!U30),"",Calculations!U30)</f>
        <v>1506762655641.2085</v>
      </c>
      <c r="V30">
        <f>IF(ISBLANK(Calculations!V30),"",Calculations!V30)</f>
        <v>1525069976729.7556</v>
      </c>
      <c r="W30">
        <f>IF(ISBLANK(Calculations!W30),"",Calculations!W30)</f>
        <v>1545813479687.2488</v>
      </c>
      <c r="X30">
        <f>IF(ISBLANK(Calculations!X30),"",Calculations!X30)</f>
        <v>1565957121507.7307</v>
      </c>
      <c r="Y30">
        <f>IF(ISBLANK(Calculations!Y30),"",Calculations!Y30)</f>
        <v>1586661799698.3494</v>
      </c>
      <c r="Z30">
        <f>IF(ISBLANK(Calculations!Z30),"",Calculations!Z30)</f>
        <v>1608177528523.7078</v>
      </c>
      <c r="AA30">
        <f>IF(ISBLANK(Calculations!AA30),"",Calculations!AA30)</f>
        <v>1632296238173.4128</v>
      </c>
      <c r="AB30">
        <f>IF(ISBLANK(Calculations!AB30),"",Calculations!AB30)</f>
        <v>1658283274373.2649</v>
      </c>
      <c r="AC30">
        <f>IF(ISBLANK(Calculations!AC30),"",Calculations!AC30)</f>
        <v>1686128555400.7092</v>
      </c>
      <c r="AD30">
        <f>IF(ISBLANK(Calculations!AD30),"",Calculations!AD30)</f>
        <v>1714199125911.4172</v>
      </c>
      <c r="AE30">
        <f>IF(ISBLANK(Calculations!AE30),"",Calculations!AE30)</f>
        <v>1742124401336.0581</v>
      </c>
      <c r="AF30">
        <f>IF(ISBLANK(Calculations!AF30),"",Calculations!AF30)</f>
        <v>1763918698296.5962</v>
      </c>
      <c r="AG30">
        <f>IF(ISBLANK(Calculations!AG30),"",Calculations!AG30)</f>
        <v>1785424235833.594</v>
      </c>
      <c r="AH30">
        <f>IF(ISBLANK(Calculations!AH30),"",Calculations!AH30)</f>
        <v>1806786720453.6638</v>
      </c>
      <c r="AI30">
        <f>IF(ISBLANK(Calculations!AI30),"",Calculations!AI30)</f>
        <v>1828069025320.4438</v>
      </c>
      <c r="AJ30">
        <f>IF(ISBLANK(Calculations!AJ30),"",Calculations!AJ30)</f>
        <v>1849311873875.0237</v>
      </c>
      <c r="AK30">
        <f>IF(ISBLANK(Calculations!AK30),"",Calculations!AK30)</f>
        <v>1869625244366.1143</v>
      </c>
      <c r="AL30">
        <f>IF(ISBLANK(Calculations!AL30),"",Calculations!AL30)</f>
        <v>1890650621059.6584</v>
      </c>
      <c r="AM30">
        <f>IF(ISBLANK(Calculations!AM30),"",Calculations!AM30)</f>
        <v>1912547439475.427</v>
      </c>
      <c r="AN30">
        <f>IF(ISBLANK(Calculations!AN30),"",Calculations!AN30)</f>
        <v>1935443541157.7773</v>
      </c>
      <c r="AO30">
        <f>IF(ISBLANK(Calculations!AO30),"",Calculations!AO30)</f>
        <v>1959317135316.8035</v>
      </c>
      <c r="AP30">
        <f>IF(ISBLANK(Calculations!AP30),"",Calculations!AP30)</f>
        <v>1984098767412.8965</v>
      </c>
      <c r="AQ30">
        <f>IF(ISBLANK(Calculations!AQ30),"",Calculations!AQ30)</f>
        <v>2009673895484.9705</v>
      </c>
      <c r="AR30">
        <f>IF(ISBLANK(Calculations!AR30),"",Calculations!AR30)</f>
        <v>2035917876559.0969</v>
      </c>
      <c r="AS30">
        <f>IF(ISBLANK(Calculations!AS30),"",Calculations!AS30)</f>
        <v>2062759693588.1306</v>
      </c>
      <c r="AT30">
        <f>IF(ISBLANK(Calculations!AT30),"",Calculations!AT30)</f>
        <v>2090174055889.4575</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0.69242175274290885</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0.69242175274290885</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0.69242175274290885</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0.69242175274290885</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0.69242175274290885</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0.69242175274290885</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0.69242175274290885</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0.69242175274290885</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0.69242175274290885</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0.29181152495183738</v>
      </c>
      <c r="K43">
        <f>IF(ISBLANK(Calculations!K43),"",Calculations!K43)</f>
        <v>0.69242175274290885</v>
      </c>
      <c r="L43" t="str">
        <f>IF(ISBLANK(Calculations!L43),"",Calculations!L43)</f>
        <v>RESIDENTIAL</v>
      </c>
      <c r="M43" t="str">
        <f>IF(ISBLANK(Calculations!M43),"",Calculations!M43)</f>
        <v>appl</v>
      </c>
      <c r="N43" t="str">
        <f>IF(ISBLANK(Calculations!N43),"",Calculations!N43)</f>
        <v>electricity</v>
      </c>
      <c r="O43">
        <f t="shared" si="0"/>
        <v>6412065654231.7578</v>
      </c>
      <c r="P43">
        <f>IF(ISBLANK(Calculations!P43),"",Calculations!P43)</f>
        <v>6412065654231.7578</v>
      </c>
      <c r="Q43">
        <f>IF(ISBLANK(Calculations!Q43),"",Calculations!Q43)</f>
        <v>6412065654231.7578</v>
      </c>
      <c r="R43">
        <f>IF(ISBLANK(Calculations!R43),"",Calculations!R43)</f>
        <v>6404212743933.0293</v>
      </c>
      <c r="S43">
        <f>IF(ISBLANK(Calculations!S43),"",Calculations!S43)</f>
        <v>6396971600413.7334</v>
      </c>
      <c r="T43">
        <f>IF(ISBLANK(Calculations!T43),"",Calculations!T43)</f>
        <v>6392272113646.0322</v>
      </c>
      <c r="U43">
        <f>IF(ISBLANK(Calculations!U43),"",Calculations!U43)</f>
        <v>6391501982575.0518</v>
      </c>
      <c r="V43">
        <f>IF(ISBLANK(Calculations!V43),"",Calculations!V43)</f>
        <v>6396607286087.209</v>
      </c>
      <c r="W43">
        <f>IF(ISBLANK(Calculations!W43),"",Calculations!W43)</f>
        <v>6408068064652.5811</v>
      </c>
      <c r="X43">
        <f>IF(ISBLANK(Calculations!X43),"",Calculations!X43)</f>
        <v>6426145005211.9248</v>
      </c>
      <c r="Y43">
        <f>IF(ISBLANK(Calculations!Y43),"",Calculations!Y43)</f>
        <v>6449851407082.2246</v>
      </c>
      <c r="Z43">
        <f>IF(ISBLANK(Calculations!Z43),"",Calculations!Z43)</f>
        <v>6480040492119.1562</v>
      </c>
      <c r="AA43">
        <f>IF(ISBLANK(Calculations!AA43),"",Calculations!AA43)</f>
        <v>6517660593975.4473</v>
      </c>
      <c r="AB43">
        <f>IF(ISBLANK(Calculations!AB43),"",Calculations!AB43)</f>
        <v>6561292273360.3223</v>
      </c>
      <c r="AC43">
        <f>IF(ISBLANK(Calculations!AC43),"",Calculations!AC43)</f>
        <v>6609499009276.2422</v>
      </c>
      <c r="AD43">
        <f>IF(ISBLANK(Calculations!AD43),"",Calculations!AD43)</f>
        <v>6662819511611.9873</v>
      </c>
      <c r="AE43">
        <f>IF(ISBLANK(Calculations!AE43),"",Calculations!AE43)</f>
        <v>6720914114560.7363</v>
      </c>
      <c r="AF43">
        <f>IF(ISBLANK(Calculations!AF43),"",Calculations!AF43)</f>
        <v>6783210304475.917</v>
      </c>
      <c r="AG43">
        <f>IF(ISBLANK(Calculations!AG43),"",Calculations!AG43)</f>
        <v>6847652933236.4297</v>
      </c>
      <c r="AH43">
        <f>IF(ISBLANK(Calculations!AH43),"",Calculations!AH43)</f>
        <v>6913151908320.3779</v>
      </c>
      <c r="AI43">
        <f>IF(ISBLANK(Calculations!AI43),"",Calculations!AI43)</f>
        <v>6979149990495.502</v>
      </c>
      <c r="AJ43">
        <f>IF(ISBLANK(Calculations!AJ43),"",Calculations!AJ43)</f>
        <v>7045355358895.9141</v>
      </c>
      <c r="AK43">
        <f>IF(ISBLANK(Calculations!AK43),"",Calculations!AK43)</f>
        <v>7104641955685.374</v>
      </c>
      <c r="AL43">
        <f>IF(ISBLANK(Calculations!AL43),"",Calculations!AL43)</f>
        <v>7164593349779.0791</v>
      </c>
      <c r="AM43">
        <f>IF(ISBLANK(Calculations!AM43),"",Calculations!AM43)</f>
        <v>7225143485992.3584</v>
      </c>
      <c r="AN43">
        <f>IF(ISBLANK(Calculations!AN43),"",Calculations!AN43)</f>
        <v>7286282484698.5322</v>
      </c>
      <c r="AO43">
        <f>IF(ISBLANK(Calculations!AO43),"",Calculations!AO43)</f>
        <v>7348053433853.4111</v>
      </c>
      <c r="AP43">
        <f>IF(ISBLANK(Calculations!AP43),"",Calculations!AP43)</f>
        <v>7410475683262.7178</v>
      </c>
      <c r="AQ43">
        <f>IF(ISBLANK(Calculations!AQ43),"",Calculations!AQ43)</f>
        <v>7473519596642.5107</v>
      </c>
      <c r="AR43">
        <f>IF(ISBLANK(Calculations!AR43),"",Calculations!AR43)</f>
        <v>7537240192740.6201</v>
      </c>
      <c r="AS43">
        <f>IF(ISBLANK(Calculations!AS43),"",Calculations!AS43)</f>
        <v>7601572274027.6094</v>
      </c>
      <c r="AT43">
        <f>IF(ISBLANK(Calculations!AT43),"",Calculations!AT43)</f>
        <v>7666461428423.5791</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0.69242175274290885</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0.27692233010141837</v>
      </c>
      <c r="K45">
        <f>IF(ISBLANK(Calculations!K45),"",Calculations!K45)</f>
        <v>0.69242175274290885</v>
      </c>
      <c r="L45" t="str">
        <f>IF(ISBLANK(Calculations!L45),"",Calculations!L45)</f>
        <v>RESIDENTIAL</v>
      </c>
      <c r="M45" t="str">
        <f>IF(ISBLANK(Calculations!M45),"",Calculations!M45)</f>
        <v>appl</v>
      </c>
      <c r="N45" t="str">
        <f>IF(ISBLANK(Calculations!N45),"",Calculations!N45)</f>
        <v>natural gas</v>
      </c>
      <c r="O45">
        <f t="shared" si="0"/>
        <v>6027760112356.2676</v>
      </c>
      <c r="P45">
        <f>IF(ISBLANK(Calculations!P45),"",Calculations!P45)</f>
        <v>6027760112356.2676</v>
      </c>
      <c r="Q45">
        <f>IF(ISBLANK(Calculations!Q45),"",Calculations!Q45)</f>
        <v>6027760112356.2676</v>
      </c>
      <c r="R45">
        <f>IF(ISBLANK(Calculations!R45),"",Calculations!R45)</f>
        <v>6065595877463.877</v>
      </c>
      <c r="S45">
        <f>IF(ISBLANK(Calculations!S45),"",Calculations!S45)</f>
        <v>6104207958203.0371</v>
      </c>
      <c r="T45">
        <f>IF(ISBLANK(Calculations!T45),"",Calculations!T45)</f>
        <v>6144817878210.5449</v>
      </c>
      <c r="U45">
        <f>IF(ISBLANK(Calculations!U45),"",Calculations!U45)</f>
        <v>6188227008829.3945</v>
      </c>
      <c r="V45">
        <f>IF(ISBLANK(Calculations!V45),"",Calculations!V45)</f>
        <v>6235788960749.3867</v>
      </c>
      <c r="W45">
        <f>IF(ISBLANK(Calculations!W45),"",Calculations!W45)</f>
        <v>6287069168634.9004</v>
      </c>
      <c r="X45">
        <f>IF(ISBLANK(Calculations!X45),"",Calculations!X45)</f>
        <v>6341119167746.6533</v>
      </c>
      <c r="Y45">
        <f>IF(ISBLANK(Calculations!Y45),"",Calculations!Y45)</f>
        <v>6396233053325.2266</v>
      </c>
      <c r="Z45">
        <f>IF(ISBLANK(Calculations!Z45),"",Calculations!Z45)</f>
        <v>6453075490889.0723</v>
      </c>
      <c r="AA45">
        <f>IF(ISBLANK(Calculations!AA45),"",Calculations!AA45)</f>
        <v>6511530172166.2871</v>
      </c>
      <c r="AB45">
        <f>IF(ISBLANK(Calculations!AB45),"",Calculations!AB45)</f>
        <v>6570168097131.7197</v>
      </c>
      <c r="AC45">
        <f>IF(ISBLANK(Calculations!AC45),"",Calculations!AC45)</f>
        <v>6628540071428.5273</v>
      </c>
      <c r="AD45">
        <f>IF(ISBLANK(Calculations!AD45),"",Calculations!AD45)</f>
        <v>6688411738923.8574</v>
      </c>
      <c r="AE45">
        <f>IF(ISBLANK(Calculations!AE45),"",Calculations!AE45)</f>
        <v>6750319416923.626</v>
      </c>
      <c r="AF45">
        <f>IF(ISBLANK(Calculations!AF45),"",Calculations!AF45)</f>
        <v>6814200676170.3857</v>
      </c>
      <c r="AG45">
        <f>IF(ISBLANK(Calculations!AG45),"",Calculations!AG45)</f>
        <v>6878612542093.9736</v>
      </c>
      <c r="AH45">
        <f>IF(ISBLANK(Calculations!AH45),"",Calculations!AH45)</f>
        <v>6943164603966.7666</v>
      </c>
      <c r="AI45">
        <f>IF(ISBLANK(Calculations!AI45),"",Calculations!AI45)</f>
        <v>7007430576337.7207</v>
      </c>
      <c r="AJ45">
        <f>IF(ISBLANK(Calculations!AJ45),"",Calculations!AJ45)</f>
        <v>7071311326019.4102</v>
      </c>
      <c r="AK45">
        <f>IF(ISBLANK(Calculations!AK45),"",Calculations!AK45)</f>
        <v>7128027597713.5225</v>
      </c>
      <c r="AL45">
        <f>IF(ISBLANK(Calculations!AL45),"",Calculations!AL45)</f>
        <v>7185022322312.8818</v>
      </c>
      <c r="AM45">
        <f>IF(ISBLANK(Calculations!AM45),"",Calculations!AM45)</f>
        <v>7242511277487.5264</v>
      </c>
      <c r="AN45">
        <f>IF(ISBLANK(Calculations!AN45),"",Calculations!AN45)</f>
        <v>7300667266298.7021</v>
      </c>
      <c r="AO45">
        <f>IF(ISBLANK(Calculations!AO45),"",Calculations!AO45)</f>
        <v>7359572756372.501</v>
      </c>
      <c r="AP45">
        <f>IF(ISBLANK(Calculations!AP45),"",Calculations!AP45)</f>
        <v>7419236569085.7422</v>
      </c>
      <c r="AQ45">
        <f>IF(ISBLANK(Calculations!AQ45),"",Calculations!AQ45)</f>
        <v>7479742847411.9307</v>
      </c>
      <c r="AR45">
        <f>IF(ISBLANK(Calculations!AR45),"",Calculations!AR45)</f>
        <v>7541030263913.0645</v>
      </c>
      <c r="AS45">
        <f>IF(ISBLANK(Calculations!AS45),"",Calculations!AS45)</f>
        <v>7603168776824.209</v>
      </c>
      <c r="AT45">
        <f>IF(ISBLANK(Calculations!AT45),"",Calculations!AT45)</f>
        <v>7666201726388.5879</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1.09411946951319E-2</v>
      </c>
      <c r="K46">
        <f>IF(ISBLANK(Calculations!K46),"",Calculations!K46)</f>
        <v>0.69242175274290885</v>
      </c>
      <c r="L46" t="str">
        <f>IF(ISBLANK(Calculations!L46),"",Calculations!L46)</f>
        <v>RESIDENTIAL</v>
      </c>
      <c r="M46" t="str">
        <f>IF(ISBLANK(Calculations!M46),"",Calculations!M46)</f>
        <v>appl</v>
      </c>
      <c r="N46" t="str">
        <f>IF(ISBLANK(Calculations!N46),"",Calculations!N46)</f>
        <v>petroleum diesel</v>
      </c>
      <c r="O46">
        <f t="shared" si="0"/>
        <v>5310720766.7411566</v>
      </c>
      <c r="P46">
        <f>IF(ISBLANK(Calculations!P46),"",Calculations!P46)</f>
        <v>5310720766.7411566</v>
      </c>
      <c r="Q46">
        <f>IF(ISBLANK(Calculations!Q46),"",Calculations!Q46)</f>
        <v>5310720766.7411566</v>
      </c>
      <c r="R46">
        <f>IF(ISBLANK(Calculations!R46),"",Calculations!R46)</f>
        <v>5108626776.7964659</v>
      </c>
      <c r="S46">
        <f>IF(ISBLANK(Calculations!S46),"",Calculations!S46)</f>
        <v>4861278619.4776144</v>
      </c>
      <c r="T46">
        <f>IF(ISBLANK(Calculations!T46),"",Calculations!T46)</f>
        <v>4592659034.5164156</v>
      </c>
      <c r="U46">
        <f>IF(ISBLANK(Calculations!U46),"",Calculations!U46)</f>
        <v>4327028905.2610292</v>
      </c>
      <c r="V46">
        <f>IF(ISBLANK(Calculations!V46),"",Calculations!V46)</f>
        <v>4086139913.5567336</v>
      </c>
      <c r="W46">
        <f>IF(ISBLANK(Calculations!W46),"",Calculations!W46)</f>
        <v>3884510511.1852536</v>
      </c>
      <c r="X46">
        <f>IF(ISBLANK(Calculations!X46),"",Calculations!X46)</f>
        <v>3728996065.5454898</v>
      </c>
      <c r="Y46">
        <f>IF(ISBLANK(Calculations!Y46),"",Calculations!Y46)</f>
        <v>3619291967.3134942</v>
      </c>
      <c r="Z46">
        <f>IF(ISBLANK(Calculations!Z46),"",Calculations!Z46)</f>
        <v>3551564407.0877891</v>
      </c>
      <c r="AA46">
        <f>IF(ISBLANK(Calculations!AA46),"",Calculations!AA46)</f>
        <v>3518324716.2651229</v>
      </c>
      <c r="AB46">
        <f>IF(ISBLANK(Calculations!AB46),"",Calculations!AB46)</f>
        <v>3510068880.0819645</v>
      </c>
      <c r="AC46">
        <f>IF(ISBLANK(Calculations!AC46),"",Calculations!AC46)</f>
        <v>3518358582.3190408</v>
      </c>
      <c r="AD46">
        <f>IF(ISBLANK(Calculations!AD46),"",Calculations!AD46)</f>
        <v>3537799548.8625255</v>
      </c>
      <c r="AE46">
        <f>IF(ISBLANK(Calculations!AE46),"",Calculations!AE46)</f>
        <v>3564121795.5361724</v>
      </c>
      <c r="AF46">
        <f>IF(ISBLANK(Calculations!AF46),"",Calculations!AF46)</f>
        <v>3594406639.8119431</v>
      </c>
      <c r="AG46">
        <f>IF(ISBLANK(Calculations!AG46),"",Calculations!AG46)</f>
        <v>3626306199.8259544</v>
      </c>
      <c r="AH46">
        <f>IF(ISBLANK(Calculations!AH46),"",Calculations!AH46)</f>
        <v>3658876830.2993851</v>
      </c>
      <c r="AI46">
        <f>IF(ISBLANK(Calculations!AI46),"",Calculations!AI46)</f>
        <v>3691509317.4248528</v>
      </c>
      <c r="AJ46">
        <f>IF(ISBLANK(Calculations!AJ46),"",Calculations!AJ46)</f>
        <v>3723959005.5505743</v>
      </c>
      <c r="AK46">
        <f>IF(ISBLANK(Calculations!AK46),"",Calculations!AK46)</f>
        <v>3753094070.6528153</v>
      </c>
      <c r="AL46">
        <f>IF(ISBLANK(Calculations!AL46),"",Calculations!AL46)</f>
        <v>3782448601.6157556</v>
      </c>
      <c r="AM46">
        <f>IF(ISBLANK(Calculations!AM46),"",Calculations!AM46)</f>
        <v>3812151869.9402041</v>
      </c>
      <c r="AN46">
        <f>IF(ISBLANK(Calculations!AN46),"",Calculations!AN46)</f>
        <v>3842306627.0933828</v>
      </c>
      <c r="AO46">
        <f>IF(ISBLANK(Calculations!AO46),"",Calculations!AO46)</f>
        <v>3872963149.1341505</v>
      </c>
      <c r="AP46">
        <f>IF(ISBLANK(Calculations!AP46),"",Calculations!AP46)</f>
        <v>3904094709.6494203</v>
      </c>
      <c r="AQ46">
        <f>IF(ISBLANK(Calculations!AQ46),"",Calculations!AQ46)</f>
        <v>3935730233.2826204</v>
      </c>
      <c r="AR46">
        <f>IF(ISBLANK(Calculations!AR46),"",Calculations!AR46)</f>
        <v>3967821906.5942616</v>
      </c>
      <c r="AS46">
        <f>IF(ISBLANK(Calculations!AS46),"",Calculations!AS46)</f>
        <v>4000387952.9158025</v>
      </c>
      <c r="AT46">
        <f>IF(ISBLANK(Calculations!AT46),"",Calculations!AT46)</f>
        <v>4033453365.3746824</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0.69242175274290885</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0.69242175274290885</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0.69242175274290885</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0.69242175274290885</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0.1818640965185625</v>
      </c>
      <c r="K51">
        <f>IF(ISBLANK(Calculations!K51),"",Calculations!K51)</f>
        <v>0.69242175274290885</v>
      </c>
      <c r="L51" t="str">
        <f>IF(ISBLANK(Calculations!L51),"",Calculations!L51)</f>
        <v>RESIDENTIAL</v>
      </c>
      <c r="M51" t="str">
        <f>IF(ISBLANK(Calculations!M51),"",Calculations!M51)</f>
        <v>appl</v>
      </c>
      <c r="N51" t="str">
        <f>IF(ISBLANK(Calculations!N51),"",Calculations!N51)</f>
        <v>LPG propane or butane</v>
      </c>
      <c r="O51">
        <f t="shared" si="0"/>
        <v>621699903004.1825</v>
      </c>
      <c r="P51">
        <f>IF(ISBLANK(Calculations!P51),"",Calculations!P51)</f>
        <v>621699903004.1825</v>
      </c>
      <c r="Q51">
        <f>IF(ISBLANK(Calculations!Q51),"",Calculations!Q51)</f>
        <v>621699903004.1825</v>
      </c>
      <c r="R51">
        <f>IF(ISBLANK(Calculations!R51),"",Calculations!R51)</f>
        <v>614526643517.96228</v>
      </c>
      <c r="S51">
        <f>IF(ISBLANK(Calculations!S51),"",Calculations!S51)</f>
        <v>610004963559.54431</v>
      </c>
      <c r="T51">
        <f>IF(ISBLANK(Calculations!T51),"",Calculations!T51)</f>
        <v>607747292629.24231</v>
      </c>
      <c r="U51">
        <f>IF(ISBLANK(Calculations!U51),"",Calculations!U51)</f>
        <v>607299802460.80273</v>
      </c>
      <c r="V51">
        <f>IF(ISBLANK(Calculations!V51),"",Calculations!V51)</f>
        <v>608307807299.10852</v>
      </c>
      <c r="W51">
        <f>IF(ISBLANK(Calculations!W51),"",Calculations!W51)</f>
        <v>610408773406.55579</v>
      </c>
      <c r="X51">
        <f>IF(ISBLANK(Calculations!X51),"",Calculations!X51)</f>
        <v>613314136785.47925</v>
      </c>
      <c r="Y51">
        <f>IF(ISBLANK(Calculations!Y51),"",Calculations!Y51)</f>
        <v>616722165404.20703</v>
      </c>
      <c r="Z51">
        <f>IF(ISBLANK(Calculations!Z51),"",Calculations!Z51)</f>
        <v>620609093636.54688</v>
      </c>
      <c r="AA51">
        <f>IF(ISBLANK(Calculations!AA51),"",Calculations!AA51)</f>
        <v>624889856912.33545</v>
      </c>
      <c r="AB51">
        <f>IF(ISBLANK(Calculations!AB51),"",Calculations!AB51)</f>
        <v>629362799571.01721</v>
      </c>
      <c r="AC51">
        <f>IF(ISBLANK(Calculations!AC51),"",Calculations!AC51)</f>
        <v>633919633484.59924</v>
      </c>
      <c r="AD51">
        <f>IF(ISBLANK(Calculations!AD51),"",Calculations!AD51)</f>
        <v>638644149914.39807</v>
      </c>
      <c r="AE51">
        <f>IF(ISBLANK(Calculations!AE51),"",Calculations!AE51)</f>
        <v>643555332325.40527</v>
      </c>
      <c r="AF51">
        <f>IF(ISBLANK(Calculations!AF51),"",Calculations!AF51)</f>
        <v>648650710158.578</v>
      </c>
      <c r="AG51">
        <f>IF(ISBLANK(Calculations!AG51),"",Calculations!AG51)</f>
        <v>653807815096.09375</v>
      </c>
      <c r="AH51">
        <f>IF(ISBLANK(Calculations!AH51),"",Calculations!AH51)</f>
        <v>658998113431.1333</v>
      </c>
      <c r="AI51">
        <f>IF(ISBLANK(Calculations!AI51),"",Calculations!AI51)</f>
        <v>664187783384.22913</v>
      </c>
      <c r="AJ51">
        <f>IF(ISBLANK(Calculations!AJ51),"",Calculations!AJ51)</f>
        <v>669371679818.26697</v>
      </c>
      <c r="AK51">
        <f>IF(ISBLANK(Calculations!AK51),"",Calculations!AK51)</f>
        <v>674982341893.5105</v>
      </c>
      <c r="AL51">
        <f>IF(ISBLANK(Calculations!AL51),"",Calculations!AL51)</f>
        <v>680602980011.5072</v>
      </c>
      <c r="AM51">
        <f>IF(ISBLANK(Calculations!AM51),"",Calculations!AM51)</f>
        <v>686249126206.52026</v>
      </c>
      <c r="AN51">
        <f>IF(ISBLANK(Calculations!AN51),"",Calculations!AN51)</f>
        <v>691934168897.42419</v>
      </c>
      <c r="AO51">
        <f>IF(ISBLANK(Calculations!AO51),"",Calculations!AO51)</f>
        <v>697665116101.19275</v>
      </c>
      <c r="AP51">
        <f>IF(ISBLANK(Calculations!AP51),"",Calculations!AP51)</f>
        <v>703446972916.71619</v>
      </c>
      <c r="AQ51">
        <f>IF(ISBLANK(Calculations!AQ51),"",Calculations!AQ51)</f>
        <v>709288151975.43994</v>
      </c>
      <c r="AR51">
        <f>IF(ISBLANK(Calculations!AR51),"",Calculations!AR51)</f>
        <v>715186892951.28223</v>
      </c>
      <c r="AS51">
        <f>IF(ISBLANK(Calculations!AS51),"",Calculations!AS51)</f>
        <v>721151839384.021</v>
      </c>
      <c r="AT51">
        <f>IF(ISBLANK(Calculations!AT51),"",Calculations!AT51)</f>
        <v>727188520246.68909</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0.69242175274290885</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0.42002952396271709</v>
      </c>
      <c r="K56">
        <f>IF(ISBLANK(Calculations!K56),"",Calculations!K56)</f>
        <v>0.69242175274290885</v>
      </c>
      <c r="L56" t="str">
        <f>IF(ISBLANK(Calculations!L56),"",Calculations!L56)</f>
        <v>RESIDENTIAL</v>
      </c>
      <c r="M56" t="str">
        <f>IF(ISBLANK(Calculations!M56),"",Calculations!M56)</f>
        <v>other</v>
      </c>
      <c r="N56" t="str">
        <f>IF(ISBLANK(Calculations!N56),"",Calculations!N56)</f>
        <v>electricity</v>
      </c>
      <c r="O56">
        <f t="shared" si="0"/>
        <v>9229439737889.6094</v>
      </c>
      <c r="P56">
        <f>IF(ISBLANK(Calculations!P56),"",Calculations!P56)</f>
        <v>9229439737889.6094</v>
      </c>
      <c r="Q56">
        <f>IF(ISBLANK(Calculations!Q56),"",Calculations!Q56)</f>
        <v>9229439737889.6094</v>
      </c>
      <c r="R56">
        <f>IF(ISBLANK(Calculations!R56),"",Calculations!R56)</f>
        <v>9235805354469.3594</v>
      </c>
      <c r="S56">
        <f>IF(ISBLANK(Calculations!S56),"",Calculations!S56)</f>
        <v>9244462329945.6211</v>
      </c>
      <c r="T56">
        <f>IF(ISBLANK(Calculations!T56),"",Calculations!T56)</f>
        <v>9258575496007.6602</v>
      </c>
      <c r="U56">
        <f>IF(ISBLANK(Calculations!U56),"",Calculations!U56)</f>
        <v>9267239486742.6816</v>
      </c>
      <c r="V56">
        <f>IF(ISBLANK(Calculations!V56),"",Calculations!V56)</f>
        <v>9268016426651.7246</v>
      </c>
      <c r="W56">
        <f>IF(ISBLANK(Calculations!W56),"",Calculations!W56)</f>
        <v>9270832687670.75</v>
      </c>
      <c r="X56">
        <f>IF(ISBLANK(Calculations!X56),"",Calculations!X56)</f>
        <v>9275130264424.9141</v>
      </c>
      <c r="Y56">
        <f>IF(ISBLANK(Calculations!Y56),"",Calculations!Y56)</f>
        <v>9272296611410.1758</v>
      </c>
      <c r="Z56">
        <f>IF(ISBLANK(Calculations!Z56),"",Calculations!Z56)</f>
        <v>9258566361556.1348</v>
      </c>
      <c r="AA56">
        <f>IF(ISBLANK(Calculations!AA56),"",Calculations!AA56)</f>
        <v>9236679192640.1953</v>
      </c>
      <c r="AB56">
        <f>IF(ISBLANK(Calculations!AB56),"",Calculations!AB56)</f>
        <v>9202300332421.5781</v>
      </c>
      <c r="AC56">
        <f>IF(ISBLANK(Calculations!AC56),"",Calculations!AC56)</f>
        <v>9168433513017.7266</v>
      </c>
      <c r="AD56">
        <f>IF(ISBLANK(Calculations!AD56),"",Calculations!AD56)</f>
        <v>9142722151163.5273</v>
      </c>
      <c r="AE56">
        <f>IF(ISBLANK(Calculations!AE56),"",Calculations!AE56)</f>
        <v>9119449103261.9961</v>
      </c>
      <c r="AF56">
        <f>IF(ISBLANK(Calculations!AF56),"",Calculations!AF56)</f>
        <v>9091175052763.1406</v>
      </c>
      <c r="AG56">
        <f>IF(ISBLANK(Calculations!AG56),"",Calculations!AG56)</f>
        <v>9050914555744.4551</v>
      </c>
      <c r="AH56">
        <f>IF(ISBLANK(Calculations!AH56),"",Calculations!AH56)</f>
        <v>9001334652824.8047</v>
      </c>
      <c r="AI56">
        <f>IF(ISBLANK(Calculations!AI56),"",Calculations!AI56)</f>
        <v>8933523773094.9941</v>
      </c>
      <c r="AJ56">
        <f>IF(ISBLANK(Calculations!AJ56),"",Calculations!AJ56)</f>
        <v>8840980525487.793</v>
      </c>
      <c r="AK56">
        <f>IF(ISBLANK(Calculations!AK56),"",Calculations!AK56)</f>
        <v>8696972097241.4814</v>
      </c>
      <c r="AL56">
        <f>IF(ISBLANK(Calculations!AL56),"",Calculations!AL56)</f>
        <v>8532183230226.1846</v>
      </c>
      <c r="AM56">
        <f>IF(ISBLANK(Calculations!AM56),"",Calculations!AM56)</f>
        <v>8352588001891.4004</v>
      </c>
      <c r="AN56">
        <f>IF(ISBLANK(Calculations!AN56),"",Calculations!AN56)</f>
        <v>8158793889801.4619</v>
      </c>
      <c r="AO56">
        <f>IF(ISBLANK(Calculations!AO56),"",Calculations!AO56)</f>
        <v>7945368087566.4961</v>
      </c>
      <c r="AP56">
        <f>IF(ISBLANK(Calculations!AP56),"",Calculations!AP56)</f>
        <v>7705939132557.7559</v>
      </c>
      <c r="AQ56">
        <f>IF(ISBLANK(Calculations!AQ56),"",Calculations!AQ56)</f>
        <v>7434682167725.8828</v>
      </c>
      <c r="AR56">
        <f>IF(ISBLANK(Calculations!AR56),"",Calculations!AR56)</f>
        <v>7131678526227.2441</v>
      </c>
      <c r="AS56">
        <f>IF(ISBLANK(Calculations!AS56),"",Calculations!AS56)</f>
        <v>6804036930542.1875</v>
      </c>
      <c r="AT56">
        <f>IF(ISBLANK(Calculations!AT56),"",Calculations!AT56)</f>
        <v>6455149185211.5068</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0.69242175274290885</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0.69242175274290885</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0.69242175274290885</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0.69242175274290885</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0.69242175274290885</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0.69242175274290885</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0.69242175274290885</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0.69242175274290885</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0.69242175274290885</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0.16883211646341284</v>
      </c>
      <c r="K69">
        <f>IF(ISBLANK(Calculations!K69),"",Calculations!K69)</f>
        <v>0.30757824725709121</v>
      </c>
      <c r="L69" t="str">
        <f>IF(ISBLANK(Calculations!L69),"",Calculations!L69)</f>
        <v>RESIDENTIAL</v>
      </c>
      <c r="M69" t="str">
        <f>IF(ISBLANK(Calculations!M69),"",Calculations!M69)</f>
        <v>heating</v>
      </c>
      <c r="N69" t="str">
        <f>IF(ISBLANK(Calculations!N69),"",Calculations!N69)</f>
        <v>electricity</v>
      </c>
      <c r="O69">
        <f t="shared" si="0"/>
        <v>1643352391743.3694</v>
      </c>
      <c r="P69">
        <f>IF(ISBLANK(Calculations!P69),"",Calculations!P69)-(SUMIFS(BDEQ!B:B,BDEQ!$AG:$AG,About!$B$2,BDEQ!$AH:$AH,$I69)*BDEQ!$C$2*$J69*$K69)</f>
        <v>1643352391743.3694</v>
      </c>
      <c r="Q69">
        <f>IF(ISBLANK(Calculations!Q69),"",Calculations!Q69)-(SUMIFS(BDEQ!C:C,BDEQ!$AG:$AG,About!$B$2,BDEQ!$AH:$AH,$I69)*BDEQ!$C$2*$J69*$K69)</f>
        <v>1643352391743.3694</v>
      </c>
      <c r="R69">
        <f>IF(ISBLANK(Calculations!R69),"",Calculations!R69)-(SUMIFS(BDEQ!D:D,BDEQ!$AG:$AG,About!$B$2,BDEQ!$AH:$AH,$I69)*BDEQ!$C$2*$J69*$K69)</f>
        <v>1651945417447.7939</v>
      </c>
      <c r="S69" s="99">
        <f>IF(ISBLANK(Calculations!S69),"",Calculations!S69+('IRA Buildings Changes'!$G$39/($AB$68-$R$68)*(S68-$R$68)))-(SUMIFS(BDEQ!E:E,BDEQ!$AG:$AG,About!$B$2,BDEQ!$AH:$AH,$I69)*BDEQ!$C$2*$J69*$K69)</f>
        <v>1660379172222.1016</v>
      </c>
      <c r="T69" s="99">
        <f>IF(ISBLANK(Calculations!T69),"",Calculations!T69+('IRA Buildings Changes'!$G$39/($AB$68-$R$68)*(T68-$R$68)))-(SUMIFS(BDEQ!F:F,BDEQ!$AG:$AG,About!$B$2,BDEQ!$AH:$AH,$I69)*BDEQ!$C$2*$J69*$K69)</f>
        <v>1667655990864.6931</v>
      </c>
      <c r="U69" s="99">
        <f>IF(ISBLANK(Calculations!U69),"",Calculations!U69+('IRA Buildings Changes'!$G$39/($AB$68-$R$68)*(U68-$R$68)))-(SUMIFS(BDEQ!G:G,BDEQ!$AG:$AG,About!$B$2,BDEQ!$AH:$AH,$I69)*BDEQ!$C$2*$J69*$K69)</f>
        <v>1675057671999.1135</v>
      </c>
      <c r="V69" s="99">
        <f>IF(ISBLANK(Calculations!V69),"",Calculations!V69+('IRA Buildings Changes'!$G$39/($AB$68-$R$68)*(V68-$R$68)))-(SUMIFS(BDEQ!H:H,BDEQ!$AG:$AG,About!$B$2,BDEQ!$AH:$AH,$I69)*BDEQ!$C$2*$J69*$K69)</f>
        <v>1682147525088.2214</v>
      </c>
      <c r="W69" s="99">
        <f>IF(ISBLANK(Calculations!W69),"",Calculations!W69+('IRA Buildings Changes'!$G$39/($AB$68-$R$68)*(W68-$R$68)))-(SUMIFS(BDEQ!I:I,BDEQ!$AG:$AG,About!$B$2,BDEQ!$AH:$AH,$I69)*BDEQ!$C$2*$J69*$K69)</f>
        <v>1688830461496.4985</v>
      </c>
      <c r="X69" s="99">
        <f>IF(ISBLANK(Calculations!X69),"",Calculations!X69+('IRA Buildings Changes'!$G$39/($AB$68-$R$68)*(X68-$R$68)))-(SUMIFS(BDEQ!J:J,BDEQ!$AG:$AG,About!$B$2,BDEQ!$AH:$AH,$I69)*BDEQ!$C$2*$J69*$K69)</f>
        <v>1695494556972.363</v>
      </c>
      <c r="Y69" s="99">
        <f>IF(ISBLANK(Calculations!Y69),"",Calculations!Y69+('IRA Buildings Changes'!$G$39/($AB$68-$R$68)*(Y68-$R$68)))-(SUMIFS(BDEQ!K:K,BDEQ!$AG:$AG,About!$B$2,BDEQ!$AH:$AH,$I69)*BDEQ!$C$2*$J69*$K69)</f>
        <v>1701453109580.6802</v>
      </c>
      <c r="Z69" s="99">
        <f>IF(ISBLANK(Calculations!Z69),"",Calculations!Z69+('IRA Buildings Changes'!$G$39/($AB$68-$R$68)*(Z68-$R$68)))-(SUMIFS(BDEQ!L:L,BDEQ!$AG:$AG,About!$B$2,BDEQ!$AH:$AH,$I69)*BDEQ!$C$2*$J69*$K69)</f>
        <v>1708261789302.8887</v>
      </c>
      <c r="AA69" s="99">
        <f>IF(ISBLANK(Calculations!AA69),"",Calculations!AA69+('IRA Buildings Changes'!$G$39/($AB$68-$R$68)*(AA68-$R$68)))-(SUMIFS(BDEQ!M:M,BDEQ!$AG:$AG,About!$B$2,BDEQ!$AH:$AH,$I69)*BDEQ!$C$2*$J69*$K69)</f>
        <v>1715135427121.2991</v>
      </c>
      <c r="AB69" s="98">
        <f>IF(ISBLANK(Calculations!AB69),"",Calculations!AB69 + 'IRA Buildings Changes'!$G$39)-(SUMIFS(BDEQ!N:N,BDEQ!$AG:$AG,About!$B$2,BDEQ!$AH:$AH,$I69)*BDEQ!$C$2*$J69*$K69)</f>
        <v>1722609378024.4053</v>
      </c>
      <c r="AC69" s="99">
        <f>IF(ISBLANK(Calculations!AC69),"",Calculations!AC69 + 'IRA Buildings Changes'!$G$39)-(SUMIFS(BDEQ!O:O,BDEQ!$AG:$AG,About!$B$2,BDEQ!$AH:$AH,$I69)*BDEQ!$C$2*$J69*$K69)</f>
        <v>1729571399309.3149</v>
      </c>
      <c r="AD69" s="99">
        <f>IF(ISBLANK(Calculations!AD69),"",Calculations!AD69 + 'IRA Buildings Changes'!$G$39)-(SUMIFS(BDEQ!P:P,BDEQ!$AG:$AG,About!$B$2,BDEQ!$AH:$AH,$I69)*BDEQ!$C$2*$J69*$K69)</f>
        <v>1737759814856.6687</v>
      </c>
      <c r="AE69" s="99">
        <f>IF(ISBLANK(Calculations!AE69),"",Calculations!AE69 + 'IRA Buildings Changes'!$G$39)-(SUMIFS(BDEQ!Q:Q,BDEQ!$AG:$AG,About!$B$2,BDEQ!$AH:$AH,$I69)*BDEQ!$C$2*$J69*$K69)</f>
        <v>1747081531307.6042</v>
      </c>
      <c r="AF69" s="99">
        <f>IF(ISBLANK(Calculations!AF69),"",Calculations!AF69 + 'IRA Buildings Changes'!$G$39)-(SUMIFS(BDEQ!R:R,BDEQ!$AG:$AG,About!$B$2,BDEQ!$AH:$AH,$I69)*BDEQ!$C$2*$J69*$K69)</f>
        <v>1758015433294.2869</v>
      </c>
      <c r="AG69" s="99">
        <f>IF(ISBLANK(Calculations!AG69),"",Calculations!AG69 + 'IRA Buildings Changes'!$G$39)-(SUMIFS(BDEQ!S:S,BDEQ!$AG:$AG,About!$B$2,BDEQ!$AH:$AH,$I69)*BDEQ!$C$2*$J69*$K69)</f>
        <v>1769871933183.438</v>
      </c>
      <c r="AH69" s="99">
        <f>IF(ISBLANK(Calculations!AH69),"",Calculations!AH69 + 'IRA Buildings Changes'!$G$39)-(SUMIFS(BDEQ!T:T,BDEQ!$AG:$AG,About!$B$2,BDEQ!$AH:$AH,$I69)*BDEQ!$C$2*$J69*$K69)</f>
        <v>1782895050610.3174</v>
      </c>
      <c r="AI69" s="99">
        <f>IF(ISBLANK(Calculations!AI69),"",Calculations!AI69 + 'IRA Buildings Changes'!$G$39)-(SUMIFS(BDEQ!U:U,BDEQ!$AG:$AG,About!$B$2,BDEQ!$AH:$AH,$I69)*BDEQ!$C$2*$J69*$K69)</f>
        <v>1796124736628.022</v>
      </c>
      <c r="AJ69" s="99">
        <f>IF(ISBLANK(Calculations!AJ69),"",Calculations!AJ69 + 'IRA Buildings Changes'!$G$39)-(SUMIFS(BDEQ!V:V,BDEQ!$AG:$AG,About!$B$2,BDEQ!$AH:$AH,$I69)*BDEQ!$C$2*$J69*$K69)</f>
        <v>1809680043073.7715</v>
      </c>
      <c r="AK69" s="99">
        <f>IF(ISBLANK(Calculations!AK69),"",Calculations!AK69 + 'IRA Buildings Changes'!$G$39)-(SUMIFS(BDEQ!W:W,BDEQ!$AG:$AG,About!$B$2,BDEQ!$AH:$AH,$I69)*BDEQ!$C$2*$J69*$K69)</f>
        <v>1817742242467.2808</v>
      </c>
      <c r="AL69" s="99">
        <f>IF(ISBLANK(Calculations!AL69),"",Calculations!AL69 + 'IRA Buildings Changes'!$G$39)-(SUMIFS(BDEQ!X:X,BDEQ!$AG:$AG,About!$B$2,BDEQ!$AH:$AH,$I69)*BDEQ!$C$2*$J69*$K69)</f>
        <v>1826165205013.5286</v>
      </c>
      <c r="AM69" s="99">
        <f>IF(ISBLANK(Calculations!AM69),"",Calculations!AM69 + 'IRA Buildings Changes'!$G$39)-(SUMIFS(BDEQ!Y:Y,BDEQ!$AG:$AG,About!$B$2,BDEQ!$AH:$AH,$I69)*BDEQ!$C$2*$J69*$K69)</f>
        <v>1834488280341.8987</v>
      </c>
      <c r="AN69" s="99">
        <f>IF(ISBLANK(Calculations!AN69),"",Calculations!AN69 + 'IRA Buildings Changes'!$G$39)-(SUMIFS(BDEQ!Z:Z,BDEQ!$AG:$AG,About!$B$2,BDEQ!$AH:$AH,$I69)*BDEQ!$C$2*$J69*$K69)</f>
        <v>1843397546390.3694</v>
      </c>
      <c r="AO69" s="99">
        <f>IF(ISBLANK(Calculations!AO69),"",Calculations!AO69 + 'IRA Buildings Changes'!$G$39)-(SUMIFS(BDEQ!AA:AA,BDEQ!$AG:$AG,About!$B$2,BDEQ!$AH:$AH,$I69)*BDEQ!$C$2*$J69*$K69)</f>
        <v>1851979348457.6887</v>
      </c>
      <c r="AP69" s="99">
        <f>IF(ISBLANK(Calculations!AP69),"",Calculations!AP69 + 'IRA Buildings Changes'!$G$39)-(SUMIFS(BDEQ!AB:AB,BDEQ!$AG:$AG,About!$B$2,BDEQ!$AH:$AH,$I69)*BDEQ!$C$2*$J69*$K69)</f>
        <v>1860854495390.0923</v>
      </c>
      <c r="AQ69" s="99">
        <f>IF(ISBLANK(Calculations!AQ69),"",Calculations!AQ69 + 'IRA Buildings Changes'!$G$39)-(SUMIFS(BDEQ!AC:AC,BDEQ!$AG:$AG,About!$B$2,BDEQ!$AH:$AH,$I69)*BDEQ!$C$2*$J69*$K69)</f>
        <v>1870066513781.866</v>
      </c>
      <c r="AR69" s="99">
        <f>IF(ISBLANK(Calculations!AR69),"",Calculations!AR69 + 'IRA Buildings Changes'!$G$39)-(SUMIFS(BDEQ!AD:AD,BDEQ!$AG:$AG,About!$B$2,BDEQ!$AH:$AH,$I69)*BDEQ!$C$2*$J69*$K69)</f>
        <v>1879569028432.9895</v>
      </c>
      <c r="AS69" s="99">
        <f>IF(ISBLANK(Calculations!AS69),"",Calculations!AS69 + 'IRA Buildings Changes'!$G$39)-(SUMIFS(BDEQ!AE:AE,BDEQ!$AG:$AG,About!$B$2,BDEQ!$AH:$AH,$I69)*BDEQ!$C$2*$J69*$K69)</f>
        <v>1889267674139.4368</v>
      </c>
      <c r="AT69" s="99">
        <f>IF(ISBLANK(Calculations!AT69),"",Calculations!AT69 + 'IRA Buildings Changes'!$G$39)-(SUMIFS(BDEQ!AF:AF,BDEQ!$AG:$AG,About!$B$2,BDEQ!$AH:$AH,$I69)*BDEQ!$C$2*$J69*$K69)</f>
        <v>1900071297373.0103</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0.30757824725709121</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0.7224669416625441</v>
      </c>
      <c r="K71">
        <f>IF(ISBLANK(Calculations!K71),"",Calculations!K71)</f>
        <v>0.30757824725709121</v>
      </c>
      <c r="L71" t="str">
        <f>IF(ISBLANK(Calculations!L71),"",Calculations!L71)</f>
        <v>RESIDENTIAL</v>
      </c>
      <c r="M71" t="str">
        <f>IF(ISBLANK(Calculations!M71),"",Calculations!M71)</f>
        <v>heating</v>
      </c>
      <c r="N71" t="str">
        <f>IF(ISBLANK(Calculations!N71),"",Calculations!N71)</f>
        <v>natural gas</v>
      </c>
      <c r="O71">
        <f t="shared" si="0"/>
        <v>6985554374559.793</v>
      </c>
      <c r="P71">
        <f>IF(ISBLANK(Calculations!P71),"",Calculations!P71)</f>
        <v>6985554374559.793</v>
      </c>
      <c r="Q71">
        <f>IF(ISBLANK(Calculations!Q71),"",Calculations!Q71)</f>
        <v>6985554374559.793</v>
      </c>
      <c r="R71">
        <f>IF(ISBLANK(Calculations!R71),"",Calculations!R71)</f>
        <v>7026564941508.0615</v>
      </c>
      <c r="S71" s="99">
        <f>IF(ISBLANK(Calculations!S71),"",Calculations!S71 + ('IRA Buildings Changes'!$D$39/($AB$68-$R$68)*(S68-$R$68)))</f>
        <v>6865174139832.3125</v>
      </c>
      <c r="T71" s="99">
        <f>IF(ISBLANK(Calculations!T71),"",Calculations!T71 + ('IRA Buildings Changes'!$D$39/($AB$68-$R$68)*(T68-$R$68)))</f>
        <v>6695768612470.3672</v>
      </c>
      <c r="U71" s="99">
        <f>IF(ISBLANK(Calculations!U71),"",Calculations!U71 + ('IRA Buildings Changes'!$D$39/($AB$68-$R$68)*(U68-$R$68)))</f>
        <v>6525783106141.4619</v>
      </c>
      <c r="V71" s="99">
        <f>IF(ISBLANK(Calculations!V71),"",Calculations!V71 + ('IRA Buildings Changes'!$D$39/($AB$68-$R$68)*(V68-$R$68)))</f>
        <v>6354779047656.4766</v>
      </c>
      <c r="W71" s="99">
        <f>IF(ISBLANK(Calculations!W71),"",Calculations!W71 + ('IRA Buildings Changes'!$D$39/($AB$68-$R$68)*(W68-$R$68)))</f>
        <v>6182055517602.6807</v>
      </c>
      <c r="X71" s="99">
        <f>IF(ISBLANK(Calculations!X71),"",Calculations!X71 + ('IRA Buildings Changes'!$D$39/($AB$68-$R$68)*(X68-$R$68)))</f>
        <v>6008174686804.0273</v>
      </c>
      <c r="Y71" s="99">
        <f>IF(ISBLANK(Calculations!Y71),"",Calculations!Y71 + ('IRA Buildings Changes'!$D$39/($AB$68-$R$68)*(Y68-$R$68)))</f>
        <v>5827577578143.125</v>
      </c>
      <c r="Z71" s="99">
        <f>IF(ISBLANK(Calculations!Z71),"",Calculations!Z71 + ('IRA Buildings Changes'!$D$39/($AB$68-$R$68)*(Z68-$R$68)))</f>
        <v>5650039238953.4297</v>
      </c>
      <c r="AA71" s="99">
        <f>IF(ISBLANK(Calculations!AA71),"",Calculations!AA71 + ('IRA Buildings Changes'!$D$39/($AB$68-$R$68)*(AA68-$R$68)))</f>
        <v>5472198074804.373</v>
      </c>
      <c r="AB71" s="98">
        <f>IF(ISBLANK(Calculations!AB71),"",Calculations!AB71 + 'IRA Buildings Changes'!D39)</f>
        <v>5295748871376.4355</v>
      </c>
      <c r="AC71" s="99">
        <f>IF(ISBLANK(Calculations!AC71),"",Calculations!AC71 + 'IRA Buildings Changes'!$D$39)</f>
        <v>5314979905257.082</v>
      </c>
      <c r="AD71" s="99">
        <f>IF(ISBLANK(Calculations!AD71),"",Calculations!AD71 + 'IRA Buildings Changes'!$D$39)</f>
        <v>5337204115746.5781</v>
      </c>
      <c r="AE71" s="99">
        <f>IF(ISBLANK(Calculations!AE71),"",Calculations!AE71 + 'IRA Buildings Changes'!$D$39)</f>
        <v>5360303120178.8535</v>
      </c>
      <c r="AF71" s="99">
        <f>IF(ISBLANK(Calculations!AF71),"",Calculations!AF71 + 'IRA Buildings Changes'!$D$39)</f>
        <v>5393504366672.1562</v>
      </c>
      <c r="AG71" s="99">
        <f>IF(ISBLANK(Calculations!AG71),"",Calculations!AG71 + 'IRA Buildings Changes'!$D$39)</f>
        <v>5430387210131.7148</v>
      </c>
      <c r="AH71" s="99">
        <f>IF(ISBLANK(Calculations!AH71),"",Calculations!AH71 + 'IRA Buildings Changes'!$D$39)</f>
        <v>5473733869624.3164</v>
      </c>
      <c r="AI71" s="99">
        <f>IF(ISBLANK(Calculations!AI71),"",Calculations!AI71 + 'IRA Buildings Changes'!$D$39)</f>
        <v>5520574972097.4688</v>
      </c>
      <c r="AJ71" s="99">
        <f>IF(ISBLANK(Calculations!AJ71),"",Calculations!AJ71 + 'IRA Buildings Changes'!$D$39)</f>
        <v>5572590561938.6113</v>
      </c>
      <c r="AK71" s="99">
        <f>IF(ISBLANK(Calculations!AK71),"",Calculations!AK71 + 'IRA Buildings Changes'!$D$39)</f>
        <v>5587146449174.9531</v>
      </c>
      <c r="AL71" s="99">
        <f>IF(ISBLANK(Calculations!AL71),"",Calculations!AL71 + 'IRA Buildings Changes'!$D$39)</f>
        <v>5607563315806.5176</v>
      </c>
      <c r="AM71" s="99">
        <f>IF(ISBLANK(Calculations!AM71),"",Calculations!AM71 + 'IRA Buildings Changes'!$D$39)</f>
        <v>5630068516454.6992</v>
      </c>
      <c r="AN71" s="99">
        <f>IF(ISBLANK(Calculations!AN71),"",Calculations!AN71 + 'IRA Buildings Changes'!$D$39)</f>
        <v>5657575683380.3145</v>
      </c>
      <c r="AO71" s="99">
        <f>IF(ISBLANK(Calculations!AO71),"",Calculations!AO71 + 'IRA Buildings Changes'!$D$39)</f>
        <v>5686306368135.4902</v>
      </c>
      <c r="AP71" s="99">
        <f>IF(ISBLANK(Calculations!AP71),"",Calculations!AP71 + 'IRA Buildings Changes'!$D$39)</f>
        <v>5718887381200.9453</v>
      </c>
      <c r="AQ71" s="99">
        <f>IF(ISBLANK(Calculations!AQ71),"",Calculations!AQ71 + 'IRA Buildings Changes'!$D$39)</f>
        <v>5751261855489.4707</v>
      </c>
      <c r="AR71" s="99">
        <f>IF(ISBLANK(Calculations!AR71),"",Calculations!AR71 + 'IRA Buildings Changes'!$D$39)</f>
        <v>5786224148059.668</v>
      </c>
      <c r="AS71" s="99">
        <f>IF(ISBLANK(Calculations!AS71),"",Calculations!AS71 + 'IRA Buildings Changes'!$D$39)</f>
        <v>5819773348337.3672</v>
      </c>
      <c r="AT71" s="99">
        <f>IF(ISBLANK(Calculations!AT71),"",Calculations!AT71 + 'IRA Buildings Changes'!$D$39)</f>
        <v>5854976372448.6504</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0.98905880530486823</v>
      </c>
      <c r="K72">
        <f>IF(ISBLANK(Calculations!K72),"",Calculations!K72)</f>
        <v>0.30757824725709121</v>
      </c>
      <c r="L72" t="str">
        <f>IF(ISBLANK(Calculations!L72),"",Calculations!L72)</f>
        <v>RESIDENTIAL</v>
      </c>
      <c r="M72" t="str">
        <f>IF(ISBLANK(Calculations!M72),"",Calculations!M72)</f>
        <v>heating</v>
      </c>
      <c r="N72" t="str">
        <f>IF(ISBLANK(Calculations!N72),"",Calculations!N72)</f>
        <v>petroleum diesel</v>
      </c>
      <c r="O72">
        <f t="shared" si="0"/>
        <v>213253294612.67465</v>
      </c>
      <c r="P72">
        <f>IF(ISBLANK(Calculations!P72),"",Calculations!P72)</f>
        <v>213253294612.67465</v>
      </c>
      <c r="Q72">
        <f>IF(ISBLANK(Calculations!Q72),"",Calculations!Q72)</f>
        <v>213253294612.67465</v>
      </c>
      <c r="R72">
        <f>IF(ISBLANK(Calculations!R72),"",Calculations!R72)</f>
        <v>214602667118.25629</v>
      </c>
      <c r="S72">
        <f>IF(ISBLANK(Calculations!S72),"",Calculations!S72)</f>
        <v>215605739673.79907</v>
      </c>
      <c r="T72">
        <f>IF(ISBLANK(Calculations!T72),"",Calculations!T72)</f>
        <v>216154988713.31509</v>
      </c>
      <c r="U72">
        <f>IF(ISBLANK(Calculations!U72),"",Calculations!U72)</f>
        <v>216336935892.96753</v>
      </c>
      <c r="V72">
        <f>IF(ISBLANK(Calculations!V72),"",Calculations!V72)</f>
        <v>215981272111.95731</v>
      </c>
      <c r="W72">
        <f>IF(ISBLANK(Calculations!W72),"",Calculations!W72)</f>
        <v>214894023398.9646</v>
      </c>
      <c r="X72">
        <f>IF(ISBLANK(Calculations!X72),"",Calculations!X72)</f>
        <v>212834537820.42386</v>
      </c>
      <c r="Y72">
        <f>IF(ISBLANK(Calculations!Y72),"",Calculations!Y72)</f>
        <v>209464084283.78088</v>
      </c>
      <c r="Z72">
        <f>IF(ISBLANK(Calculations!Z72),"",Calculations!Z72)</f>
        <v>204971379295.95181</v>
      </c>
      <c r="AA72">
        <f>IF(ISBLANK(Calculations!AA72),"",Calculations!AA72)</f>
        <v>199293444665.11508</v>
      </c>
      <c r="AB72">
        <f>IF(ISBLANK(Calculations!AB72),"",Calculations!AB72)</f>
        <v>192605985568.27029</v>
      </c>
      <c r="AC72">
        <f>IF(ISBLANK(Calculations!AC72),"",Calculations!AC72)</f>
        <v>184952987916.61713</v>
      </c>
      <c r="AD72">
        <f>IF(ISBLANK(Calculations!AD72),"",Calculations!AD72)</f>
        <v>176461646381.51791</v>
      </c>
      <c r="AE72">
        <f>IF(ISBLANK(Calculations!AE72),"",Calculations!AE72)</f>
        <v>167220598242.95389</v>
      </c>
      <c r="AF72">
        <f>IF(ISBLANK(Calculations!AF72),"",Calculations!AF72)</f>
        <v>157636170369.83594</v>
      </c>
      <c r="AG72">
        <f>IF(ISBLANK(Calculations!AG72),"",Calculations!AG72)</f>
        <v>147743560414.62161</v>
      </c>
      <c r="AH72">
        <f>IF(ISBLANK(Calculations!AH72),"",Calculations!AH72)</f>
        <v>137758827799.6965</v>
      </c>
      <c r="AI72">
        <f>IF(ISBLANK(Calculations!AI72),"",Calculations!AI72)</f>
        <v>127782020045.9438</v>
      </c>
      <c r="AJ72">
        <f>IF(ISBLANK(Calculations!AJ72),"",Calculations!AJ72)</f>
        <v>117998645022.40378</v>
      </c>
      <c r="AK72">
        <f>IF(ISBLANK(Calculations!AK72),"",Calculations!AK72)</f>
        <v>108046541263.1254</v>
      </c>
      <c r="AL72">
        <f>IF(ISBLANK(Calculations!AL72),"",Calculations!AL72)</f>
        <v>98682833526.62764</v>
      </c>
      <c r="AM72">
        <f>IF(ISBLANK(Calculations!AM72),"",Calculations!AM72)</f>
        <v>89937389475.621338</v>
      </c>
      <c r="AN72">
        <f>IF(ISBLANK(Calculations!AN72),"",Calculations!AN72)</f>
        <v>81931915629.248566</v>
      </c>
      <c r="AO72">
        <f>IF(ISBLANK(Calculations!AO72),"",Calculations!AO72)</f>
        <v>74705710455.390442</v>
      </c>
      <c r="AP72">
        <f>IF(ISBLANK(Calculations!AP72),"",Calculations!AP72)</f>
        <v>68350650996.217125</v>
      </c>
      <c r="AQ72">
        <f>IF(ISBLANK(Calculations!AQ72),"",Calculations!AQ72)</f>
        <v>62864295838.592857</v>
      </c>
      <c r="AR72">
        <f>IF(ISBLANK(Calculations!AR72),"",Calculations!AR72)</f>
        <v>58273644866.318924</v>
      </c>
      <c r="AS72">
        <f>IF(ISBLANK(Calculations!AS72),"",Calculations!AS72)</f>
        <v>54514693936.002518</v>
      </c>
      <c r="AT72">
        <f>IF(ISBLANK(Calculations!AT72),"",Calculations!AT72)</f>
        <v>51548651371.338028</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0.30757824725709121</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0.30757824725709121</v>
      </c>
      <c r="L74" t="str">
        <f>IF(ISBLANK(Calculations!L74),"",Calculations!L74)</f>
        <v>RESIDENTIAL</v>
      </c>
      <c r="M74" t="str">
        <f>IF(ISBLANK(Calculations!M74),"",Calculations!M74)</f>
        <v>heating</v>
      </c>
      <c r="N74" t="str">
        <f>IF(ISBLANK(Calculations!N74),"",Calculations!N74)</f>
        <v>biomass</v>
      </c>
      <c r="O74">
        <f t="shared" si="0"/>
        <v>4048960046892.3486</v>
      </c>
      <c r="P74">
        <f>IF(ISBLANK(Calculations!P74),"",Calculations!P74)</f>
        <v>4048960046892.3486</v>
      </c>
      <c r="Q74">
        <f>IF(ISBLANK(Calculations!Q74),"",Calculations!Q74)</f>
        <v>4048960046892.3486</v>
      </c>
      <c r="R74">
        <f>IF(ISBLANK(Calculations!R74),"",Calculations!R74)</f>
        <v>4068284615781.7314</v>
      </c>
      <c r="S74">
        <f>IF(ISBLANK(Calculations!S74),"",Calculations!S74)</f>
        <v>4084609287266.2524</v>
      </c>
      <c r="T74">
        <f>IF(ISBLANK(Calculations!T74),"",Calculations!T74)</f>
        <v>4098598411697.73</v>
      </c>
      <c r="U74">
        <f>IF(ISBLANK(Calculations!U74),"",Calculations!U74)</f>
        <v>4113766887068.7119</v>
      </c>
      <c r="V74">
        <f>IF(ISBLANK(Calculations!V74),"",Calculations!V74)</f>
        <v>4129710950475.0693</v>
      </c>
      <c r="W74">
        <f>IF(ISBLANK(Calculations!W74),"",Calculations!W74)</f>
        <v>4146756137230.8354</v>
      </c>
      <c r="X74">
        <f>IF(ISBLANK(Calculations!X74),"",Calculations!X74)</f>
        <v>4164496343383.5928</v>
      </c>
      <c r="Y74">
        <f>IF(ISBLANK(Calculations!Y74),"",Calculations!Y74)</f>
        <v>4180374414867.7192</v>
      </c>
      <c r="Z74">
        <f>IF(ISBLANK(Calculations!Z74),"",Calculations!Z74)</f>
        <v>4198915222136.811</v>
      </c>
      <c r="AA74">
        <f>IF(ISBLANK(Calculations!AA74),"",Calculations!AA74)</f>
        <v>4218511095272.5601</v>
      </c>
      <c r="AB74">
        <f>IF(ISBLANK(Calculations!AB74),"",Calculations!AB74)</f>
        <v>4240045207711.624</v>
      </c>
      <c r="AC74">
        <f>IF(ISBLANK(Calculations!AC74),"",Calculations!AC74)</f>
        <v>4262805372709.9688</v>
      </c>
      <c r="AD74">
        <f>IF(ISBLANK(Calculations!AD74),"",Calculations!AD74)</f>
        <v>4287803941871.4438</v>
      </c>
      <c r="AE74">
        <f>IF(ISBLANK(Calculations!AE74),"",Calculations!AE74)</f>
        <v>4314268316345.0879</v>
      </c>
      <c r="AF74">
        <f>IF(ISBLANK(Calculations!AF74),"",Calculations!AF74)</f>
        <v>4346936456234.9629</v>
      </c>
      <c r="AG74">
        <f>IF(ISBLANK(Calculations!AG74),"",Calculations!AG74)</f>
        <v>4382442581677.4639</v>
      </c>
      <c r="AH74">
        <f>IF(ISBLANK(Calculations!AH74),"",Calculations!AH74)</f>
        <v>4421794629800.0771</v>
      </c>
      <c r="AI74">
        <f>IF(ISBLANK(Calculations!AI74),"",Calculations!AI74)</f>
        <v>4462142716412.4268</v>
      </c>
      <c r="AJ74">
        <f>IF(ISBLANK(Calculations!AJ74),"",Calculations!AJ74)</f>
        <v>4503944472544.0684</v>
      </c>
      <c r="AK74">
        <f>IF(ISBLANK(Calculations!AK74),"",Calculations!AK74)</f>
        <v>4527695690097.2617</v>
      </c>
      <c r="AL74">
        <f>IF(ISBLANK(Calculations!AL74),"",Calculations!AL74)</f>
        <v>4551258208829.542</v>
      </c>
      <c r="AM74">
        <f>IF(ISBLANK(Calculations!AM74),"",Calculations!AM74)</f>
        <v>4571717515998.1338</v>
      </c>
      <c r="AN74">
        <f>IF(ISBLANK(Calculations!AN74),"",Calculations!AN74)</f>
        <v>4590925318673.5605</v>
      </c>
      <c r="AO74">
        <f>IF(ISBLANK(Calculations!AO74),"",Calculations!AO74)</f>
        <v>4607593469178.0947</v>
      </c>
      <c r="AP74">
        <f>IF(ISBLANK(Calculations!AP74),"",Calculations!AP74)</f>
        <v>4624776677054.8828</v>
      </c>
      <c r="AQ74">
        <f>IF(ISBLANK(Calculations!AQ74),"",Calculations!AQ74)</f>
        <v>4641270387917.1191</v>
      </c>
      <c r="AR74">
        <f>IF(ISBLANK(Calculations!AR74),"",Calculations!AR74)</f>
        <v>4659528843231.0518</v>
      </c>
      <c r="AS74">
        <f>IF(ISBLANK(Calculations!AS74),"",Calculations!AS74)</f>
        <v>4677460778594.1055</v>
      </c>
      <c r="AT74">
        <f>IF(ISBLANK(Calculations!AT74),"",Calculations!AT74)</f>
        <v>4697085155284.8252</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0.30757824725709121</v>
      </c>
      <c r="L75" t="str">
        <f>IF(ISBLANK(Calculations!L75),"",Calculations!L75)</f>
        <v>RESIDENTIAL</v>
      </c>
      <c r="M75" t="str">
        <f>IF(ISBLANK(Calculations!M75),"",Calculations!M75)</f>
        <v>heating</v>
      </c>
      <c r="N75" t="str">
        <f>IF(ISBLANK(Calculations!N75),"",Calculations!N75)</f>
        <v>kerosene</v>
      </c>
      <c r="O75">
        <f t="shared" si="0"/>
        <v>1230312989.0283649</v>
      </c>
      <c r="P75">
        <f>IF(ISBLANK(Calculations!P75),"",Calculations!P75)</f>
        <v>1230312989.0283649</v>
      </c>
      <c r="Q75">
        <f>IF(ISBLANK(Calculations!Q75),"",Calculations!Q75)</f>
        <v>1230312989.0283649</v>
      </c>
      <c r="R75">
        <f>IF(ISBLANK(Calculations!R75),"",Calculations!R75)</f>
        <v>1239277946.5237324</v>
      </c>
      <c r="S75">
        <f>IF(ISBLANK(Calculations!S75),"",Calculations!S75)</f>
        <v>1247956492.9052603</v>
      </c>
      <c r="T75">
        <f>IF(ISBLANK(Calculations!T75),"",Calculations!T75)</f>
        <v>1256693976.4590483</v>
      </c>
      <c r="U75">
        <f>IF(ISBLANK(Calculations!U75),"",Calculations!U75)</f>
        <v>1265688505.6632824</v>
      </c>
      <c r="V75">
        <f>IF(ISBLANK(Calculations!V75),"",Calculations!V75)</f>
        <v>1274429257.9814289</v>
      </c>
      <c r="W75">
        <f>IF(ISBLANK(Calculations!W75),"",Calculations!W75)</f>
        <v>1283007253.6094844</v>
      </c>
      <c r="X75">
        <f>IF(ISBLANK(Calculations!X75),"",Calculations!X75)</f>
        <v>1291261288.3799944</v>
      </c>
      <c r="Y75">
        <f>IF(ISBLANK(Calculations!Y75),"",Calculations!Y75)</f>
        <v>1298643013.6537709</v>
      </c>
      <c r="Z75">
        <f>IF(ISBLANK(Calculations!Z75),"",Calculations!Z75)</f>
        <v>1305958989.7224584</v>
      </c>
      <c r="AA75">
        <f>IF(ISBLANK(Calculations!AA75),"",Calculations!AA75)</f>
        <v>1312735402.6841729</v>
      </c>
      <c r="AB75">
        <f>IF(ISBLANK(Calculations!AB75),"",Calculations!AB75)</f>
        <v>1319085023.5643086</v>
      </c>
      <c r="AC75">
        <f>IF(ISBLANK(Calculations!AC75),"",Calculations!AC75)</f>
        <v>1324933369.8295596</v>
      </c>
      <c r="AD75">
        <f>IF(ISBLANK(Calculations!AD75),"",Calculations!AD75)</f>
        <v>1330613032.2888525</v>
      </c>
      <c r="AE75">
        <f>IF(ISBLANK(Calculations!AE75),"",Calculations!AE75)</f>
        <v>1336023697.2206633</v>
      </c>
      <c r="AF75">
        <f>IF(ISBLANK(Calculations!AF75),"",Calculations!AF75)</f>
        <v>1341912083.5140245</v>
      </c>
      <c r="AG75">
        <f>IF(ISBLANK(Calculations!AG75),"",Calculations!AG75)</f>
        <v>1347610770.3808551</v>
      </c>
      <c r="AH75">
        <f>IF(ISBLANK(Calculations!AH75),"",Calculations!AH75)</f>
        <v>1353717403.3764241</v>
      </c>
      <c r="AI75">
        <f>IF(ISBLANK(Calculations!AI75),"",Calculations!AI75)</f>
        <v>1359591186.0171599</v>
      </c>
      <c r="AJ75">
        <f>IF(ISBLANK(Calculations!AJ75),"",Calculations!AJ75)</f>
        <v>1365755362.7430029</v>
      </c>
      <c r="AK75">
        <f>IF(ISBLANK(Calculations!AK75),"",Calculations!AK75)</f>
        <v>1373645139.2189298</v>
      </c>
      <c r="AL75">
        <f>IF(ISBLANK(Calculations!AL75),"",Calculations!AL75)</f>
        <v>1381802667.5108173</v>
      </c>
      <c r="AM75">
        <f>IF(ISBLANK(Calculations!AM75),"",Calculations!AM75)</f>
        <v>1389629729.9449613</v>
      </c>
      <c r="AN75">
        <f>IF(ISBLANK(Calculations!AN75),"",Calculations!AN75)</f>
        <v>1397738104.2520087</v>
      </c>
      <c r="AO75">
        <f>IF(ISBLANK(Calculations!AO75),"",Calculations!AO75)</f>
        <v>1405538696.7013755</v>
      </c>
      <c r="AP75">
        <f>IF(ISBLANK(Calculations!AP75),"",Calculations!AP75)</f>
        <v>1413659954.2345467</v>
      </c>
      <c r="AQ75">
        <f>IF(ISBLANK(Calculations!AQ75),"",Calculations!AQ75)</f>
        <v>1421495534.640487</v>
      </c>
      <c r="AR75">
        <f>IF(ISBLANK(Calculations!AR75),"",Calculations!AR75)</f>
        <v>1429678474.5850704</v>
      </c>
      <c r="AS75">
        <f>IF(ISBLANK(Calculations!AS75),"",Calculations!AS75)</f>
        <v>1437593226.5625076</v>
      </c>
      <c r="AT75">
        <f>IF(ISBLANK(Calculations!AT75),"",Calculations!AT75)</f>
        <v>1445877906.382829</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0.30757824725709121</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0.8181359034814375</v>
      </c>
      <c r="K77">
        <f>IF(ISBLANK(Calculations!K77),"",Calculations!K77)</f>
        <v>0.30757824725709121</v>
      </c>
      <c r="L77" t="str">
        <f>IF(ISBLANK(Calculations!L77),"",Calculations!L77)</f>
        <v>RESIDENTIAL</v>
      </c>
      <c r="M77" t="str">
        <f>IF(ISBLANK(Calculations!M77),"",Calculations!M77)</f>
        <v>heating</v>
      </c>
      <c r="N77" t="str">
        <f>IF(ISBLANK(Calculations!N77),"",Calculations!N77)</f>
        <v>LPG propane or butane</v>
      </c>
      <c r="O77">
        <f t="shared" si="0"/>
        <v>1242350665200.2986</v>
      </c>
      <c r="P77">
        <f>IF(ISBLANK(Calculations!P77),"",Calculations!P77)</f>
        <v>1242350665200.2986</v>
      </c>
      <c r="Q77">
        <f>IF(ISBLANK(Calculations!Q77),"",Calculations!Q77)</f>
        <v>1242350665200.2986</v>
      </c>
      <c r="R77">
        <f>IF(ISBLANK(Calculations!R77),"",Calculations!R77)</f>
        <v>1253494536276.6348</v>
      </c>
      <c r="S77">
        <f>IF(ISBLANK(Calculations!S77),"",Calculations!S77)</f>
        <v>1264227301083.0251</v>
      </c>
      <c r="T77">
        <f>IF(ISBLANK(Calculations!T77),"",Calculations!T77)</f>
        <v>1274564921339.0476</v>
      </c>
      <c r="U77">
        <f>IF(ISBLANK(Calculations!U77),"",Calculations!U77)</f>
        <v>1285954443550.5332</v>
      </c>
      <c r="V77">
        <f>IF(ISBLANK(Calculations!V77),"",Calculations!V77)</f>
        <v>1298296437443.4844</v>
      </c>
      <c r="W77">
        <f>IF(ISBLANK(Calculations!W77),"",Calculations!W77)</f>
        <v>1311516166931.2378</v>
      </c>
      <c r="X77">
        <f>IF(ISBLANK(Calculations!X77),"",Calculations!X77)</f>
        <v>1325719596039.5898</v>
      </c>
      <c r="Y77">
        <f>IF(ISBLANK(Calculations!Y77),"",Calculations!Y77)</f>
        <v>1339941805468.437</v>
      </c>
      <c r="Z77">
        <f>IF(ISBLANK(Calculations!Z77),"",Calculations!Z77)</f>
        <v>1355652662166.3823</v>
      </c>
      <c r="AA77">
        <f>IF(ISBLANK(Calculations!AA77),"",Calculations!AA77)</f>
        <v>1371645219272.6604</v>
      </c>
      <c r="AB77">
        <f>IF(ISBLANK(Calculations!AB77),"",Calculations!AB77)</f>
        <v>1387810764809.979</v>
      </c>
      <c r="AC77">
        <f>IF(ISBLANK(Calculations!AC77),"",Calculations!AC77)</f>
        <v>1403469021845.3977</v>
      </c>
      <c r="AD77">
        <f>IF(ISBLANK(Calculations!AD77),"",Calculations!AD77)</f>
        <v>1418526900960.4124</v>
      </c>
      <c r="AE77">
        <f>IF(ISBLANK(Calculations!AE77),"",Calculations!AE77)</f>
        <v>1432371735354.582</v>
      </c>
      <c r="AF77">
        <f>IF(ISBLANK(Calculations!AF77),"",Calculations!AF77)</f>
        <v>1446507933775.0454</v>
      </c>
      <c r="AG77">
        <f>IF(ISBLANK(Calculations!AG77),"",Calculations!AG77)</f>
        <v>1459725682372.0298</v>
      </c>
      <c r="AH77">
        <f>IF(ISBLANK(Calculations!AH77),"",Calculations!AH77)</f>
        <v>1472705281464.2346</v>
      </c>
      <c r="AI77">
        <f>IF(ISBLANK(Calculations!AI77),"",Calculations!AI77)</f>
        <v>1485262160797.301</v>
      </c>
      <c r="AJ77">
        <f>IF(ISBLANK(Calculations!AJ77),"",Calculations!AJ77)</f>
        <v>1497976608235.354</v>
      </c>
      <c r="AK77">
        <f>IF(ISBLANK(Calculations!AK77),"",Calculations!AK77)</f>
        <v>1503340033508.6836</v>
      </c>
      <c r="AL77">
        <f>IF(ISBLANK(Calculations!AL77),"",Calculations!AL77)</f>
        <v>1509455504599.918</v>
      </c>
      <c r="AM77">
        <f>IF(ISBLANK(Calculations!AM77),"",Calculations!AM77)</f>
        <v>1515710309779.9045</v>
      </c>
      <c r="AN77">
        <f>IF(ISBLANK(Calculations!AN77),"",Calculations!AN77)</f>
        <v>1522788693307.1951</v>
      </c>
      <c r="AO77">
        <f>IF(ISBLANK(Calculations!AO77),"",Calculations!AO77)</f>
        <v>1529995077948.3823</v>
      </c>
      <c r="AP77">
        <f>IF(ISBLANK(Calculations!AP77),"",Calculations!AP77)</f>
        <v>1537876862737.8428</v>
      </c>
      <c r="AQ77">
        <f>IF(ISBLANK(Calculations!AQ77),"",Calculations!AQ77)</f>
        <v>1545635904515.6172</v>
      </c>
      <c r="AR77">
        <f>IF(ISBLANK(Calculations!AR77),"",Calculations!AR77)</f>
        <v>1553844776764.8933</v>
      </c>
      <c r="AS77">
        <f>IF(ISBLANK(Calculations!AS77),"",Calculations!AS77)</f>
        <v>1561693943235.0347</v>
      </c>
      <c r="AT77">
        <f>IF(ISBLANK(Calculations!AT77),"",Calculations!AT77)</f>
        <v>1569815510390.4597</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0.30757824725709121</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5.2586316730459576E-2</v>
      </c>
      <c r="K82">
        <f>IF(ISBLANK(Calculations!K82),"",Calculations!K82)</f>
        <v>0.30757824725709121</v>
      </c>
      <c r="L82" t="str">
        <f>IF(ISBLANK(Calculations!L82),"",Calculations!L82)</f>
        <v>RESIDENTIAL</v>
      </c>
      <c r="M82" t="str">
        <f>IF(ISBLANK(Calculations!M82),"",Calculations!M82)</f>
        <v>cooling</v>
      </c>
      <c r="N82" t="str">
        <f>IF(ISBLANK(Calculations!N82),"",Calculations!N82)</f>
        <v>electricity</v>
      </c>
      <c r="O82">
        <f t="shared" ref="O82:O145" si="1">P82</f>
        <v>511856696357.31006</v>
      </c>
      <c r="P82">
        <f>IF(ISBLANK(Calculations!P82),"",Calculations!P82)-(SUMIFS(BDEQ!B:B,BDEQ!$AG:$AG,About!$B$2,BDEQ!$AH:$AH,$I82)*BDEQ!$C$2*$J82*$K82)</f>
        <v>511856696357.31006</v>
      </c>
      <c r="Q82">
        <f>IF(ISBLANK(Calculations!Q82),"",Calculations!Q82)-(SUMIFS(BDEQ!C:C,BDEQ!$AG:$AG,About!$B$2,BDEQ!$AH:$AH,$I82)*BDEQ!$C$2*$J82*$K82)</f>
        <v>511856696357.31006</v>
      </c>
      <c r="R82">
        <f>IF(ISBLANK(Calculations!R82),"",Calculations!R82)-(SUMIFS(BDEQ!D:D,BDEQ!$AG:$AG,About!$B$2,BDEQ!$AH:$AH,$I82)*BDEQ!$C$2*$J82*$K82)</f>
        <v>501319251958.52264</v>
      </c>
      <c r="S82" s="99">
        <f>IF(ISBLANK(Calculations!S82),"",Calculations!S82 + ('IRA Buildings Changes'!$C$39/($AB$81-$R$81)*(S81-$R$81)))-(SUMIFS(BDEQ!E:E,BDEQ!$AG:$AG,About!$B$2,BDEQ!$AH:$AH,$I82)*BDEQ!$C$2*$J82*$K82)</f>
        <v>548810468982.50873</v>
      </c>
      <c r="T82" s="99">
        <f>IF(ISBLANK(Calculations!T82),"",Calculations!T82 + ('IRA Buildings Changes'!$C$39/($AB$81-$R$81)*(T81-$R$81)))-(SUMIFS(BDEQ!F:F,BDEQ!$AG:$AG,About!$B$2,BDEQ!$AH:$AH,$I82)*BDEQ!$C$2*$J82*$K82)</f>
        <v>597154241312.05347</v>
      </c>
      <c r="U82" s="99">
        <f>IF(ISBLANK(Calculations!U82),"",Calculations!U82 + ('IRA Buildings Changes'!$C$39/($AB$81-$R$81)*(U81-$R$81)))-(SUMIFS(BDEQ!G:G,BDEQ!$AG:$AG,About!$B$2,BDEQ!$AH:$AH,$I82)*BDEQ!$C$2*$J82*$K82)</f>
        <v>646822569364.24451</v>
      </c>
      <c r="V82" s="99">
        <f>IF(ISBLANK(Calculations!V82),"",Calculations!V82 + ('IRA Buildings Changes'!$C$39/($AB$81-$R$81)*(V81-$R$81)))-(SUMIFS(BDEQ!H:H,BDEQ!$AG:$AG,About!$B$2,BDEQ!$AH:$AH,$I82)*BDEQ!$C$2*$J82*$K82)</f>
        <v>697308823677.27332</v>
      </c>
      <c r="W82" s="99">
        <f>IF(ISBLANK(Calculations!W82),"",Calculations!W82 + ('IRA Buildings Changes'!$C$39/($AB$81-$R$81)*(W81-$R$81)))-(SUMIFS(BDEQ!I:I,BDEQ!$AG:$AG,About!$B$2,BDEQ!$AH:$AH,$I82)*BDEQ!$C$2*$J82*$K82)</f>
        <v>749266335391.18958</v>
      </c>
      <c r="X82" s="99">
        <f>IF(ISBLANK(Calculations!X82),"",Calculations!X82 + ('IRA Buildings Changes'!$C$39/($AB$81-$R$81)*(X81-$R$81)))-(SUMIFS(BDEQ!J:J,BDEQ!$AG:$AG,About!$B$2,BDEQ!$AH:$AH,$I82)*BDEQ!$C$2*$J82*$K82)</f>
        <v>802094375107.30469</v>
      </c>
      <c r="Y82" s="99">
        <f>IF(ISBLANK(Calculations!Y82),"",Calculations!Y82 + ('IRA Buildings Changes'!$C$39/($AB$81-$R$81)*(Y81-$R$81)))-(SUMIFS(BDEQ!K:K,BDEQ!$AG:$AG,About!$B$2,BDEQ!$AH:$AH,$I82)*BDEQ!$C$2*$J82*$K82)</f>
        <v>856194942479.74011</v>
      </c>
      <c r="Z82" s="99">
        <f>IF(ISBLANK(Calculations!Z82),"",Calculations!Z82 + ('IRA Buildings Changes'!$C$39/($AB$81-$R$81)*(Z81-$R$81)))-(SUMIFS(BDEQ!L:L,BDEQ!$AG:$AG,About!$B$2,BDEQ!$AH:$AH,$I82)*BDEQ!$C$2*$J82*$K82)</f>
        <v>911201226739.44714</v>
      </c>
      <c r="AA82" s="99">
        <f>IF(ISBLANK(Calculations!AA82),"",Calculations!AA82 + ('IRA Buildings Changes'!$C$39/($AB$81-$R$81)*(AA81-$R$81)))-(SUMIFS(BDEQ!M:M,BDEQ!$AG:$AG,About!$B$2,BDEQ!$AH:$AH,$I82)*BDEQ!$C$2*$J82*$K82)</f>
        <v>966950132279.60901</v>
      </c>
      <c r="AB82" s="98">
        <f>IF(ISBLANK(Calculations!AB82),"",Calculations!AB82 + 'IRA Buildings Changes'!C39)-(SUMIFS(BDEQ!N:N,BDEQ!$AG:$AG,About!$B$2,BDEQ!$AH:$AH,$I82)*BDEQ!$C$2*$J82*$K82)</f>
        <v>1023365519166.3876</v>
      </c>
      <c r="AC82" s="99">
        <f>IF(ISBLANK(Calculations!AC82),"",Calculations!AC82  + 'IRA Buildings Changes'!$C$39)-(SUMIFS(BDEQ!O:O,BDEQ!$AG:$AG,About!$B$2,BDEQ!$AH:$AH,$I82)*BDEQ!$C$2*$J82*$K82)</f>
        <v>1022901197239.0623</v>
      </c>
      <c r="AD82" s="99">
        <f>IF(ISBLANK(Calculations!AD82),"",Calculations!AD82  + 'IRA Buildings Changes'!$C$39)-(SUMIFS(BDEQ!P:P,BDEQ!$AG:$AG,About!$B$2,BDEQ!$AH:$AH,$I82)*BDEQ!$C$2*$J82*$K82)</f>
        <v>1023079552392.5546</v>
      </c>
      <c r="AE82" s="99">
        <f>IF(ISBLANK(Calculations!AE82),"",Calculations!AE82  + 'IRA Buildings Changes'!$C$39)-(SUMIFS(BDEQ!Q:Q,BDEQ!$AG:$AG,About!$B$2,BDEQ!$AH:$AH,$I82)*BDEQ!$C$2*$J82*$K82)</f>
        <v>1023350169583.6937</v>
      </c>
      <c r="AF82" s="99">
        <f>IF(ISBLANK(Calculations!AF82),"",Calculations!AF82  + 'IRA Buildings Changes'!$C$39)-(SUMIFS(BDEQ!R:R,BDEQ!$AG:$AG,About!$B$2,BDEQ!$AH:$AH,$I82)*BDEQ!$C$2*$J82*$K82)</f>
        <v>1024070120661.6237</v>
      </c>
      <c r="AG82" s="99">
        <f>IF(ISBLANK(Calculations!AG82),"",Calculations!AG82  + 'IRA Buildings Changes'!$C$39)-(SUMIFS(BDEQ!S:S,BDEQ!$AG:$AG,About!$B$2,BDEQ!$AH:$AH,$I82)*BDEQ!$C$2*$J82*$K82)</f>
        <v>1024755481705.3629</v>
      </c>
      <c r="AH82" s="99">
        <f>IF(ISBLANK(Calculations!AH82),"",Calculations!AH82  + 'IRA Buildings Changes'!$C$39)-(SUMIFS(BDEQ!T:T,BDEQ!$AG:$AG,About!$B$2,BDEQ!$AH:$AH,$I82)*BDEQ!$C$2*$J82*$K82)</f>
        <v>1025909377128.9271</v>
      </c>
      <c r="AI82" s="99">
        <f>IF(ISBLANK(Calculations!AI82),"",Calculations!AI82  + 'IRA Buildings Changes'!$C$39)-(SUMIFS(BDEQ!U:U,BDEQ!$AG:$AG,About!$B$2,BDEQ!$AH:$AH,$I82)*BDEQ!$C$2*$J82*$K82)</f>
        <v>1026913135101.8972</v>
      </c>
      <c r="AJ82" s="99">
        <f>IF(ISBLANK(Calculations!AJ82),"",Calculations!AJ82  + 'IRA Buildings Changes'!$C$39)-(SUMIFS(BDEQ!V:V,BDEQ!$AG:$AG,About!$B$2,BDEQ!$AH:$AH,$I82)*BDEQ!$C$2*$J82*$K82)</f>
        <v>1028337014159.5039</v>
      </c>
      <c r="AK82" s="99">
        <f>IF(ISBLANK(Calculations!AK82),"",Calculations!AK82  + 'IRA Buildings Changes'!$C$39)-(SUMIFS(BDEQ!W:W,BDEQ!$AG:$AG,About!$B$2,BDEQ!$AH:$AH,$I82)*BDEQ!$C$2*$J82*$K82)</f>
        <v>1029645608258.8481</v>
      </c>
      <c r="AL82" s="99">
        <f>IF(ISBLANK(Calculations!AL82),"",Calculations!AL82  + 'IRA Buildings Changes'!$C$39)-(SUMIFS(BDEQ!X:X,BDEQ!$AG:$AG,About!$B$2,BDEQ!$AH:$AH,$I82)*BDEQ!$C$2*$J82*$K82)</f>
        <v>1031315170758.8854</v>
      </c>
      <c r="AM82" s="99">
        <f>IF(ISBLANK(Calculations!AM82),"",Calculations!AM82  + 'IRA Buildings Changes'!$C$39)-(SUMIFS(BDEQ!Y:Y,BDEQ!$AG:$AG,About!$B$2,BDEQ!$AH:$AH,$I82)*BDEQ!$C$2*$J82*$K82)</f>
        <v>1033081284659.6615</v>
      </c>
      <c r="AN82" s="99">
        <f>IF(ISBLANK(Calculations!AN82),"",Calculations!AN82  + 'IRA Buildings Changes'!$C$39)-(SUMIFS(BDEQ!Z:Z,BDEQ!$AG:$AG,About!$B$2,BDEQ!$AH:$AH,$I82)*BDEQ!$C$2*$J82*$K82)</f>
        <v>1034756195989.576</v>
      </c>
      <c r="AO82" s="99">
        <f>IF(ISBLANK(Calculations!AO82),"",Calculations!AO82  + 'IRA Buildings Changes'!$C$39)-(SUMIFS(BDEQ!AA:AA,BDEQ!$AG:$AG,About!$B$2,BDEQ!$AH:$AH,$I82)*BDEQ!$C$2*$J82*$K82)</f>
        <v>1036703366793.0605</v>
      </c>
      <c r="AP82" s="99">
        <f>IF(ISBLANK(Calculations!AP82),"",Calculations!AP82  + 'IRA Buildings Changes'!$C$39)-(SUMIFS(BDEQ!AB:AB,BDEQ!$AG:$AG,About!$B$2,BDEQ!$AH:$AH,$I82)*BDEQ!$C$2*$J82*$K82)</f>
        <v>1038670996512.5094</v>
      </c>
      <c r="AQ82" s="99">
        <f>IF(ISBLANK(Calculations!AQ82),"",Calculations!AQ82  + 'IRA Buildings Changes'!$C$39)-(SUMIFS(BDEQ!AC:AC,BDEQ!$AG:$AG,About!$B$2,BDEQ!$AH:$AH,$I82)*BDEQ!$C$2*$J82*$K82)</f>
        <v>1040533286865.7916</v>
      </c>
      <c r="AR82" s="99">
        <f>IF(ISBLANK(Calculations!AR82),"",Calculations!AR82  + 'IRA Buildings Changes'!$C$39)-(SUMIFS(BDEQ!AD:AD,BDEQ!$AG:$AG,About!$B$2,BDEQ!$AH:$AH,$I82)*BDEQ!$C$2*$J82*$K82)</f>
        <v>1042627067765.7773</v>
      </c>
      <c r="AS82" s="99">
        <f>IF(ISBLANK(Calculations!AS82),"",Calculations!AS82  + 'IRA Buildings Changes'!$C$39)-(SUMIFS(BDEQ!AE:AE,BDEQ!$AG:$AG,About!$B$2,BDEQ!$AH:$AH,$I82)*BDEQ!$C$2*$J82*$K82)</f>
        <v>1044776242292.1178</v>
      </c>
      <c r="AT82" s="99">
        <f>IF(ISBLANK(Calculations!AT82),"",Calculations!AT82  + 'IRA Buildings Changes'!$C$39)-(SUMIFS(BDEQ!AF:AF,BDEQ!$AG:$AG,About!$B$2,BDEQ!$AH:$AH,$I82)*BDEQ!$C$2*$J82*$K82)</f>
        <v>1046833926765.9725</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0.30757824725709121</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0.30757824725709121</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0.30757824725709121</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0.30757824725709121</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0.30757824725709121</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0.30757824725709121</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0.30757824725709121</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0.30757824725709121</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0.30757824725709121</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6.6740517891573203E-2</v>
      </c>
      <c r="K95">
        <f>IF(ISBLANK(Calculations!K95),"",Calculations!K95)</f>
        <v>0.30757824725709121</v>
      </c>
      <c r="L95" t="str">
        <f>IF(ISBLANK(Calculations!L95),"",Calculations!L95)</f>
        <v>RESIDENTIAL</v>
      </c>
      <c r="M95" t="str">
        <f>IF(ISBLANK(Calculations!M95),"",Calculations!M95)</f>
        <v>lighting</v>
      </c>
      <c r="N95" t="str">
        <f>IF(ISBLANK(Calculations!N95),"",Calculations!N95)</f>
        <v>electricity</v>
      </c>
      <c r="O95">
        <f t="shared" si="1"/>
        <v>649628708096.40088</v>
      </c>
      <c r="P95">
        <f>IF(ISBLANK(Calculations!P95),"",Calculations!P95)-(SUMIFS(BDEQ!B:B,BDEQ!$AG:$AG,About!$B$2,BDEQ!$AH:$AH,$I95)*BDEQ!$C$2*$J95*$K95)</f>
        <v>649628708096.40088</v>
      </c>
      <c r="Q95">
        <f>IF(ISBLANK(Calculations!Q95),"",Calculations!Q95)-(SUMIFS(BDEQ!C:C,BDEQ!$AG:$AG,About!$B$2,BDEQ!$AH:$AH,$I95)*BDEQ!$C$2*$J95*$K95)</f>
        <v>649628708096.40088</v>
      </c>
      <c r="R95">
        <f>IF(ISBLANK(Calculations!R95),"",Calculations!R95)-(SUMIFS(BDEQ!D:D,BDEQ!$AG:$AG,About!$B$2,BDEQ!$AH:$AH,$I95)*BDEQ!$C$2*$J95*$K95)</f>
        <v>652727250772.91089</v>
      </c>
      <c r="S95">
        <f>IF(ISBLANK(Calculations!S95),"",Calculations!S95)-(SUMIFS(BDEQ!E:E,BDEQ!$AG:$AG,About!$B$2,BDEQ!$AH:$AH,$I95)*BDEQ!$C$2*$J95*$K95)</f>
        <v>656312677159.23853</v>
      </c>
      <c r="T95">
        <f>IF(ISBLANK(Calculations!T95),"",Calculations!T95)-(SUMIFS(BDEQ!F:F,BDEQ!$AG:$AG,About!$B$2,BDEQ!$AH:$AH,$I95)*BDEQ!$C$2*$J95*$K95)</f>
        <v>660311522937.72681</v>
      </c>
      <c r="U95">
        <f>IF(ISBLANK(Calculations!U95),"",Calculations!U95)-(SUMIFS(BDEQ!G:G,BDEQ!$AG:$AG,About!$B$2,BDEQ!$AH:$AH,$I95)*BDEQ!$C$2*$J95*$K95)</f>
        <v>666571544962.4563</v>
      </c>
      <c r="V95">
        <f>IF(ISBLANK(Calculations!V95),"",Calculations!V95)-(SUMIFS(BDEQ!H:H,BDEQ!$AG:$AG,About!$B$2,BDEQ!$AH:$AH,$I95)*BDEQ!$C$2*$J95*$K95)</f>
        <v>674506577025.55078</v>
      </c>
      <c r="W95">
        <f>IF(ISBLANK(Calculations!W95),"",Calculations!W95)-(SUMIFS(BDEQ!I:I,BDEQ!$AG:$AG,About!$B$2,BDEQ!$AH:$AH,$I95)*BDEQ!$C$2*$J95*$K95)</f>
        <v>683553873041.13904</v>
      </c>
      <c r="X95">
        <f>IF(ISBLANK(Calculations!X95),"",Calculations!X95)-(SUMIFS(BDEQ!J:J,BDEQ!$AG:$AG,About!$B$2,BDEQ!$AH:$AH,$I95)*BDEQ!$C$2*$J95*$K95)</f>
        <v>692378946793.80188</v>
      </c>
      <c r="Y95">
        <f>IF(ISBLANK(Calculations!Y95),"",Calculations!Y95)-(SUMIFS(BDEQ!K:K,BDEQ!$AG:$AG,About!$B$2,BDEQ!$AH:$AH,$I95)*BDEQ!$C$2*$J95*$K95)</f>
        <v>701416036306.57629</v>
      </c>
      <c r="Z95">
        <f>IF(ISBLANK(Calculations!Z95),"",Calculations!Z95)-(SUMIFS(BDEQ!L:L,BDEQ!$AG:$AG,About!$B$2,BDEQ!$AH:$AH,$I95)*BDEQ!$C$2*$J95*$K95)</f>
        <v>710877535704.76208</v>
      </c>
      <c r="AA95">
        <f>IF(ISBLANK(Calculations!AA95),"",Calculations!AA95)-(SUMIFS(BDEQ!M:M,BDEQ!$AG:$AG,About!$B$2,BDEQ!$AH:$AH,$I95)*BDEQ!$C$2*$J95*$K95)</f>
        <v>721440417918.46887</v>
      </c>
      <c r="AB95">
        <f>IF(ISBLANK(Calculations!AB95),"",Calculations!AB95)-(SUMIFS(BDEQ!N:N,BDEQ!$AG:$AG,About!$B$2,BDEQ!$AH:$AH,$I95)*BDEQ!$C$2*$J95*$K95)</f>
        <v>732882546873.12195</v>
      </c>
      <c r="AC95">
        <f>IF(ISBLANK(Calculations!AC95),"",Calculations!AC95)-(SUMIFS(BDEQ!O:O,BDEQ!$AG:$AG,About!$B$2,BDEQ!$AH:$AH,$I95)*BDEQ!$C$2*$J95*$K95)</f>
        <v>745098588445.81763</v>
      </c>
      <c r="AD95">
        <f>IF(ISBLANK(Calculations!AD95),"",Calculations!AD95)-(SUMIFS(BDEQ!P:P,BDEQ!$AG:$AG,About!$B$2,BDEQ!$AH:$AH,$I95)*BDEQ!$C$2*$J95*$K95)</f>
        <v>757433662283.43335</v>
      </c>
      <c r="AE95">
        <f>IF(ISBLANK(Calculations!AE95),"",Calculations!AE95)-(SUMIFS(BDEQ!Q:Q,BDEQ!$AG:$AG,About!$B$2,BDEQ!$AH:$AH,$I95)*BDEQ!$C$2*$J95*$K95)</f>
        <v>769783728356.16443</v>
      </c>
      <c r="AF95">
        <f>IF(ISBLANK(Calculations!AF95),"",Calculations!AF95)-(SUMIFS(BDEQ!R:R,BDEQ!$AG:$AG,About!$B$2,BDEQ!$AH:$AH,$I95)*BDEQ!$C$2*$J95*$K95)</f>
        <v>779314963821.90466</v>
      </c>
      <c r="AG95">
        <f>IF(ISBLANK(Calculations!AG95),"",Calculations!AG95)-(SUMIFS(BDEQ!S:S,BDEQ!$AG:$AG,About!$B$2,BDEQ!$AH:$AH,$I95)*BDEQ!$C$2*$J95*$K95)</f>
        <v>788718598646.1377</v>
      </c>
      <c r="AH95">
        <f>IF(ISBLANK(Calculations!AH95),"",Calculations!AH95)-(SUMIFS(BDEQ!T:T,BDEQ!$AG:$AG,About!$B$2,BDEQ!$AH:$AH,$I95)*BDEQ!$C$2*$J95*$K95)</f>
        <v>798073724067.30371</v>
      </c>
      <c r="AI95">
        <f>IF(ISBLANK(Calculations!AI95),"",Calculations!AI95)-(SUMIFS(BDEQ!U:U,BDEQ!$AG:$AG,About!$B$2,BDEQ!$AH:$AH,$I95)*BDEQ!$C$2*$J95*$K95)</f>
        <v>807317221098.26111</v>
      </c>
      <c r="AJ95">
        <f>IF(ISBLANK(Calculations!AJ95),"",Calculations!AJ95)-(SUMIFS(BDEQ!V:V,BDEQ!$AG:$AG,About!$B$2,BDEQ!$AH:$AH,$I95)*BDEQ!$C$2*$J95*$K95)</f>
        <v>816561020252.07275</v>
      </c>
      <c r="AK95">
        <f>IF(ISBLANK(Calculations!AK95),"",Calculations!AK95)-(SUMIFS(BDEQ!W:W,BDEQ!$AG:$AG,About!$B$2,BDEQ!$AH:$AH,$I95)*BDEQ!$C$2*$J95*$K95)</f>
        <v>825428425272.47485</v>
      </c>
      <c r="AL95">
        <f>IF(ISBLANK(Calculations!AL95),"",Calculations!AL95)-(SUMIFS(BDEQ!X:X,BDEQ!$AG:$AG,About!$B$2,BDEQ!$AH:$AH,$I95)*BDEQ!$C$2*$J95*$K95)</f>
        <v>834579758040.76355</v>
      </c>
      <c r="AM95">
        <f>IF(ISBLANK(Calculations!AM95),"",Calculations!AM95)-(SUMIFS(BDEQ!Y:Y,BDEQ!$AG:$AG,About!$B$2,BDEQ!$AH:$AH,$I95)*BDEQ!$C$2*$J95*$K95)</f>
        <v>844097069019.14587</v>
      </c>
      <c r="AN95">
        <f>IF(ISBLANK(Calculations!AN95),"",Calculations!AN95)-(SUMIFS(BDEQ!Z:Z,BDEQ!$AG:$AG,About!$B$2,BDEQ!$AH:$AH,$I95)*BDEQ!$C$2*$J95*$K95)</f>
        <v>854143085067.88562</v>
      </c>
      <c r="AO95">
        <f>IF(ISBLANK(Calculations!AO95),"",Calculations!AO95)-(SUMIFS(BDEQ!AA:AA,BDEQ!$AG:$AG,About!$B$2,BDEQ!$AH:$AH,$I95)*BDEQ!$C$2*$J95*$K95)</f>
        <v>864530951407.75</v>
      </c>
      <c r="AP95">
        <f>IF(ISBLANK(Calculations!AP95),"",Calculations!AP95)-(SUMIFS(BDEQ!AB:AB,BDEQ!$AG:$AG,About!$B$2,BDEQ!$AH:$AH,$I95)*BDEQ!$C$2*$J95*$K95)</f>
        <v>875259233703.65222</v>
      </c>
      <c r="AQ95">
        <f>IF(ISBLANK(Calculations!AQ95),"",Calculations!AQ95)-(SUMIFS(BDEQ!AC:AC,BDEQ!$AG:$AG,About!$B$2,BDEQ!$AH:$AH,$I95)*BDEQ!$C$2*$J95*$K95)</f>
        <v>886462446438.87097</v>
      </c>
      <c r="AR95">
        <f>IF(ISBLANK(Calculations!AR95),"",Calculations!AR95)-(SUMIFS(BDEQ!AD:AD,BDEQ!$AG:$AG,About!$B$2,BDEQ!$AH:$AH,$I95)*BDEQ!$C$2*$J95*$K95)</f>
        <v>897879454922.44495</v>
      </c>
      <c r="AS95">
        <f>IF(ISBLANK(Calculations!AS95),"",Calculations!AS95)-(SUMIFS(BDEQ!AE:AE,BDEQ!$AG:$AG,About!$B$2,BDEQ!$AH:$AH,$I95)*BDEQ!$C$2*$J95*$K95)</f>
        <v>909605812248.62183</v>
      </c>
      <c r="AT95">
        <f>IF(ISBLANK(Calculations!AT95),"",Calculations!AT95)-(SUMIFS(BDEQ!AF:AF,BDEQ!$AG:$AG,About!$B$2,BDEQ!$AH:$AH,$I95)*BDEQ!$C$2*$J95*$K95)</f>
        <v>921783450332.50769</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0.30757824725709121</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0.30757824725709121</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0.30757824725709121</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0.30757824725709121</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0.30757824725709121</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0.30757824725709121</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0.30757824725709121</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0.30757824725709121</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0.30757824725709121</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0.29181152495183738</v>
      </c>
      <c r="K108">
        <f>IF(ISBLANK(Calculations!K108),"",Calculations!K108)</f>
        <v>0.30757824725709121</v>
      </c>
      <c r="L108" t="str">
        <f>IF(ISBLANK(Calculations!L108),"",Calculations!L108)</f>
        <v>RESIDENTIAL</v>
      </c>
      <c r="M108" t="str">
        <f>IF(ISBLANK(Calculations!M108),"",Calculations!M108)</f>
        <v>appl</v>
      </c>
      <c r="N108" t="str">
        <f>IF(ISBLANK(Calculations!N108),"",Calculations!N108)</f>
        <v>electricity</v>
      </c>
      <c r="O108">
        <f t="shared" si="1"/>
        <v>2840390664484.7617</v>
      </c>
      <c r="P108">
        <f>IF(ISBLANK(Calculations!P108),"",Calculations!P108)-(SUMIFS(BDEQ!B:B,BDEQ!$AG:$AG,About!$B$2,BDEQ!$AH:$AH,$I108)*BDEQ!$C$2*$J108*$K108)</f>
        <v>2840390664484.7617</v>
      </c>
      <c r="Q108">
        <f>IF(ISBLANK(Calculations!Q108),"",Calculations!Q108)-(SUMIFS(BDEQ!C:C,BDEQ!$AG:$AG,About!$B$2,BDEQ!$AH:$AH,$I108)*BDEQ!$C$2*$J108*$K108)</f>
        <v>2840390664484.7617</v>
      </c>
      <c r="R108">
        <f>IF(ISBLANK(Calculations!R108),"",Calculations!R108)-(SUMIFS(BDEQ!D:D,BDEQ!$AG:$AG,About!$B$2,BDEQ!$AH:$AH,$I108)*BDEQ!$C$2*$J108*$K108)</f>
        <v>2835799505733.0073</v>
      </c>
      <c r="S108">
        <f>IF(ISBLANK(Calculations!S108),"",Calculations!S108)-(SUMIFS(BDEQ!E:E,BDEQ!$AG:$AG,About!$B$2,BDEQ!$AH:$AH,$I108)*BDEQ!$C$2*$J108*$K108)</f>
        <v>2831457655709.9775</v>
      </c>
      <c r="T108">
        <f>IF(ISBLANK(Calculations!T108),"",Calculations!T108)-(SUMIFS(BDEQ!F:F,BDEQ!$AG:$AG,About!$B$2,BDEQ!$AH:$AH,$I108)*BDEQ!$C$2*$J108*$K108)</f>
        <v>2828264294457.6772</v>
      </c>
      <c r="U108">
        <f>IF(ISBLANK(Calculations!U108),"",Calculations!U108)-(SUMIFS(BDEQ!G:G,BDEQ!$AG:$AG,About!$B$2,BDEQ!$AH:$AH,$I108)*BDEQ!$C$2*$J108*$K108)</f>
        <v>2827156832565.3794</v>
      </c>
      <c r="V108">
        <f>IF(ISBLANK(Calculations!V108),"",Calculations!V108)-(SUMIFS(BDEQ!H:H,BDEQ!$AG:$AG,About!$B$2,BDEQ!$AH:$AH,$I108)*BDEQ!$C$2*$J108*$K108)</f>
        <v>2828562422334.0537</v>
      </c>
      <c r="W108">
        <f>IF(ISBLANK(Calculations!W108),"",Calculations!W108)-(SUMIFS(BDEQ!I:I,BDEQ!$AG:$AG,About!$B$2,BDEQ!$AH:$AH,$I108)*BDEQ!$C$2*$J108*$K108)</f>
        <v>2832922745604.7871</v>
      </c>
      <c r="X108">
        <f>IF(ISBLANK(Calculations!X108),"",Calculations!X108)-(SUMIFS(BDEQ!J:J,BDEQ!$AG:$AG,About!$B$2,BDEQ!$AH:$AH,$I108)*BDEQ!$C$2*$J108*$K108)</f>
        <v>2840415442736.7529</v>
      </c>
      <c r="Y108">
        <f>IF(ISBLANK(Calculations!Y108),"",Calculations!Y108)-(SUMIFS(BDEQ!K:K,BDEQ!$AG:$AG,About!$B$2,BDEQ!$AH:$AH,$I108)*BDEQ!$C$2*$J108*$K108)</f>
        <v>2850246131481.8257</v>
      </c>
      <c r="Z108">
        <f>IF(ISBLANK(Calculations!Z108),"",Calculations!Z108)-(SUMIFS(BDEQ!L:L,BDEQ!$AG:$AG,About!$B$2,BDEQ!$AH:$AH,$I108)*BDEQ!$C$2*$J108*$K108)</f>
        <v>2863236893615.9839</v>
      </c>
      <c r="AA108">
        <f>IF(ISBLANK(Calculations!AA108),"",Calculations!AA108)-(SUMIFS(BDEQ!M:M,BDEQ!$AG:$AG,About!$B$2,BDEQ!$AH:$AH,$I108)*BDEQ!$C$2*$J108*$K108)</f>
        <v>2879288616197.1548</v>
      </c>
      <c r="AB108">
        <f>IF(ISBLANK(Calculations!AB108),"",Calculations!AB108)-(SUMIFS(BDEQ!N:N,BDEQ!$AG:$AG,About!$B$2,BDEQ!$AH:$AH,$I108)*BDEQ!$C$2*$J108*$K108)</f>
        <v>2898226381104.0103</v>
      </c>
      <c r="AC108">
        <f>IF(ISBLANK(Calculations!AC108),"",Calculations!AC108)-(SUMIFS(BDEQ!O:O,BDEQ!$AG:$AG,About!$B$2,BDEQ!$AH:$AH,$I108)*BDEQ!$C$2*$J108*$K108)</f>
        <v>2918971101781.5005</v>
      </c>
      <c r="AD108">
        <f>IF(ISBLANK(Calculations!AD108),"",Calculations!AD108)-(SUMIFS(BDEQ!P:P,BDEQ!$AG:$AG,About!$B$2,BDEQ!$AH:$AH,$I108)*BDEQ!$C$2*$J108*$K108)</f>
        <v>2942070277940.3613</v>
      </c>
      <c r="AE108">
        <f>IF(ISBLANK(Calculations!AE108),"",Calculations!AE108)-(SUMIFS(BDEQ!Q:Q,BDEQ!$AG:$AG,About!$B$2,BDEQ!$AH:$AH,$I108)*BDEQ!$C$2*$J108*$K108)</f>
        <v>2967637886246.5522</v>
      </c>
      <c r="AF108">
        <f>IF(ISBLANK(Calculations!AF108),"",Calculations!AF108)-(SUMIFS(BDEQ!R:R,BDEQ!$AG:$AG,About!$B$2,BDEQ!$AH:$AH,$I108)*BDEQ!$C$2*$J108*$K108)</f>
        <v>2994654702494.5205</v>
      </c>
      <c r="AG108">
        <f>IF(ISBLANK(Calculations!AG108),"",Calculations!AG108)-(SUMIFS(BDEQ!S:S,BDEQ!$AG:$AG,About!$B$2,BDEQ!$AH:$AH,$I108)*BDEQ!$C$2*$J108*$K108)</f>
        <v>3022627902314.1421</v>
      </c>
      <c r="AH108">
        <f>IF(ISBLANK(Calculations!AH108),"",Calculations!AH108)-(SUMIFS(BDEQ!T:T,BDEQ!$AG:$AG,About!$B$2,BDEQ!$AH:$AH,$I108)*BDEQ!$C$2*$J108*$K108)</f>
        <v>3051136078783.5859</v>
      </c>
      <c r="AI108">
        <f>IF(ISBLANK(Calculations!AI108),"",Calculations!AI108)-(SUMIFS(BDEQ!U:U,BDEQ!$AG:$AG,About!$B$2,BDEQ!$AH:$AH,$I108)*BDEQ!$C$2*$J108*$K108)</f>
        <v>3079533612274.7725</v>
      </c>
      <c r="AJ108">
        <f>IF(ISBLANK(Calculations!AJ108),"",Calculations!AJ108)-(SUMIFS(BDEQ!V:V,BDEQ!$AG:$AG,About!$B$2,BDEQ!$AH:$AH,$I108)*BDEQ!$C$2*$J108*$K108)</f>
        <v>3108101177362.2559</v>
      </c>
      <c r="AK108">
        <f>IF(ISBLANK(Calculations!AK108),"",Calculations!AK108)-(SUMIFS(BDEQ!W:W,BDEQ!$AG:$AG,About!$B$2,BDEQ!$AH:$AH,$I108)*BDEQ!$C$2*$J108*$K108)</f>
        <v>3133754908200.2153</v>
      </c>
      <c r="AL108">
        <f>IF(ISBLANK(Calculations!AL108),"",Calculations!AL108)-(SUMIFS(BDEQ!X:X,BDEQ!$AG:$AG,About!$B$2,BDEQ!$AH:$AH,$I108)*BDEQ!$C$2*$J108*$K108)</f>
        <v>3159562501299.3271</v>
      </c>
      <c r="AM108">
        <f>IF(ISBLANK(Calculations!AM108),"",Calculations!AM108)-(SUMIFS(BDEQ!Y:Y,BDEQ!$AG:$AG,About!$B$2,BDEQ!$AH:$AH,$I108)*BDEQ!$C$2*$J108*$K108)</f>
        <v>3185543707761.2754</v>
      </c>
      <c r="AN108">
        <f>IF(ISBLANK(Calculations!AN108),"",Calculations!AN108)-(SUMIFS(BDEQ!Z:Z,BDEQ!$AG:$AG,About!$B$2,BDEQ!$AH:$AH,$I108)*BDEQ!$C$2*$J108*$K108)</f>
        <v>3212157338379.4126</v>
      </c>
      <c r="AO108">
        <f>IF(ISBLANK(Calculations!AO108),"",Calculations!AO108)-(SUMIFS(BDEQ!AA:AA,BDEQ!$AG:$AG,About!$B$2,BDEQ!$AH:$AH,$I108)*BDEQ!$C$2*$J108*$K108)</f>
        <v>3238647864914.9907</v>
      </c>
      <c r="AP108">
        <f>IF(ISBLANK(Calculations!AP108),"",Calculations!AP108)-(SUMIFS(BDEQ!AB:AB,BDEQ!$AG:$AG,About!$B$2,BDEQ!$AH:$AH,$I108)*BDEQ!$C$2*$J108*$K108)</f>
        <v>3265152507089.5249</v>
      </c>
      <c r="AQ108">
        <f>IF(ISBLANK(Calculations!AQ108),"",Calculations!AQ108)-(SUMIFS(BDEQ!AC:AC,BDEQ!$AG:$AG,About!$B$2,BDEQ!$AH:$AH,$I108)*BDEQ!$C$2*$J108*$K108)</f>
        <v>3292468707255.7393</v>
      </c>
      <c r="AR108">
        <f>IF(ISBLANK(Calculations!AR108),"",Calculations!AR108)-(SUMIFS(BDEQ!AD:AD,BDEQ!$AG:$AG,About!$B$2,BDEQ!$AH:$AH,$I108)*BDEQ!$C$2*$J108*$K108)</f>
        <v>3319721221947.1987</v>
      </c>
      <c r="AS108">
        <f>IF(ISBLANK(Calculations!AS108),"",Calculations!AS108)-(SUMIFS(BDEQ!AE:AE,BDEQ!$AG:$AG,About!$B$2,BDEQ!$AH:$AH,$I108)*BDEQ!$C$2*$J108*$K108)</f>
        <v>3347436810121.5034</v>
      </c>
      <c r="AT108">
        <f>IF(ISBLANK(Calculations!AT108),"",Calculations!AT108)-(SUMIFS(BDEQ!AF:AF,BDEQ!$AG:$AG,About!$B$2,BDEQ!$AH:$AH,$I108)*BDEQ!$C$2*$J108*$K108)</f>
        <v>3376260994653.6113</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0.30757824725709121</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0.27692233010141837</v>
      </c>
      <c r="K110">
        <f>IF(ISBLANK(Calculations!K110),"",Calculations!K110)</f>
        <v>0.30757824725709121</v>
      </c>
      <c r="L110" t="str">
        <f>IF(ISBLANK(Calculations!L110),"",Calculations!L110)</f>
        <v>RESIDENTIAL</v>
      </c>
      <c r="M110" t="str">
        <f>IF(ISBLANK(Calculations!M110),"",Calculations!M110)</f>
        <v>appl</v>
      </c>
      <c r="N110" t="str">
        <f>IF(ISBLANK(Calculations!N110),"",Calculations!N110)</f>
        <v>natural gas</v>
      </c>
      <c r="O110">
        <f t="shared" si="1"/>
        <v>2677570256711.9199</v>
      </c>
      <c r="P110">
        <f>IF(ISBLANK(Calculations!P110),"",Calculations!P110)</f>
        <v>2677570256711.9199</v>
      </c>
      <c r="Q110">
        <f>IF(ISBLANK(Calculations!Q110),"",Calculations!Q110)</f>
        <v>2677570256711.9199</v>
      </c>
      <c r="R110">
        <f>IF(ISBLANK(Calculations!R110),"",Calculations!R110)</f>
        <v>2694377149720.8843</v>
      </c>
      <c r="S110">
        <f>IF(ISBLANK(Calculations!S110),"",Calculations!S110)</f>
        <v>2711528887183.8604</v>
      </c>
      <c r="T110">
        <f>IF(ISBLANK(Calculations!T110),"",Calculations!T110)</f>
        <v>2729568077847.1812</v>
      </c>
      <c r="U110">
        <f>IF(ISBLANK(Calculations!U110),"",Calculations!U110)</f>
        <v>2748850696074.8862</v>
      </c>
      <c r="V110">
        <f>IF(ISBLANK(Calculations!V110),"",Calculations!V110)</f>
        <v>2769978024541.5713</v>
      </c>
      <c r="W110">
        <f>IF(ISBLANK(Calculations!W110),"",Calculations!W110)</f>
        <v>2792757026498.0015</v>
      </c>
      <c r="X110">
        <f>IF(ISBLANK(Calculations!X110),"",Calculations!X110)</f>
        <v>2816766387736.5601</v>
      </c>
      <c r="Y110">
        <f>IF(ISBLANK(Calculations!Y110),"",Calculations!Y110)</f>
        <v>2841248334265.0068</v>
      </c>
      <c r="Z110">
        <f>IF(ISBLANK(Calculations!Z110),"",Calculations!Z110)</f>
        <v>2866498114830.7539</v>
      </c>
      <c r="AA110">
        <f>IF(ISBLANK(Calculations!AA110),"",Calculations!AA110)</f>
        <v>2892464064542.7549</v>
      </c>
      <c r="AB110">
        <f>IF(ISBLANK(Calculations!AB110),"",Calculations!AB110)</f>
        <v>2918511412293.1904</v>
      </c>
      <c r="AC110">
        <f>IF(ISBLANK(Calculations!AC110),"",Calculations!AC110)</f>
        <v>2944440623026.4272</v>
      </c>
      <c r="AD110">
        <f>IF(ISBLANK(Calculations!AD110),"",Calculations!AD110)</f>
        <v>2971036007235.0029</v>
      </c>
      <c r="AE110">
        <f>IF(ISBLANK(Calculations!AE110),"",Calculations!AE110)</f>
        <v>2998535800555.3252</v>
      </c>
      <c r="AF110">
        <f>IF(ISBLANK(Calculations!AF110),"",Calculations!AF110)</f>
        <v>3026912271505.0898</v>
      </c>
      <c r="AG110">
        <f>IF(ISBLANK(Calculations!AG110),"",Calculations!AG110)</f>
        <v>3055524441392.6699</v>
      </c>
      <c r="AH110">
        <f>IF(ISBLANK(Calculations!AH110),"",Calculations!AH110)</f>
        <v>3084198887232.9595</v>
      </c>
      <c r="AI110">
        <f>IF(ISBLANK(Calculations!AI110),"",Calculations!AI110)</f>
        <v>3112746250255.3193</v>
      </c>
      <c r="AJ110">
        <f>IF(ISBLANK(Calculations!AJ110),"",Calculations!AJ110)</f>
        <v>3141122494852.9648</v>
      </c>
      <c r="AK110">
        <f>IF(ISBLANK(Calculations!AK110),"",Calculations!AK110)</f>
        <v>3166316231718.5791</v>
      </c>
      <c r="AL110">
        <f>IF(ISBLANK(Calculations!AL110),"",Calculations!AL110)</f>
        <v>3191633659176.2349</v>
      </c>
      <c r="AM110">
        <f>IF(ISBLANK(Calculations!AM110),"",Calculations!AM110)</f>
        <v>3217170627070.749</v>
      </c>
      <c r="AN110">
        <f>IF(ISBLANK(Calculations!AN110),"",Calculations!AN110)</f>
        <v>3243003895646.1313</v>
      </c>
      <c r="AO110">
        <f>IF(ISBLANK(Calculations!AO110),"",Calculations!AO110)</f>
        <v>3269170097558.4014</v>
      </c>
      <c r="AP110">
        <f>IF(ISBLANK(Calculations!AP110),"",Calculations!AP110)</f>
        <v>3295673151320.5322</v>
      </c>
      <c r="AQ110">
        <f>IF(ISBLANK(Calculations!AQ110),"",Calculations!AQ110)</f>
        <v>3322550433788.7632</v>
      </c>
      <c r="AR110">
        <f>IF(ISBLANK(Calculations!AR110),"",Calculations!AR110)</f>
        <v>3349774702916.1558</v>
      </c>
      <c r="AS110">
        <f>IF(ISBLANK(Calculations!AS110),"",Calculations!AS110)</f>
        <v>3377377034605.854</v>
      </c>
      <c r="AT110">
        <f>IF(ISBLANK(Calculations!AT110),"",Calculations!AT110)</f>
        <v>3405376680875.8564</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1.09411946951319E-2</v>
      </c>
      <c r="K111">
        <f>IF(ISBLANK(Calculations!K111),"",Calculations!K111)</f>
        <v>0.30757824725709121</v>
      </c>
      <c r="L111" t="str">
        <f>IF(ISBLANK(Calculations!L111),"",Calculations!L111)</f>
        <v>RESIDENTIAL</v>
      </c>
      <c r="M111" t="str">
        <f>IF(ISBLANK(Calculations!M111),"",Calculations!M111)</f>
        <v>appl</v>
      </c>
      <c r="N111" t="str">
        <f>IF(ISBLANK(Calculations!N111),"",Calculations!N111)</f>
        <v>petroleum diesel</v>
      </c>
      <c r="O111">
        <f t="shared" si="1"/>
        <v>2359056714.5463052</v>
      </c>
      <c r="P111">
        <f>IF(ISBLANK(Calculations!P111),"",Calculations!P111)</f>
        <v>2359056714.5463052</v>
      </c>
      <c r="Q111">
        <f>IF(ISBLANK(Calculations!Q111),"",Calculations!Q111)</f>
        <v>2359056714.5463052</v>
      </c>
      <c r="R111">
        <f>IF(ISBLANK(Calculations!R111),"",Calculations!R111)</f>
        <v>2269285249.4498587</v>
      </c>
      <c r="S111">
        <f>IF(ISBLANK(Calculations!S111),"",Calculations!S111)</f>
        <v>2159411588.7957411</v>
      </c>
      <c r="T111">
        <f>IF(ISBLANK(Calculations!T111),"",Calculations!T111)</f>
        <v>2040089021.5973511</v>
      </c>
      <c r="U111">
        <f>IF(ISBLANK(Calculations!U111),"",Calculations!U111)</f>
        <v>1922094390.0719872</v>
      </c>
      <c r="V111">
        <f>IF(ISBLANK(Calculations!V111),"",Calculations!V111)</f>
        <v>1815089932.8052537</v>
      </c>
      <c r="W111">
        <f>IF(ISBLANK(Calculations!W111),"",Calculations!W111)</f>
        <v>1725524840.5312953</v>
      </c>
      <c r="X111">
        <f>IF(ISBLANK(Calculations!X111),"",Calculations!X111)</f>
        <v>1656444312.0476723</v>
      </c>
      <c r="Y111">
        <f>IF(ISBLANK(Calculations!Y111),"",Calculations!Y111)</f>
        <v>1607713037.9109895</v>
      </c>
      <c r="Z111">
        <f>IF(ISBLANK(Calculations!Z111),"",Calculations!Z111)</f>
        <v>1577628015.0434945</v>
      </c>
      <c r="AA111">
        <f>IF(ISBLANK(Calculations!AA111),"",Calculations!AA111)</f>
        <v>1562862728.1325858</v>
      </c>
      <c r="AB111">
        <f>IF(ISBLANK(Calculations!AB111),"",Calculations!AB111)</f>
        <v>1559195431.9900274</v>
      </c>
      <c r="AC111">
        <f>IF(ISBLANK(Calculations!AC111),"",Calculations!AC111)</f>
        <v>1562877771.6540585</v>
      </c>
      <c r="AD111">
        <f>IF(ISBLANK(Calculations!AD111),"",Calculations!AD111)</f>
        <v>1571513575.4697845</v>
      </c>
      <c r="AE111">
        <f>IF(ISBLANK(Calculations!AE111),"",Calculations!AE111)</f>
        <v>1583206088.6868775</v>
      </c>
      <c r="AF111">
        <f>IF(ISBLANK(Calculations!AF111),"",Calculations!AF111)</f>
        <v>1596658813.5383079</v>
      </c>
      <c r="AG111">
        <f>IF(ISBLANK(Calculations!AG111),"",Calculations!AG111)</f>
        <v>1610828805.6255221</v>
      </c>
      <c r="AH111">
        <f>IF(ISBLANK(Calculations!AH111),"",Calculations!AH111)</f>
        <v>1625296891.5765941</v>
      </c>
      <c r="AI111">
        <f>IF(ISBLANK(Calculations!AI111),"",Calculations!AI111)</f>
        <v>1639792454.6549218</v>
      </c>
      <c r="AJ111">
        <f>IF(ISBLANK(Calculations!AJ111),"",Calculations!AJ111)</f>
        <v>1654206817.2283263</v>
      </c>
      <c r="AK111">
        <f>IF(ISBLANK(Calculations!AK111),"",Calculations!AK111)</f>
        <v>1667148802.6907556</v>
      </c>
      <c r="AL111">
        <f>IF(ISBLANK(Calculations!AL111),"",Calculations!AL111)</f>
        <v>1680188276.3162868</v>
      </c>
      <c r="AM111">
        <f>IF(ISBLANK(Calculations!AM111),"",Calculations!AM111)</f>
        <v>1693382661.3465807</v>
      </c>
      <c r="AN111">
        <f>IF(ISBLANK(Calculations!AN111),"",Calculations!AN111)</f>
        <v>1706777600.6518478</v>
      </c>
      <c r="AO111">
        <f>IF(ISBLANK(Calculations!AO111),"",Calculations!AO111)</f>
        <v>1720395427.1845143</v>
      </c>
      <c r="AP111">
        <f>IF(ISBLANK(Calculations!AP111),"",Calculations!AP111)</f>
        <v>1734224268.8980126</v>
      </c>
      <c r="AQ111">
        <f>IF(ISBLANK(Calculations!AQ111),"",Calculations!AQ111)</f>
        <v>1748276974.3071289</v>
      </c>
      <c r="AR111">
        <f>IF(ISBLANK(Calculations!AR111),"",Calculations!AR111)</f>
        <v>1762532304.3709819</v>
      </c>
      <c r="AS111">
        <f>IF(ISBLANK(Calculations!AS111),"",Calculations!AS111)</f>
        <v>1776998354.0119612</v>
      </c>
      <c r="AT111">
        <f>IF(ISBLANK(Calculations!AT111),"",Calculations!AT111)</f>
        <v>1791686225.3398733</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0.30757824725709121</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0.30757824725709121</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0.30757824725709121</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0.30757824725709121</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0.1818640965185625</v>
      </c>
      <c r="K116">
        <f>IF(ISBLANK(Calculations!K116),"",Calculations!K116)</f>
        <v>0.30757824725709121</v>
      </c>
      <c r="L116" t="str">
        <f>IF(ISBLANK(Calculations!L116),"",Calculations!L116)</f>
        <v>RESIDENTIAL</v>
      </c>
      <c r="M116" t="str">
        <f>IF(ISBLANK(Calculations!M116),"",Calculations!M116)</f>
        <v>appl</v>
      </c>
      <c r="N116" t="str">
        <f>IF(ISBLANK(Calculations!N116),"",Calculations!N116)</f>
        <v>LPG propane or butane</v>
      </c>
      <c r="O116">
        <f t="shared" si="1"/>
        <v>276163141507.96063</v>
      </c>
      <c r="P116">
        <f>IF(ISBLANK(Calculations!P116),"",Calculations!P116)</f>
        <v>276163141507.96063</v>
      </c>
      <c r="Q116">
        <f>IF(ISBLANK(Calculations!Q116),"",Calculations!Q116)</f>
        <v>276163141507.96063</v>
      </c>
      <c r="R116">
        <f>IF(ISBLANK(Calculations!R116),"",Calculations!R116)</f>
        <v>272976732977.10223</v>
      </c>
      <c r="S116">
        <f>IF(ISBLANK(Calculations!S116),"",Calculations!S116)</f>
        <v>270968173322.87643</v>
      </c>
      <c r="T116">
        <f>IF(ISBLANK(Calculations!T116),"",Calculations!T116)</f>
        <v>269965301207.90488</v>
      </c>
      <c r="U116">
        <f>IF(ISBLANK(Calculations!U116),"",Calculations!U116)</f>
        <v>269766523163.84692</v>
      </c>
      <c r="V116">
        <f>IF(ISBLANK(Calculations!V116),"",Calculations!V116)</f>
        <v>270214285470.80017</v>
      </c>
      <c r="W116">
        <f>IF(ISBLANK(Calculations!W116),"",Calculations!W116)</f>
        <v>271147548283.98492</v>
      </c>
      <c r="X116">
        <f>IF(ISBLANK(Calculations!X116),"",Calculations!X116)</f>
        <v>272438129598.32733</v>
      </c>
      <c r="Y116">
        <f>IF(ISBLANK(Calculations!Y116),"",Calculations!Y116)</f>
        <v>273951998082.38043</v>
      </c>
      <c r="Z116">
        <f>IF(ISBLANK(Calculations!Z116),"",Calculations!Z116)</f>
        <v>275678596890.37756</v>
      </c>
      <c r="AA116">
        <f>IF(ISBLANK(Calculations!AA116),"",Calculations!AA116)</f>
        <v>277580139786.8476</v>
      </c>
      <c r="AB116">
        <f>IF(ISBLANK(Calculations!AB116),"",Calculations!AB116)</f>
        <v>279567050015.46027</v>
      </c>
      <c r="AC116">
        <f>IF(ISBLANK(Calculations!AC116),"",Calculations!AC116)</f>
        <v>281591225285.271</v>
      </c>
      <c r="AD116">
        <f>IF(ISBLANK(Calculations!AD116),"",Calculations!AD116)</f>
        <v>283689886219.67755</v>
      </c>
      <c r="AE116">
        <f>IF(ISBLANK(Calculations!AE116),"",Calculations!AE116)</f>
        <v>285871465397.32983</v>
      </c>
      <c r="AF116">
        <f>IF(ISBLANK(Calculations!AF116),"",Calculations!AF116)</f>
        <v>288134865379.82837</v>
      </c>
      <c r="AG116">
        <f>IF(ISBLANK(Calculations!AG116),"",Calculations!AG116)</f>
        <v>290425684943.65411</v>
      </c>
      <c r="AH116">
        <f>IF(ISBLANK(Calculations!AH116),"",Calculations!AH116)</f>
        <v>292731249230.60626</v>
      </c>
      <c r="AI116">
        <f>IF(ISBLANK(Calculations!AI116),"",Calculations!AI116)</f>
        <v>295036534386.21094</v>
      </c>
      <c r="AJ116">
        <f>IF(ISBLANK(Calculations!AJ116),"",Calculations!AJ116)</f>
        <v>297339254907.08929</v>
      </c>
      <c r="AK116">
        <f>IF(ISBLANK(Calculations!AK116),"",Calculations!AK116)</f>
        <v>299831547502.20068</v>
      </c>
      <c r="AL116">
        <f>IF(ISBLANK(Calculations!AL116),"",Calculations!AL116)</f>
        <v>302328271520.40424</v>
      </c>
      <c r="AM116">
        <f>IF(ISBLANK(Calculations!AM116),"",Calculations!AM116)</f>
        <v>304836326392.36639</v>
      </c>
      <c r="AN116">
        <f>IF(ISBLANK(Calculations!AN116),"",Calculations!AN116)</f>
        <v>307361659340.85223</v>
      </c>
      <c r="AO116">
        <f>IF(ISBLANK(Calculations!AO116),"",Calculations!AO116)</f>
        <v>309907383372.59357</v>
      </c>
      <c r="AP116">
        <f>IF(ISBLANK(Calculations!AP116),"",Calculations!AP116)</f>
        <v>312475721785.0791</v>
      </c>
      <c r="AQ116">
        <f>IF(ISBLANK(Calculations!AQ116),"",Calculations!AQ116)</f>
        <v>315070411523.927</v>
      </c>
      <c r="AR116">
        <f>IF(ISBLANK(Calculations!AR116),"",Calculations!AR116)</f>
        <v>317690670640.83948</v>
      </c>
      <c r="AS116">
        <f>IF(ISBLANK(Calculations!AS116),"",Calculations!AS116)</f>
        <v>320340338652.41833</v>
      </c>
      <c r="AT116">
        <f>IF(ISBLANK(Calculations!AT116),"",Calculations!AT116)</f>
        <v>323021871564.45453</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0.30757824725709121</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0.42002952396271709</v>
      </c>
      <c r="K121">
        <f>IF(ISBLANK(Calculations!K121),"",Calculations!K121)</f>
        <v>0.30757824725709121</v>
      </c>
      <c r="L121" t="str">
        <f>IF(ISBLANK(Calculations!L121),"",Calculations!L121)</f>
        <v>RESIDENTIAL</v>
      </c>
      <c r="M121" t="str">
        <f>IF(ISBLANK(Calculations!M121),"",Calculations!M121)</f>
        <v>other</v>
      </c>
      <c r="N121" t="str">
        <f>IF(ISBLANK(Calculations!N121),"",Calculations!N121)</f>
        <v>electricity</v>
      </c>
      <c r="O121">
        <f t="shared" si="1"/>
        <v>4088419533356.6387</v>
      </c>
      <c r="P121">
        <f>IF(ISBLANK(Calculations!P121),"",Calculations!P121)-(SUMIFS(BDEQ!B:B,BDEQ!$AG:$AG,About!$B$2,BDEQ!$AH:$AH,$I121)*BDEQ!$C$2*$J121*$K121)</f>
        <v>4088419533356.6387</v>
      </c>
      <c r="Q121">
        <f>IF(ISBLANK(Calculations!Q121),"",Calculations!Q121)-(SUMIFS(BDEQ!C:C,BDEQ!$AG:$AG,About!$B$2,BDEQ!$AH:$AH,$I121)*BDEQ!$C$2*$J121*$K121)</f>
        <v>4088419533356.6387</v>
      </c>
      <c r="R121">
        <f>IF(ISBLANK(Calculations!R121),"",Calculations!R121)-(SUMIFS(BDEQ!D:D,BDEQ!$AG:$AG,About!$B$2,BDEQ!$AH:$AH,$I121)*BDEQ!$C$2*$J121*$K121)</f>
        <v>4089659761753.7769</v>
      </c>
      <c r="S121">
        <f>IF(ISBLANK(Calculations!S121),"",Calculations!S121)-(SUMIFS(BDEQ!E:E,BDEQ!$AG:$AG,About!$B$2,BDEQ!$AH:$AH,$I121)*BDEQ!$C$2*$J121*$K121)</f>
        <v>4091885523892.623</v>
      </c>
      <c r="T121">
        <f>IF(ISBLANK(Calculations!T121),"",Calculations!T121)-(SUMIFS(BDEQ!F:F,BDEQ!$AG:$AG,About!$B$2,BDEQ!$AH:$AH,$I121)*BDEQ!$C$2*$J121*$K121)</f>
        <v>4096562983800.4009</v>
      </c>
      <c r="U121">
        <f>IF(ISBLANK(Calculations!U121),"",Calculations!U121)-(SUMIFS(BDEQ!G:G,BDEQ!$AG:$AG,About!$B$2,BDEQ!$AH:$AH,$I121)*BDEQ!$C$2*$J121*$K121)</f>
        <v>4099309929410.1704</v>
      </c>
      <c r="V121">
        <f>IF(ISBLANK(Calculations!V121),"",Calculations!V121)-(SUMIFS(BDEQ!H:H,BDEQ!$AG:$AG,About!$B$2,BDEQ!$AH:$AH,$I121)*BDEQ!$C$2*$J121*$K121)</f>
        <v>4098413984536.9487</v>
      </c>
      <c r="W121">
        <f>IF(ISBLANK(Calculations!W121),"",Calculations!W121)-(SUMIFS(BDEQ!I:I,BDEQ!$AG:$AG,About!$B$2,BDEQ!$AH:$AH,$I121)*BDEQ!$C$2*$J121*$K121)</f>
        <v>4098613328413.5903</v>
      </c>
      <c r="X121">
        <f>IF(ISBLANK(Calculations!X121),"",Calculations!X121)-(SUMIFS(BDEQ!J:J,BDEQ!$AG:$AG,About!$B$2,BDEQ!$AH:$AH,$I121)*BDEQ!$C$2*$J121*$K121)</f>
        <v>4099749105267.6953</v>
      </c>
      <c r="Y121">
        <f>IF(ISBLANK(Calculations!Y121),"",Calculations!Y121)-(SUMIFS(BDEQ!K:K,BDEQ!$AG:$AG,About!$B$2,BDEQ!$AH:$AH,$I121)*BDEQ!$C$2*$J121*$K121)</f>
        <v>4097483024793.3286</v>
      </c>
      <c r="Z121">
        <f>IF(ISBLANK(Calculations!Z121),"",Calculations!Z121)-(SUMIFS(BDEQ!L:L,BDEQ!$AG:$AG,About!$B$2,BDEQ!$AH:$AH,$I121)*BDEQ!$C$2*$J121*$K121)</f>
        <v>4090780242656.3833</v>
      </c>
      <c r="AA121">
        <f>IF(ISBLANK(Calculations!AA121),"",Calculations!AA121)-(SUMIFS(BDEQ!M:M,BDEQ!$AG:$AG,About!$B$2,BDEQ!$AH:$AH,$I121)*BDEQ!$C$2*$J121*$K121)</f>
        <v>4080108729631.6782</v>
      </c>
      <c r="AB121">
        <f>IF(ISBLANK(Calculations!AB121),"",Calculations!AB121)-(SUMIFS(BDEQ!N:N,BDEQ!$AG:$AG,About!$B$2,BDEQ!$AH:$AH,$I121)*BDEQ!$C$2*$J121*$K121)</f>
        <v>4064198744809.9839</v>
      </c>
      <c r="AC121">
        <f>IF(ISBLANK(Calculations!AC121),"",Calculations!AC121)-(SUMIFS(BDEQ!O:O,BDEQ!$AG:$AG,About!$B$2,BDEQ!$AH:$AH,$I121)*BDEQ!$C$2*$J121*$K121)</f>
        <v>4048191897804.4604</v>
      </c>
      <c r="AD121">
        <f>IF(ISBLANK(Calculations!AD121),"",Calculations!AD121)-(SUMIFS(BDEQ!P:P,BDEQ!$AG:$AG,About!$B$2,BDEQ!$AH:$AH,$I121)*BDEQ!$C$2*$J121*$K121)</f>
        <v>4035927064758.6616</v>
      </c>
      <c r="AE121">
        <f>IF(ISBLANK(Calculations!AE121),"",Calculations!AE121)-(SUMIFS(BDEQ!Q:Q,BDEQ!$AG:$AG,About!$B$2,BDEQ!$AH:$AH,$I121)*BDEQ!$C$2*$J121*$K121)</f>
        <v>4025245886895.7949</v>
      </c>
      <c r="AF121">
        <f>IF(ISBLANK(Calculations!AF121),"",Calculations!AF121)-(SUMIFS(BDEQ!R:R,BDEQ!$AG:$AG,About!$B$2,BDEQ!$AH:$AH,$I121)*BDEQ!$C$2*$J121*$K121)</f>
        <v>4011742770514.5776</v>
      </c>
      <c r="AG121">
        <f>IF(ISBLANK(Calculations!AG121),"",Calculations!AG121)-(SUMIFS(BDEQ!S:S,BDEQ!$AG:$AG,About!$B$2,BDEQ!$AH:$AH,$I121)*BDEQ!$C$2*$J121*$K121)</f>
        <v>3992919401736.5923</v>
      </c>
      <c r="AH121">
        <f>IF(ISBLANK(Calculations!AH121),"",Calculations!AH121)-(SUMIFS(BDEQ!T:T,BDEQ!$AG:$AG,About!$B$2,BDEQ!$AH:$AH,$I121)*BDEQ!$C$2*$J121*$K121)</f>
        <v>3970050918552.4937</v>
      </c>
      <c r="AI121">
        <f>IF(ISBLANK(Calculations!AI121),"",Calculations!AI121)-(SUMIFS(BDEQ!U:U,BDEQ!$AG:$AG,About!$B$2,BDEQ!$AH:$AH,$I121)*BDEQ!$C$2*$J121*$K121)</f>
        <v>3938605737395.3643</v>
      </c>
      <c r="AJ121">
        <f>IF(ISBLANK(Calculations!AJ121),"",Calculations!AJ121)-(SUMIFS(BDEQ!V:V,BDEQ!$AG:$AG,About!$B$2,BDEQ!$AH:$AH,$I121)*BDEQ!$C$2*$J121*$K121)</f>
        <v>3896286483026.2695</v>
      </c>
      <c r="AK121">
        <f>IF(ISBLANK(Calculations!AK121),"",Calculations!AK121)-(SUMIFS(BDEQ!W:W,BDEQ!$AG:$AG,About!$B$2,BDEQ!$AH:$AH,$I121)*BDEQ!$C$2*$J121*$K121)</f>
        <v>3831335684624.769</v>
      </c>
      <c r="AL121">
        <f>IF(ISBLANK(Calculations!AL121),"",Calculations!AL121)-(SUMIFS(BDEQ!X:X,BDEQ!$AG:$AG,About!$B$2,BDEQ!$AH:$AH,$I121)*BDEQ!$C$2*$J121*$K121)</f>
        <v>3756950486091.4292</v>
      </c>
      <c r="AM121">
        <f>IF(ISBLANK(Calculations!AM121),"",Calculations!AM121)-(SUMIFS(BDEQ!Y:Y,BDEQ!$AG:$AG,About!$B$2,BDEQ!$AH:$AH,$I121)*BDEQ!$C$2*$J121*$K121)</f>
        <v>3675855275640.5068</v>
      </c>
      <c r="AN121">
        <f>IF(ISBLANK(Calculations!AN121),"",Calculations!AN121)-(SUMIFS(BDEQ!Z:Z,BDEQ!$AG:$AG,About!$B$2,BDEQ!$AH:$AH,$I121)*BDEQ!$C$2*$J121*$K121)</f>
        <v>3588986621631.374</v>
      </c>
      <c r="AO121">
        <f>IF(ISBLANK(Calculations!AO121),"",Calculations!AO121)-(SUMIFS(BDEQ!AA:AA,BDEQ!$AG:$AG,About!$B$2,BDEQ!$AH:$AH,$I121)*BDEQ!$C$2*$J121*$K121)</f>
        <v>3492816189309.2041</v>
      </c>
      <c r="AP121">
        <f>IF(ISBLANK(Calculations!AP121),"",Calculations!AP121)-(SUMIFS(BDEQ!AB:AB,BDEQ!$AG:$AG,About!$B$2,BDEQ!$AH:$AH,$I121)*BDEQ!$C$2*$J121*$K121)</f>
        <v>3384698873745.4824</v>
      </c>
      <c r="AQ121">
        <f>IF(ISBLANK(Calculations!AQ121),"",Calculations!AQ121)-(SUMIFS(BDEQ!AC:AC,BDEQ!$AG:$AG,About!$B$2,BDEQ!$AH:$AH,$I121)*BDEQ!$C$2*$J121*$K121)</f>
        <v>3263214012165.3721</v>
      </c>
      <c r="AR121">
        <f>IF(ISBLANK(Calculations!AR121),"",Calculations!AR121)-(SUMIFS(BDEQ!AD:AD,BDEQ!$AG:$AG,About!$B$2,BDEQ!$AH:$AH,$I121)*BDEQ!$C$2*$J121*$K121)</f>
        <v>3127102741643.1499</v>
      </c>
      <c r="AS121">
        <f>IF(ISBLANK(Calculations!AS121),"",Calculations!AS121)-(SUMIFS(BDEQ!AE:AE,BDEQ!$AG:$AG,About!$B$2,BDEQ!$AH:$AH,$I121)*BDEQ!$C$2*$J121*$K121)</f>
        <v>2980322698909.7144</v>
      </c>
      <c r="AT121">
        <f>IF(ISBLANK(Calculations!AT121),"",Calculations!AT121)-(SUMIFS(BDEQ!AF:AF,BDEQ!$AG:$AG,About!$B$2,BDEQ!$AH:$AH,$I121)*BDEQ!$C$2*$J121*$K121)</f>
        <v>2825344492674.5723</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0.30757824725709121</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0.30757824725709121</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0.30757824725709121</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0.30757824725709121</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0.30757824725709121</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0.30757824725709121</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0.30757824725709121</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0.30757824725709121</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0.30757824725709121</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2.9482694506082228E-2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663950280276.9718</v>
      </c>
      <c r="P134">
        <f>IF(ISBLANK(Calculations!P134),"",Calculations!P134)</f>
        <v>663950280276.9718</v>
      </c>
      <c r="Q134">
        <f>IF(ISBLANK(Calculations!Q134),"",Calculations!Q134)</f>
        <v>663950280276.9718</v>
      </c>
      <c r="R134">
        <f>IF(ISBLANK(Calculations!R134),"",Calculations!R134)</f>
        <v>669961822527.73438</v>
      </c>
      <c r="S134">
        <f>IF(ISBLANK(Calculations!S134),"",Calculations!S134)</f>
        <v>675555479037.50464</v>
      </c>
      <c r="T134">
        <f>IF(ISBLANK(Calculations!T134),"",Calculations!T134)</f>
        <v>680859385557.82825</v>
      </c>
      <c r="U134">
        <f>IF(ISBLANK(Calculations!U134),"",Calculations!U134)</f>
        <v>685844176524.12048</v>
      </c>
      <c r="V134">
        <f>IF(ISBLANK(Calculations!V134),"",Calculations!V134)</f>
        <v>690699930300.21741</v>
      </c>
      <c r="W134">
        <f>IF(ISBLANK(Calculations!W134),"",Calculations!W134)</f>
        <v>695464405385.97437</v>
      </c>
      <c r="X134">
        <f>IF(ISBLANK(Calculations!X134),"",Calculations!X134)</f>
        <v>700185159600.40942</v>
      </c>
      <c r="Y134">
        <f>IF(ISBLANK(Calculations!Y134),"",Calculations!Y134)</f>
        <v>704941039145.67151</v>
      </c>
      <c r="Z134">
        <f>IF(ISBLANK(Calculations!Z134),"",Calculations!Z134)</f>
        <v>709497144254.52319</v>
      </c>
      <c r="AA134">
        <f>IF(ISBLANK(Calculations!AA134),"",Calculations!AA134)</f>
        <v>713887693188.70862</v>
      </c>
      <c r="AB134">
        <f>IF(ISBLANK(Calculations!AB134),"",Calculations!AB134)</f>
        <v>717953346508.86963</v>
      </c>
      <c r="AC134">
        <f>IF(ISBLANK(Calculations!AC134),"",Calculations!AC134)</f>
        <v>721769927043.51428</v>
      </c>
      <c r="AD134">
        <f>IF(ISBLANK(Calculations!AD134),"",Calculations!AD134)</f>
        <v>725321323498.13586</v>
      </c>
      <c r="AE134">
        <f>IF(ISBLANK(Calculations!AE134),"",Calculations!AE134)</f>
        <v>728396088109.31592</v>
      </c>
      <c r="AF134">
        <f>IF(ISBLANK(Calculations!AF134),"",Calculations!AF134)</f>
        <v>731184806893.8833</v>
      </c>
      <c r="AG134">
        <f>IF(ISBLANK(Calculations!AG134),"",Calculations!AG134)</f>
        <v>733562911212.48572</v>
      </c>
      <c r="AH134">
        <f>IF(ISBLANK(Calculations!AH134),"",Calculations!AH134)</f>
        <v>735698369005.99805</v>
      </c>
      <c r="AI134">
        <f>IF(ISBLANK(Calculations!AI134),"",Calculations!AI134)</f>
        <v>737493680158.45776</v>
      </c>
      <c r="AJ134">
        <f>IF(ISBLANK(Calculations!AJ134),"",Calculations!AJ134)</f>
        <v>739152568505.05273</v>
      </c>
      <c r="AK134">
        <f>IF(ISBLANK(Calculations!AK134),"",Calculations!AK134)</f>
        <v>740693379335.85913</v>
      </c>
      <c r="AL134">
        <f>IF(ISBLANK(Calculations!AL134),"",Calculations!AL134)</f>
        <v>742272983855.98438</v>
      </c>
      <c r="AM134">
        <f>IF(ISBLANK(Calculations!AM134),"",Calculations!AM134)</f>
        <v>743785846099.73169</v>
      </c>
      <c r="AN134">
        <f>IF(ISBLANK(Calculations!AN134),"",Calculations!AN134)</f>
        <v>745404081767.53381</v>
      </c>
      <c r="AO134">
        <f>IF(ISBLANK(Calculations!AO134),"",Calculations!AO134)</f>
        <v>747056830634.65869</v>
      </c>
      <c r="AP134">
        <f>IF(ISBLANK(Calculations!AP134),"",Calculations!AP134)</f>
        <v>748701173606.43921</v>
      </c>
      <c r="AQ134">
        <f>IF(ISBLANK(Calculations!AQ134),"",Calculations!AQ134)</f>
        <v>750377150532.29993</v>
      </c>
      <c r="AR134">
        <f>IF(ISBLANK(Calculations!AR134),"",Calculations!AR134)</f>
        <v>751996963644.35718</v>
      </c>
      <c r="AS134">
        <f>IF(ISBLANK(Calculations!AS134),"",Calculations!AS134)</f>
        <v>753704225257.44238</v>
      </c>
      <c r="AT134">
        <f>IF(ISBLANK(Calculations!AT134),"",Calculations!AT134)</f>
        <v>755423395574.13159</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0.56825051055389542</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11821315371052.686</v>
      </c>
      <c r="P136">
        <f>IF(ISBLANK(Calculations!P136),"",Calculations!P136)</f>
        <v>11821315371052.686</v>
      </c>
      <c r="Q136">
        <f>IF(ISBLANK(Calculations!Q136),"",Calculations!Q136)</f>
        <v>11821315371052.686</v>
      </c>
      <c r="R136">
        <f>IF(ISBLANK(Calculations!R136),"",Calculations!R136)</f>
        <v>11860268794514.715</v>
      </c>
      <c r="S136" s="99">
        <f>IF(ISBLANK(Calculations!S136),"",Calculations!S136 + ('IRA Buildings Changes'!$F$38/($AB$133-$R$133)*(S133-$R$133)))</f>
        <v>11882209775388.715</v>
      </c>
      <c r="T136" s="99">
        <f>IF(ISBLANK(Calculations!T136),"",Calculations!T136 + ('IRA Buildings Changes'!$F$38/($AB$133-$R$133)*(T133-$R$133)))</f>
        <v>11900467000748.621</v>
      </c>
      <c r="U136" s="99">
        <f>IF(ISBLANK(Calculations!U136),"",Calculations!U136 + ('IRA Buildings Changes'!$F$38/($AB$133-$R$133)*(U133-$R$133)))</f>
        <v>11914523194088.488</v>
      </c>
      <c r="V136" s="99">
        <f>IF(ISBLANK(Calculations!V136),"",Calculations!V136 + ('IRA Buildings Changes'!$F$38/($AB$133-$R$133)*(V133-$R$133)))</f>
        <v>11927884947955.156</v>
      </c>
      <c r="W136" s="99">
        <f>IF(ISBLANK(Calculations!W136),"",Calculations!W136 + ('IRA Buildings Changes'!$F$38/($AB$133-$R$133)*(W133-$R$133)))</f>
        <v>11941631417035.508</v>
      </c>
      <c r="X136" s="99">
        <f>IF(ISBLANK(Calculations!X136),"",Calculations!X136 + ('IRA Buildings Changes'!$F$38/($AB$133-$R$133)*(X133-$R$133)))</f>
        <v>11957324413220.508</v>
      </c>
      <c r="Y136" s="99">
        <f>IF(ISBLANK(Calculations!Y136),"",Calculations!Y136 + ('IRA Buildings Changes'!$F$38/($AB$133-$R$133)*(Y133-$R$133)))</f>
        <v>11977347459973.635</v>
      </c>
      <c r="Z136" s="99">
        <f>IF(ISBLANK(Calculations!Z136),"",Calculations!Z136 + ('IRA Buildings Changes'!$F$38/($AB$133-$R$133)*(Z133-$R$133)))</f>
        <v>11998790792430.27</v>
      </c>
      <c r="AA136" s="99">
        <f>IF(ISBLANK(Calculations!AA136),"",Calculations!AA136 + ('IRA Buildings Changes'!$F$38/($AB$133-$R$133)*(AA133-$R$133)))</f>
        <v>12022567381062.229</v>
      </c>
      <c r="AB136" s="98">
        <f>IF(ISBLANK(Calculations!AB136),"",Calculations!AB136 + 'IRA Buildings Changes'!F38)</f>
        <v>12047115888803.789</v>
      </c>
      <c r="AC136" s="99">
        <f>IF(ISBLANK(Calculations!AC136),"",Calculations!AC136 + 'IRA Buildings Changes'!$F$38)</f>
        <v>12086136136750.773</v>
      </c>
      <c r="AD136" s="99">
        <f>IF(ISBLANK(Calculations!AD136),"",Calculations!AD136 + 'IRA Buildings Changes'!$F$38)</f>
        <v>12128609763154.254</v>
      </c>
      <c r="AE136" s="99">
        <f>IF(ISBLANK(Calculations!AE136),"",Calculations!AE136 + 'IRA Buildings Changes'!$F$38)</f>
        <v>12170915630554.557</v>
      </c>
      <c r="AF136" s="99">
        <f>IF(ISBLANK(Calculations!AF136),"",Calculations!AF136 + 'IRA Buildings Changes'!$F$38)</f>
        <v>12215949433430.053</v>
      </c>
      <c r="AG136" s="99">
        <f>IF(ISBLANK(Calculations!AG136),"",Calculations!AG136 + 'IRA Buildings Changes'!$F$38)</f>
        <v>12260676677853.539</v>
      </c>
      <c r="AH136" s="99">
        <f>IF(ISBLANK(Calculations!AH136),"",Calculations!AH136 + 'IRA Buildings Changes'!$F$38)</f>
        <v>12307029810792.445</v>
      </c>
      <c r="AI136" s="99">
        <f>IF(ISBLANK(Calculations!AI136),"",Calculations!AI136 + 'IRA Buildings Changes'!$F$38)</f>
        <v>12352197605281.1</v>
      </c>
      <c r="AJ136" s="99">
        <f>IF(ISBLANK(Calculations!AJ136),"",Calculations!AJ136 + 'IRA Buildings Changes'!$F$38)</f>
        <v>12398686106006.994</v>
      </c>
      <c r="AK136" s="99">
        <f>IF(ISBLANK(Calculations!AK136),"",Calculations!AK136 + 'IRA Buildings Changes'!$F$38)</f>
        <v>12444261651544.715</v>
      </c>
      <c r="AL136" s="99">
        <f>IF(ISBLANK(Calculations!AL136),"",Calculations!AL136 + 'IRA Buildings Changes'!$F$38)</f>
        <v>12490755950718.049</v>
      </c>
      <c r="AM136" s="99">
        <f>IF(ISBLANK(Calculations!AM136),"",Calculations!AM136 + 'IRA Buildings Changes'!$F$38)</f>
        <v>12535376690748.668</v>
      </c>
      <c r="AN136" s="99">
        <f>IF(ISBLANK(Calculations!AN136),"",Calculations!AN136 + 'IRA Buildings Changes'!$F$38)</f>
        <v>12580809175910.215</v>
      </c>
      <c r="AO136" s="99">
        <f>IF(ISBLANK(Calculations!AO136),"",Calculations!AO136 + 'IRA Buildings Changes'!$F$38)</f>
        <v>12625334147902.361</v>
      </c>
      <c r="AP136" s="99">
        <f>IF(ISBLANK(Calculations!AP136),"",Calculations!AP136 + 'IRA Buildings Changes'!$F$38)</f>
        <v>12668307900772.654</v>
      </c>
      <c r="AQ136" s="99">
        <f>IF(ISBLANK(Calculations!AQ136),"",Calculations!AQ136 + 'IRA Buildings Changes'!$F$38)</f>
        <v>12710449416161.561</v>
      </c>
      <c r="AR136" s="99">
        <f>IF(ISBLANK(Calculations!AR136),"",Calculations!AR136 + 'IRA Buildings Changes'!$F$38)</f>
        <v>12750511089210.326</v>
      </c>
      <c r="AS136" s="99">
        <f>IF(ISBLANK(Calculations!AS136),"",Calculations!AS136 + 'IRA Buildings Changes'!$F$38)</f>
        <v>12791250517918.229</v>
      </c>
      <c r="AT136" s="99">
        <f>IF(ISBLANK(Calculations!AT136),"",Calculations!AT136 + 'IRA Buildings Changes'!$F$38)</f>
        <v>12831538780236.955</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4.2533343265292713E-2</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166432972197.09039</v>
      </c>
      <c r="P137">
        <f>IF(ISBLANK(Calculations!P137),"",Calculations!P137)</f>
        <v>166432972197.09039</v>
      </c>
      <c r="Q137">
        <f>IF(ISBLANK(Calculations!Q137),"",Calculations!Q137)</f>
        <v>166432972197.09039</v>
      </c>
      <c r="R137">
        <f>IF(ISBLANK(Calculations!R137),"",Calculations!R137)</f>
        <v>167215629265.36508</v>
      </c>
      <c r="S137">
        <f>IF(ISBLANK(Calculations!S137),"",Calculations!S137)</f>
        <v>167803916359.26306</v>
      </c>
      <c r="T137">
        <f>IF(ISBLANK(Calculations!T137),"",Calculations!T137)</f>
        <v>168170556603.21027</v>
      </c>
      <c r="U137">
        <f>IF(ISBLANK(Calculations!U137),"",Calculations!U137)</f>
        <v>168228792645.591</v>
      </c>
      <c r="V137">
        <f>IF(ISBLANK(Calculations!V137),"",Calculations!V137)</f>
        <v>167925094117.5856</v>
      </c>
      <c r="W137">
        <f>IF(ISBLANK(Calculations!W137),"",Calculations!W137)</f>
        <v>167155671901.33493</v>
      </c>
      <c r="X137">
        <f>IF(ISBLANK(Calculations!X137),"",Calculations!X137)</f>
        <v>165826354537.68793</v>
      </c>
      <c r="Y137">
        <f>IF(ISBLANK(Calculations!Y137),"",Calculations!Y137)</f>
        <v>163889598485.10098</v>
      </c>
      <c r="Z137">
        <f>IF(ISBLANK(Calculations!Z137),"",Calculations!Z137)</f>
        <v>161302876795.44934</v>
      </c>
      <c r="AA137">
        <f>IF(ISBLANK(Calculations!AA137),"",Calculations!AA137)</f>
        <v>158132712535.6073</v>
      </c>
      <c r="AB137">
        <f>IF(ISBLANK(Calculations!AB137),"",Calculations!AB137)</f>
        <v>154474161739.28952</v>
      </c>
      <c r="AC137">
        <f>IF(ISBLANK(Calculations!AC137),"",Calculations!AC137)</f>
        <v>150463129447.19131</v>
      </c>
      <c r="AD137">
        <f>IF(ISBLANK(Calculations!AD137),"",Calculations!AD137)</f>
        <v>146222387176.15701</v>
      </c>
      <c r="AE137">
        <f>IF(ISBLANK(Calculations!AE137),"",Calculations!AE137)</f>
        <v>141810382820.34586</v>
      </c>
      <c r="AF137">
        <f>IF(ISBLANK(Calculations!AF137),"",Calculations!AF137)</f>
        <v>137327551168.54486</v>
      </c>
      <c r="AG137">
        <f>IF(ISBLANK(Calculations!AG137),"",Calculations!AG137)</f>
        <v>132903774076.70284</v>
      </c>
      <c r="AH137">
        <f>IF(ISBLANK(Calculations!AH137),"",Calculations!AH137)</f>
        <v>128579913971.91147</v>
      </c>
      <c r="AI137">
        <f>IF(ISBLANK(Calculations!AI137),"",Calculations!AI137)</f>
        <v>124371762275.49823</v>
      </c>
      <c r="AJ137">
        <f>IF(ISBLANK(Calculations!AJ137),"",Calculations!AJ137)</f>
        <v>120349356027.01978</v>
      </c>
      <c r="AK137">
        <f>IF(ISBLANK(Calculations!AK137),"",Calculations!AK137)</f>
        <v>116556025346.07912</v>
      </c>
      <c r="AL137">
        <f>IF(ISBLANK(Calculations!AL137),"",Calculations!AL137)</f>
        <v>113065668394.2453</v>
      </c>
      <c r="AM137">
        <f>IF(ISBLANK(Calculations!AM137),"",Calculations!AM137)</f>
        <v>109919246566.16028</v>
      </c>
      <c r="AN137">
        <f>IF(ISBLANK(Calculations!AN137),"",Calculations!AN137)</f>
        <v>107175856713.74934</v>
      </c>
      <c r="AO137">
        <f>IF(ISBLANK(Calculations!AO137),"",Calculations!AO137)</f>
        <v>104859079912.72034</v>
      </c>
      <c r="AP137">
        <f>IF(ISBLANK(Calculations!AP137),"",Calculations!AP137)</f>
        <v>102969453881.29547</v>
      </c>
      <c r="AQ137">
        <f>IF(ISBLANK(Calculations!AQ137),"",Calculations!AQ137)</f>
        <v>101504100152.28668</v>
      </c>
      <c r="AR137">
        <f>IF(ISBLANK(Calculations!AR137),"",Calculations!AR137)</f>
        <v>100420433035.59338</v>
      </c>
      <c r="AS137">
        <f>IF(ISBLANK(Calculations!AS137),"",Calculations!AS137)</f>
        <v>99690997174.648987</v>
      </c>
      <c r="AT137">
        <f>IF(ISBLANK(Calculations!AT137),"",Calculations!AT137)</f>
        <v>99250349994.941986</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2643000000000</v>
      </c>
      <c r="P139">
        <f>IF(ISBLANK(Calculations!P139),"",Calculations!P139)</f>
        <v>2643000000000</v>
      </c>
      <c r="Q139">
        <f>IF(ISBLANK(Calculations!Q139),"",Calculations!Q139)</f>
        <v>2643000000000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2000000000</v>
      </c>
      <c r="P140">
        <f>IF(ISBLANK(Calculations!P140),"",Calculations!P140)</f>
        <v>2000000000</v>
      </c>
      <c r="Q140">
        <f>IF(ISBLANK(Calculations!Q140),"",Calculations!Q140)</f>
        <v>2000000000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1588000000000</v>
      </c>
      <c r="P142">
        <f>IF(ISBLANK(Calculations!P142),"",Calculations!P142)</f>
        <v>1588000000000</v>
      </c>
      <c r="Q142">
        <f>IF(ISBLANK(Calculations!Q142),"",Calculations!Q142)</f>
        <v>1588000000000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0.1354910199437325</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3051257769132.856</v>
      </c>
      <c r="P147">
        <f>IF(ISBLANK(Calculations!P147),"",Calculations!P147)</f>
        <v>3051257769132.856</v>
      </c>
      <c r="Q147">
        <f>IF(ISBLANK(Calculations!Q147),"",Calculations!Q147)</f>
        <v>3051257769132.856</v>
      </c>
      <c r="R147">
        <f>IF(ISBLANK(Calculations!R147),"",Calculations!R147)</f>
        <v>3078844200814.9541</v>
      </c>
      <c r="S147" s="99">
        <f>IF(ISBLANK(Calculations!S147),"",Calculations!S147+('IRA Buildings Changes'!$E$38/($AB$146-$R$146)*(S146-$R$146)))</f>
        <v>3083426060758.1431</v>
      </c>
      <c r="T147" s="99">
        <f>IF(ISBLANK(Calculations!T147),"",Calculations!T147+('IRA Buildings Changes'!$E$38/($AB$146-$R$146)*(T146-$R$146)))</f>
        <v>3084035821216.4424</v>
      </c>
      <c r="U147" s="99">
        <f>IF(ISBLANK(Calculations!U147),"",Calculations!U147+('IRA Buildings Changes'!$E$38/($AB$146-$R$146)*(U146-$R$146)))</f>
        <v>3081843320654.106</v>
      </c>
      <c r="V147" s="99">
        <f>IF(ISBLANK(Calculations!V147),"",Calculations!V147+('IRA Buildings Changes'!$E$38/($AB$146-$R$146)*(V146-$R$146)))</f>
        <v>3075837741109.6885</v>
      </c>
      <c r="W147" s="99">
        <f>IF(ISBLANK(Calculations!W147),"",Calculations!W147+('IRA Buildings Changes'!$E$38/($AB$146-$R$146)*(W146-$R$146)))</f>
        <v>3067123928439.917</v>
      </c>
      <c r="X147" s="99">
        <f>IF(ISBLANK(Calculations!X147),"",Calculations!X147+('IRA Buildings Changes'!$E$38/($AB$146-$R$146)*(X146-$R$146)))</f>
        <v>3055631943742.1484</v>
      </c>
      <c r="Y147" s="99">
        <f>IF(ISBLANK(Calculations!Y147),"",Calculations!Y147+('IRA Buildings Changes'!$E$38/($AB$146-$R$146)*(Y146-$R$146)))</f>
        <v>3039891991678.0454</v>
      </c>
      <c r="Z147" s="99">
        <f>IF(ISBLANK(Calculations!Z147),"",Calculations!Z147+('IRA Buildings Changes'!$E$38/($AB$146-$R$146)*(Z146-$R$146)))</f>
        <v>3022083276420.9326</v>
      </c>
      <c r="AA147" s="99">
        <f>IF(ISBLANK(Calculations!AA147),"",Calculations!AA147+('IRA Buildings Changes'!$E$38/($AB$146-$R$146)*(AA146-$R$146)))</f>
        <v>3003432042317.0771</v>
      </c>
      <c r="AB147" s="98">
        <f>IF(ISBLANK(Calculations!AB147),"",Calculations!AB147 + 'IRA Buildings Changes'!E38)</f>
        <v>2986724221416.4473</v>
      </c>
      <c r="AC147" s="99">
        <f>IF(ISBLANK(Calculations!AC147),"",Calculations!AC147  + 'IRA Buildings Changes'!$E$38)</f>
        <v>2989886597892.1191</v>
      </c>
      <c r="AD147" s="99">
        <f>IF(ISBLANK(Calculations!AD147),"",Calculations!AD147  + 'IRA Buildings Changes'!$E$38)</f>
        <v>2994114765078.769</v>
      </c>
      <c r="AE147" s="99">
        <f>IF(ISBLANK(Calculations!AE147),"",Calculations!AE147  + 'IRA Buildings Changes'!$E$38)</f>
        <v>2999806689056.231</v>
      </c>
      <c r="AF147" s="99">
        <f>IF(ISBLANK(Calculations!AF147),"",Calculations!AF147  + 'IRA Buildings Changes'!$E$38)</f>
        <v>3007043969632.5908</v>
      </c>
      <c r="AG147" s="99">
        <f>IF(ISBLANK(Calculations!AG147),"",Calculations!AG147  + 'IRA Buildings Changes'!$E$38)</f>
        <v>3014480630030.1748</v>
      </c>
      <c r="AH147" s="99">
        <f>IF(ISBLANK(Calculations!AH147),"",Calculations!AH147  + 'IRA Buildings Changes'!$E$38)</f>
        <v>3025641762183.4609</v>
      </c>
      <c r="AI147" s="99">
        <f>IF(ISBLANK(Calculations!AI147),"",Calculations!AI147  + 'IRA Buildings Changes'!$E$38)</f>
        <v>3039779594752.0464</v>
      </c>
      <c r="AJ147" s="99">
        <f>IF(ISBLANK(Calculations!AJ147),"",Calculations!AJ147  + 'IRA Buildings Changes'!$E$38)</f>
        <v>3055450092504.2495</v>
      </c>
      <c r="AK147" s="99">
        <f>IF(ISBLANK(Calculations!AK147),"",Calculations!AK147  + 'IRA Buildings Changes'!$E$38)</f>
        <v>3073595817982.8086</v>
      </c>
      <c r="AL147" s="99">
        <f>IF(ISBLANK(Calculations!AL147),"",Calculations!AL147  + 'IRA Buildings Changes'!$E$38)</f>
        <v>3095168639256.5552</v>
      </c>
      <c r="AM147" s="99">
        <f>IF(ISBLANK(Calculations!AM147),"",Calculations!AM147  + 'IRA Buildings Changes'!$E$38)</f>
        <v>3119066603521.9497</v>
      </c>
      <c r="AN147" s="99">
        <f>IF(ISBLANK(Calculations!AN147),"",Calculations!AN147  + 'IRA Buildings Changes'!$E$38)</f>
        <v>3145344926759.1626</v>
      </c>
      <c r="AO147" s="99">
        <f>IF(ISBLANK(Calculations!AO147),"",Calculations!AO147  + 'IRA Buildings Changes'!$E$38)</f>
        <v>3175181953751.1123</v>
      </c>
      <c r="AP147" s="99">
        <f>IF(ISBLANK(Calculations!AP147),"",Calculations!AP147  + 'IRA Buildings Changes'!$E$38)</f>
        <v>3207403887666.5723</v>
      </c>
      <c r="AQ147" s="99">
        <f>IF(ISBLANK(Calculations!AQ147),"",Calculations!AQ147  + 'IRA Buildings Changes'!$E$38)</f>
        <v>3241919093102.895</v>
      </c>
      <c r="AR147" s="99">
        <f>IF(ISBLANK(Calculations!AR147),"",Calculations!AR147  + 'IRA Buildings Changes'!$E$38)</f>
        <v>3278506495326.9746</v>
      </c>
      <c r="AS147" s="99">
        <f>IF(ISBLANK(Calculations!AS147),"",Calculations!AS147  + 'IRA Buildings Changes'!$E$38)</f>
        <v>3317894990621.127</v>
      </c>
      <c r="AT147" s="99">
        <f>IF(ISBLANK(Calculations!AT147),"",Calculations!AT147  + 'IRA Buildings Changes'!$E$38)</f>
        <v>3359801473351.834</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5.2387016578906668E-4</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10898071058.909954</v>
      </c>
      <c r="P149">
        <f>IF(ISBLANK(Calculations!P149),"",Calculations!P149)</f>
        <v>10898071058.909954</v>
      </c>
      <c r="Q149">
        <f>IF(ISBLANK(Calculations!Q149),"",Calculations!Q149)</f>
        <v>10898071058.909954</v>
      </c>
      <c r="R149">
        <f>IF(ISBLANK(Calculations!R149),"",Calculations!R149)</f>
        <v>10879951648.675289</v>
      </c>
      <c r="S149">
        <f>IF(ISBLANK(Calculations!S149),"",Calculations!S149)</f>
        <v>10852275384.621664</v>
      </c>
      <c r="T149">
        <f>IF(ISBLANK(Calculations!T149),"",Calculations!T149)</f>
        <v>10813557241.221281</v>
      </c>
      <c r="U149">
        <f>IF(ISBLANK(Calculations!U149),"",Calculations!U149)</f>
        <v>10763248209.759575</v>
      </c>
      <c r="V149">
        <f>IF(ISBLANK(Calculations!V149),"",Calculations!V149)</f>
        <v>10700623902.636673</v>
      </c>
      <c r="W149">
        <f>IF(ISBLANK(Calculations!W149),"",Calculations!W149)</f>
        <v>10627432252.135813</v>
      </c>
      <c r="X149">
        <f>IF(ISBLANK(Calculations!X149),"",Calculations!X149)</f>
        <v>10544700788.646215</v>
      </c>
      <c r="Y149">
        <f>IF(ISBLANK(Calculations!Y149),"",Calculations!Y149)</f>
        <v>10454296592.491623</v>
      </c>
      <c r="Z149">
        <f>IF(ISBLANK(Calculations!Z149),"",Calculations!Z149)</f>
        <v>10357649623.912085</v>
      </c>
      <c r="AA149">
        <f>IF(ISBLANK(Calculations!AA149),"",Calculations!AA149)</f>
        <v>10255349870.075161</v>
      </c>
      <c r="AB149">
        <f>IF(ISBLANK(Calculations!AB149),"",Calculations!AB149)</f>
        <v>10148193510.892511</v>
      </c>
      <c r="AC149">
        <f>IF(ISBLANK(Calculations!AC149),"",Calculations!AC149)</f>
        <v>10033421491.784042</v>
      </c>
      <c r="AD149">
        <f>IF(ISBLANK(Calculations!AD149),"",Calculations!AD149)</f>
        <v>9917565078.278616</v>
      </c>
      <c r="AE149">
        <f>IF(ISBLANK(Calculations!AE149),"",Calculations!AE149)</f>
        <v>9798581310.1178188</v>
      </c>
      <c r="AF149">
        <f>IF(ISBLANK(Calculations!AF149),"",Calculations!AF149)</f>
        <v>9675207783.6768055</v>
      </c>
      <c r="AG149">
        <f>IF(ISBLANK(Calculations!AG149),"",Calculations!AG149)</f>
        <v>9549673897.830822</v>
      </c>
      <c r="AH149">
        <f>IF(ISBLANK(Calculations!AH149),"",Calculations!AH149)</f>
        <v>9424494890.4389763</v>
      </c>
      <c r="AI149">
        <f>IF(ISBLANK(Calculations!AI149),"",Calculations!AI149)</f>
        <v>9299165505.0560303</v>
      </c>
      <c r="AJ149">
        <f>IF(ISBLANK(Calculations!AJ149),"",Calculations!AJ149)</f>
        <v>9173481526.837513</v>
      </c>
      <c r="AK149">
        <f>IF(ISBLANK(Calculations!AK149),"",Calculations!AK149)</f>
        <v>9050616608.2707386</v>
      </c>
      <c r="AL149">
        <f>IF(ISBLANK(Calculations!AL149),"",Calculations!AL149)</f>
        <v>8929364000.4156818</v>
      </c>
      <c r="AM149">
        <f>IF(ISBLANK(Calculations!AM149),"",Calculations!AM149)</f>
        <v>8814453530.2322979</v>
      </c>
      <c r="AN149">
        <f>IF(ISBLANK(Calculations!AN149),"",Calculations!AN149)</f>
        <v>8703937646.3956375</v>
      </c>
      <c r="AO149">
        <f>IF(ISBLANK(Calculations!AO149),"",Calculations!AO149)</f>
        <v>8600498361.0085258</v>
      </c>
      <c r="AP149">
        <f>IF(ISBLANK(Calculations!AP149),"",Calculations!AP149)</f>
        <v>8502778992.8077507</v>
      </c>
      <c r="AQ149">
        <f>IF(ISBLANK(Calculations!AQ149),"",Calculations!AQ149)</f>
        <v>8411463413.8676634</v>
      </c>
      <c r="AR149">
        <f>IF(ISBLANK(Calculations!AR149),"",Calculations!AR149)</f>
        <v>8327245195.7003565</v>
      </c>
      <c r="AS149">
        <f>IF(ISBLANK(Calculations!AS149),"",Calculations!AS149)</f>
        <v>8248428197.3796644</v>
      </c>
      <c r="AT149">
        <f>IF(ISBLANK(Calculations!AT149),"",Calculations!AT149)</f>
        <v>8175167758.0132761</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1834889.7167515999</v>
      </c>
      <c r="S158">
        <f>IF(ISBLANK(Calculations!S158),"",Calculations!S158)</f>
        <v>1860135.0499780001</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9.2345432615860756E-2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2079619142509.1843</v>
      </c>
      <c r="P160">
        <f>IF(ISBLANK(Calculations!P160),"",Calculations!P160)</f>
        <v>2079619142509.1843</v>
      </c>
      <c r="Q160">
        <f>IF(ISBLANK(Calculations!Q160),"",Calculations!Q160)</f>
        <v>2079619142509.1843</v>
      </c>
      <c r="R160">
        <f>IF(ISBLANK(Calculations!R160),"",Calculations!R160)</f>
        <v>2051395020697.5632</v>
      </c>
      <c r="S160">
        <f>IF(ISBLANK(Calculations!S160),"",Calculations!S160)</f>
        <v>2002758579729.1289</v>
      </c>
      <c r="T160">
        <f>IF(ISBLANK(Calculations!T160),"",Calculations!T160)</f>
        <v>1949521162113.3806</v>
      </c>
      <c r="U160">
        <f>IF(ISBLANK(Calculations!U160),"",Calculations!U160)</f>
        <v>1898740089708.0449</v>
      </c>
      <c r="V160">
        <f>IF(ISBLANK(Calculations!V160),"",Calculations!V160)</f>
        <v>1848785862330.6528</v>
      </c>
      <c r="W160">
        <f>IF(ISBLANK(Calculations!W160),"",Calculations!W160)</f>
        <v>1800730177987.9707</v>
      </c>
      <c r="X160">
        <f>IF(ISBLANK(Calculations!X160),"",Calculations!X160)</f>
        <v>1755957617282.6506</v>
      </c>
      <c r="Y160">
        <f>IF(ISBLANK(Calculations!Y160),"",Calculations!Y160)</f>
        <v>1715604026934.9602</v>
      </c>
      <c r="Z160">
        <f>IF(ISBLANK(Calculations!Z160),"",Calculations!Z160)</f>
        <v>1680051887154.4504</v>
      </c>
      <c r="AA160">
        <f>IF(ISBLANK(Calculations!AA160),"",Calculations!AA160)</f>
        <v>1650717153165.8792</v>
      </c>
      <c r="AB160">
        <f>IF(ISBLANK(Calculations!AB160),"",Calculations!AB160)</f>
        <v>1626794139038.6147</v>
      </c>
      <c r="AC160">
        <f>IF(ISBLANK(Calculations!AC160),"",Calculations!AC160)</f>
        <v>1606661067125.8652</v>
      </c>
      <c r="AD160">
        <f>IF(ISBLANK(Calculations!AD160),"",Calculations!AD160)</f>
        <v>1589481420427.4004</v>
      </c>
      <c r="AE160">
        <f>IF(ISBLANK(Calculations!AE160),"",Calculations!AE160)</f>
        <v>1573997229448.5701</v>
      </c>
      <c r="AF160">
        <f>IF(ISBLANK(Calculations!AF160),"",Calculations!AF160)</f>
        <v>1559538398445.5063</v>
      </c>
      <c r="AG160">
        <f>IF(ISBLANK(Calculations!AG160),"",Calculations!AG160)</f>
        <v>1546369893154.4324</v>
      </c>
      <c r="AH160">
        <f>IF(ISBLANK(Calculations!AH160),"",Calculations!AH160)</f>
        <v>1535412342953.7559</v>
      </c>
      <c r="AI160">
        <f>IF(ISBLANK(Calculations!AI160),"",Calculations!AI160)</f>
        <v>1525889405731.792</v>
      </c>
      <c r="AJ160">
        <f>IF(ISBLANK(Calculations!AJ160),"",Calculations!AJ160)</f>
        <v>1516977479015.8115</v>
      </c>
      <c r="AK160">
        <f>IF(ISBLANK(Calculations!AK160),"",Calculations!AK160)</f>
        <v>1510121888898.5581</v>
      </c>
      <c r="AL160">
        <f>IF(ISBLANK(Calculations!AL160),"",Calculations!AL160)</f>
        <v>1505302386920.9216</v>
      </c>
      <c r="AM160">
        <f>IF(ISBLANK(Calculations!AM160),"",Calculations!AM160)</f>
        <v>1502852222593.2368</v>
      </c>
      <c r="AN160">
        <f>IF(ISBLANK(Calculations!AN160),"",Calculations!AN160)</f>
        <v>1502174958939.031</v>
      </c>
      <c r="AO160">
        <f>IF(ISBLANK(Calculations!AO160),"",Calculations!AO160)</f>
        <v>1503290708381.9502</v>
      </c>
      <c r="AP160">
        <f>IF(ISBLANK(Calculations!AP160),"",Calculations!AP160)</f>
        <v>1506455299269.3</v>
      </c>
      <c r="AQ160">
        <f>IF(ISBLANK(Calculations!AQ160),"",Calculations!AQ160)</f>
        <v>1510902066587.8953</v>
      </c>
      <c r="AR160">
        <f>IF(ISBLANK(Calculations!AR160),"",Calculations!AR160)</f>
        <v>1517235466092.5063</v>
      </c>
      <c r="AS160">
        <f>IF(ISBLANK(Calculations!AS160),"",Calculations!AS160)</f>
        <v>1525565946768.2153</v>
      </c>
      <c r="AT160">
        <f>IF(ISBLANK(Calculations!AT160),"",Calculations!AT160)</f>
        <v>1535805100466.136</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0.14838198121655005</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3341562216996.707</v>
      </c>
      <c r="P173">
        <f>IF(ISBLANK(Calculations!P173),"",Calculations!P173)</f>
        <v>3341562216996.707</v>
      </c>
      <c r="Q173">
        <f>IF(ISBLANK(Calculations!Q173),"",Calculations!Q173)</f>
        <v>3341562216996.707</v>
      </c>
      <c r="R173">
        <f>IF(ISBLANK(Calculations!R173),"",Calculations!R173)</f>
        <v>3392447122493.1309</v>
      </c>
      <c r="S173">
        <f>IF(ISBLANK(Calculations!S173),"",Calculations!S173)</f>
        <v>3438936911020.5635</v>
      </c>
      <c r="T173">
        <f>IF(ISBLANK(Calculations!T173),"",Calculations!T173)</f>
        <v>3478438292587.7197</v>
      </c>
      <c r="U173">
        <f>IF(ISBLANK(Calculations!U173),"",Calculations!U173)</f>
        <v>3508567181097.9556</v>
      </c>
      <c r="V173">
        <f>IF(ISBLANK(Calculations!V173),"",Calculations!V173)</f>
        <v>3528580088533.2998</v>
      </c>
      <c r="W173">
        <f>IF(ISBLANK(Calculations!W173),"",Calculations!W173)</f>
        <v>3541057075651.5098</v>
      </c>
      <c r="X173">
        <f>IF(ISBLANK(Calculations!X173),"",Calculations!X173)</f>
        <v>3548004438321.29</v>
      </c>
      <c r="Y173">
        <f>IF(ISBLANK(Calculations!Y173),"",Calculations!Y173)</f>
        <v>3552644899168.6587</v>
      </c>
      <c r="Z173">
        <f>IF(ISBLANK(Calculations!Z173),"",Calculations!Z173)</f>
        <v>3557483846041.3213</v>
      </c>
      <c r="AA173">
        <f>IF(ISBLANK(Calculations!AA173),"",Calculations!AA173)</f>
        <v>3565383210342.8198</v>
      </c>
      <c r="AB173">
        <f>IF(ISBLANK(Calculations!AB173),"",Calculations!AB173)</f>
        <v>3576639810592.4741</v>
      </c>
      <c r="AC173">
        <f>IF(ISBLANK(Calculations!AC173),"",Calculations!AC173)</f>
        <v>3591220745747.9038</v>
      </c>
      <c r="AD173">
        <f>IF(ISBLANK(Calculations!AD173),"",Calculations!AD173)</f>
        <v>3609471127778.4668</v>
      </c>
      <c r="AE173">
        <f>IF(ISBLANK(Calculations!AE173),"",Calculations!AE173)</f>
        <v>3630035095327.4893</v>
      </c>
      <c r="AF173">
        <f>IF(ISBLANK(Calculations!AF173),"",Calculations!AF173)</f>
        <v>3652584894916.3726</v>
      </c>
      <c r="AG173">
        <f>IF(ISBLANK(Calculations!AG173),"",Calculations!AG173)</f>
        <v>3676906449487.4463</v>
      </c>
      <c r="AH173">
        <f>IF(ISBLANK(Calculations!AH173),"",Calculations!AH173)</f>
        <v>3702789892452.334</v>
      </c>
      <c r="AI173">
        <f>IF(ISBLANK(Calculations!AI173),"",Calculations!AI173)</f>
        <v>3729629338397.7139</v>
      </c>
      <c r="AJ173">
        <f>IF(ISBLANK(Calculations!AJ173),"",Calculations!AJ173)</f>
        <v>3756921304711.5796</v>
      </c>
      <c r="AK173">
        <f>IF(ISBLANK(Calculations!AK173),"",Calculations!AK173)</f>
        <v>3785553828229.5259</v>
      </c>
      <c r="AL173">
        <f>IF(ISBLANK(Calculations!AL173),"",Calculations!AL173)</f>
        <v>3815726400836.8027</v>
      </c>
      <c r="AM173">
        <f>IF(ISBLANK(Calculations!AM173),"",Calculations!AM173)</f>
        <v>3846323050272.0015</v>
      </c>
      <c r="AN173">
        <f>IF(ISBLANK(Calculations!AN173),"",Calculations!AN173)</f>
        <v>3878599559567.2529</v>
      </c>
      <c r="AO173">
        <f>IF(ISBLANK(Calculations!AO173),"",Calculations!AO173)</f>
        <v>3912371105723.6597</v>
      </c>
      <c r="AP173">
        <f>IF(ISBLANK(Calculations!AP173),"",Calculations!AP173)</f>
        <v>3946988783254.6455</v>
      </c>
      <c r="AQ173">
        <f>IF(ISBLANK(Calculations!AQ173),"",Calculations!AQ173)</f>
        <v>3982820548824.9873</v>
      </c>
      <c r="AR173">
        <f>IF(ISBLANK(Calculations!AR173),"",Calculations!AR173)</f>
        <v>4019214461785.0762</v>
      </c>
      <c r="AS173">
        <f>IF(ISBLANK(Calculations!AS173),"",Calculations!AS173)</f>
        <v>4056136800927.1035</v>
      </c>
      <c r="AT173">
        <f>IF(ISBLANK(Calculations!AT173),"",Calculations!AT173)</f>
        <v>4094148638643.6973</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0.22854663347437071</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4754455616167.334</v>
      </c>
      <c r="P175">
        <f>IF(ISBLANK(Calculations!P175),"",Calculations!P175)</f>
        <v>4754455616167.334</v>
      </c>
      <c r="Q175">
        <f>IF(ISBLANK(Calculations!Q175),"",Calculations!Q175)</f>
        <v>4754455616167.334</v>
      </c>
      <c r="R175">
        <f>IF(ISBLANK(Calculations!R175),"",Calculations!R175)</f>
        <v>4807757777336.2266</v>
      </c>
      <c r="S175">
        <f>IF(ISBLANK(Calculations!S175),"",Calculations!S175)</f>
        <v>4858617124697.2764</v>
      </c>
      <c r="T175">
        <f>IF(ISBLANK(Calculations!T175),"",Calculations!T175)</f>
        <v>4908194520501.5322</v>
      </c>
      <c r="U175">
        <f>IF(ISBLANK(Calculations!U175),"",Calculations!U175)</f>
        <v>4958842119840.4424</v>
      </c>
      <c r="V175">
        <f>IF(ISBLANK(Calculations!V175),"",Calculations!V175)</f>
        <v>5009057199128.5254</v>
      </c>
      <c r="W175">
        <f>IF(ISBLANK(Calculations!W175),"",Calculations!W175)</f>
        <v>5062598296371.9365</v>
      </c>
      <c r="X175">
        <f>IF(ISBLANK(Calculations!X175),"",Calculations!X175)</f>
        <v>5120212300544.6885</v>
      </c>
      <c r="Y175">
        <f>IF(ISBLANK(Calculations!Y175),"",Calculations!Y175)</f>
        <v>5180567184549.4121</v>
      </c>
      <c r="Z175">
        <f>IF(ISBLANK(Calculations!Z175),"",Calculations!Z175)</f>
        <v>5244919718547.9365</v>
      </c>
      <c r="AA175">
        <f>IF(ISBLANK(Calculations!AA175),"",Calculations!AA175)</f>
        <v>5309650751142.998</v>
      </c>
      <c r="AB175">
        <f>IF(ISBLANK(Calculations!AB175),"",Calculations!AB175)</f>
        <v>5374509505762.5986</v>
      </c>
      <c r="AC175">
        <f>IF(ISBLANK(Calculations!AC175),"",Calculations!AC175)</f>
        <v>5440262266357.9707</v>
      </c>
      <c r="AD175">
        <f>IF(ISBLANK(Calculations!AD175),"",Calculations!AD175)</f>
        <v>5506001434752.5273</v>
      </c>
      <c r="AE175">
        <f>IF(ISBLANK(Calculations!AE175),"",Calculations!AE175)</f>
        <v>5570862620433.0059</v>
      </c>
      <c r="AF175">
        <f>IF(ISBLANK(Calculations!AF175),"",Calculations!AF175)</f>
        <v>5636451139835.4434</v>
      </c>
      <c r="AG175">
        <f>IF(ISBLANK(Calculations!AG175),"",Calculations!AG175)</f>
        <v>5700428756085.4434</v>
      </c>
      <c r="AH175">
        <f>IF(ISBLANK(Calculations!AH175),"",Calculations!AH175)</f>
        <v>5766392470025.1953</v>
      </c>
      <c r="AI175">
        <f>IF(ISBLANK(Calculations!AI175),"",Calculations!AI175)</f>
        <v>5830873126862.3125</v>
      </c>
      <c r="AJ175">
        <f>IF(ISBLANK(Calculations!AJ175),"",Calculations!AJ175)</f>
        <v>5896355632830.0498</v>
      </c>
      <c r="AK175">
        <f>IF(ISBLANK(Calculations!AK175),"",Calculations!AK175)</f>
        <v>5962176167476.6475</v>
      </c>
      <c r="AL175">
        <f>IF(ISBLANK(Calculations!AL175),"",Calculations!AL175)</f>
        <v>6027981969500.4111</v>
      </c>
      <c r="AM175">
        <f>IF(ISBLANK(Calculations!AM175),"",Calculations!AM175)</f>
        <v>6094276026696.1143</v>
      </c>
      <c r="AN175">
        <f>IF(ISBLANK(Calculations!AN175),"",Calculations!AN175)</f>
        <v>6161296150679.0352</v>
      </c>
      <c r="AO175">
        <f>IF(ISBLANK(Calculations!AO175),"",Calculations!AO175)</f>
        <v>6228494387135.3857</v>
      </c>
      <c r="AP175">
        <f>IF(ISBLANK(Calculations!AP175),"",Calculations!AP175)</f>
        <v>6296600498724.373</v>
      </c>
      <c r="AQ175">
        <f>IF(ISBLANK(Calculations!AQ175),"",Calculations!AQ175)</f>
        <v>6364928754200.3242</v>
      </c>
      <c r="AR175">
        <f>IF(ISBLANK(Calculations!AR175),"",Calculations!AR175)</f>
        <v>6433226076786.7979</v>
      </c>
      <c r="AS175">
        <f>IF(ISBLANK(Calculations!AS175),"",Calculations!AS175)</f>
        <v>6502108445641.043</v>
      </c>
      <c r="AT175">
        <f>IF(ISBLANK(Calculations!AT175),"",Calculations!AT175)</f>
        <v>6572094040142.6738</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0.59429887171777451</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13383610591084.281</v>
      </c>
      <c r="P186">
        <f>IF(ISBLANK(Calculations!P186),"",Calculations!P186)</f>
        <v>13383610591084.281</v>
      </c>
      <c r="Q186">
        <f>IF(ISBLANK(Calculations!Q186),"",Calculations!Q186)</f>
        <v>13383610591084.281</v>
      </c>
      <c r="R186">
        <f>IF(ISBLANK(Calculations!R186),"",Calculations!R186)</f>
        <v>13515938773913.672</v>
      </c>
      <c r="S186">
        <f>IF(ISBLANK(Calculations!S186),"",Calculations!S186)</f>
        <v>13669523532209.961</v>
      </c>
      <c r="T186">
        <f>IF(ISBLANK(Calculations!T186),"",Calculations!T186)</f>
        <v>13848041299295.391</v>
      </c>
      <c r="U186">
        <f>IF(ISBLANK(Calculations!U186),"",Calculations!U186)</f>
        <v>14031324379636.205</v>
      </c>
      <c r="V186">
        <f>IF(ISBLANK(Calculations!V186),"",Calculations!V186)</f>
        <v>14227352038548.035</v>
      </c>
      <c r="W186">
        <f>IF(ISBLANK(Calculations!W186),"",Calculations!W186)</f>
        <v>14431944382094.346</v>
      </c>
      <c r="X186">
        <f>IF(ISBLANK(Calculations!X186),"",Calculations!X186)</f>
        <v>14641846478862.498</v>
      </c>
      <c r="Y186">
        <f>IF(ISBLANK(Calculations!Y186),"",Calculations!Y186)</f>
        <v>14860693782822.457</v>
      </c>
      <c r="Z186">
        <f>IF(ISBLANK(Calculations!Z186),"",Calculations!Z186)</f>
        <v>15085342592232.105</v>
      </c>
      <c r="AA186">
        <f>IF(ISBLANK(Calculations!AA186),"",Calculations!AA186)</f>
        <v>15314680610385.566</v>
      </c>
      <c r="AB186">
        <f>IF(ISBLANK(Calculations!AB186),"",Calculations!AB186)</f>
        <v>15554837177551.133</v>
      </c>
      <c r="AC186">
        <f>IF(ISBLANK(Calculations!AC186),"",Calculations!AC186)</f>
        <v>15800397165029.539</v>
      </c>
      <c r="AD186">
        <f>IF(ISBLANK(Calculations!AD186),"",Calculations!AD186)</f>
        <v>16054703317131.322</v>
      </c>
      <c r="AE186">
        <f>IF(ISBLANK(Calculations!AE186),"",Calculations!AE186)</f>
        <v>16316415023616.314</v>
      </c>
      <c r="AF186">
        <f>IF(ISBLANK(Calculations!AF186),"",Calculations!AF186)</f>
        <v>16580895763479.422</v>
      </c>
      <c r="AG186">
        <f>IF(ISBLANK(Calculations!AG186),"",Calculations!AG186)</f>
        <v>16857008785207.881</v>
      </c>
      <c r="AH186">
        <f>IF(ISBLANK(Calculations!AH186),"",Calculations!AH186)</f>
        <v>17134930752631.389</v>
      </c>
      <c r="AI186">
        <f>IF(ISBLANK(Calculations!AI186),"",Calculations!AI186)</f>
        <v>17421464238234.994</v>
      </c>
      <c r="AJ186">
        <f>IF(ISBLANK(Calculations!AJ186),"",Calculations!AJ186)</f>
        <v>17715912593029.305</v>
      </c>
      <c r="AK186">
        <f>IF(ISBLANK(Calculations!AK186),"",Calculations!AK186)</f>
        <v>18019329571788.168</v>
      </c>
      <c r="AL186">
        <f>IF(ISBLANK(Calculations!AL186),"",Calculations!AL186)</f>
        <v>18328987120485.754</v>
      </c>
      <c r="AM186">
        <f>IF(ISBLANK(Calculations!AM186),"",Calculations!AM186)</f>
        <v>18648356775682.777</v>
      </c>
      <c r="AN186">
        <f>IF(ISBLANK(Calculations!AN186),"",Calculations!AN186)</f>
        <v>18973100580226.785</v>
      </c>
      <c r="AO186">
        <f>IF(ISBLANK(Calculations!AO186),"",Calculations!AO186)</f>
        <v>19301116878763.078</v>
      </c>
      <c r="AP186">
        <f>IF(ISBLANK(Calculations!AP186),"",Calculations!AP186)</f>
        <v>19641251357199.148</v>
      </c>
      <c r="AQ186">
        <f>IF(ISBLANK(Calculations!AQ186),"",Calculations!AQ186)</f>
        <v>19980940916952.969</v>
      </c>
      <c r="AR186">
        <f>IF(ISBLANK(Calculations!AR186),"",Calculations!AR186)</f>
        <v>20331384629593.754</v>
      </c>
      <c r="AS186">
        <f>IF(ISBLANK(Calculations!AS186),"",Calculations!AS186)</f>
        <v>20689825170129.926</v>
      </c>
      <c r="AT186">
        <f>IF(ISBLANK(Calculations!AT186),"",Calculations!AT186)</f>
        <v>21058258818438.531</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0.20267898580594498</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4216330941721.0737</v>
      </c>
      <c r="P188">
        <f>IF(ISBLANK(Calculations!P188),"",Calculations!P188)</f>
        <v>4216330941721.0737</v>
      </c>
      <c r="Q188">
        <f>IF(ISBLANK(Calculations!Q188),"",Calculations!Q188)</f>
        <v>4216330941721.0737</v>
      </c>
      <c r="R188">
        <f>IF(ISBLANK(Calculations!R188),"",Calculations!R188)</f>
        <v>4201791535269.0112</v>
      </c>
      <c r="S188">
        <f>IF(ISBLANK(Calculations!S188),"",Calculations!S188)</f>
        <v>4197132867118.3359</v>
      </c>
      <c r="T188">
        <f>IF(ISBLANK(Calculations!T188),"",Calculations!T188)</f>
        <v>4190929387032.1294</v>
      </c>
      <c r="U188">
        <f>IF(ISBLANK(Calculations!U188),"",Calculations!U188)</f>
        <v>4182435950429.7114</v>
      </c>
      <c r="V188">
        <f>IF(ISBLANK(Calculations!V188),"",Calculations!V188)</f>
        <v>4173827410192.894</v>
      </c>
      <c r="W188">
        <f>IF(ISBLANK(Calculations!W188),"",Calculations!W188)</f>
        <v>4154544522385.8428</v>
      </c>
      <c r="X188">
        <f>IF(ISBLANK(Calculations!X188),"",Calculations!X188)</f>
        <v>4138230096729.4272</v>
      </c>
      <c r="Y188">
        <f>IF(ISBLANK(Calculations!Y188),"",Calculations!Y188)</f>
        <v>4126459235589.2754</v>
      </c>
      <c r="Z188">
        <f>IF(ISBLANK(Calculations!Z188),"",Calculations!Z188)</f>
        <v>4121188700750.4097</v>
      </c>
      <c r="AA188">
        <f>IF(ISBLANK(Calculations!AA188),"",Calculations!AA188)</f>
        <v>4117929450470.7451</v>
      </c>
      <c r="AB188">
        <f>IF(ISBLANK(Calculations!AB188),"",Calculations!AB188)</f>
        <v>4116935924363.186</v>
      </c>
      <c r="AC188">
        <f>IF(ISBLANK(Calculations!AC188),"",Calculations!AC188)</f>
        <v>4118662478879.3613</v>
      </c>
      <c r="AD188">
        <f>IF(ISBLANK(Calculations!AD188),"",Calculations!AD188)</f>
        <v>4118341400320.2114</v>
      </c>
      <c r="AE188">
        <f>IF(ISBLANK(Calculations!AE188),"",Calculations!AE188)</f>
        <v>4111120161782.3633</v>
      </c>
      <c r="AF188">
        <f>IF(ISBLANK(Calculations!AF188),"",Calculations!AF188)</f>
        <v>4105159005137.0088</v>
      </c>
      <c r="AG188">
        <f>IF(ISBLANK(Calculations!AG188),"",Calculations!AG188)</f>
        <v>4100888054491.7168</v>
      </c>
      <c r="AH188">
        <f>IF(ISBLANK(Calculations!AH188),"",Calculations!AH188)</f>
        <v>4099664321115.3359</v>
      </c>
      <c r="AI188">
        <f>IF(ISBLANK(Calculations!AI188),"",Calculations!AI188)</f>
        <v>4098585981803.4746</v>
      </c>
      <c r="AJ188">
        <f>IF(ISBLANK(Calculations!AJ188),"",Calculations!AJ188)</f>
        <v>4100900170663.77</v>
      </c>
      <c r="AK188">
        <f>IF(ISBLANK(Calculations!AK188),"",Calculations!AK188)</f>
        <v>4102826642018.6577</v>
      </c>
      <c r="AL188">
        <f>IF(ISBLANK(Calculations!AL188),"",Calculations!AL188)</f>
        <v>4101966393803.5776</v>
      </c>
      <c r="AM188">
        <f>IF(ISBLANK(Calculations!AM188),"",Calculations!AM188)</f>
        <v>4098010463631.4204</v>
      </c>
      <c r="AN188">
        <f>IF(ISBLANK(Calculations!AN188),"",Calculations!AN188)</f>
        <v>4092855032426.9536</v>
      </c>
      <c r="AO188">
        <f>IF(ISBLANK(Calculations!AO188),"",Calculations!AO188)</f>
        <v>4087027153674.0889</v>
      </c>
      <c r="AP188">
        <f>IF(ISBLANK(Calculations!AP188),"",Calculations!AP188)</f>
        <v>4081732386491.1289</v>
      </c>
      <c r="AQ188">
        <f>IF(ISBLANK(Calculations!AQ188),"",Calculations!AQ188)</f>
        <v>4077776456318.9604</v>
      </c>
      <c r="AR188">
        <f>IF(ISBLANK(Calculations!AR188),"",Calculations!AR188)</f>
        <v>4072360527415.5742</v>
      </c>
      <c r="AS188">
        <f>IF(ISBLANK(Calculations!AS188),"",Calculations!AS188)</f>
        <v>4068598455996.103</v>
      </c>
      <c r="AT188">
        <f>IF(ISBLANK(Calculations!AT188),"",Calculations!AT188)</f>
        <v>4064424434727.1543</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0.95746665673470732</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3746567027802.9097</v>
      </c>
      <c r="P189">
        <f>IF(ISBLANK(Calculations!P189),"",Calculations!P189)</f>
        <v>3746567027802.9097</v>
      </c>
      <c r="Q189">
        <f>IF(ISBLANK(Calculations!Q189),"",Calculations!Q189)</f>
        <v>3746567027802.9097</v>
      </c>
      <c r="R189">
        <f>IF(ISBLANK(Calculations!R189),"",Calculations!R189)</f>
        <v>3750740090485.731</v>
      </c>
      <c r="S189">
        <f>IF(ISBLANK(Calculations!S189),"",Calculations!S189)</f>
        <v>3749702230336.6333</v>
      </c>
      <c r="T189">
        <f>IF(ISBLANK(Calculations!T189),"",Calculations!T189)</f>
        <v>3745377813048.7349</v>
      </c>
      <c r="U189">
        <f>IF(ISBLANK(Calculations!U189),"",Calculations!U189)</f>
        <v>3733593775939.2134</v>
      </c>
      <c r="V189">
        <f>IF(ISBLANK(Calculations!V189),"",Calculations!V189)</f>
        <v>3722436779336.4355</v>
      </c>
      <c r="W189">
        <f>IF(ISBLANK(Calculations!W189),"",Calculations!W189)</f>
        <v>3715539333762.2354</v>
      </c>
      <c r="X189">
        <f>IF(ISBLANK(Calculations!X189),"",Calculations!X189)</f>
        <v>3716404217219.8159</v>
      </c>
      <c r="Y189">
        <f>IF(ISBLANK(Calculations!Y189),"",Calculations!Y189)</f>
        <v>3716296106787.6191</v>
      </c>
      <c r="Z189">
        <f>IF(ISBLANK(Calculations!Z189),"",Calculations!Z189)</f>
        <v>3710090567979.4868</v>
      </c>
      <c r="AA189">
        <f>IF(ISBLANK(Calculations!AA189),"",Calculations!AA189)</f>
        <v>3701528221749.4463</v>
      </c>
      <c r="AB189">
        <f>IF(ISBLANK(Calculations!AB189),"",Calculations!AB189)</f>
        <v>3691906393283.8726</v>
      </c>
      <c r="AC189">
        <f>IF(ISBLANK(Calculations!AC189),"",Calculations!AC189)</f>
        <v>3691690172419.4795</v>
      </c>
      <c r="AD189">
        <f>IF(ISBLANK(Calculations!AD189),"",Calculations!AD189)</f>
        <v>3691387463209.3262</v>
      </c>
      <c r="AE189">
        <f>IF(ISBLANK(Calculations!AE189),"",Calculations!AE189)</f>
        <v>3692511811704.1797</v>
      </c>
      <c r="AF189">
        <f>IF(ISBLANK(Calculations!AF189),"",Calculations!AF189)</f>
        <v>3686890069229.9102</v>
      </c>
      <c r="AG189">
        <f>IF(ISBLANK(Calculations!AG189),"",Calculations!AG189)</f>
        <v>3686565737933.3164</v>
      </c>
      <c r="AH189">
        <f>IF(ISBLANK(Calculations!AH189),"",Calculations!AH189)</f>
        <v>3689052277873.8613</v>
      </c>
      <c r="AI189">
        <f>IF(ISBLANK(Calculations!AI189),"",Calculations!AI189)</f>
        <v>3689809050899.2407</v>
      </c>
      <c r="AJ189">
        <f>IF(ISBLANK(Calculations!AJ189),"",Calculations!AJ189)</f>
        <v>3690825288961.8984</v>
      </c>
      <c r="AK189">
        <f>IF(ISBLANK(Calculations!AK189),"",Calculations!AK189)</f>
        <v>3694652398261.6904</v>
      </c>
      <c r="AL189">
        <f>IF(ISBLANK(Calculations!AL189),"",Calculations!AL189)</f>
        <v>3701874175132.48</v>
      </c>
      <c r="AM189">
        <f>IF(ISBLANK(Calculations!AM189),"",Calculations!AM189)</f>
        <v>3709982457547.2856</v>
      </c>
      <c r="AN189">
        <f>IF(ISBLANK(Calculations!AN189),"",Calculations!AN189)</f>
        <v>3717506943628.2285</v>
      </c>
      <c r="AO189">
        <f>IF(ISBLANK(Calculations!AO189),"",Calculations!AO189)</f>
        <v>3723323284880.4546</v>
      </c>
      <c r="AP189">
        <f>IF(ISBLANK(Calculations!AP189),"",Calculations!AP189)</f>
        <v>3726609842019.2554</v>
      </c>
      <c r="AQ189">
        <f>IF(ISBLANK(Calculations!AQ189),"",Calculations!AQ189)</f>
        <v>3727431481303.9556</v>
      </c>
      <c r="AR189">
        <f>IF(ISBLANK(Calculations!AR189),"",Calculations!AR189)</f>
        <v>3729918021244.4966</v>
      </c>
      <c r="AS189">
        <f>IF(ISBLANK(Calculations!AS189),"",Calculations!AS189)</f>
        <v>3733009979605.3452</v>
      </c>
      <c r="AT189">
        <f>IF(ISBLANK(Calculations!AT189),"",Calculations!AT189)</f>
        <v>3734177572273.0791</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31734000000000.008</v>
      </c>
      <c r="P199">
        <f>IF(ISBLANK(Calculations!P199),"",Calculations!P199)</f>
        <v>31734000000000.008</v>
      </c>
      <c r="Q199">
        <f>IF(ISBLANK(Calculations!Q199),"",Calculations!Q199)</f>
        <v>31734000000000.008</v>
      </c>
      <c r="R199">
        <f>IF(ISBLANK(Calculations!R199),"",Calculations!R199)</f>
        <v>31739145029488.227</v>
      </c>
      <c r="S199">
        <f>IF(ISBLANK(Calculations!S199),"",Calculations!S199)</f>
        <v>31748148353001.895</v>
      </c>
      <c r="T199">
        <f>IF(ISBLANK(Calculations!T199),"",Calculations!T199)</f>
        <v>31768994223228.992</v>
      </c>
      <c r="U199">
        <f>IF(ISBLANK(Calculations!U199),"",Calculations!U199)</f>
        <v>31798616033067.305</v>
      </c>
      <c r="V199">
        <f>IF(ISBLANK(Calculations!V199),"",Calculations!V199)</f>
        <v>31832734836857.762</v>
      </c>
      <c r="W199">
        <f>IF(ISBLANK(Calculations!W199),"",Calculations!W199)</f>
        <v>31885631576854.508</v>
      </c>
      <c r="X199">
        <f>IF(ISBLANK(Calculations!X199),"",Calculations!X199)</f>
        <v>31951648251803.41</v>
      </c>
      <c r="Y199">
        <f>IF(ISBLANK(Calculations!Y199),"",Calculations!Y199)</f>
        <v>32018550948643.27</v>
      </c>
      <c r="Z199">
        <f>IF(ISBLANK(Calculations!Z199),"",Calculations!Z199)</f>
        <v>32085267193399.172</v>
      </c>
      <c r="AA199">
        <f>IF(ISBLANK(Calculations!AA199),"",Calculations!AA199)</f>
        <v>32157911860937.656</v>
      </c>
      <c r="AB199">
        <f>IF(ISBLANK(Calculations!AB199),"",Calculations!AB199)</f>
        <v>32227482746077.77</v>
      </c>
      <c r="AC199">
        <f>IF(ISBLANK(Calculations!AC199),"",Calculations!AC199)</f>
        <v>32311182670520.984</v>
      </c>
      <c r="AD199">
        <f>IF(ISBLANK(Calculations!AD199),"",Calculations!AD199)</f>
        <v>32420243717252.352</v>
      </c>
      <c r="AE199">
        <f>IF(ISBLANK(Calculations!AE199),"",Calculations!AE199)</f>
        <v>32542637838683.668</v>
      </c>
      <c r="AF199">
        <f>IF(ISBLANK(Calculations!AF199),"",Calculations!AF199)</f>
        <v>32662754575113.781</v>
      </c>
      <c r="AG199">
        <f>IF(ISBLANK(Calculations!AG199),"",Calculations!AG199)</f>
        <v>32771123168964.5</v>
      </c>
      <c r="AH199">
        <f>IF(ISBLANK(Calculations!AH199),"",Calculations!AH199)</f>
        <v>32872505637506.242</v>
      </c>
      <c r="AI199">
        <f>IF(ISBLANK(Calculations!AI199),"",Calculations!AI199)</f>
        <v>32949167178626.809</v>
      </c>
      <c r="AJ199">
        <f>IF(ISBLANK(Calculations!AJ199),"",Calculations!AJ199)</f>
        <v>32992584707056.062</v>
      </c>
      <c r="AK199">
        <f>IF(ISBLANK(Calculations!AK199),"",Calculations!AK199)</f>
        <v>32931713814081.863</v>
      </c>
      <c r="AL199">
        <f>IF(ISBLANK(Calculations!AL199),"",Calculations!AL199)</f>
        <v>32845515496300.672</v>
      </c>
      <c r="AM199">
        <f>IF(ISBLANK(Calculations!AM199),"",Calculations!AM199)</f>
        <v>32740273963617.488</v>
      </c>
      <c r="AN199">
        <f>IF(ISBLANK(Calculations!AN199),"",Calculations!AN199)</f>
        <v>32617514376385.07</v>
      </c>
      <c r="AO199">
        <f>IF(ISBLANK(Calculations!AO199),"",Calculations!AO199)</f>
        <v>32469543655850.695</v>
      </c>
      <c r="AP199">
        <f>IF(ISBLANK(Calculations!AP199),"",Calculations!AP199)</f>
        <v>32287970147714.254</v>
      </c>
      <c r="AQ199">
        <f>IF(ISBLANK(Calculations!AQ199),"",Calculations!AQ199)</f>
        <v>32061906144662.219</v>
      </c>
      <c r="AR199">
        <f>IF(ISBLANK(Calculations!AR199),"",Calculations!AR199)</f>
        <v>31794532334364.219</v>
      </c>
      <c r="AS199">
        <f>IF(ISBLANK(Calculations!AS199),"",Calculations!AS199)</f>
        <v>31493668211088.836</v>
      </c>
      <c r="AT199">
        <f>IF(ISBLANK(Calculations!AT199),"",Calculations!AT199)</f>
        <v>31164922349463.582</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22520000000000</v>
      </c>
      <c r="P202">
        <f>IF(ISBLANK(Calculations!P202),"",Calculations!P202)</f>
        <v>22520000000000</v>
      </c>
      <c r="Q202">
        <f>IF(ISBLANK(Calculations!Q202),"",Calculations!Q202)</f>
        <v>22520000000000</v>
      </c>
      <c r="R202">
        <f>IF(ISBLANK(Calculations!R202),"",Calculations!R202)</f>
        <v>22708586940447.055</v>
      </c>
      <c r="S202">
        <f>IF(ISBLANK(Calculations!S202),"",Calculations!S202)</f>
        <v>22890443241758.77</v>
      </c>
      <c r="T202">
        <f>IF(ISBLANK(Calculations!T202),"",Calculations!T202)</f>
        <v>23081381318777.695</v>
      </c>
      <c r="U202">
        <f>IF(ISBLANK(Calculations!U202),"",Calculations!U202)</f>
        <v>23267047184630.836</v>
      </c>
      <c r="V202">
        <f>IF(ISBLANK(Calculations!V202),"",Calculations!V202)</f>
        <v>23452226376835.762</v>
      </c>
      <c r="W202">
        <f>IF(ISBLANK(Calculations!W202),"",Calculations!W202)</f>
        <v>23637533364577.055</v>
      </c>
      <c r="X202">
        <f>IF(ISBLANK(Calculations!X202),"",Calculations!X202)</f>
        <v>23823081711829.797</v>
      </c>
      <c r="Y202">
        <f>IF(ISBLANK(Calculations!Y202),"",Calculations!Y202)</f>
        <v>24015474492774.062</v>
      </c>
      <c r="Z202">
        <f>IF(ISBLANK(Calculations!Z202),"",Calculations!Z202)</f>
        <v>24216400178131.07</v>
      </c>
      <c r="AA202">
        <f>IF(ISBLANK(Calculations!AA202),"",Calculations!AA202)</f>
        <v>24430284820431.258</v>
      </c>
      <c r="AB202">
        <f>IF(ISBLANK(Calculations!AB202),"",Calculations!AB202)</f>
        <v>24665375485142.211</v>
      </c>
      <c r="AC202">
        <f>IF(ISBLANK(Calculations!AC202),"",Calculations!AC202)</f>
        <v>24912362292873.617</v>
      </c>
      <c r="AD202">
        <f>IF(ISBLANK(Calculations!AD202),"",Calculations!AD202)</f>
        <v>25175518743948.766</v>
      </c>
      <c r="AE202">
        <f>IF(ISBLANK(Calculations!AE202),"",Calculations!AE202)</f>
        <v>25451076915592.594</v>
      </c>
      <c r="AF202">
        <f>IF(ISBLANK(Calculations!AF202),"",Calculations!AF202)</f>
        <v>25733674623402.445</v>
      </c>
      <c r="AG202">
        <f>IF(ISBLANK(Calculations!AG202),"",Calculations!AG202)</f>
        <v>26030755459127.094</v>
      </c>
      <c r="AH202">
        <f>IF(ISBLANK(Calculations!AH202),"",Calculations!AH202)</f>
        <v>26336899909261.609</v>
      </c>
      <c r="AI202">
        <f>IF(ISBLANK(Calculations!AI202),"",Calculations!AI202)</f>
        <v>26656683047309.68</v>
      </c>
      <c r="AJ202">
        <f>IF(ISBLANK(Calculations!AJ202),"",Calculations!AJ202)</f>
        <v>26986840827800.672</v>
      </c>
      <c r="AK202">
        <f>IF(ISBLANK(Calculations!AK202),"",Calculations!AK202)</f>
        <v>27331721276269.594</v>
      </c>
      <c r="AL202">
        <f>IF(ISBLANK(Calculations!AL202),"",Calculations!AL202)</f>
        <v>27689884321390.691</v>
      </c>
      <c r="AM202">
        <f>IF(ISBLANK(Calculations!AM202),"",Calculations!AM202)</f>
        <v>28062811288204.371</v>
      </c>
      <c r="AN202">
        <f>IF(ISBLANK(Calculations!AN202),"",Calculations!AN202)</f>
        <v>28447050897294.438</v>
      </c>
      <c r="AO202">
        <f>IF(ISBLANK(Calculations!AO202),"",Calculations!AO202)</f>
        <v>28841444267289.133</v>
      </c>
      <c r="AP202">
        <f>IF(ISBLANK(Calculations!AP202),"",Calculations!AP202)</f>
        <v>29253227291030.777</v>
      </c>
      <c r="AQ202">
        <f>IF(ISBLANK(Calculations!AQ202),"",Calculations!AQ202)</f>
        <v>29669386566035.719</v>
      </c>
      <c r="AR202">
        <f>IF(ISBLANK(Calculations!AR202),"",Calculations!AR202)</f>
        <v>30100764806477.344</v>
      </c>
      <c r="AS202">
        <f>IF(ISBLANK(Calculations!AS202),"",Calculations!AS202)</f>
        <v>30545553923738.484</v>
      </c>
      <c r="AT202">
        <f>IF(ISBLANK(Calculations!AT202),"",Calculations!AT202)</f>
        <v>31005864216509.004</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3709800754048.2827</v>
      </c>
      <c r="C2" s="7">
        <f>'IRA Calculations'!Q4</f>
        <v>3709777171930.4272</v>
      </c>
      <c r="D2" s="7">
        <f>'IRA Calculations'!R4</f>
        <v>3730544425986.0635</v>
      </c>
      <c r="E2" s="7">
        <f>'IRA Calculations'!S4</f>
        <v>3750996191121.2192</v>
      </c>
      <c r="F2" s="7">
        <f>'IRA Calculations'!T4</f>
        <v>3768825384677.3066</v>
      </c>
      <c r="G2" s="7">
        <f>'IRA Calculations'!U4</f>
        <v>3786481654197.5303</v>
      </c>
      <c r="H2" s="7">
        <f>'IRA Calculations'!V4</f>
        <v>3803563104640.3262</v>
      </c>
      <c r="I2" s="7">
        <f>'IRA Calculations'!W4</f>
        <v>3819556817144.6187</v>
      </c>
      <c r="J2" s="7">
        <f>'IRA Calculations'!X4</f>
        <v>3835256586224.4395</v>
      </c>
      <c r="K2" s="7">
        <f>'IRA Calculations'!Y4</f>
        <v>3849564325246.6099</v>
      </c>
      <c r="L2" s="7">
        <f>'IRA Calculations'!Z4</f>
        <v>3865434707193.1182</v>
      </c>
      <c r="M2" s="7">
        <f>'IRA Calculations'!AA4</f>
        <v>3881783894173.54</v>
      </c>
      <c r="N2" s="7">
        <f>'IRA Calculations'!AB4</f>
        <v>3899195189067.6704</v>
      </c>
      <c r="O2" s="7">
        <f>'IRA Calculations'!AC4</f>
        <v>3915739512656.2075</v>
      </c>
      <c r="P2" s="7">
        <f>'IRA Calculations'!AD4</f>
        <v>3934944029304.041</v>
      </c>
      <c r="Q2" s="7">
        <f>'IRA Calculations'!AE4</f>
        <v>3956236326632.9771</v>
      </c>
      <c r="R2" s="7">
        <f>'IRA Calculations'!AF4</f>
        <v>3981702348062.9795</v>
      </c>
      <c r="S2" s="7">
        <f>'IRA Calculations'!AG4</f>
        <v>4009241228778.9419</v>
      </c>
      <c r="T2" s="7">
        <f>'IRA Calculations'!AH4</f>
        <v>4039321189940.1382</v>
      </c>
      <c r="U2" s="7">
        <f>'IRA Calculations'!AI4</f>
        <v>4070283497486.5176</v>
      </c>
      <c r="V2" s="7">
        <f>'IRA Calculations'!AJ4</f>
        <v>4101891386401.0298</v>
      </c>
      <c r="W2" s="7">
        <f>'IRA Calculations'!AK4</f>
        <v>4120945431365.9873</v>
      </c>
      <c r="X2" s="7">
        <f>'IRA Calculations'!AL4</f>
        <v>4140977481202.6113</v>
      </c>
      <c r="Y2" s="7">
        <f>'IRA Calculations'!AM4</f>
        <v>4160905552862.4131</v>
      </c>
      <c r="Z2" s="7">
        <f>'IRA Calculations'!AN4</f>
        <v>4181669673603.9321</v>
      </c>
      <c r="AA2" s="7">
        <f>'IRA Calculations'!AO4</f>
        <v>4202222813656.1597</v>
      </c>
      <c r="AB2" s="7">
        <f>'IRA Calculations'!AP4</f>
        <v>4223795718728.3345</v>
      </c>
      <c r="AC2" s="7">
        <f>'IRA Calculations'!AQ4</f>
        <v>4245428416822.709</v>
      </c>
      <c r="AD2" s="7">
        <f>'IRA Calculations'!AR4</f>
        <v>4268189552575.6177</v>
      </c>
      <c r="AE2" s="7">
        <f>'IRA Calculations'!AS4</f>
        <v>4291143033213.7529</v>
      </c>
      <c r="AF2" s="7">
        <f>'IRA Calculations'!AT4</f>
        <v>4315461545501.8442</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15725916403543.945</v>
      </c>
      <c r="C4" s="7">
        <f>'IRA Calculations'!Q6</f>
        <v>15725916403543.945</v>
      </c>
      <c r="D4" s="7">
        <f>'IRA Calculations'!R6</f>
        <v>15818239605527.617</v>
      </c>
      <c r="E4" s="7">
        <f>'IRA Calculations'!S6</f>
        <v>15454915791930.688</v>
      </c>
      <c r="F4" s="7">
        <f>'IRA Calculations'!T6</f>
        <v>15073549186111.357</v>
      </c>
      <c r="G4" s="7">
        <f>'IRA Calculations'!U6</f>
        <v>14690876928619.854</v>
      </c>
      <c r="H4" s="7">
        <f>'IRA Calculations'!V6</f>
        <v>14305911701207.809</v>
      </c>
      <c r="I4" s="7">
        <f>'IRA Calculations'!W6</f>
        <v>13917075590441.414</v>
      </c>
      <c r="J4" s="7">
        <f>'IRA Calculations'!X6</f>
        <v>13525634158208.529</v>
      </c>
      <c r="K4" s="7">
        <f>'IRA Calculations'!Y6</f>
        <v>13119073006259.574</v>
      </c>
      <c r="L4" s="7">
        <f>'IRA Calculations'!Z6</f>
        <v>12719397772080.74</v>
      </c>
      <c r="M4" s="7">
        <f>'IRA Calculations'!AA6</f>
        <v>12319040816775.637</v>
      </c>
      <c r="N4" s="7">
        <f>'IRA Calculations'!AB6</f>
        <v>11921817450698.188</v>
      </c>
      <c r="O4" s="7">
        <f>'IRA Calculations'!AC6</f>
        <v>11965110454366.18</v>
      </c>
      <c r="P4" s="7">
        <f>'IRA Calculations'!AD6</f>
        <v>12015141712810.803</v>
      </c>
      <c r="Q4" s="7">
        <f>'IRA Calculations'!AE6</f>
        <v>12067142311937.188</v>
      </c>
      <c r="R4" s="7">
        <f>'IRA Calculations'!AF6</f>
        <v>12141885131025.191</v>
      </c>
      <c r="S4" s="7">
        <f>'IRA Calculations'!AG6</f>
        <v>12224915980385.17</v>
      </c>
      <c r="T4" s="7">
        <f>'IRA Calculations'!AH6</f>
        <v>12322498206075.957</v>
      </c>
      <c r="U4" s="7">
        <f>'IRA Calculations'!AI6</f>
        <v>12427947140011.004</v>
      </c>
      <c r="V4" s="7">
        <f>'IRA Calculations'!AJ6</f>
        <v>12545044906868.537</v>
      </c>
      <c r="W4" s="7">
        <f>'IRA Calculations'!AK6</f>
        <v>12577813196052.824</v>
      </c>
      <c r="X4" s="7">
        <f>'IRA Calculations'!AL6</f>
        <v>12623775752588.002</v>
      </c>
      <c r="Y4" s="7">
        <f>'IRA Calculations'!AM6</f>
        <v>12674439577541.85</v>
      </c>
      <c r="Z4" s="7">
        <f>'IRA Calculations'!AN6</f>
        <v>12736363855040.273</v>
      </c>
      <c r="AA4" s="7">
        <f>'IRA Calculations'!AO6</f>
        <v>12801042522251.27</v>
      </c>
      <c r="AB4" s="7">
        <f>'IRA Calculations'!AP6</f>
        <v>12874389068615.016</v>
      </c>
      <c r="AC4" s="7">
        <f>'IRA Calculations'!AQ6</f>
        <v>12947270653808.045</v>
      </c>
      <c r="AD4" s="7">
        <f>'IRA Calculations'!AR6</f>
        <v>13025977948999.605</v>
      </c>
      <c r="AE4" s="7">
        <f>'IRA Calculations'!AS6</f>
        <v>13101504083459.922</v>
      </c>
      <c r="AF4" s="7">
        <f>'IRA Calculations'!AT6</f>
        <v>13180753314751.016</v>
      </c>
    </row>
    <row r="5" spans="1:34" x14ac:dyDescent="0.2">
      <c r="A5" s="1" t="s">
        <v>79</v>
      </c>
      <c r="B5" s="7">
        <f>'IRA Calculations'!P7</f>
        <v>480076927906.03802</v>
      </c>
      <c r="C5" s="7">
        <f>'IRA Calculations'!Q7</f>
        <v>480076927906.03802</v>
      </c>
      <c r="D5" s="7">
        <f>'IRA Calculations'!R7</f>
        <v>483114642320.9881</v>
      </c>
      <c r="E5" s="7">
        <f>'IRA Calculations'!S7</f>
        <v>485372764484.14844</v>
      </c>
      <c r="F5" s="7">
        <f>'IRA Calculations'!T7</f>
        <v>486609236783.55701</v>
      </c>
      <c r="G5" s="7">
        <f>'IRA Calculations'!U7</f>
        <v>487018837222.35608</v>
      </c>
      <c r="H5" s="7">
        <f>'IRA Calculations'!V7</f>
        <v>486218165065.49701</v>
      </c>
      <c r="I5" s="7">
        <f>'IRA Calculations'!W7</f>
        <v>483770545098.11804</v>
      </c>
      <c r="J5" s="7">
        <f>'IRA Calculations'!X7</f>
        <v>479134220433.55243</v>
      </c>
      <c r="K5" s="7">
        <f>'IRA Calculations'!Y7</f>
        <v>471546637871.41443</v>
      </c>
      <c r="L5" s="7">
        <f>'IRA Calculations'!Z7</f>
        <v>461432636995.30829</v>
      </c>
      <c r="M5" s="7">
        <f>'IRA Calculations'!AA7</f>
        <v>448650440971.6817</v>
      </c>
      <c r="N5" s="7">
        <f>'IRA Calculations'!AB7</f>
        <v>433595598210.44019</v>
      </c>
      <c r="O5" s="7">
        <f>'IRA Calculations'!AC7</f>
        <v>416367130024.04803</v>
      </c>
      <c r="P5" s="7">
        <f>'IRA Calculations'!AD7</f>
        <v>397251377719.37494</v>
      </c>
      <c r="Q5" s="7">
        <f>'IRA Calculations'!AE7</f>
        <v>376447882002.92493</v>
      </c>
      <c r="R5" s="7">
        <f>'IRA Calculations'!AF7</f>
        <v>354871368038.99951</v>
      </c>
      <c r="S5" s="7">
        <f>'IRA Calculations'!AG7</f>
        <v>332601072966.19495</v>
      </c>
      <c r="T5" s="7">
        <f>'IRA Calculations'!AH7</f>
        <v>310123390881.87994</v>
      </c>
      <c r="U5" s="7">
        <f>'IRA Calculations'!AI7</f>
        <v>287663549286.32568</v>
      </c>
      <c r="V5" s="7">
        <f>'IRA Calculations'!AJ7</f>
        <v>265639164460.83279</v>
      </c>
      <c r="W5" s="7">
        <f>'IRA Calculations'!AK7</f>
        <v>243234936626.34973</v>
      </c>
      <c r="X5" s="7">
        <f>'IRA Calculations'!AL7</f>
        <v>222155308983.96082</v>
      </c>
      <c r="Y5" s="7">
        <f>'IRA Calculations'!AM7</f>
        <v>202467519771.57458</v>
      </c>
      <c r="Z5" s="7">
        <f>'IRA Calculations'!AN7</f>
        <v>184445555339.18851</v>
      </c>
      <c r="AA5" s="7">
        <f>'IRA Calculations'!AO7</f>
        <v>168177884602.44604</v>
      </c>
      <c r="AB5" s="7">
        <f>'IRA Calculations'!AP7</f>
        <v>153871341637.37054</v>
      </c>
      <c r="AC5" s="7">
        <f>'IRA Calculations'!AQ7</f>
        <v>141520430321.99075</v>
      </c>
      <c r="AD5" s="7">
        <f>'IRA Calculations'!AR7</f>
        <v>131185932935.39259</v>
      </c>
      <c r="AE5" s="7">
        <f>'IRA Calculations'!AS7</f>
        <v>122723763016.50127</v>
      </c>
      <c r="AF5" s="7">
        <f>'IRA Calculations'!AT7</f>
        <v>116046592541.50856</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9115039953107.6523</v>
      </c>
      <c r="C7" s="7">
        <f>'IRA Calculations'!Q9</f>
        <v>9115039953107.6523</v>
      </c>
      <c r="D7" s="7">
        <f>'IRA Calculations'!R9</f>
        <v>9158543523274.6387</v>
      </c>
      <c r="E7" s="7">
        <f>'IRA Calculations'!S9</f>
        <v>9195293708773.9922</v>
      </c>
      <c r="F7" s="7">
        <f>'IRA Calculations'!T9</f>
        <v>9226786098579.0684</v>
      </c>
      <c r="G7" s="7">
        <f>'IRA Calculations'!U9</f>
        <v>9260933449363.709</v>
      </c>
      <c r="H7" s="7">
        <f>'IRA Calculations'!V9</f>
        <v>9296826807974.4902</v>
      </c>
      <c r="I7" s="7">
        <f>'IRA Calculations'!W9</f>
        <v>9335199021206.4375</v>
      </c>
      <c r="J7" s="7">
        <f>'IRA Calculations'!X9</f>
        <v>9375135865726.0215</v>
      </c>
      <c r="K7" s="7">
        <f>'IRA Calculations'!Y9</f>
        <v>9410880662977.6504</v>
      </c>
      <c r="L7" s="7">
        <f>'IRA Calculations'!Z9</f>
        <v>9452619824901.5508</v>
      </c>
      <c r="M7" s="7">
        <f>'IRA Calculations'!AA9</f>
        <v>9496734156601.4824</v>
      </c>
      <c r="N7" s="7">
        <f>'IRA Calculations'!AB9</f>
        <v>9545211862719.4844</v>
      </c>
      <c r="O7" s="7">
        <f>'IRA Calculations'!AC9</f>
        <v>9596449664746.8145</v>
      </c>
      <c r="P7" s="7">
        <f>'IRA Calculations'!AD9</f>
        <v>9652726573888.5234</v>
      </c>
      <c r="Q7" s="7">
        <f>'IRA Calculations'!AE9</f>
        <v>9712303311586</v>
      </c>
      <c r="R7" s="7">
        <f>'IRA Calculations'!AF9</f>
        <v>9785845998310.8203</v>
      </c>
      <c r="S7" s="7">
        <f>'IRA Calculations'!AG9</f>
        <v>9865777572897.9414</v>
      </c>
      <c r="T7" s="7">
        <f>'IRA Calculations'!AH9</f>
        <v>9954367108660.2266</v>
      </c>
      <c r="U7" s="7">
        <f>'IRA Calculations'!AI9</f>
        <v>10045198931460.08</v>
      </c>
      <c r="V7" s="7">
        <f>'IRA Calculations'!AJ9</f>
        <v>10139303262655.549</v>
      </c>
      <c r="W7" s="7">
        <f>'IRA Calculations'!AK9</f>
        <v>10192772127357.85</v>
      </c>
      <c r="X7" s="7">
        <f>'IRA Calculations'!AL9</f>
        <v>10245816192291.369</v>
      </c>
      <c r="Y7" s="7">
        <f>'IRA Calculations'!AM9</f>
        <v>10291874291184.627</v>
      </c>
      <c r="Z7" s="7">
        <f>'IRA Calculations'!AN9</f>
        <v>10335114996642.389</v>
      </c>
      <c r="AA7" s="7">
        <f>'IRA Calculations'!AO9</f>
        <v>10372638423901.162</v>
      </c>
      <c r="AB7" s="7">
        <f>'IRA Calculations'!AP9</f>
        <v>10411321350999.859</v>
      </c>
      <c r="AC7" s="7">
        <f>'IRA Calculations'!AQ9</f>
        <v>10448452078827.041</v>
      </c>
      <c r="AD7" s="7">
        <f>'IRA Calculations'!AR9</f>
        <v>10489555608558.4</v>
      </c>
      <c r="AE7" s="7">
        <f>'IRA Calculations'!AS9</f>
        <v>10529924074875.135</v>
      </c>
      <c r="AF7" s="7">
        <f>'IRA Calculations'!AT9</f>
        <v>10574102573926.525</v>
      </c>
    </row>
    <row r="8" spans="1:34" x14ac:dyDescent="0.2">
      <c r="A8" s="1" t="s">
        <v>344</v>
      </c>
      <c r="B8" s="7">
        <f>'IRA Calculations'!P10</f>
        <v>2769687010.9716353</v>
      </c>
      <c r="C8" s="7">
        <f>'IRA Calculations'!Q10</f>
        <v>2769687010.9716353</v>
      </c>
      <c r="D8" s="7">
        <f>'IRA Calculations'!R10</f>
        <v>2789868969.9936576</v>
      </c>
      <c r="E8" s="7">
        <f>'IRA Calculations'!S10</f>
        <v>2809406158.8239698</v>
      </c>
      <c r="F8" s="7">
        <f>'IRA Calculations'!T10</f>
        <v>2829076027.3235431</v>
      </c>
      <c r="G8" s="7">
        <f>'IRA Calculations'!U10</f>
        <v>2849324558.3306379</v>
      </c>
      <c r="H8" s="7">
        <f>'IRA Calculations'!V10</f>
        <v>2869001785.4895654</v>
      </c>
      <c r="I8" s="7">
        <f>'IRA Calculations'!W10</f>
        <v>2888312613.9397793</v>
      </c>
      <c r="J8" s="7">
        <f>'IRA Calculations'!X10</f>
        <v>2906894140.0196137</v>
      </c>
      <c r="K8" s="7">
        <f>'IRA Calculations'!Y10</f>
        <v>2923511918.4155703</v>
      </c>
      <c r="L8" s="7">
        <f>'IRA Calculations'!Z10</f>
        <v>2939981681.8584695</v>
      </c>
      <c r="M8" s="7">
        <f>'IRA Calculations'!AA10</f>
        <v>2955236778.0237651</v>
      </c>
      <c r="N8" s="7">
        <f>'IRA Calculations'!AB10</f>
        <v>2969531077.6313758</v>
      </c>
      <c r="O8" s="7">
        <f>'IRA Calculations'!AC10</f>
        <v>2982696905.2142596</v>
      </c>
      <c r="P8" s="7">
        <f>'IRA Calculations'!AD10</f>
        <v>2995482990.9343085</v>
      </c>
      <c r="Q8" s="7">
        <f>'IRA Calculations'!AE10</f>
        <v>3007663508.0189824</v>
      </c>
      <c r="R8" s="7">
        <f>'IRA Calculations'!AF10</f>
        <v>3020919473.9217615</v>
      </c>
      <c r="S8" s="7">
        <f>'IRA Calculations'!AG10</f>
        <v>3033748387.4871788</v>
      </c>
      <c r="T8" s="7">
        <f>'IRA Calculations'!AH10</f>
        <v>3047495671.503058</v>
      </c>
      <c r="U8" s="7">
        <f>'IRA Calculations'!AI10</f>
        <v>3060718761.5869598</v>
      </c>
      <c r="V8" s="7">
        <f>'IRA Calculations'!AJ10</f>
        <v>3074595588.3482413</v>
      </c>
      <c r="W8" s="7">
        <f>'IRA Calculations'!AK10</f>
        <v>3092357094.2574835</v>
      </c>
      <c r="X8" s="7">
        <f>'IRA Calculations'!AL10</f>
        <v>3110721364.4498334</v>
      </c>
      <c r="Y8" s="7">
        <f>'IRA Calculations'!AM10</f>
        <v>3128341688.1814661</v>
      </c>
      <c r="Z8" s="7">
        <f>'IRA Calculations'!AN10</f>
        <v>3146595302.6670456</v>
      </c>
      <c r="AA8" s="7">
        <f>'IRA Calculations'!AO10</f>
        <v>3164156037.0310364</v>
      </c>
      <c r="AB8" s="7">
        <f>'IRA Calculations'!AP10</f>
        <v>3182438654.3023891</v>
      </c>
      <c r="AC8" s="7">
        <f>'IRA Calculations'!AQ10</f>
        <v>3200078153.7365093</v>
      </c>
      <c r="AD8" s="7">
        <f>'IRA Calculations'!AR10</f>
        <v>3218499630.7738056</v>
      </c>
      <c r="AE8" s="7">
        <f>'IRA Calculations'!AS10</f>
        <v>3236317361.6621728</v>
      </c>
      <c r="AF8" s="7">
        <f>'IRA Calculations'!AT10</f>
        <v>3254967876.037807</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2796786290287.5586</v>
      </c>
      <c r="C10" s="7">
        <f>'IRA Calculations'!Q12</f>
        <v>2796786290287.5586</v>
      </c>
      <c r="D10" s="7">
        <f>'IRA Calculations'!R12</f>
        <v>2821873430915.4458</v>
      </c>
      <c r="E10" s="7">
        <f>'IRA Calculations'!S12</f>
        <v>2846035086966.5205</v>
      </c>
      <c r="F10" s="7">
        <f>'IRA Calculations'!T12</f>
        <v>2869307191547.0586</v>
      </c>
      <c r="G10" s="7">
        <f>'IRA Calculations'!U12</f>
        <v>2894947343290.2646</v>
      </c>
      <c r="H10" s="7">
        <f>'IRA Calculations'!V12</f>
        <v>2922731704245.272</v>
      </c>
      <c r="I10" s="7">
        <f>'IRA Calculations'!W12</f>
        <v>2952492028144.4009</v>
      </c>
      <c r="J10" s="7">
        <f>'IRA Calculations'!X12</f>
        <v>2984466861754.6089</v>
      </c>
      <c r="K10" s="7">
        <f>'IRA Calculations'!Y12</f>
        <v>3016483973720.1626</v>
      </c>
      <c r="L10" s="7">
        <f>'IRA Calculations'!Z12</f>
        <v>3051852336173.9321</v>
      </c>
      <c r="M10" s="7">
        <f>'IRA Calculations'!AA12</f>
        <v>3087854864054.6318</v>
      </c>
      <c r="N10" s="7">
        <f>'IRA Calculations'!AB12</f>
        <v>3124246824392.5791</v>
      </c>
      <c r="O10" s="7">
        <f>'IRA Calculations'!AC12</f>
        <v>3159496774212.0186</v>
      </c>
      <c r="P10" s="7">
        <f>'IRA Calculations'!AD12</f>
        <v>3193395150129.0068</v>
      </c>
      <c r="Q10" s="7">
        <f>'IRA Calculations'!AE12</f>
        <v>3224562713450.3281</v>
      </c>
      <c r="R10" s="7">
        <f>'IRA Calculations'!AF12</f>
        <v>3256386196985.6812</v>
      </c>
      <c r="S10" s="7">
        <f>'IRA Calculations'!AG12</f>
        <v>3286142061493.1899</v>
      </c>
      <c r="T10" s="7">
        <f>'IRA Calculations'!AH12</f>
        <v>3315361802594.7529</v>
      </c>
      <c r="U10" s="7">
        <f>'IRA Calculations'!AI12</f>
        <v>3343629914772.1255</v>
      </c>
      <c r="V10" s="7">
        <f>'IRA Calculations'!AJ12</f>
        <v>3372252745088.3916</v>
      </c>
      <c r="W10" s="7">
        <f>'IRA Calculations'!AK12</f>
        <v>3384326916007.7686</v>
      </c>
      <c r="X10" s="7">
        <f>'IRA Calculations'!AL12</f>
        <v>3398094096390.6572</v>
      </c>
      <c r="Y10" s="7">
        <f>'IRA Calculations'!AM12</f>
        <v>3412174946400.0913</v>
      </c>
      <c r="Z10" s="7">
        <f>'IRA Calculations'!AN12</f>
        <v>3428109840275.9131</v>
      </c>
      <c r="AA10" s="7">
        <f>'IRA Calculations'!AO12</f>
        <v>3444332890926.2397</v>
      </c>
      <c r="AB10" s="7">
        <f>'IRA Calculations'!AP12</f>
        <v>3462076405909.271</v>
      </c>
      <c r="AC10" s="7">
        <f>'IRA Calculations'!AQ12</f>
        <v>3479543601184.8896</v>
      </c>
      <c r="AD10" s="7">
        <f>'IRA Calculations'!AR12</f>
        <v>3498023457161.6211</v>
      </c>
      <c r="AE10" s="7">
        <f>'IRA Calculations'!AS12</f>
        <v>3515693541614.2559</v>
      </c>
      <c r="AF10" s="7">
        <f>'IRA Calculations'!AT12</f>
        <v>3533976855908.8398</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1155495539271.7419</v>
      </c>
      <c r="C2" s="7">
        <f>'IRA Calculations'!P17</f>
        <v>1155495539271.7419</v>
      </c>
      <c r="D2" s="7">
        <f>'IRA Calculations'!Q17</f>
        <v>1155495539271.7419</v>
      </c>
      <c r="E2" s="7">
        <f>'IRA Calculations'!R17</f>
        <v>1132220993517.0732</v>
      </c>
      <c r="F2" s="7">
        <f>'IRA Calculations'!S17</f>
        <v>1239589977023.7773</v>
      </c>
      <c r="G2" s="7">
        <f>'IRA Calculations'!T17</f>
        <v>1348870339540.9785</v>
      </c>
      <c r="H2" s="7">
        <f>'IRA Calculations'!U17</f>
        <v>1460994432852.2983</v>
      </c>
      <c r="I2" s="7">
        <f>'IRA Calculations'!V17</f>
        <v>1574999138162.4177</v>
      </c>
      <c r="J2" s="7">
        <f>'IRA Calculations'!W17</f>
        <v>1692262562090.9121</v>
      </c>
      <c r="K2" s="7">
        <f>'IRA Calculations'!X17</f>
        <v>1811407251512.0679</v>
      </c>
      <c r="L2" s="7">
        <f>'IRA Calculations'!Y17</f>
        <v>1933482646648.4116</v>
      </c>
      <c r="M2" s="7">
        <f>'IRA Calculations'!Z17</f>
        <v>2057483233743.1924</v>
      </c>
      <c r="N2" s="7">
        <f>'IRA Calculations'!AA17</f>
        <v>2183252955255.2827</v>
      </c>
      <c r="O2" s="7">
        <f>'IRA Calculations'!AB17</f>
        <v>2310435573541.9277</v>
      </c>
      <c r="P2" s="7">
        <f>'IRA Calculations'!AC17</f>
        <v>2309661700801.2954</v>
      </c>
      <c r="Q2" s="7">
        <f>'IRA Calculations'!AD17</f>
        <v>2310301000247.2822</v>
      </c>
      <c r="R2" s="7">
        <f>'IRA Calculations'!AE17</f>
        <v>2311006926454.833</v>
      </c>
      <c r="S2" s="7">
        <f>'IRA Calculations'!AF17</f>
        <v>2312893631373.5312</v>
      </c>
      <c r="T2" s="7">
        <f>'IRA Calculations'!AG17</f>
        <v>2314701281839.1777</v>
      </c>
      <c r="U2" s="7">
        <f>'IRA Calculations'!AH17</f>
        <v>2317537029527.564</v>
      </c>
      <c r="V2" s="7">
        <f>'IRA Calculations'!AI17</f>
        <v>2320169615147.6567</v>
      </c>
      <c r="W2" s="7">
        <f>'IRA Calculations'!AJ17</f>
        <v>2323716355151.6167</v>
      </c>
      <c r="X2" s="7">
        <f>'IRA Calculations'!AK17</f>
        <v>2326938847018.6348</v>
      </c>
      <c r="Y2" s="7">
        <f>'IRA Calculations'!AL17</f>
        <v>2331031334486.1543</v>
      </c>
      <c r="Z2" s="7">
        <f>'IRA Calculations'!AM17</f>
        <v>2335378644396.2642</v>
      </c>
      <c r="AA2" s="7">
        <f>'IRA Calculations'!AN17</f>
        <v>2339370192523.2373</v>
      </c>
      <c r="AB2" s="7">
        <f>'IRA Calculations'!AO17</f>
        <v>2344138475208.9238</v>
      </c>
      <c r="AC2" s="7">
        <f>'IRA Calculations'!AP17</f>
        <v>2349064457158.3838</v>
      </c>
      <c r="AD2" s="7">
        <f>'IRA Calculations'!AQ17</f>
        <v>2353536092219.3965</v>
      </c>
      <c r="AE2" s="7">
        <f>'IRA Calculations'!AR17</f>
        <v>2358676638620.9692</v>
      </c>
      <c r="AF2" s="7">
        <f>'IRA Calculations'!AS17</f>
        <v>2363864220583.8921</v>
      </c>
      <c r="AG2" s="7">
        <f>'IRA Calculations'!AT17</f>
        <v>2368496490592.2046</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1466510216102.0803</v>
      </c>
      <c r="C2" s="7">
        <f>'IRA Calculations'!P30</f>
        <v>1466510216102.0803</v>
      </c>
      <c r="D2" s="7">
        <f>'IRA Calculations'!Q30</f>
        <v>1466510216102.0803</v>
      </c>
      <c r="E2" s="7">
        <f>'IRA Calculations'!R30</f>
        <v>1474053499330.6831</v>
      </c>
      <c r="F2" s="7">
        <f>'IRA Calculations'!S30</f>
        <v>1482704412567.4192</v>
      </c>
      <c r="G2" s="7">
        <f>'IRA Calculations'!T30</f>
        <v>1492275993939.9653</v>
      </c>
      <c r="H2" s="7">
        <f>'IRA Calculations'!U30</f>
        <v>1506762655641.2085</v>
      </c>
      <c r="I2" s="7">
        <f>'IRA Calculations'!V30</f>
        <v>1525069976729.7556</v>
      </c>
      <c r="J2" s="7">
        <f>'IRA Calculations'!W30</f>
        <v>1545813479687.2488</v>
      </c>
      <c r="K2" s="7">
        <f>'IRA Calculations'!X30</f>
        <v>1565957121507.7307</v>
      </c>
      <c r="L2" s="7">
        <f>'IRA Calculations'!Y30</f>
        <v>1586661799698.3494</v>
      </c>
      <c r="M2" s="7">
        <f>'IRA Calculations'!Z30</f>
        <v>1608177528523.7078</v>
      </c>
      <c r="N2" s="7">
        <f>'IRA Calculations'!AA30</f>
        <v>1632296238173.4128</v>
      </c>
      <c r="O2" s="7">
        <f>'IRA Calculations'!AB30</f>
        <v>1658283274373.2649</v>
      </c>
      <c r="P2" s="7">
        <f>'IRA Calculations'!AC30</f>
        <v>1686128555400.7092</v>
      </c>
      <c r="Q2" s="7">
        <f>'IRA Calculations'!AD30</f>
        <v>1714199125911.4172</v>
      </c>
      <c r="R2" s="7">
        <f>'IRA Calculations'!AE30</f>
        <v>1742124401336.0581</v>
      </c>
      <c r="S2" s="7">
        <f>'IRA Calculations'!AF30</f>
        <v>1763918698296.5962</v>
      </c>
      <c r="T2" s="7">
        <f>'IRA Calculations'!AG30</f>
        <v>1785424235833.594</v>
      </c>
      <c r="U2" s="7">
        <f>'IRA Calculations'!AH30</f>
        <v>1806786720453.6638</v>
      </c>
      <c r="V2" s="7">
        <f>'IRA Calculations'!AI30</f>
        <v>1828069025320.4438</v>
      </c>
      <c r="W2" s="7">
        <f>'IRA Calculations'!AJ30</f>
        <v>1849311873875.0237</v>
      </c>
      <c r="X2" s="7">
        <f>'IRA Calculations'!AK30</f>
        <v>1869625244366.1143</v>
      </c>
      <c r="Y2" s="7">
        <f>'IRA Calculations'!AL30</f>
        <v>1890650621059.6584</v>
      </c>
      <c r="Z2" s="7">
        <f>'IRA Calculations'!AM30</f>
        <v>1912547439475.427</v>
      </c>
      <c r="AA2" s="7">
        <f>'IRA Calculations'!AN30</f>
        <v>1935443541157.7773</v>
      </c>
      <c r="AB2" s="7">
        <f>'IRA Calculations'!AO30</f>
        <v>1959317135316.8035</v>
      </c>
      <c r="AC2" s="7">
        <f>'IRA Calculations'!AP30</f>
        <v>1984098767412.8965</v>
      </c>
      <c r="AD2" s="7">
        <f>'IRA Calculations'!AQ30</f>
        <v>2009673895484.9705</v>
      </c>
      <c r="AE2" s="7">
        <f>'IRA Calculations'!AR30</f>
        <v>2035917876559.0969</v>
      </c>
      <c r="AF2" s="7">
        <f>'IRA Calculations'!AS30</f>
        <v>2062759693588.1306</v>
      </c>
      <c r="AG2" s="7">
        <f>'IRA Calculations'!AT30</f>
        <v>2090174055889.4575</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6412065654231.7578</v>
      </c>
      <c r="C2" s="7">
        <f>'IRA Calculations'!P43</f>
        <v>6412065654231.7578</v>
      </c>
      <c r="D2" s="7">
        <f>'IRA Calculations'!Q43</f>
        <v>6412065654231.7578</v>
      </c>
      <c r="E2" s="7">
        <f>'IRA Calculations'!R43</f>
        <v>6404212743933.0293</v>
      </c>
      <c r="F2" s="7">
        <f>'IRA Calculations'!S43</f>
        <v>6396971600413.7334</v>
      </c>
      <c r="G2" s="7">
        <f>'IRA Calculations'!T43</f>
        <v>6392272113646.0322</v>
      </c>
      <c r="H2" s="7">
        <f>'IRA Calculations'!U43</f>
        <v>6391501982575.0518</v>
      </c>
      <c r="I2" s="7">
        <f>'IRA Calculations'!V43</f>
        <v>6396607286087.209</v>
      </c>
      <c r="J2" s="7">
        <f>'IRA Calculations'!W43</f>
        <v>6408068064652.5811</v>
      </c>
      <c r="K2" s="7">
        <f>'IRA Calculations'!X43</f>
        <v>6426145005211.9248</v>
      </c>
      <c r="L2" s="7">
        <f>'IRA Calculations'!Y43</f>
        <v>6449851407082.2246</v>
      </c>
      <c r="M2" s="7">
        <f>'IRA Calculations'!Z43</f>
        <v>6480040492119.1562</v>
      </c>
      <c r="N2" s="7">
        <f>'IRA Calculations'!AA43</f>
        <v>6517660593975.4473</v>
      </c>
      <c r="O2" s="7">
        <f>'IRA Calculations'!AB43</f>
        <v>6561292273360.3223</v>
      </c>
      <c r="P2" s="7">
        <f>'IRA Calculations'!AC43</f>
        <v>6609499009276.2422</v>
      </c>
      <c r="Q2" s="7">
        <f>'IRA Calculations'!AD43</f>
        <v>6662819511611.9873</v>
      </c>
      <c r="R2" s="7">
        <f>'IRA Calculations'!AE43</f>
        <v>6720914114560.7363</v>
      </c>
      <c r="S2" s="7">
        <f>'IRA Calculations'!AF43</f>
        <v>6783210304475.917</v>
      </c>
      <c r="T2" s="7">
        <f>'IRA Calculations'!AG43</f>
        <v>6847652933236.4297</v>
      </c>
      <c r="U2" s="7">
        <f>'IRA Calculations'!AH43</f>
        <v>6913151908320.3779</v>
      </c>
      <c r="V2" s="7">
        <f>'IRA Calculations'!AI43</f>
        <v>6979149990495.502</v>
      </c>
      <c r="W2" s="7">
        <f>'IRA Calculations'!AJ43</f>
        <v>7045355358895.9141</v>
      </c>
      <c r="X2" s="7">
        <f>'IRA Calculations'!AK43</f>
        <v>7104641955685.374</v>
      </c>
      <c r="Y2" s="7">
        <f>'IRA Calculations'!AL43</f>
        <v>7164593349779.0791</v>
      </c>
      <c r="Z2" s="7">
        <f>'IRA Calculations'!AM43</f>
        <v>7225143485992.3584</v>
      </c>
      <c r="AA2" s="7">
        <f>'IRA Calculations'!AN43</f>
        <v>7286282484698.5322</v>
      </c>
      <c r="AB2" s="7">
        <f>'IRA Calculations'!AO43</f>
        <v>7348053433853.4111</v>
      </c>
      <c r="AC2" s="7">
        <f>'IRA Calculations'!AP43</f>
        <v>7410475683262.7178</v>
      </c>
      <c r="AD2" s="7">
        <f>'IRA Calculations'!AQ43</f>
        <v>7473519596642.5107</v>
      </c>
      <c r="AE2" s="7">
        <f>'IRA Calculations'!AR43</f>
        <v>7537240192740.6201</v>
      </c>
      <c r="AF2" s="7">
        <f>'IRA Calculations'!AS43</f>
        <v>7601572274027.6094</v>
      </c>
      <c r="AG2" s="7">
        <f>'IRA Calculations'!AT43</f>
        <v>7666461428423.5791</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6027760112356.2676</v>
      </c>
      <c r="C4" s="7">
        <f>'IRA Calculations'!P45</f>
        <v>6027760112356.2676</v>
      </c>
      <c r="D4" s="7">
        <f>'IRA Calculations'!Q45</f>
        <v>6027760112356.2676</v>
      </c>
      <c r="E4" s="7">
        <f>'IRA Calculations'!R45</f>
        <v>6065595877463.877</v>
      </c>
      <c r="F4" s="7">
        <f>'IRA Calculations'!S45</f>
        <v>6104207958203.0371</v>
      </c>
      <c r="G4" s="7">
        <f>'IRA Calculations'!T45</f>
        <v>6144817878210.5449</v>
      </c>
      <c r="H4" s="7">
        <f>'IRA Calculations'!U45</f>
        <v>6188227008829.3945</v>
      </c>
      <c r="I4" s="7">
        <f>'IRA Calculations'!V45</f>
        <v>6235788960749.3867</v>
      </c>
      <c r="J4" s="7">
        <f>'IRA Calculations'!W45</f>
        <v>6287069168634.9004</v>
      </c>
      <c r="K4" s="7">
        <f>'IRA Calculations'!X45</f>
        <v>6341119167746.6533</v>
      </c>
      <c r="L4" s="7">
        <f>'IRA Calculations'!Y45</f>
        <v>6396233053325.2266</v>
      </c>
      <c r="M4" s="7">
        <f>'IRA Calculations'!Z45</f>
        <v>6453075490889.0723</v>
      </c>
      <c r="N4" s="7">
        <f>'IRA Calculations'!AA45</f>
        <v>6511530172166.2871</v>
      </c>
      <c r="O4" s="7">
        <f>'IRA Calculations'!AB45</f>
        <v>6570168097131.7197</v>
      </c>
      <c r="P4" s="7">
        <f>'IRA Calculations'!AC45</f>
        <v>6628540071428.5273</v>
      </c>
      <c r="Q4" s="7">
        <f>'IRA Calculations'!AD45</f>
        <v>6688411738923.8574</v>
      </c>
      <c r="R4" s="7">
        <f>'IRA Calculations'!AE45</f>
        <v>6750319416923.626</v>
      </c>
      <c r="S4" s="7">
        <f>'IRA Calculations'!AF45</f>
        <v>6814200676170.3857</v>
      </c>
      <c r="T4" s="7">
        <f>'IRA Calculations'!AG45</f>
        <v>6878612542093.9736</v>
      </c>
      <c r="U4" s="7">
        <f>'IRA Calculations'!AH45</f>
        <v>6943164603966.7666</v>
      </c>
      <c r="V4" s="7">
        <f>'IRA Calculations'!AI45</f>
        <v>7007430576337.7207</v>
      </c>
      <c r="W4" s="7">
        <f>'IRA Calculations'!AJ45</f>
        <v>7071311326019.4102</v>
      </c>
      <c r="X4" s="7">
        <f>'IRA Calculations'!AK45</f>
        <v>7128027597713.5225</v>
      </c>
      <c r="Y4" s="7">
        <f>'IRA Calculations'!AL45</f>
        <v>7185022322312.8818</v>
      </c>
      <c r="Z4" s="7">
        <f>'IRA Calculations'!AM45</f>
        <v>7242511277487.5264</v>
      </c>
      <c r="AA4" s="7">
        <f>'IRA Calculations'!AN45</f>
        <v>7300667266298.7021</v>
      </c>
      <c r="AB4" s="7">
        <f>'IRA Calculations'!AO45</f>
        <v>7359572756372.501</v>
      </c>
      <c r="AC4" s="7">
        <f>'IRA Calculations'!AP45</f>
        <v>7419236569085.7422</v>
      </c>
      <c r="AD4" s="7">
        <f>'IRA Calculations'!AQ45</f>
        <v>7479742847411.9307</v>
      </c>
      <c r="AE4" s="7">
        <f>'IRA Calculations'!AR45</f>
        <v>7541030263913.0645</v>
      </c>
      <c r="AF4" s="7">
        <f>'IRA Calculations'!AS45</f>
        <v>7603168776824.209</v>
      </c>
      <c r="AG4" s="7">
        <f>'IRA Calculations'!AT45</f>
        <v>7666201726388.5879</v>
      </c>
    </row>
    <row r="5" spans="1:35" x14ac:dyDescent="0.2">
      <c r="A5" s="1" t="s">
        <v>79</v>
      </c>
      <c r="B5" s="7">
        <f>'IRA Calculations'!O46</f>
        <v>5310720766.7411566</v>
      </c>
      <c r="C5" s="7">
        <f>'IRA Calculations'!P46</f>
        <v>5310720766.7411566</v>
      </c>
      <c r="D5" s="7">
        <f>'IRA Calculations'!Q46</f>
        <v>5310720766.7411566</v>
      </c>
      <c r="E5" s="7">
        <f>'IRA Calculations'!R46</f>
        <v>5108626776.7964659</v>
      </c>
      <c r="F5" s="7">
        <f>'IRA Calculations'!S46</f>
        <v>4861278619.4776144</v>
      </c>
      <c r="G5" s="7">
        <f>'IRA Calculations'!T46</f>
        <v>4592659034.5164156</v>
      </c>
      <c r="H5" s="7">
        <f>'IRA Calculations'!U46</f>
        <v>4327028905.2610292</v>
      </c>
      <c r="I5" s="7">
        <f>'IRA Calculations'!V46</f>
        <v>4086139913.5567336</v>
      </c>
      <c r="J5" s="7">
        <f>'IRA Calculations'!W46</f>
        <v>3884510511.1852536</v>
      </c>
      <c r="K5" s="7">
        <f>'IRA Calculations'!X46</f>
        <v>3728996065.5454898</v>
      </c>
      <c r="L5" s="7">
        <f>'IRA Calculations'!Y46</f>
        <v>3619291967.3134942</v>
      </c>
      <c r="M5" s="7">
        <f>'IRA Calculations'!Z46</f>
        <v>3551564407.0877891</v>
      </c>
      <c r="N5" s="7">
        <f>'IRA Calculations'!AA46</f>
        <v>3518324716.2651229</v>
      </c>
      <c r="O5" s="7">
        <f>'IRA Calculations'!AB46</f>
        <v>3510068880.0819645</v>
      </c>
      <c r="P5" s="7">
        <f>'IRA Calculations'!AC46</f>
        <v>3518358582.3190408</v>
      </c>
      <c r="Q5" s="7">
        <f>'IRA Calculations'!AD46</f>
        <v>3537799548.8625255</v>
      </c>
      <c r="R5" s="7">
        <f>'IRA Calculations'!AE46</f>
        <v>3564121795.5361724</v>
      </c>
      <c r="S5" s="7">
        <f>'IRA Calculations'!AF46</f>
        <v>3594406639.8119431</v>
      </c>
      <c r="T5" s="7">
        <f>'IRA Calculations'!AG46</f>
        <v>3626306199.8259544</v>
      </c>
      <c r="U5" s="7">
        <f>'IRA Calculations'!AH46</f>
        <v>3658876830.2993851</v>
      </c>
      <c r="V5" s="7">
        <f>'IRA Calculations'!AI46</f>
        <v>3691509317.4248528</v>
      </c>
      <c r="W5" s="7">
        <f>'IRA Calculations'!AJ46</f>
        <v>3723959005.5505743</v>
      </c>
      <c r="X5" s="7">
        <f>'IRA Calculations'!AK46</f>
        <v>3753094070.6528153</v>
      </c>
      <c r="Y5" s="7">
        <f>'IRA Calculations'!AL46</f>
        <v>3782448601.6157556</v>
      </c>
      <c r="Z5" s="7">
        <f>'IRA Calculations'!AM46</f>
        <v>3812151869.9402041</v>
      </c>
      <c r="AA5" s="7">
        <f>'IRA Calculations'!AN46</f>
        <v>3842306627.0933828</v>
      </c>
      <c r="AB5" s="7">
        <f>'IRA Calculations'!AO46</f>
        <v>3872963149.1341505</v>
      </c>
      <c r="AC5" s="7">
        <f>'IRA Calculations'!AP46</f>
        <v>3904094709.6494203</v>
      </c>
      <c r="AD5" s="7">
        <f>'IRA Calculations'!AQ46</f>
        <v>3935730233.2826204</v>
      </c>
      <c r="AE5" s="7">
        <f>'IRA Calculations'!AR46</f>
        <v>3967821906.5942616</v>
      </c>
      <c r="AF5" s="7">
        <f>'IRA Calculations'!AS46</f>
        <v>4000387952.9158025</v>
      </c>
      <c r="AG5" s="7">
        <f>'IRA Calculations'!AT46</f>
        <v>4033453365.3746824</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621699903004.1825</v>
      </c>
      <c r="C10" s="7">
        <f>'IRA Calculations'!P51</f>
        <v>621699903004.1825</v>
      </c>
      <c r="D10" s="7">
        <f>'IRA Calculations'!Q51</f>
        <v>621699903004.1825</v>
      </c>
      <c r="E10" s="7">
        <f>'IRA Calculations'!R51</f>
        <v>614526643517.96228</v>
      </c>
      <c r="F10" s="7">
        <f>'IRA Calculations'!S51</f>
        <v>610004963559.54431</v>
      </c>
      <c r="G10" s="7">
        <f>'IRA Calculations'!T51</f>
        <v>607747292629.24231</v>
      </c>
      <c r="H10" s="7">
        <f>'IRA Calculations'!U51</f>
        <v>607299802460.80273</v>
      </c>
      <c r="I10" s="7">
        <f>'IRA Calculations'!V51</f>
        <v>608307807299.10852</v>
      </c>
      <c r="J10" s="7">
        <f>'IRA Calculations'!W51</f>
        <v>610408773406.55579</v>
      </c>
      <c r="K10" s="7">
        <f>'IRA Calculations'!X51</f>
        <v>613314136785.47925</v>
      </c>
      <c r="L10" s="7">
        <f>'IRA Calculations'!Y51</f>
        <v>616722165404.20703</v>
      </c>
      <c r="M10" s="7">
        <f>'IRA Calculations'!Z51</f>
        <v>620609093636.54688</v>
      </c>
      <c r="N10" s="7">
        <f>'IRA Calculations'!AA51</f>
        <v>624889856912.33545</v>
      </c>
      <c r="O10" s="7">
        <f>'IRA Calculations'!AB51</f>
        <v>629362799571.01721</v>
      </c>
      <c r="P10" s="7">
        <f>'IRA Calculations'!AC51</f>
        <v>633919633484.59924</v>
      </c>
      <c r="Q10" s="7">
        <f>'IRA Calculations'!AD51</f>
        <v>638644149914.39807</v>
      </c>
      <c r="R10" s="7">
        <f>'IRA Calculations'!AE51</f>
        <v>643555332325.40527</v>
      </c>
      <c r="S10" s="7">
        <f>'IRA Calculations'!AF51</f>
        <v>648650710158.578</v>
      </c>
      <c r="T10" s="7">
        <f>'IRA Calculations'!AG51</f>
        <v>653807815096.09375</v>
      </c>
      <c r="U10" s="7">
        <f>'IRA Calculations'!AH51</f>
        <v>658998113431.1333</v>
      </c>
      <c r="V10" s="7">
        <f>'IRA Calculations'!AI51</f>
        <v>664187783384.22913</v>
      </c>
      <c r="W10" s="7">
        <f>'IRA Calculations'!AJ51</f>
        <v>669371679818.26697</v>
      </c>
      <c r="X10" s="7">
        <f>'IRA Calculations'!AK51</f>
        <v>674982341893.5105</v>
      </c>
      <c r="Y10" s="7">
        <f>'IRA Calculations'!AL51</f>
        <v>680602980011.5072</v>
      </c>
      <c r="Z10" s="7">
        <f>'IRA Calculations'!AM51</f>
        <v>686249126206.52026</v>
      </c>
      <c r="AA10" s="7">
        <f>'IRA Calculations'!AN51</f>
        <v>691934168897.42419</v>
      </c>
      <c r="AB10" s="7">
        <f>'IRA Calculations'!AO51</f>
        <v>697665116101.19275</v>
      </c>
      <c r="AC10" s="7">
        <f>'IRA Calculations'!AP51</f>
        <v>703446972916.71619</v>
      </c>
      <c r="AD10" s="7">
        <f>'IRA Calculations'!AQ51</f>
        <v>709288151975.43994</v>
      </c>
      <c r="AE10" s="7">
        <f>'IRA Calculations'!AR51</f>
        <v>715186892951.28223</v>
      </c>
      <c r="AF10" s="7">
        <f>'IRA Calculations'!AS51</f>
        <v>721151839384.021</v>
      </c>
      <c r="AG10" s="7">
        <f>'IRA Calculations'!AT51</f>
        <v>727188520246.68909</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9229439737889.6094</v>
      </c>
      <c r="C2" s="7">
        <f>'IRA Calculations'!P56</f>
        <v>9229439737889.6094</v>
      </c>
      <c r="D2" s="7">
        <f>'IRA Calculations'!Q56</f>
        <v>9229439737889.6094</v>
      </c>
      <c r="E2" s="7">
        <f>'IRA Calculations'!R56</f>
        <v>9235805354469.3594</v>
      </c>
      <c r="F2" s="7">
        <f>'IRA Calculations'!S56</f>
        <v>9244462329945.6211</v>
      </c>
      <c r="G2" s="7">
        <f>'IRA Calculations'!T56</f>
        <v>9258575496007.6602</v>
      </c>
      <c r="H2" s="7">
        <f>'IRA Calculations'!U56</f>
        <v>9267239486742.6816</v>
      </c>
      <c r="I2" s="7">
        <f>'IRA Calculations'!V56</f>
        <v>9268016426651.7246</v>
      </c>
      <c r="J2" s="7">
        <f>'IRA Calculations'!W56</f>
        <v>9270832687670.75</v>
      </c>
      <c r="K2" s="7">
        <f>'IRA Calculations'!X56</f>
        <v>9275130264424.9141</v>
      </c>
      <c r="L2" s="7">
        <f>'IRA Calculations'!Y56</f>
        <v>9272296611410.1758</v>
      </c>
      <c r="M2" s="7">
        <f>'IRA Calculations'!Z56</f>
        <v>9258566361556.1348</v>
      </c>
      <c r="N2" s="7">
        <f>'IRA Calculations'!AA56</f>
        <v>9236679192640.1953</v>
      </c>
      <c r="O2" s="7">
        <f>'IRA Calculations'!AB56</f>
        <v>9202300332421.5781</v>
      </c>
      <c r="P2" s="7">
        <f>'IRA Calculations'!AC56</f>
        <v>9168433513017.7266</v>
      </c>
      <c r="Q2" s="7">
        <f>'IRA Calculations'!AD56</f>
        <v>9142722151163.5273</v>
      </c>
      <c r="R2" s="7">
        <f>'IRA Calculations'!AE56</f>
        <v>9119449103261.9961</v>
      </c>
      <c r="S2" s="7">
        <f>'IRA Calculations'!AF56</f>
        <v>9091175052763.1406</v>
      </c>
      <c r="T2" s="7">
        <f>'IRA Calculations'!AG56</f>
        <v>9050914555744.4551</v>
      </c>
      <c r="U2" s="7">
        <f>'IRA Calculations'!AH56</f>
        <v>9001334652824.8047</v>
      </c>
      <c r="V2" s="7">
        <f>'IRA Calculations'!AI56</f>
        <v>8933523773094.9941</v>
      </c>
      <c r="W2" s="7">
        <f>'IRA Calculations'!AJ56</f>
        <v>8840980525487.793</v>
      </c>
      <c r="X2" s="7">
        <f>'IRA Calculations'!AK56</f>
        <v>8696972097241.4814</v>
      </c>
      <c r="Y2" s="7">
        <f>'IRA Calculations'!AL56</f>
        <v>8532183230226.1846</v>
      </c>
      <c r="Z2" s="7">
        <f>'IRA Calculations'!AM56</f>
        <v>8352588001891.4004</v>
      </c>
      <c r="AA2" s="7">
        <f>'IRA Calculations'!AN56</f>
        <v>8158793889801.4619</v>
      </c>
      <c r="AB2" s="7">
        <f>'IRA Calculations'!AO56</f>
        <v>7945368087566.4961</v>
      </c>
      <c r="AC2" s="7">
        <f>'IRA Calculations'!AP56</f>
        <v>7705939132557.7559</v>
      </c>
      <c r="AD2" s="7">
        <f>'IRA Calculations'!AQ56</f>
        <v>7434682167725.8828</v>
      </c>
      <c r="AE2" s="7">
        <f>'IRA Calculations'!AR56</f>
        <v>7131678526227.2441</v>
      </c>
      <c r="AF2" s="7">
        <f>'IRA Calculations'!AS56</f>
        <v>6804036930542.1875</v>
      </c>
      <c r="AG2" s="7">
        <f>'IRA Calculations'!AT56</f>
        <v>6455149185211.5068</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1643352391743.3694</v>
      </c>
      <c r="C2" s="7">
        <f>'IRA Calculations'!P69</f>
        <v>1643352391743.3694</v>
      </c>
      <c r="D2" s="7">
        <f>'IRA Calculations'!Q69</f>
        <v>1643352391743.3694</v>
      </c>
      <c r="E2" s="7">
        <f>'IRA Calculations'!R69</f>
        <v>1651945417447.7939</v>
      </c>
      <c r="F2" s="7">
        <f>'IRA Calculations'!S69</f>
        <v>1660379172222.1016</v>
      </c>
      <c r="G2" s="7">
        <f>'IRA Calculations'!T69</f>
        <v>1667655990864.6931</v>
      </c>
      <c r="H2" s="7">
        <f>'IRA Calculations'!U69</f>
        <v>1675057671999.1135</v>
      </c>
      <c r="I2" s="7">
        <f>'IRA Calculations'!V69</f>
        <v>1682147525088.2214</v>
      </c>
      <c r="J2" s="7">
        <f>'IRA Calculations'!W69</f>
        <v>1688830461496.4985</v>
      </c>
      <c r="K2" s="7">
        <f>'IRA Calculations'!X69</f>
        <v>1695494556972.363</v>
      </c>
      <c r="L2" s="7">
        <f>'IRA Calculations'!Y69</f>
        <v>1701453109580.6802</v>
      </c>
      <c r="M2" s="7">
        <f>'IRA Calculations'!Z69</f>
        <v>1708261789302.8887</v>
      </c>
      <c r="N2" s="7">
        <f>'IRA Calculations'!AA69</f>
        <v>1715135427121.2991</v>
      </c>
      <c r="O2" s="7">
        <f>'IRA Calculations'!AB69</f>
        <v>1722609378024.4053</v>
      </c>
      <c r="P2" s="7">
        <f>'IRA Calculations'!AC69</f>
        <v>1729571399309.3149</v>
      </c>
      <c r="Q2" s="7">
        <f>'IRA Calculations'!AD69</f>
        <v>1737759814856.6687</v>
      </c>
      <c r="R2" s="7">
        <f>'IRA Calculations'!AE69</f>
        <v>1747081531307.6042</v>
      </c>
      <c r="S2" s="7">
        <f>'IRA Calculations'!AF69</f>
        <v>1758015433294.2869</v>
      </c>
      <c r="T2" s="7">
        <f>'IRA Calculations'!AG69</f>
        <v>1769871933183.438</v>
      </c>
      <c r="U2" s="7">
        <f>'IRA Calculations'!AH69</f>
        <v>1782895050610.3174</v>
      </c>
      <c r="V2" s="7">
        <f>'IRA Calculations'!AI69</f>
        <v>1796124736628.022</v>
      </c>
      <c r="W2" s="7">
        <f>'IRA Calculations'!AJ69</f>
        <v>1809680043073.7715</v>
      </c>
      <c r="X2" s="7">
        <f>'IRA Calculations'!AK69</f>
        <v>1817742242467.2808</v>
      </c>
      <c r="Y2" s="7">
        <f>'IRA Calculations'!AL69</f>
        <v>1826165205013.5286</v>
      </c>
      <c r="Z2" s="7">
        <f>'IRA Calculations'!AM69</f>
        <v>1834488280341.8987</v>
      </c>
      <c r="AA2" s="7">
        <f>'IRA Calculations'!AN69</f>
        <v>1843397546390.3694</v>
      </c>
      <c r="AB2" s="7">
        <f>'IRA Calculations'!AO69</f>
        <v>1851979348457.6887</v>
      </c>
      <c r="AC2" s="7">
        <f>'IRA Calculations'!AP69</f>
        <v>1860854495390.0923</v>
      </c>
      <c r="AD2" s="7">
        <f>'IRA Calculations'!AQ69</f>
        <v>1870066513781.866</v>
      </c>
      <c r="AE2" s="7">
        <f>'IRA Calculations'!AR69</f>
        <v>1879569028432.9895</v>
      </c>
      <c r="AF2" s="7">
        <f>'IRA Calculations'!AS69</f>
        <v>1889267674139.4368</v>
      </c>
      <c r="AG2" s="7">
        <f>'IRA Calculations'!AT69</f>
        <v>1900071297373.0103</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6985554374559.793</v>
      </c>
      <c r="C4" s="7">
        <f>'IRA Calculations'!P71</f>
        <v>6985554374559.793</v>
      </c>
      <c r="D4" s="7">
        <f>'IRA Calculations'!Q71</f>
        <v>6985554374559.793</v>
      </c>
      <c r="E4" s="7">
        <f>'IRA Calculations'!R71</f>
        <v>7026564941508.0615</v>
      </c>
      <c r="F4" s="7">
        <f>'IRA Calculations'!S71</f>
        <v>6865174139832.3125</v>
      </c>
      <c r="G4" s="7">
        <f>'IRA Calculations'!T71</f>
        <v>6695768612470.3672</v>
      </c>
      <c r="H4" s="7">
        <f>'IRA Calculations'!U71</f>
        <v>6525783106141.4619</v>
      </c>
      <c r="I4" s="7">
        <f>'IRA Calculations'!V71</f>
        <v>6354779047656.4766</v>
      </c>
      <c r="J4" s="7">
        <f>'IRA Calculations'!W71</f>
        <v>6182055517602.6807</v>
      </c>
      <c r="K4" s="7">
        <f>'IRA Calculations'!X71</f>
        <v>6008174686804.0273</v>
      </c>
      <c r="L4" s="7">
        <f>'IRA Calculations'!Y71</f>
        <v>5827577578143.125</v>
      </c>
      <c r="M4" s="7">
        <f>'IRA Calculations'!Z71</f>
        <v>5650039238953.4297</v>
      </c>
      <c r="N4" s="7">
        <f>'IRA Calculations'!AA71</f>
        <v>5472198074804.373</v>
      </c>
      <c r="O4" s="7">
        <f>'IRA Calculations'!AB71</f>
        <v>5295748871376.4355</v>
      </c>
      <c r="P4" s="7">
        <f>'IRA Calculations'!AC71</f>
        <v>5314979905257.082</v>
      </c>
      <c r="Q4" s="7">
        <f>'IRA Calculations'!AD71</f>
        <v>5337204115746.5781</v>
      </c>
      <c r="R4" s="7">
        <f>'IRA Calculations'!AE71</f>
        <v>5360303120178.8535</v>
      </c>
      <c r="S4" s="7">
        <f>'IRA Calculations'!AF71</f>
        <v>5393504366672.1562</v>
      </c>
      <c r="T4" s="7">
        <f>'IRA Calculations'!AG71</f>
        <v>5430387210131.7148</v>
      </c>
      <c r="U4" s="7">
        <f>'IRA Calculations'!AH71</f>
        <v>5473733869624.3164</v>
      </c>
      <c r="V4" s="7">
        <f>'IRA Calculations'!AI71</f>
        <v>5520574972097.4688</v>
      </c>
      <c r="W4" s="7">
        <f>'IRA Calculations'!AJ71</f>
        <v>5572590561938.6113</v>
      </c>
      <c r="X4" s="7">
        <f>'IRA Calculations'!AK71</f>
        <v>5587146449174.9531</v>
      </c>
      <c r="Y4" s="7">
        <f>'IRA Calculations'!AL71</f>
        <v>5607563315806.5176</v>
      </c>
      <c r="Z4" s="7">
        <f>'IRA Calculations'!AM71</f>
        <v>5630068516454.6992</v>
      </c>
      <c r="AA4" s="7">
        <f>'IRA Calculations'!AN71</f>
        <v>5657575683380.3145</v>
      </c>
      <c r="AB4" s="7">
        <f>'IRA Calculations'!AO71</f>
        <v>5686306368135.4902</v>
      </c>
      <c r="AC4" s="7">
        <f>'IRA Calculations'!AP71</f>
        <v>5718887381200.9453</v>
      </c>
      <c r="AD4" s="7">
        <f>'IRA Calculations'!AQ71</f>
        <v>5751261855489.4707</v>
      </c>
      <c r="AE4" s="7">
        <f>'IRA Calculations'!AR71</f>
        <v>5786224148059.668</v>
      </c>
      <c r="AF4" s="7">
        <f>'IRA Calculations'!AS71</f>
        <v>5819773348337.3672</v>
      </c>
      <c r="AG4" s="7">
        <f>'IRA Calculations'!AT71</f>
        <v>5854976372448.6504</v>
      </c>
    </row>
    <row r="5" spans="1:35" x14ac:dyDescent="0.2">
      <c r="A5" s="1" t="s">
        <v>79</v>
      </c>
      <c r="B5" s="7">
        <f>'IRA Calculations'!O72</f>
        <v>213253294612.67465</v>
      </c>
      <c r="C5" s="7">
        <f>'IRA Calculations'!P72</f>
        <v>213253294612.67465</v>
      </c>
      <c r="D5" s="7">
        <f>'IRA Calculations'!Q72</f>
        <v>213253294612.67465</v>
      </c>
      <c r="E5" s="7">
        <f>'IRA Calculations'!R72</f>
        <v>214602667118.25629</v>
      </c>
      <c r="F5" s="7">
        <f>'IRA Calculations'!S72</f>
        <v>215605739673.79907</v>
      </c>
      <c r="G5" s="7">
        <f>'IRA Calculations'!T72</f>
        <v>216154988713.31509</v>
      </c>
      <c r="H5" s="7">
        <f>'IRA Calculations'!U72</f>
        <v>216336935892.96753</v>
      </c>
      <c r="I5" s="7">
        <f>'IRA Calculations'!V72</f>
        <v>215981272111.95731</v>
      </c>
      <c r="J5" s="7">
        <f>'IRA Calculations'!W72</f>
        <v>214894023398.9646</v>
      </c>
      <c r="K5" s="7">
        <f>'IRA Calculations'!X72</f>
        <v>212834537820.42386</v>
      </c>
      <c r="L5" s="7">
        <f>'IRA Calculations'!Y72</f>
        <v>209464084283.78088</v>
      </c>
      <c r="M5" s="7">
        <f>'IRA Calculations'!Z72</f>
        <v>204971379295.95181</v>
      </c>
      <c r="N5" s="7">
        <f>'IRA Calculations'!AA72</f>
        <v>199293444665.11508</v>
      </c>
      <c r="O5" s="7">
        <f>'IRA Calculations'!AB72</f>
        <v>192605985568.27029</v>
      </c>
      <c r="P5" s="7">
        <f>'IRA Calculations'!AC72</f>
        <v>184952987916.61713</v>
      </c>
      <c r="Q5" s="7">
        <f>'IRA Calculations'!AD72</f>
        <v>176461646381.51791</v>
      </c>
      <c r="R5" s="7">
        <f>'IRA Calculations'!AE72</f>
        <v>167220598242.95389</v>
      </c>
      <c r="S5" s="7">
        <f>'IRA Calculations'!AF72</f>
        <v>157636170369.83594</v>
      </c>
      <c r="T5" s="7">
        <f>'IRA Calculations'!AG72</f>
        <v>147743560414.62161</v>
      </c>
      <c r="U5" s="7">
        <f>'IRA Calculations'!AH72</f>
        <v>137758827799.6965</v>
      </c>
      <c r="V5" s="7">
        <f>'IRA Calculations'!AI72</f>
        <v>127782020045.9438</v>
      </c>
      <c r="W5" s="7">
        <f>'IRA Calculations'!AJ72</f>
        <v>117998645022.40378</v>
      </c>
      <c r="X5" s="7">
        <f>'IRA Calculations'!AK72</f>
        <v>108046541263.1254</v>
      </c>
      <c r="Y5" s="7">
        <f>'IRA Calculations'!AL72</f>
        <v>98682833526.62764</v>
      </c>
      <c r="Z5" s="7">
        <f>'IRA Calculations'!AM72</f>
        <v>89937389475.621338</v>
      </c>
      <c r="AA5" s="7">
        <f>'IRA Calculations'!AN72</f>
        <v>81931915629.248566</v>
      </c>
      <c r="AB5" s="7">
        <f>'IRA Calculations'!AO72</f>
        <v>74705710455.390442</v>
      </c>
      <c r="AC5" s="7">
        <f>'IRA Calculations'!AP72</f>
        <v>68350650996.217125</v>
      </c>
      <c r="AD5" s="7">
        <f>'IRA Calculations'!AQ72</f>
        <v>62864295838.592857</v>
      </c>
      <c r="AE5" s="7">
        <f>'IRA Calculations'!AR72</f>
        <v>58273644866.318924</v>
      </c>
      <c r="AF5" s="7">
        <f>'IRA Calculations'!AS72</f>
        <v>54514693936.002518</v>
      </c>
      <c r="AG5" s="7">
        <f>'IRA Calculations'!AT72</f>
        <v>51548651371.338028</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4048960046892.3486</v>
      </c>
      <c r="C7" s="7">
        <f>'IRA Calculations'!P74</f>
        <v>4048960046892.3486</v>
      </c>
      <c r="D7" s="7">
        <f>'IRA Calculations'!Q74</f>
        <v>4048960046892.3486</v>
      </c>
      <c r="E7" s="7">
        <f>'IRA Calculations'!R74</f>
        <v>4068284615781.7314</v>
      </c>
      <c r="F7" s="7">
        <f>'IRA Calculations'!S74</f>
        <v>4084609287266.2524</v>
      </c>
      <c r="G7" s="7">
        <f>'IRA Calculations'!T74</f>
        <v>4098598411697.73</v>
      </c>
      <c r="H7" s="7">
        <f>'IRA Calculations'!U74</f>
        <v>4113766887068.7119</v>
      </c>
      <c r="I7" s="7">
        <f>'IRA Calculations'!V74</f>
        <v>4129710950475.0693</v>
      </c>
      <c r="J7" s="7">
        <f>'IRA Calculations'!W74</f>
        <v>4146756137230.8354</v>
      </c>
      <c r="K7" s="7">
        <f>'IRA Calculations'!X74</f>
        <v>4164496343383.5928</v>
      </c>
      <c r="L7" s="7">
        <f>'IRA Calculations'!Y74</f>
        <v>4180374414867.7192</v>
      </c>
      <c r="M7" s="7">
        <f>'IRA Calculations'!Z74</f>
        <v>4198915222136.811</v>
      </c>
      <c r="N7" s="7">
        <f>'IRA Calculations'!AA74</f>
        <v>4218511095272.5601</v>
      </c>
      <c r="O7" s="7">
        <f>'IRA Calculations'!AB74</f>
        <v>4240045207711.624</v>
      </c>
      <c r="P7" s="7">
        <f>'IRA Calculations'!AC74</f>
        <v>4262805372709.9688</v>
      </c>
      <c r="Q7" s="7">
        <f>'IRA Calculations'!AD74</f>
        <v>4287803941871.4438</v>
      </c>
      <c r="R7" s="7">
        <f>'IRA Calculations'!AE74</f>
        <v>4314268316345.0879</v>
      </c>
      <c r="S7" s="7">
        <f>'IRA Calculations'!AF74</f>
        <v>4346936456234.9629</v>
      </c>
      <c r="T7" s="7">
        <f>'IRA Calculations'!AG74</f>
        <v>4382442581677.4639</v>
      </c>
      <c r="U7" s="7">
        <f>'IRA Calculations'!AH74</f>
        <v>4421794629800.0771</v>
      </c>
      <c r="V7" s="7">
        <f>'IRA Calculations'!AI74</f>
        <v>4462142716412.4268</v>
      </c>
      <c r="W7" s="7">
        <f>'IRA Calculations'!AJ74</f>
        <v>4503944472544.0684</v>
      </c>
      <c r="X7" s="7">
        <f>'IRA Calculations'!AK74</f>
        <v>4527695690097.2617</v>
      </c>
      <c r="Y7" s="7">
        <f>'IRA Calculations'!AL74</f>
        <v>4551258208829.542</v>
      </c>
      <c r="Z7" s="7">
        <f>'IRA Calculations'!AM74</f>
        <v>4571717515998.1338</v>
      </c>
      <c r="AA7" s="7">
        <f>'IRA Calculations'!AN74</f>
        <v>4590925318673.5605</v>
      </c>
      <c r="AB7" s="7">
        <f>'IRA Calculations'!AO74</f>
        <v>4607593469178.0947</v>
      </c>
      <c r="AC7" s="7">
        <f>'IRA Calculations'!AP74</f>
        <v>4624776677054.8828</v>
      </c>
      <c r="AD7" s="7">
        <f>'IRA Calculations'!AQ74</f>
        <v>4641270387917.1191</v>
      </c>
      <c r="AE7" s="7">
        <f>'IRA Calculations'!AR74</f>
        <v>4659528843231.0518</v>
      </c>
      <c r="AF7" s="7">
        <f>'IRA Calculations'!AS74</f>
        <v>4677460778594.1055</v>
      </c>
      <c r="AG7" s="7">
        <f>'IRA Calculations'!AT74</f>
        <v>4697085155284.8252</v>
      </c>
    </row>
    <row r="8" spans="1:35" x14ac:dyDescent="0.2">
      <c r="A8" s="1" t="s">
        <v>344</v>
      </c>
      <c r="B8" s="7">
        <f>'IRA Calculations'!O75</f>
        <v>1230312989.0283649</v>
      </c>
      <c r="C8" s="7">
        <f>'IRA Calculations'!P75</f>
        <v>1230312989.0283649</v>
      </c>
      <c r="D8" s="7">
        <f>'IRA Calculations'!Q75</f>
        <v>1230312989.0283649</v>
      </c>
      <c r="E8" s="7">
        <f>'IRA Calculations'!R75</f>
        <v>1239277946.5237324</v>
      </c>
      <c r="F8" s="7">
        <f>'IRA Calculations'!S75</f>
        <v>1247956492.9052603</v>
      </c>
      <c r="G8" s="7">
        <f>'IRA Calculations'!T75</f>
        <v>1256693976.4590483</v>
      </c>
      <c r="H8" s="7">
        <f>'IRA Calculations'!U75</f>
        <v>1265688505.6632824</v>
      </c>
      <c r="I8" s="7">
        <f>'IRA Calculations'!V75</f>
        <v>1274429257.9814289</v>
      </c>
      <c r="J8" s="7">
        <f>'IRA Calculations'!W75</f>
        <v>1283007253.6094844</v>
      </c>
      <c r="K8" s="7">
        <f>'IRA Calculations'!X75</f>
        <v>1291261288.3799944</v>
      </c>
      <c r="L8" s="7">
        <f>'IRA Calculations'!Y75</f>
        <v>1298643013.6537709</v>
      </c>
      <c r="M8" s="7">
        <f>'IRA Calculations'!Z75</f>
        <v>1305958989.7224584</v>
      </c>
      <c r="N8" s="7">
        <f>'IRA Calculations'!AA75</f>
        <v>1312735402.6841729</v>
      </c>
      <c r="O8" s="7">
        <f>'IRA Calculations'!AB75</f>
        <v>1319085023.5643086</v>
      </c>
      <c r="P8" s="7">
        <f>'IRA Calculations'!AC75</f>
        <v>1324933369.8295596</v>
      </c>
      <c r="Q8" s="7">
        <f>'IRA Calculations'!AD75</f>
        <v>1330613032.2888525</v>
      </c>
      <c r="R8" s="7">
        <f>'IRA Calculations'!AE75</f>
        <v>1336023697.2206633</v>
      </c>
      <c r="S8" s="7">
        <f>'IRA Calculations'!AF75</f>
        <v>1341912083.5140245</v>
      </c>
      <c r="T8" s="7">
        <f>'IRA Calculations'!AG75</f>
        <v>1347610770.3808551</v>
      </c>
      <c r="U8" s="7">
        <f>'IRA Calculations'!AH75</f>
        <v>1353717403.3764241</v>
      </c>
      <c r="V8" s="7">
        <f>'IRA Calculations'!AI75</f>
        <v>1359591186.0171599</v>
      </c>
      <c r="W8" s="7">
        <f>'IRA Calculations'!AJ75</f>
        <v>1365755362.7430029</v>
      </c>
      <c r="X8" s="7">
        <f>'IRA Calculations'!AK75</f>
        <v>1373645139.2189298</v>
      </c>
      <c r="Y8" s="7">
        <f>'IRA Calculations'!AL75</f>
        <v>1381802667.5108173</v>
      </c>
      <c r="Z8" s="7">
        <f>'IRA Calculations'!AM75</f>
        <v>1389629729.9449613</v>
      </c>
      <c r="AA8" s="7">
        <f>'IRA Calculations'!AN75</f>
        <v>1397738104.2520087</v>
      </c>
      <c r="AB8" s="7">
        <f>'IRA Calculations'!AO75</f>
        <v>1405538696.7013755</v>
      </c>
      <c r="AC8" s="7">
        <f>'IRA Calculations'!AP75</f>
        <v>1413659954.2345467</v>
      </c>
      <c r="AD8" s="7">
        <f>'IRA Calculations'!AQ75</f>
        <v>1421495534.640487</v>
      </c>
      <c r="AE8" s="7">
        <f>'IRA Calculations'!AR75</f>
        <v>1429678474.5850704</v>
      </c>
      <c r="AF8" s="7">
        <f>'IRA Calculations'!AS75</f>
        <v>1437593226.5625076</v>
      </c>
      <c r="AG8" s="7">
        <f>'IRA Calculations'!AT75</f>
        <v>1445877906.382829</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1242350665200.2986</v>
      </c>
      <c r="C10" s="7">
        <f>'IRA Calculations'!P77</f>
        <v>1242350665200.2986</v>
      </c>
      <c r="D10" s="7">
        <f>'IRA Calculations'!Q77</f>
        <v>1242350665200.2986</v>
      </c>
      <c r="E10" s="7">
        <f>'IRA Calculations'!R77</f>
        <v>1253494536276.6348</v>
      </c>
      <c r="F10" s="7">
        <f>'IRA Calculations'!S77</f>
        <v>1264227301083.0251</v>
      </c>
      <c r="G10" s="7">
        <f>'IRA Calculations'!T77</f>
        <v>1274564921339.0476</v>
      </c>
      <c r="H10" s="7">
        <f>'IRA Calculations'!U77</f>
        <v>1285954443550.5332</v>
      </c>
      <c r="I10" s="7">
        <f>'IRA Calculations'!V77</f>
        <v>1298296437443.4844</v>
      </c>
      <c r="J10" s="7">
        <f>'IRA Calculations'!W77</f>
        <v>1311516166931.2378</v>
      </c>
      <c r="K10" s="7">
        <f>'IRA Calculations'!X77</f>
        <v>1325719596039.5898</v>
      </c>
      <c r="L10" s="7">
        <f>'IRA Calculations'!Y77</f>
        <v>1339941805468.437</v>
      </c>
      <c r="M10" s="7">
        <f>'IRA Calculations'!Z77</f>
        <v>1355652662166.3823</v>
      </c>
      <c r="N10" s="7">
        <f>'IRA Calculations'!AA77</f>
        <v>1371645219272.6604</v>
      </c>
      <c r="O10" s="7">
        <f>'IRA Calculations'!AB77</f>
        <v>1387810764809.979</v>
      </c>
      <c r="P10" s="7">
        <f>'IRA Calculations'!AC77</f>
        <v>1403469021845.3977</v>
      </c>
      <c r="Q10" s="7">
        <f>'IRA Calculations'!AD77</f>
        <v>1418526900960.4124</v>
      </c>
      <c r="R10" s="7">
        <f>'IRA Calculations'!AE77</f>
        <v>1432371735354.582</v>
      </c>
      <c r="S10" s="7">
        <f>'IRA Calculations'!AF77</f>
        <v>1446507933775.0454</v>
      </c>
      <c r="T10" s="7">
        <f>'IRA Calculations'!AG77</f>
        <v>1459725682372.0298</v>
      </c>
      <c r="U10" s="7">
        <f>'IRA Calculations'!AH77</f>
        <v>1472705281464.2346</v>
      </c>
      <c r="V10" s="7">
        <f>'IRA Calculations'!AI77</f>
        <v>1485262160797.301</v>
      </c>
      <c r="W10" s="7">
        <f>'IRA Calculations'!AJ77</f>
        <v>1497976608235.354</v>
      </c>
      <c r="X10" s="7">
        <f>'IRA Calculations'!AK77</f>
        <v>1503340033508.6836</v>
      </c>
      <c r="Y10" s="7">
        <f>'IRA Calculations'!AL77</f>
        <v>1509455504599.918</v>
      </c>
      <c r="Z10" s="7">
        <f>'IRA Calculations'!AM77</f>
        <v>1515710309779.9045</v>
      </c>
      <c r="AA10" s="7">
        <f>'IRA Calculations'!AN77</f>
        <v>1522788693307.1951</v>
      </c>
      <c r="AB10" s="7">
        <f>'IRA Calculations'!AO77</f>
        <v>1529995077948.3823</v>
      </c>
      <c r="AC10" s="7">
        <f>'IRA Calculations'!AP77</f>
        <v>1537876862737.8428</v>
      </c>
      <c r="AD10" s="7">
        <f>'IRA Calculations'!AQ77</f>
        <v>1545635904515.6172</v>
      </c>
      <c r="AE10" s="7">
        <f>'IRA Calculations'!AR77</f>
        <v>1553844776764.8933</v>
      </c>
      <c r="AF10" s="7">
        <f>'IRA Calculations'!AS77</f>
        <v>1561693943235.0347</v>
      </c>
      <c r="AG10" s="7">
        <f>'IRA Calculations'!AT77</f>
        <v>1569815510390.4597</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511856696357.31006</v>
      </c>
      <c r="C2" s="7">
        <f>'IRA Calculations'!P82</f>
        <v>511856696357.31006</v>
      </c>
      <c r="D2" s="7">
        <f>'IRA Calculations'!Q82</f>
        <v>511856696357.31006</v>
      </c>
      <c r="E2" s="7">
        <f>'IRA Calculations'!R82</f>
        <v>501319251958.52264</v>
      </c>
      <c r="F2" s="7">
        <f>'IRA Calculations'!S82</f>
        <v>548810468982.50873</v>
      </c>
      <c r="G2" s="7">
        <f>'IRA Calculations'!T82</f>
        <v>597154241312.05347</v>
      </c>
      <c r="H2" s="7">
        <f>'IRA Calculations'!U82</f>
        <v>646822569364.24451</v>
      </c>
      <c r="I2" s="7">
        <f>'IRA Calculations'!V82</f>
        <v>697308823677.27332</v>
      </c>
      <c r="J2" s="7">
        <f>'IRA Calculations'!W82</f>
        <v>749266335391.18958</v>
      </c>
      <c r="K2" s="7">
        <f>'IRA Calculations'!X82</f>
        <v>802094375107.30469</v>
      </c>
      <c r="L2" s="7">
        <f>'IRA Calculations'!Y82</f>
        <v>856194942479.74011</v>
      </c>
      <c r="M2" s="7">
        <f>'IRA Calculations'!Z82</f>
        <v>911201226739.44714</v>
      </c>
      <c r="N2" s="7">
        <f>'IRA Calculations'!AA82</f>
        <v>966950132279.60901</v>
      </c>
      <c r="O2" s="7">
        <f>'IRA Calculations'!AB82</f>
        <v>1023365519166.3876</v>
      </c>
      <c r="P2" s="7">
        <f>'IRA Calculations'!AC82</f>
        <v>1022901197239.0623</v>
      </c>
      <c r="Q2" s="7">
        <f>'IRA Calculations'!AD82</f>
        <v>1023079552392.5546</v>
      </c>
      <c r="R2" s="7">
        <f>'IRA Calculations'!AE82</f>
        <v>1023350169583.6937</v>
      </c>
      <c r="S2" s="7">
        <f>'IRA Calculations'!AF82</f>
        <v>1024070120661.6237</v>
      </c>
      <c r="T2" s="7">
        <f>'IRA Calculations'!AG82</f>
        <v>1024755481705.3629</v>
      </c>
      <c r="U2" s="7">
        <f>'IRA Calculations'!AH82</f>
        <v>1025909377128.9271</v>
      </c>
      <c r="V2" s="7">
        <f>'IRA Calculations'!AI82</f>
        <v>1026913135101.8972</v>
      </c>
      <c r="W2" s="7">
        <f>'IRA Calculations'!AJ82</f>
        <v>1028337014159.5039</v>
      </c>
      <c r="X2" s="7">
        <f>'IRA Calculations'!AK82</f>
        <v>1029645608258.8481</v>
      </c>
      <c r="Y2" s="7">
        <f>'IRA Calculations'!AL82</f>
        <v>1031315170758.8854</v>
      </c>
      <c r="Z2" s="7">
        <f>'IRA Calculations'!AM82</f>
        <v>1033081284659.6615</v>
      </c>
      <c r="AA2" s="7">
        <f>'IRA Calculations'!AN82</f>
        <v>1034756195989.576</v>
      </c>
      <c r="AB2" s="7">
        <f>'IRA Calculations'!AO82</f>
        <v>1036703366793.0605</v>
      </c>
      <c r="AC2" s="7">
        <f>'IRA Calculations'!AP82</f>
        <v>1038670996512.5094</v>
      </c>
      <c r="AD2" s="7">
        <f>'IRA Calculations'!AQ82</f>
        <v>1040533286865.7916</v>
      </c>
      <c r="AE2" s="7">
        <f>'IRA Calculations'!AR82</f>
        <v>1042627067765.7773</v>
      </c>
      <c r="AF2" s="7">
        <f>'IRA Calculations'!AS82</f>
        <v>1044776242292.1178</v>
      </c>
      <c r="AG2" s="7">
        <f>'IRA Calculations'!AT82</f>
        <v>1046833926765.9725</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649628708096.40088</v>
      </c>
      <c r="C2" s="7">
        <f>'IRA Calculations'!P95</f>
        <v>649628708096.40088</v>
      </c>
      <c r="D2" s="7">
        <f>'IRA Calculations'!Q95</f>
        <v>649628708096.40088</v>
      </c>
      <c r="E2" s="7">
        <f>'IRA Calculations'!R95</f>
        <v>652727250772.91089</v>
      </c>
      <c r="F2" s="7">
        <f>'IRA Calculations'!S95</f>
        <v>656312677159.23853</v>
      </c>
      <c r="G2" s="7">
        <f>'IRA Calculations'!T95</f>
        <v>660311522937.72681</v>
      </c>
      <c r="H2" s="7">
        <f>'IRA Calculations'!U95</f>
        <v>666571544962.4563</v>
      </c>
      <c r="I2" s="7">
        <f>'IRA Calculations'!V95</f>
        <v>674506577025.55078</v>
      </c>
      <c r="J2" s="7">
        <f>'IRA Calculations'!W95</f>
        <v>683553873041.13904</v>
      </c>
      <c r="K2" s="7">
        <f>'IRA Calculations'!X95</f>
        <v>692378946793.80188</v>
      </c>
      <c r="L2" s="7">
        <f>'IRA Calculations'!Y95</f>
        <v>701416036306.57629</v>
      </c>
      <c r="M2" s="7">
        <f>'IRA Calculations'!Z95</f>
        <v>710877535704.76208</v>
      </c>
      <c r="N2" s="7">
        <f>'IRA Calculations'!AA95</f>
        <v>721440417918.46887</v>
      </c>
      <c r="O2" s="7">
        <f>'IRA Calculations'!AB95</f>
        <v>732882546873.12195</v>
      </c>
      <c r="P2" s="7">
        <f>'IRA Calculations'!AC95</f>
        <v>745098588445.81763</v>
      </c>
      <c r="Q2" s="7">
        <f>'IRA Calculations'!AD95</f>
        <v>757433662283.43335</v>
      </c>
      <c r="R2" s="7">
        <f>'IRA Calculations'!AE95</f>
        <v>769783728356.16443</v>
      </c>
      <c r="S2" s="7">
        <f>'IRA Calculations'!AF95</f>
        <v>779314963821.90466</v>
      </c>
      <c r="T2" s="7">
        <f>'IRA Calculations'!AG95</f>
        <v>788718598646.1377</v>
      </c>
      <c r="U2" s="7">
        <f>'IRA Calculations'!AH95</f>
        <v>798073724067.30371</v>
      </c>
      <c r="V2" s="7">
        <f>'IRA Calculations'!AI95</f>
        <v>807317221098.26111</v>
      </c>
      <c r="W2" s="7">
        <f>'IRA Calculations'!AJ95</f>
        <v>816561020252.07275</v>
      </c>
      <c r="X2" s="7">
        <f>'IRA Calculations'!AK95</f>
        <v>825428425272.47485</v>
      </c>
      <c r="Y2" s="7">
        <f>'IRA Calculations'!AL95</f>
        <v>834579758040.76355</v>
      </c>
      <c r="Z2" s="7">
        <f>'IRA Calculations'!AM95</f>
        <v>844097069019.14587</v>
      </c>
      <c r="AA2" s="7">
        <f>'IRA Calculations'!AN95</f>
        <v>854143085067.88562</v>
      </c>
      <c r="AB2" s="7">
        <f>'IRA Calculations'!AO95</f>
        <v>864530951407.75</v>
      </c>
      <c r="AC2" s="7">
        <f>'IRA Calculations'!AP95</f>
        <v>875259233703.65222</v>
      </c>
      <c r="AD2" s="7">
        <f>'IRA Calculations'!AQ95</f>
        <v>886462446438.87097</v>
      </c>
      <c r="AE2" s="7">
        <f>'IRA Calculations'!AR95</f>
        <v>897879454922.44495</v>
      </c>
      <c r="AF2" s="7">
        <f>'IRA Calculations'!AS95</f>
        <v>909605812248.62183</v>
      </c>
      <c r="AG2" s="7">
        <f>'IRA Calculations'!AT95</f>
        <v>921783450332.50769</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2840390664484.7617</v>
      </c>
      <c r="C2" s="7">
        <f>'IRA Calculations'!P108</f>
        <v>2840390664484.7617</v>
      </c>
      <c r="D2" s="7">
        <f>'IRA Calculations'!Q108</f>
        <v>2840390664484.7617</v>
      </c>
      <c r="E2" s="7">
        <f>'IRA Calculations'!R108</f>
        <v>2835799505733.0073</v>
      </c>
      <c r="F2" s="7">
        <f>'IRA Calculations'!S108</f>
        <v>2831457655709.9775</v>
      </c>
      <c r="G2" s="7">
        <f>'IRA Calculations'!T108</f>
        <v>2828264294457.6772</v>
      </c>
      <c r="H2" s="7">
        <f>'IRA Calculations'!U108</f>
        <v>2827156832565.3794</v>
      </c>
      <c r="I2" s="7">
        <f>'IRA Calculations'!V108</f>
        <v>2828562422334.0537</v>
      </c>
      <c r="J2" s="7">
        <f>'IRA Calculations'!W108</f>
        <v>2832922745604.7871</v>
      </c>
      <c r="K2" s="7">
        <f>'IRA Calculations'!X108</f>
        <v>2840415442736.7529</v>
      </c>
      <c r="L2" s="7">
        <f>'IRA Calculations'!Y108</f>
        <v>2850246131481.8257</v>
      </c>
      <c r="M2" s="7">
        <f>'IRA Calculations'!Z108</f>
        <v>2863236893615.9839</v>
      </c>
      <c r="N2" s="7">
        <f>'IRA Calculations'!AA108</f>
        <v>2879288616197.1548</v>
      </c>
      <c r="O2" s="7">
        <f>'IRA Calculations'!AB108</f>
        <v>2898226381104.0103</v>
      </c>
      <c r="P2" s="7">
        <f>'IRA Calculations'!AC108</f>
        <v>2918971101781.5005</v>
      </c>
      <c r="Q2" s="7">
        <f>'IRA Calculations'!AD108</f>
        <v>2942070277940.3613</v>
      </c>
      <c r="R2" s="7">
        <f>'IRA Calculations'!AE108</f>
        <v>2967637886246.5522</v>
      </c>
      <c r="S2" s="7">
        <f>'IRA Calculations'!AF108</f>
        <v>2994654702494.5205</v>
      </c>
      <c r="T2" s="7">
        <f>'IRA Calculations'!AG108</f>
        <v>3022627902314.1421</v>
      </c>
      <c r="U2" s="7">
        <f>'IRA Calculations'!AH108</f>
        <v>3051136078783.5859</v>
      </c>
      <c r="V2" s="7">
        <f>'IRA Calculations'!AI108</f>
        <v>3079533612274.7725</v>
      </c>
      <c r="W2" s="7">
        <f>'IRA Calculations'!AJ108</f>
        <v>3108101177362.2559</v>
      </c>
      <c r="X2" s="7">
        <f>'IRA Calculations'!AK108</f>
        <v>3133754908200.2153</v>
      </c>
      <c r="Y2" s="7">
        <f>'IRA Calculations'!AL108</f>
        <v>3159562501299.3271</v>
      </c>
      <c r="Z2" s="7">
        <f>'IRA Calculations'!AM108</f>
        <v>3185543707761.2754</v>
      </c>
      <c r="AA2" s="7">
        <f>'IRA Calculations'!AN108</f>
        <v>3212157338379.4126</v>
      </c>
      <c r="AB2" s="7">
        <f>'IRA Calculations'!AO108</f>
        <v>3238647864914.9907</v>
      </c>
      <c r="AC2" s="7">
        <f>'IRA Calculations'!AP108</f>
        <v>3265152507089.5249</v>
      </c>
      <c r="AD2" s="7">
        <f>'IRA Calculations'!AQ108</f>
        <v>3292468707255.7393</v>
      </c>
      <c r="AE2" s="7">
        <f>'IRA Calculations'!AR108</f>
        <v>3319721221947.1987</v>
      </c>
      <c r="AF2" s="7">
        <f>'IRA Calculations'!AS108</f>
        <v>3347436810121.5034</v>
      </c>
      <c r="AG2" s="7">
        <f>'IRA Calculations'!AT108</f>
        <v>3376260994653.6113</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2677570256711.9199</v>
      </c>
      <c r="C4" s="7">
        <f>'IRA Calculations'!P110</f>
        <v>2677570256711.9199</v>
      </c>
      <c r="D4" s="7">
        <f>'IRA Calculations'!Q110</f>
        <v>2677570256711.9199</v>
      </c>
      <c r="E4" s="7">
        <f>'IRA Calculations'!R110</f>
        <v>2694377149720.8843</v>
      </c>
      <c r="F4" s="7">
        <f>'IRA Calculations'!S110</f>
        <v>2711528887183.8604</v>
      </c>
      <c r="G4" s="7">
        <f>'IRA Calculations'!T110</f>
        <v>2729568077847.1812</v>
      </c>
      <c r="H4" s="7">
        <f>'IRA Calculations'!U110</f>
        <v>2748850696074.8862</v>
      </c>
      <c r="I4" s="7">
        <f>'IRA Calculations'!V110</f>
        <v>2769978024541.5713</v>
      </c>
      <c r="J4" s="7">
        <f>'IRA Calculations'!W110</f>
        <v>2792757026498.0015</v>
      </c>
      <c r="K4" s="7">
        <f>'IRA Calculations'!X110</f>
        <v>2816766387736.5601</v>
      </c>
      <c r="L4" s="7">
        <f>'IRA Calculations'!Y110</f>
        <v>2841248334265.0068</v>
      </c>
      <c r="M4" s="7">
        <f>'IRA Calculations'!Z110</f>
        <v>2866498114830.7539</v>
      </c>
      <c r="N4" s="7">
        <f>'IRA Calculations'!AA110</f>
        <v>2892464064542.7549</v>
      </c>
      <c r="O4" s="7">
        <f>'IRA Calculations'!AB110</f>
        <v>2918511412293.1904</v>
      </c>
      <c r="P4" s="7">
        <f>'IRA Calculations'!AC110</f>
        <v>2944440623026.4272</v>
      </c>
      <c r="Q4" s="7">
        <f>'IRA Calculations'!AD110</f>
        <v>2971036007235.0029</v>
      </c>
      <c r="R4" s="7">
        <f>'IRA Calculations'!AE110</f>
        <v>2998535800555.3252</v>
      </c>
      <c r="S4" s="7">
        <f>'IRA Calculations'!AF110</f>
        <v>3026912271505.0898</v>
      </c>
      <c r="T4" s="7">
        <f>'IRA Calculations'!AG110</f>
        <v>3055524441392.6699</v>
      </c>
      <c r="U4" s="7">
        <f>'IRA Calculations'!AH110</f>
        <v>3084198887232.9595</v>
      </c>
      <c r="V4" s="7">
        <f>'IRA Calculations'!AI110</f>
        <v>3112746250255.3193</v>
      </c>
      <c r="W4" s="7">
        <f>'IRA Calculations'!AJ110</f>
        <v>3141122494852.9648</v>
      </c>
      <c r="X4" s="7">
        <f>'IRA Calculations'!AK110</f>
        <v>3166316231718.5791</v>
      </c>
      <c r="Y4" s="7">
        <f>'IRA Calculations'!AL110</f>
        <v>3191633659176.2349</v>
      </c>
      <c r="Z4" s="7">
        <f>'IRA Calculations'!AM110</f>
        <v>3217170627070.749</v>
      </c>
      <c r="AA4" s="7">
        <f>'IRA Calculations'!AN110</f>
        <v>3243003895646.1313</v>
      </c>
      <c r="AB4" s="7">
        <f>'IRA Calculations'!AO110</f>
        <v>3269170097558.4014</v>
      </c>
      <c r="AC4" s="7">
        <f>'IRA Calculations'!AP110</f>
        <v>3295673151320.5322</v>
      </c>
      <c r="AD4" s="7">
        <f>'IRA Calculations'!AQ110</f>
        <v>3322550433788.7632</v>
      </c>
      <c r="AE4" s="7">
        <f>'IRA Calculations'!AR110</f>
        <v>3349774702916.1558</v>
      </c>
      <c r="AF4" s="7">
        <f>'IRA Calculations'!AS110</f>
        <v>3377377034605.854</v>
      </c>
      <c r="AG4" s="7">
        <f>'IRA Calculations'!AT110</f>
        <v>3405376680875.8564</v>
      </c>
    </row>
    <row r="5" spans="1:35" x14ac:dyDescent="0.2">
      <c r="A5" s="1" t="s">
        <v>79</v>
      </c>
      <c r="B5" s="7">
        <f>'IRA Calculations'!O111</f>
        <v>2359056714.5463052</v>
      </c>
      <c r="C5" s="7">
        <f>'IRA Calculations'!P111</f>
        <v>2359056714.5463052</v>
      </c>
      <c r="D5" s="7">
        <f>'IRA Calculations'!Q111</f>
        <v>2359056714.5463052</v>
      </c>
      <c r="E5" s="7">
        <f>'IRA Calculations'!R111</f>
        <v>2269285249.4498587</v>
      </c>
      <c r="F5" s="7">
        <f>'IRA Calculations'!S111</f>
        <v>2159411588.7957411</v>
      </c>
      <c r="G5" s="7">
        <f>'IRA Calculations'!T111</f>
        <v>2040089021.5973511</v>
      </c>
      <c r="H5" s="7">
        <f>'IRA Calculations'!U111</f>
        <v>1922094390.0719872</v>
      </c>
      <c r="I5" s="7">
        <f>'IRA Calculations'!V111</f>
        <v>1815089932.8052537</v>
      </c>
      <c r="J5" s="7">
        <f>'IRA Calculations'!W111</f>
        <v>1725524840.5312953</v>
      </c>
      <c r="K5" s="7">
        <f>'IRA Calculations'!X111</f>
        <v>1656444312.0476723</v>
      </c>
      <c r="L5" s="7">
        <f>'IRA Calculations'!Y111</f>
        <v>1607713037.9109895</v>
      </c>
      <c r="M5" s="7">
        <f>'IRA Calculations'!Z111</f>
        <v>1577628015.0434945</v>
      </c>
      <c r="N5" s="7">
        <f>'IRA Calculations'!AA111</f>
        <v>1562862728.1325858</v>
      </c>
      <c r="O5" s="7">
        <f>'IRA Calculations'!AB111</f>
        <v>1559195431.9900274</v>
      </c>
      <c r="P5" s="7">
        <f>'IRA Calculations'!AC111</f>
        <v>1562877771.6540585</v>
      </c>
      <c r="Q5" s="7">
        <f>'IRA Calculations'!AD111</f>
        <v>1571513575.4697845</v>
      </c>
      <c r="R5" s="7">
        <f>'IRA Calculations'!AE111</f>
        <v>1583206088.6868775</v>
      </c>
      <c r="S5" s="7">
        <f>'IRA Calculations'!AF111</f>
        <v>1596658813.5383079</v>
      </c>
      <c r="T5" s="7">
        <f>'IRA Calculations'!AG111</f>
        <v>1610828805.6255221</v>
      </c>
      <c r="U5" s="7">
        <f>'IRA Calculations'!AH111</f>
        <v>1625296891.5765941</v>
      </c>
      <c r="V5" s="7">
        <f>'IRA Calculations'!AI111</f>
        <v>1639792454.6549218</v>
      </c>
      <c r="W5" s="7">
        <f>'IRA Calculations'!AJ111</f>
        <v>1654206817.2283263</v>
      </c>
      <c r="X5" s="7">
        <f>'IRA Calculations'!AK111</f>
        <v>1667148802.6907556</v>
      </c>
      <c r="Y5" s="7">
        <f>'IRA Calculations'!AL111</f>
        <v>1680188276.3162868</v>
      </c>
      <c r="Z5" s="7">
        <f>'IRA Calculations'!AM111</f>
        <v>1693382661.3465807</v>
      </c>
      <c r="AA5" s="7">
        <f>'IRA Calculations'!AN111</f>
        <v>1706777600.6518478</v>
      </c>
      <c r="AB5" s="7">
        <f>'IRA Calculations'!AO111</f>
        <v>1720395427.1845143</v>
      </c>
      <c r="AC5" s="7">
        <f>'IRA Calculations'!AP111</f>
        <v>1734224268.8980126</v>
      </c>
      <c r="AD5" s="7">
        <f>'IRA Calculations'!AQ111</f>
        <v>1748276974.3071289</v>
      </c>
      <c r="AE5" s="7">
        <f>'IRA Calculations'!AR111</f>
        <v>1762532304.3709819</v>
      </c>
      <c r="AF5" s="7">
        <f>'IRA Calculations'!AS111</f>
        <v>1776998354.0119612</v>
      </c>
      <c r="AG5" s="7">
        <f>'IRA Calculations'!AT111</f>
        <v>1791686225.3398733</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276163141507.96063</v>
      </c>
      <c r="C10" s="7">
        <f>'IRA Calculations'!P116</f>
        <v>276163141507.96063</v>
      </c>
      <c r="D10" s="7">
        <f>'IRA Calculations'!Q116</f>
        <v>276163141507.96063</v>
      </c>
      <c r="E10" s="7">
        <f>'IRA Calculations'!R116</f>
        <v>272976732977.10223</v>
      </c>
      <c r="F10" s="7">
        <f>'IRA Calculations'!S116</f>
        <v>270968173322.87643</v>
      </c>
      <c r="G10" s="7">
        <f>'IRA Calculations'!T116</f>
        <v>269965301207.90488</v>
      </c>
      <c r="H10" s="7">
        <f>'IRA Calculations'!U116</f>
        <v>269766523163.84692</v>
      </c>
      <c r="I10" s="7">
        <f>'IRA Calculations'!V116</f>
        <v>270214285470.80017</v>
      </c>
      <c r="J10" s="7">
        <f>'IRA Calculations'!W116</f>
        <v>271147548283.98492</v>
      </c>
      <c r="K10" s="7">
        <f>'IRA Calculations'!X116</f>
        <v>272438129598.32733</v>
      </c>
      <c r="L10" s="7">
        <f>'IRA Calculations'!Y116</f>
        <v>273951998082.38043</v>
      </c>
      <c r="M10" s="7">
        <f>'IRA Calculations'!Z116</f>
        <v>275678596890.37756</v>
      </c>
      <c r="N10" s="7">
        <f>'IRA Calculations'!AA116</f>
        <v>277580139786.8476</v>
      </c>
      <c r="O10" s="7">
        <f>'IRA Calculations'!AB116</f>
        <v>279567050015.46027</v>
      </c>
      <c r="P10" s="7">
        <f>'IRA Calculations'!AC116</f>
        <v>281591225285.271</v>
      </c>
      <c r="Q10" s="7">
        <f>'IRA Calculations'!AD116</f>
        <v>283689886219.67755</v>
      </c>
      <c r="R10" s="7">
        <f>'IRA Calculations'!AE116</f>
        <v>285871465397.32983</v>
      </c>
      <c r="S10" s="7">
        <f>'IRA Calculations'!AF116</f>
        <v>288134865379.82837</v>
      </c>
      <c r="T10" s="7">
        <f>'IRA Calculations'!AG116</f>
        <v>290425684943.65411</v>
      </c>
      <c r="U10" s="7">
        <f>'IRA Calculations'!AH116</f>
        <v>292731249230.60626</v>
      </c>
      <c r="V10" s="7">
        <f>'IRA Calculations'!AI116</f>
        <v>295036534386.21094</v>
      </c>
      <c r="W10" s="7">
        <f>'IRA Calculations'!AJ116</f>
        <v>297339254907.08929</v>
      </c>
      <c r="X10" s="7">
        <f>'IRA Calculations'!AK116</f>
        <v>299831547502.20068</v>
      </c>
      <c r="Y10" s="7">
        <f>'IRA Calculations'!AL116</f>
        <v>302328271520.40424</v>
      </c>
      <c r="Z10" s="7">
        <f>'IRA Calculations'!AM116</f>
        <v>304836326392.36639</v>
      </c>
      <c r="AA10" s="7">
        <f>'IRA Calculations'!AN116</f>
        <v>307361659340.85223</v>
      </c>
      <c r="AB10" s="7">
        <f>'IRA Calculations'!AO116</f>
        <v>309907383372.59357</v>
      </c>
      <c r="AC10" s="7">
        <f>'IRA Calculations'!AP116</f>
        <v>312475721785.0791</v>
      </c>
      <c r="AD10" s="7">
        <f>'IRA Calculations'!AQ116</f>
        <v>315070411523.927</v>
      </c>
      <c r="AE10" s="7">
        <f>'IRA Calculations'!AR116</f>
        <v>317690670640.83948</v>
      </c>
      <c r="AF10" s="7">
        <f>'IRA Calculations'!AS116</f>
        <v>320340338652.41833</v>
      </c>
      <c r="AG10" s="7">
        <f>'IRA Calculations'!AT116</f>
        <v>323021871564.45453</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4088419533356.6387</v>
      </c>
      <c r="C2" s="7">
        <f>'IRA Calculations'!P121</f>
        <v>4088419533356.6387</v>
      </c>
      <c r="D2" s="7">
        <f>'IRA Calculations'!Q121</f>
        <v>4088419533356.6387</v>
      </c>
      <c r="E2" s="7">
        <f>'IRA Calculations'!R121</f>
        <v>4089659761753.7769</v>
      </c>
      <c r="F2" s="7">
        <f>'IRA Calculations'!S121</f>
        <v>4091885523892.623</v>
      </c>
      <c r="G2" s="7">
        <f>'IRA Calculations'!T121</f>
        <v>4096562983800.4009</v>
      </c>
      <c r="H2" s="7">
        <f>'IRA Calculations'!U121</f>
        <v>4099309929410.1704</v>
      </c>
      <c r="I2" s="7">
        <f>'IRA Calculations'!V121</f>
        <v>4098413984536.9487</v>
      </c>
      <c r="J2" s="7">
        <f>'IRA Calculations'!W121</f>
        <v>4098613328413.5903</v>
      </c>
      <c r="K2" s="7">
        <f>'IRA Calculations'!X121</f>
        <v>4099749105267.6953</v>
      </c>
      <c r="L2" s="7">
        <f>'IRA Calculations'!Y121</f>
        <v>4097483024793.3286</v>
      </c>
      <c r="M2" s="7">
        <f>'IRA Calculations'!Z121</f>
        <v>4090780242656.3833</v>
      </c>
      <c r="N2" s="7">
        <f>'IRA Calculations'!AA121</f>
        <v>4080108729631.6782</v>
      </c>
      <c r="O2" s="7">
        <f>'IRA Calculations'!AB121</f>
        <v>4064198744809.9839</v>
      </c>
      <c r="P2" s="7">
        <f>'IRA Calculations'!AC121</f>
        <v>4048191897804.4604</v>
      </c>
      <c r="Q2" s="7">
        <f>'IRA Calculations'!AD121</f>
        <v>4035927064758.6616</v>
      </c>
      <c r="R2" s="7">
        <f>'IRA Calculations'!AE121</f>
        <v>4025245886895.7949</v>
      </c>
      <c r="S2" s="7">
        <f>'IRA Calculations'!AF121</f>
        <v>4011742770514.5776</v>
      </c>
      <c r="T2" s="7">
        <f>'IRA Calculations'!AG121</f>
        <v>3992919401736.5923</v>
      </c>
      <c r="U2" s="7">
        <f>'IRA Calculations'!AH121</f>
        <v>3970050918552.4937</v>
      </c>
      <c r="V2" s="7">
        <f>'IRA Calculations'!AI121</f>
        <v>3938605737395.3643</v>
      </c>
      <c r="W2" s="7">
        <f>'IRA Calculations'!AJ121</f>
        <v>3896286483026.2695</v>
      </c>
      <c r="X2" s="7">
        <f>'IRA Calculations'!AK121</f>
        <v>3831335684624.769</v>
      </c>
      <c r="Y2" s="7">
        <f>'IRA Calculations'!AL121</f>
        <v>3756950486091.4292</v>
      </c>
      <c r="Z2" s="7">
        <f>'IRA Calculations'!AM121</f>
        <v>3675855275640.5068</v>
      </c>
      <c r="AA2" s="7">
        <f>'IRA Calculations'!AN121</f>
        <v>3588986621631.374</v>
      </c>
      <c r="AB2" s="7">
        <f>'IRA Calculations'!AO121</f>
        <v>3492816189309.2041</v>
      </c>
      <c r="AC2" s="7">
        <f>'IRA Calculations'!AP121</f>
        <v>3384698873745.4824</v>
      </c>
      <c r="AD2" s="7">
        <f>'IRA Calculations'!AQ121</f>
        <v>3263214012165.3721</v>
      </c>
      <c r="AE2" s="7">
        <f>'IRA Calculations'!AR121</f>
        <v>3127102741643.1499</v>
      </c>
      <c r="AF2" s="7">
        <f>'IRA Calculations'!AS121</f>
        <v>2980322698909.7144</v>
      </c>
      <c r="AG2" s="7">
        <f>'IRA Calculations'!AT121</f>
        <v>2825344492674.5723</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663950280276.9718</v>
      </c>
      <c r="C2" s="7">
        <f>'IRA Calculations'!P134</f>
        <v>663950280276.9718</v>
      </c>
      <c r="D2" s="7">
        <f>'IRA Calculations'!Q134</f>
        <v>663950280276.9718</v>
      </c>
      <c r="E2" s="7">
        <f>'IRA Calculations'!R134</f>
        <v>669961822527.73438</v>
      </c>
      <c r="F2" s="7">
        <f>'IRA Calculations'!S134</f>
        <v>675555479037.50464</v>
      </c>
      <c r="G2" s="7">
        <f>'IRA Calculations'!T134</f>
        <v>680859385557.82825</v>
      </c>
      <c r="H2" s="7">
        <f>'IRA Calculations'!U134</f>
        <v>685844176524.12048</v>
      </c>
      <c r="I2" s="7">
        <f>'IRA Calculations'!V134</f>
        <v>690699930300.21741</v>
      </c>
      <c r="J2" s="7">
        <f>'IRA Calculations'!W134</f>
        <v>695464405385.97437</v>
      </c>
      <c r="K2" s="7">
        <f>'IRA Calculations'!X134</f>
        <v>700185159600.40942</v>
      </c>
      <c r="L2" s="7">
        <f>'IRA Calculations'!Y134</f>
        <v>704941039145.67151</v>
      </c>
      <c r="M2" s="7">
        <f>'IRA Calculations'!Z134</f>
        <v>709497144254.52319</v>
      </c>
      <c r="N2" s="7">
        <f>'IRA Calculations'!AA134</f>
        <v>713887693188.70862</v>
      </c>
      <c r="O2" s="7">
        <f>'IRA Calculations'!AB134</f>
        <v>717953346508.86963</v>
      </c>
      <c r="P2" s="7">
        <f>'IRA Calculations'!AC134</f>
        <v>721769927043.51428</v>
      </c>
      <c r="Q2" s="7">
        <f>'IRA Calculations'!AD134</f>
        <v>725321323498.13586</v>
      </c>
      <c r="R2" s="7">
        <f>'IRA Calculations'!AE134</f>
        <v>728396088109.31592</v>
      </c>
      <c r="S2" s="7">
        <f>'IRA Calculations'!AF134</f>
        <v>731184806893.8833</v>
      </c>
      <c r="T2" s="7">
        <f>'IRA Calculations'!AG134</f>
        <v>733562911212.48572</v>
      </c>
      <c r="U2" s="7">
        <f>'IRA Calculations'!AH134</f>
        <v>735698369005.99805</v>
      </c>
      <c r="V2" s="7">
        <f>'IRA Calculations'!AI134</f>
        <v>737493680158.45776</v>
      </c>
      <c r="W2" s="7">
        <f>'IRA Calculations'!AJ134</f>
        <v>739152568505.05273</v>
      </c>
      <c r="X2" s="7">
        <f>'IRA Calculations'!AK134</f>
        <v>740693379335.85913</v>
      </c>
      <c r="Y2" s="7">
        <f>'IRA Calculations'!AL134</f>
        <v>742272983855.98438</v>
      </c>
      <c r="Z2" s="7">
        <f>'IRA Calculations'!AM134</f>
        <v>743785846099.73169</v>
      </c>
      <c r="AA2" s="7">
        <f>'IRA Calculations'!AN134</f>
        <v>745404081767.53381</v>
      </c>
      <c r="AB2" s="7">
        <f>'IRA Calculations'!AO134</f>
        <v>747056830634.65869</v>
      </c>
      <c r="AC2" s="7">
        <f>'IRA Calculations'!AP134</f>
        <v>748701173606.43921</v>
      </c>
      <c r="AD2" s="7">
        <f>'IRA Calculations'!AQ134</f>
        <v>750377150532.29993</v>
      </c>
      <c r="AE2" s="7">
        <f>'IRA Calculations'!AR134</f>
        <v>751996963644.35718</v>
      </c>
      <c r="AF2" s="7">
        <f>'IRA Calculations'!AS134</f>
        <v>753704225257.44238</v>
      </c>
      <c r="AG2" s="7">
        <f>'IRA Calculations'!AT134</f>
        <v>755423395574.13159</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11821315371052.686</v>
      </c>
      <c r="C4" s="7">
        <f>'IRA Calculations'!P136</f>
        <v>11821315371052.686</v>
      </c>
      <c r="D4" s="7">
        <f>'IRA Calculations'!Q136</f>
        <v>11821315371052.686</v>
      </c>
      <c r="E4" s="7">
        <f>'IRA Calculations'!R136</f>
        <v>11860268794514.715</v>
      </c>
      <c r="F4" s="7">
        <f>'IRA Calculations'!S136</f>
        <v>11882209775388.715</v>
      </c>
      <c r="G4" s="7">
        <f>'IRA Calculations'!T136</f>
        <v>11900467000748.621</v>
      </c>
      <c r="H4" s="7">
        <f>'IRA Calculations'!U136</f>
        <v>11914523194088.488</v>
      </c>
      <c r="I4" s="7">
        <f>'IRA Calculations'!V136</f>
        <v>11927884947955.156</v>
      </c>
      <c r="J4" s="7">
        <f>'IRA Calculations'!W136</f>
        <v>11941631417035.508</v>
      </c>
      <c r="K4" s="7">
        <f>'IRA Calculations'!X136</f>
        <v>11957324413220.508</v>
      </c>
      <c r="L4" s="7">
        <f>'IRA Calculations'!Y136</f>
        <v>11977347459973.635</v>
      </c>
      <c r="M4" s="7">
        <f>'IRA Calculations'!Z136</f>
        <v>11998790792430.27</v>
      </c>
      <c r="N4" s="7">
        <f>'IRA Calculations'!AA136</f>
        <v>12022567381062.229</v>
      </c>
      <c r="O4" s="7">
        <f>'IRA Calculations'!AB136</f>
        <v>12047115888803.789</v>
      </c>
      <c r="P4" s="7">
        <f>'IRA Calculations'!AC136</f>
        <v>12086136136750.773</v>
      </c>
      <c r="Q4" s="7">
        <f>'IRA Calculations'!AD136</f>
        <v>12128609763154.254</v>
      </c>
      <c r="R4" s="7">
        <f>'IRA Calculations'!AE136</f>
        <v>12170915630554.557</v>
      </c>
      <c r="S4" s="7">
        <f>'IRA Calculations'!AF136</f>
        <v>12215949433430.053</v>
      </c>
      <c r="T4" s="7">
        <f>'IRA Calculations'!AG136</f>
        <v>12260676677853.539</v>
      </c>
      <c r="U4" s="7">
        <f>'IRA Calculations'!AH136</f>
        <v>12307029810792.445</v>
      </c>
      <c r="V4" s="7">
        <f>'IRA Calculations'!AI136</f>
        <v>12352197605281.1</v>
      </c>
      <c r="W4" s="7">
        <f>'IRA Calculations'!AJ136</f>
        <v>12398686106006.994</v>
      </c>
      <c r="X4" s="7">
        <f>'IRA Calculations'!AK136</f>
        <v>12444261651544.715</v>
      </c>
      <c r="Y4" s="7">
        <f>'IRA Calculations'!AL136</f>
        <v>12490755950718.049</v>
      </c>
      <c r="Z4" s="7">
        <f>'IRA Calculations'!AM136</f>
        <v>12535376690748.668</v>
      </c>
      <c r="AA4" s="7">
        <f>'IRA Calculations'!AN136</f>
        <v>12580809175910.215</v>
      </c>
      <c r="AB4" s="7">
        <f>'IRA Calculations'!AO136</f>
        <v>12625334147902.361</v>
      </c>
      <c r="AC4" s="7">
        <f>'IRA Calculations'!AP136</f>
        <v>12668307900772.654</v>
      </c>
      <c r="AD4" s="7">
        <f>'IRA Calculations'!AQ136</f>
        <v>12710449416161.561</v>
      </c>
      <c r="AE4" s="7">
        <f>'IRA Calculations'!AR136</f>
        <v>12750511089210.326</v>
      </c>
      <c r="AF4" s="7">
        <f>'IRA Calculations'!AS136</f>
        <v>12791250517918.229</v>
      </c>
      <c r="AG4" s="7">
        <f>'IRA Calculations'!AT136</f>
        <v>12831538780236.955</v>
      </c>
    </row>
    <row r="5" spans="1:35" x14ac:dyDescent="0.2">
      <c r="A5" s="1" t="s">
        <v>79</v>
      </c>
      <c r="B5" s="7">
        <f>'IRA Calculations'!O137</f>
        <v>166432972197.09039</v>
      </c>
      <c r="C5" s="7">
        <f>'IRA Calculations'!P137</f>
        <v>166432972197.09039</v>
      </c>
      <c r="D5" s="7">
        <f>'IRA Calculations'!Q137</f>
        <v>166432972197.09039</v>
      </c>
      <c r="E5" s="7">
        <f>'IRA Calculations'!R137</f>
        <v>167215629265.36508</v>
      </c>
      <c r="F5" s="7">
        <f>'IRA Calculations'!S137</f>
        <v>167803916359.26306</v>
      </c>
      <c r="G5" s="7">
        <f>'IRA Calculations'!T137</f>
        <v>168170556603.21027</v>
      </c>
      <c r="H5" s="7">
        <f>'IRA Calculations'!U137</f>
        <v>168228792645.591</v>
      </c>
      <c r="I5" s="7">
        <f>'IRA Calculations'!V137</f>
        <v>167925094117.5856</v>
      </c>
      <c r="J5" s="7">
        <f>'IRA Calculations'!W137</f>
        <v>167155671901.33493</v>
      </c>
      <c r="K5" s="7">
        <f>'IRA Calculations'!X137</f>
        <v>165826354537.68793</v>
      </c>
      <c r="L5" s="7">
        <f>'IRA Calculations'!Y137</f>
        <v>163889598485.10098</v>
      </c>
      <c r="M5" s="7">
        <f>'IRA Calculations'!Z137</f>
        <v>161302876795.44934</v>
      </c>
      <c r="N5" s="7">
        <f>'IRA Calculations'!AA137</f>
        <v>158132712535.6073</v>
      </c>
      <c r="O5" s="7">
        <f>'IRA Calculations'!AB137</f>
        <v>154474161739.28952</v>
      </c>
      <c r="P5" s="7">
        <f>'IRA Calculations'!AC137</f>
        <v>150463129447.19131</v>
      </c>
      <c r="Q5" s="7">
        <f>'IRA Calculations'!AD137</f>
        <v>146222387176.15701</v>
      </c>
      <c r="R5" s="7">
        <f>'IRA Calculations'!AE137</f>
        <v>141810382820.34586</v>
      </c>
      <c r="S5" s="7">
        <f>'IRA Calculations'!AF137</f>
        <v>137327551168.54486</v>
      </c>
      <c r="T5" s="7">
        <f>'IRA Calculations'!AG137</f>
        <v>132903774076.70284</v>
      </c>
      <c r="U5" s="7">
        <f>'IRA Calculations'!AH137</f>
        <v>128579913971.91147</v>
      </c>
      <c r="V5" s="7">
        <f>'IRA Calculations'!AI137</f>
        <v>124371762275.49823</v>
      </c>
      <c r="W5" s="7">
        <f>'IRA Calculations'!AJ137</f>
        <v>120349356027.01978</v>
      </c>
      <c r="X5" s="7">
        <f>'IRA Calculations'!AK137</f>
        <v>116556025346.07912</v>
      </c>
      <c r="Y5" s="7">
        <f>'IRA Calculations'!AL137</f>
        <v>113065668394.2453</v>
      </c>
      <c r="Z5" s="7">
        <f>'IRA Calculations'!AM137</f>
        <v>109919246566.16028</v>
      </c>
      <c r="AA5" s="7">
        <f>'IRA Calculations'!AN137</f>
        <v>107175856713.74934</v>
      </c>
      <c r="AB5" s="7">
        <f>'IRA Calculations'!AO137</f>
        <v>104859079912.72034</v>
      </c>
      <c r="AC5" s="7">
        <f>'IRA Calculations'!AP137</f>
        <v>102969453881.29547</v>
      </c>
      <c r="AD5" s="7">
        <f>'IRA Calculations'!AQ137</f>
        <v>101504100152.28668</v>
      </c>
      <c r="AE5" s="7">
        <f>'IRA Calculations'!AR137</f>
        <v>100420433035.59338</v>
      </c>
      <c r="AF5" s="7">
        <f>'IRA Calculations'!AS137</f>
        <v>99690997174.648987</v>
      </c>
      <c r="AG5" s="7">
        <f>'IRA Calculations'!AT137</f>
        <v>99250349994.941986</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2643000000000</v>
      </c>
      <c r="C7" s="7">
        <f>'IRA Calculations'!P139</f>
        <v>2643000000000</v>
      </c>
      <c r="D7" s="7">
        <f>'IRA Calculations'!Q139</f>
        <v>2643000000000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2000000000</v>
      </c>
      <c r="C8" s="7">
        <f>'IRA Calculations'!P140</f>
        <v>2000000000</v>
      </c>
      <c r="D8" s="7">
        <f>'IRA Calculations'!Q140</f>
        <v>2000000000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1588000000000</v>
      </c>
      <c r="C10" s="7">
        <f>'IRA Calculations'!P142</f>
        <v>1588000000000</v>
      </c>
      <c r="D10" s="7">
        <f>'IRA Calculations'!Q142</f>
        <v>1588000000000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3051257769132.856</v>
      </c>
      <c r="C2" s="7">
        <f>'IRA Calculations'!P147</f>
        <v>3051257769132.856</v>
      </c>
      <c r="D2" s="7">
        <f>'IRA Calculations'!Q147</f>
        <v>3051257769132.856</v>
      </c>
      <c r="E2" s="7">
        <f>'IRA Calculations'!R147</f>
        <v>3078844200814.9541</v>
      </c>
      <c r="F2" s="7">
        <f>'IRA Calculations'!S147</f>
        <v>3083426060758.1431</v>
      </c>
      <c r="G2" s="7">
        <f>'IRA Calculations'!T147</f>
        <v>3084035821216.4424</v>
      </c>
      <c r="H2" s="7">
        <f>'IRA Calculations'!U147</f>
        <v>3081843320654.106</v>
      </c>
      <c r="I2" s="7">
        <f>'IRA Calculations'!V147</f>
        <v>3075837741109.6885</v>
      </c>
      <c r="J2" s="7">
        <f>'IRA Calculations'!W147</f>
        <v>3067123928439.917</v>
      </c>
      <c r="K2" s="7">
        <f>'IRA Calculations'!X147</f>
        <v>3055631943742.1484</v>
      </c>
      <c r="L2" s="7">
        <f>'IRA Calculations'!Y147</f>
        <v>3039891991678.0454</v>
      </c>
      <c r="M2" s="7">
        <f>'IRA Calculations'!Z147</f>
        <v>3022083276420.9326</v>
      </c>
      <c r="N2" s="7">
        <f>'IRA Calculations'!AA147</f>
        <v>3003432042317.0771</v>
      </c>
      <c r="O2" s="7">
        <f>'IRA Calculations'!AB147</f>
        <v>2986724221416.4473</v>
      </c>
      <c r="P2" s="7">
        <f>'IRA Calculations'!AC147</f>
        <v>2989886597892.1191</v>
      </c>
      <c r="Q2" s="7">
        <f>'IRA Calculations'!AD147</f>
        <v>2994114765078.769</v>
      </c>
      <c r="R2" s="7">
        <f>'IRA Calculations'!AE147</f>
        <v>2999806689056.231</v>
      </c>
      <c r="S2" s="7">
        <f>'IRA Calculations'!AF147</f>
        <v>3007043969632.5908</v>
      </c>
      <c r="T2" s="7">
        <f>'IRA Calculations'!AG147</f>
        <v>3014480630030.1748</v>
      </c>
      <c r="U2" s="7">
        <f>'IRA Calculations'!AH147</f>
        <v>3025641762183.4609</v>
      </c>
      <c r="V2" s="7">
        <f>'IRA Calculations'!AI147</f>
        <v>3039779594752.0464</v>
      </c>
      <c r="W2" s="7">
        <f>'IRA Calculations'!AJ147</f>
        <v>3055450092504.2495</v>
      </c>
      <c r="X2" s="7">
        <f>'IRA Calculations'!AK147</f>
        <v>3073595817982.8086</v>
      </c>
      <c r="Y2" s="7">
        <f>'IRA Calculations'!AL147</f>
        <v>3095168639256.5552</v>
      </c>
      <c r="Z2" s="7">
        <f>'IRA Calculations'!AM147</f>
        <v>3119066603521.9497</v>
      </c>
      <c r="AA2" s="7">
        <f>'IRA Calculations'!AN147</f>
        <v>3145344926759.1626</v>
      </c>
      <c r="AB2" s="7">
        <f>'IRA Calculations'!AO147</f>
        <v>3175181953751.1123</v>
      </c>
      <c r="AC2" s="7">
        <f>'IRA Calculations'!AP147</f>
        <v>3207403887666.5723</v>
      </c>
      <c r="AD2" s="7">
        <f>'IRA Calculations'!AQ147</f>
        <v>3241919093102.895</v>
      </c>
      <c r="AE2" s="7">
        <f>'IRA Calculations'!AR147</f>
        <v>3278506495326.9746</v>
      </c>
      <c r="AF2" s="7">
        <f>'IRA Calculations'!AS147</f>
        <v>3317894990621.127</v>
      </c>
      <c r="AG2" s="7">
        <f>'IRA Calculations'!AT147</f>
        <v>3359801473351.834</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10898071058.909954</v>
      </c>
      <c r="C4" s="7">
        <f>'IRA Calculations'!P149</f>
        <v>10898071058.909954</v>
      </c>
      <c r="D4" s="7">
        <f>'IRA Calculations'!Q149</f>
        <v>10898071058.909954</v>
      </c>
      <c r="E4" s="7">
        <f>'IRA Calculations'!R149</f>
        <v>10879951648.675289</v>
      </c>
      <c r="F4" s="7">
        <f>'IRA Calculations'!S149</f>
        <v>10852275384.621664</v>
      </c>
      <c r="G4" s="7">
        <f>'IRA Calculations'!T149</f>
        <v>10813557241.221281</v>
      </c>
      <c r="H4" s="7">
        <f>'IRA Calculations'!U149</f>
        <v>10763248209.759575</v>
      </c>
      <c r="I4" s="7">
        <f>'IRA Calculations'!V149</f>
        <v>10700623902.636673</v>
      </c>
      <c r="J4" s="7">
        <f>'IRA Calculations'!W149</f>
        <v>10627432252.135813</v>
      </c>
      <c r="K4" s="7">
        <f>'IRA Calculations'!X149</f>
        <v>10544700788.646215</v>
      </c>
      <c r="L4" s="7">
        <f>'IRA Calculations'!Y149</f>
        <v>10454296592.491623</v>
      </c>
      <c r="M4" s="7">
        <f>'IRA Calculations'!Z149</f>
        <v>10357649623.912085</v>
      </c>
      <c r="N4" s="7">
        <f>'IRA Calculations'!AA149</f>
        <v>10255349870.075161</v>
      </c>
      <c r="O4" s="7">
        <f>'IRA Calculations'!AB149</f>
        <v>10148193510.892511</v>
      </c>
      <c r="P4" s="7">
        <f>'IRA Calculations'!AC149</f>
        <v>10033421491.784042</v>
      </c>
      <c r="Q4" s="7">
        <f>'IRA Calculations'!AD149</f>
        <v>9917565078.278616</v>
      </c>
      <c r="R4" s="7">
        <f>'IRA Calculations'!AE149</f>
        <v>9798581310.1178188</v>
      </c>
      <c r="S4" s="7">
        <f>'IRA Calculations'!AF149</f>
        <v>9675207783.6768055</v>
      </c>
      <c r="T4" s="7">
        <f>'IRA Calculations'!AG149</f>
        <v>9549673897.830822</v>
      </c>
      <c r="U4" s="7">
        <f>'IRA Calculations'!AH149</f>
        <v>9424494890.4389763</v>
      </c>
      <c r="V4" s="7">
        <f>'IRA Calculations'!AI149</f>
        <v>9299165505.0560303</v>
      </c>
      <c r="W4" s="7">
        <f>'IRA Calculations'!AJ149</f>
        <v>9173481526.837513</v>
      </c>
      <c r="X4" s="7">
        <f>'IRA Calculations'!AK149</f>
        <v>9050616608.2707386</v>
      </c>
      <c r="Y4" s="7">
        <f>'IRA Calculations'!AL149</f>
        <v>8929364000.4156818</v>
      </c>
      <c r="Z4" s="7">
        <f>'IRA Calculations'!AM149</f>
        <v>8814453530.2322979</v>
      </c>
      <c r="AA4" s="7">
        <f>'IRA Calculations'!AN149</f>
        <v>8703937646.3956375</v>
      </c>
      <c r="AB4" s="7">
        <f>'IRA Calculations'!AO149</f>
        <v>8600498361.0085258</v>
      </c>
      <c r="AC4" s="7">
        <f>'IRA Calculations'!AP149</f>
        <v>8502778992.8077507</v>
      </c>
      <c r="AD4" s="7">
        <f>'IRA Calculations'!AQ149</f>
        <v>8411463413.8676634</v>
      </c>
      <c r="AE4" s="7">
        <f>'IRA Calculations'!AR149</f>
        <v>8327245195.7003565</v>
      </c>
      <c r="AF4" s="7">
        <f>'IRA Calculations'!AS149</f>
        <v>8248428197.3796644</v>
      </c>
      <c r="AG4" s="7">
        <f>'IRA Calculations'!AT149</f>
        <v>8175167758.0132761</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2079619142509.1843</v>
      </c>
      <c r="C2" s="7">
        <f>'IRA Calculations'!P160</f>
        <v>2079619142509.1843</v>
      </c>
      <c r="D2" s="7">
        <f>'IRA Calculations'!Q160</f>
        <v>2079619142509.1843</v>
      </c>
      <c r="E2" s="7">
        <f>'IRA Calculations'!R160</f>
        <v>2051395020697.5632</v>
      </c>
      <c r="F2" s="7">
        <f>'IRA Calculations'!S160</f>
        <v>2002758579729.1289</v>
      </c>
      <c r="G2" s="7">
        <f>'IRA Calculations'!T160</f>
        <v>1949521162113.3806</v>
      </c>
      <c r="H2" s="7">
        <f>'IRA Calculations'!U160</f>
        <v>1898740089708.0449</v>
      </c>
      <c r="I2" s="7">
        <f>'IRA Calculations'!V160</f>
        <v>1848785862330.6528</v>
      </c>
      <c r="J2" s="7">
        <f>'IRA Calculations'!W160</f>
        <v>1800730177987.9707</v>
      </c>
      <c r="K2" s="7">
        <f>'IRA Calculations'!X160</f>
        <v>1755957617282.6506</v>
      </c>
      <c r="L2" s="7">
        <f>'IRA Calculations'!Y160</f>
        <v>1715604026934.9602</v>
      </c>
      <c r="M2" s="7">
        <f>'IRA Calculations'!Z160</f>
        <v>1680051887154.4504</v>
      </c>
      <c r="N2" s="7">
        <f>'IRA Calculations'!AA160</f>
        <v>1650717153165.8792</v>
      </c>
      <c r="O2" s="7">
        <f>'IRA Calculations'!AB160</f>
        <v>1626794139038.6147</v>
      </c>
      <c r="P2" s="7">
        <f>'IRA Calculations'!AC160</f>
        <v>1606661067125.8652</v>
      </c>
      <c r="Q2" s="7">
        <f>'IRA Calculations'!AD160</f>
        <v>1589481420427.4004</v>
      </c>
      <c r="R2" s="7">
        <f>'IRA Calculations'!AE160</f>
        <v>1573997229448.5701</v>
      </c>
      <c r="S2" s="7">
        <f>'IRA Calculations'!AF160</f>
        <v>1559538398445.5063</v>
      </c>
      <c r="T2" s="7">
        <f>'IRA Calculations'!AG160</f>
        <v>1546369893154.4324</v>
      </c>
      <c r="U2" s="7">
        <f>'IRA Calculations'!AH160</f>
        <v>1535412342953.7559</v>
      </c>
      <c r="V2" s="7">
        <f>'IRA Calculations'!AI160</f>
        <v>1525889405731.792</v>
      </c>
      <c r="W2" s="7">
        <f>'IRA Calculations'!AJ160</f>
        <v>1516977479015.8115</v>
      </c>
      <c r="X2" s="7">
        <f>'IRA Calculations'!AK160</f>
        <v>1510121888898.5581</v>
      </c>
      <c r="Y2" s="7">
        <f>'IRA Calculations'!AL160</f>
        <v>1505302386920.9216</v>
      </c>
      <c r="Z2" s="7">
        <f>'IRA Calculations'!AM160</f>
        <v>1502852222593.2368</v>
      </c>
      <c r="AA2" s="7">
        <f>'IRA Calculations'!AN160</f>
        <v>1502174958939.031</v>
      </c>
      <c r="AB2" s="7">
        <f>'IRA Calculations'!AO160</f>
        <v>1503290708381.9502</v>
      </c>
      <c r="AC2" s="7">
        <f>'IRA Calculations'!AP160</f>
        <v>1506455299269.3</v>
      </c>
      <c r="AD2" s="7">
        <f>'IRA Calculations'!AQ160</f>
        <v>1510902066587.8953</v>
      </c>
      <c r="AE2" s="7">
        <f>'IRA Calculations'!AR160</f>
        <v>1517235466092.5063</v>
      </c>
      <c r="AF2" s="7">
        <f>'IRA Calculations'!AS160</f>
        <v>1525565946768.2153</v>
      </c>
      <c r="AG2" s="7">
        <f>'IRA Calculations'!AT160</f>
        <v>1535805100466.136</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3341562216996.707</v>
      </c>
      <c r="C2" s="7">
        <f>'IRA Calculations'!P173</f>
        <v>3341562216996.707</v>
      </c>
      <c r="D2" s="7">
        <f>'IRA Calculations'!Q173</f>
        <v>3341562216996.707</v>
      </c>
      <c r="E2" s="7">
        <f>'IRA Calculations'!R173</f>
        <v>3392447122493.1309</v>
      </c>
      <c r="F2" s="7">
        <f>'IRA Calculations'!S173</f>
        <v>3438936911020.5635</v>
      </c>
      <c r="G2" s="7">
        <f>'IRA Calculations'!T173</f>
        <v>3478438292587.7197</v>
      </c>
      <c r="H2" s="7">
        <f>'IRA Calculations'!U173</f>
        <v>3508567181097.9556</v>
      </c>
      <c r="I2" s="7">
        <f>'IRA Calculations'!V173</f>
        <v>3528580088533.2998</v>
      </c>
      <c r="J2" s="7">
        <f>'IRA Calculations'!W173</f>
        <v>3541057075651.5098</v>
      </c>
      <c r="K2" s="7">
        <f>'IRA Calculations'!X173</f>
        <v>3548004438321.29</v>
      </c>
      <c r="L2" s="7">
        <f>'IRA Calculations'!Y173</f>
        <v>3552644899168.6587</v>
      </c>
      <c r="M2" s="7">
        <f>'IRA Calculations'!Z173</f>
        <v>3557483846041.3213</v>
      </c>
      <c r="N2" s="7">
        <f>'IRA Calculations'!AA173</f>
        <v>3565383210342.8198</v>
      </c>
      <c r="O2" s="7">
        <f>'IRA Calculations'!AB173</f>
        <v>3576639810592.4741</v>
      </c>
      <c r="P2" s="7">
        <f>'IRA Calculations'!AC173</f>
        <v>3591220745747.9038</v>
      </c>
      <c r="Q2" s="7">
        <f>'IRA Calculations'!AD173</f>
        <v>3609471127778.4668</v>
      </c>
      <c r="R2" s="7">
        <f>'IRA Calculations'!AE173</f>
        <v>3630035095327.4893</v>
      </c>
      <c r="S2" s="7">
        <f>'IRA Calculations'!AF173</f>
        <v>3652584894916.3726</v>
      </c>
      <c r="T2" s="7">
        <f>'IRA Calculations'!AG173</f>
        <v>3676906449487.4463</v>
      </c>
      <c r="U2" s="7">
        <f>'IRA Calculations'!AH173</f>
        <v>3702789892452.334</v>
      </c>
      <c r="V2" s="7">
        <f>'IRA Calculations'!AI173</f>
        <v>3729629338397.7139</v>
      </c>
      <c r="W2" s="7">
        <f>'IRA Calculations'!AJ173</f>
        <v>3756921304711.5796</v>
      </c>
      <c r="X2" s="7">
        <f>'IRA Calculations'!AK173</f>
        <v>3785553828229.5259</v>
      </c>
      <c r="Y2" s="7">
        <f>'IRA Calculations'!AL173</f>
        <v>3815726400836.8027</v>
      </c>
      <c r="Z2" s="7">
        <f>'IRA Calculations'!AM173</f>
        <v>3846323050272.0015</v>
      </c>
      <c r="AA2" s="7">
        <f>'IRA Calculations'!AN173</f>
        <v>3878599559567.2529</v>
      </c>
      <c r="AB2" s="7">
        <f>'IRA Calculations'!AO173</f>
        <v>3912371105723.6597</v>
      </c>
      <c r="AC2" s="7">
        <f>'IRA Calculations'!AP173</f>
        <v>3946988783254.6455</v>
      </c>
      <c r="AD2" s="7">
        <f>'IRA Calculations'!AQ173</f>
        <v>3982820548824.9873</v>
      </c>
      <c r="AE2" s="7">
        <f>'IRA Calculations'!AR173</f>
        <v>4019214461785.0762</v>
      </c>
      <c r="AF2" s="7">
        <f>'IRA Calculations'!AS173</f>
        <v>4056136800927.1035</v>
      </c>
      <c r="AG2" s="7">
        <f>'IRA Calculations'!AT173</f>
        <v>4094148638643.6973</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4754455616167.334</v>
      </c>
      <c r="C4" s="7">
        <f>'IRA Calculations'!P175</f>
        <v>4754455616167.334</v>
      </c>
      <c r="D4" s="7">
        <f>'IRA Calculations'!Q175</f>
        <v>4754455616167.334</v>
      </c>
      <c r="E4" s="7">
        <f>'IRA Calculations'!R175</f>
        <v>4807757777336.2266</v>
      </c>
      <c r="F4" s="7">
        <f>'IRA Calculations'!S175</f>
        <v>4858617124697.2764</v>
      </c>
      <c r="G4" s="7">
        <f>'IRA Calculations'!T175</f>
        <v>4908194520501.5322</v>
      </c>
      <c r="H4" s="7">
        <f>'IRA Calculations'!U175</f>
        <v>4958842119840.4424</v>
      </c>
      <c r="I4" s="7">
        <f>'IRA Calculations'!V175</f>
        <v>5009057199128.5254</v>
      </c>
      <c r="J4" s="7">
        <f>'IRA Calculations'!W175</f>
        <v>5062598296371.9365</v>
      </c>
      <c r="K4" s="7">
        <f>'IRA Calculations'!X175</f>
        <v>5120212300544.6885</v>
      </c>
      <c r="L4" s="7">
        <f>'IRA Calculations'!Y175</f>
        <v>5180567184549.4121</v>
      </c>
      <c r="M4" s="7">
        <f>'IRA Calculations'!Z175</f>
        <v>5244919718547.9365</v>
      </c>
      <c r="N4" s="7">
        <f>'IRA Calculations'!AA175</f>
        <v>5309650751142.998</v>
      </c>
      <c r="O4" s="7">
        <f>'IRA Calculations'!AB175</f>
        <v>5374509505762.5986</v>
      </c>
      <c r="P4" s="7">
        <f>'IRA Calculations'!AC175</f>
        <v>5440262266357.9707</v>
      </c>
      <c r="Q4" s="7">
        <f>'IRA Calculations'!AD175</f>
        <v>5506001434752.5273</v>
      </c>
      <c r="R4" s="7">
        <f>'IRA Calculations'!AE175</f>
        <v>5570862620433.0059</v>
      </c>
      <c r="S4" s="7">
        <f>'IRA Calculations'!AF175</f>
        <v>5636451139835.4434</v>
      </c>
      <c r="T4" s="7">
        <f>'IRA Calculations'!AG175</f>
        <v>5700428756085.4434</v>
      </c>
      <c r="U4" s="7">
        <f>'IRA Calculations'!AH175</f>
        <v>5766392470025.1953</v>
      </c>
      <c r="V4" s="7">
        <f>'IRA Calculations'!AI175</f>
        <v>5830873126862.3125</v>
      </c>
      <c r="W4" s="7">
        <f>'IRA Calculations'!AJ175</f>
        <v>5896355632830.0498</v>
      </c>
      <c r="X4" s="7">
        <f>'IRA Calculations'!AK175</f>
        <v>5962176167476.6475</v>
      </c>
      <c r="Y4" s="7">
        <f>'IRA Calculations'!AL175</f>
        <v>6027981969500.4111</v>
      </c>
      <c r="Z4" s="7">
        <f>'IRA Calculations'!AM175</f>
        <v>6094276026696.1143</v>
      </c>
      <c r="AA4" s="7">
        <f>'IRA Calculations'!AN175</f>
        <v>6161296150679.0352</v>
      </c>
      <c r="AB4" s="7">
        <f>'IRA Calculations'!AO175</f>
        <v>6228494387135.3857</v>
      </c>
      <c r="AC4" s="7">
        <f>'IRA Calculations'!AP175</f>
        <v>6296600498724.373</v>
      </c>
      <c r="AD4" s="7">
        <f>'IRA Calculations'!AQ175</f>
        <v>6364928754200.3242</v>
      </c>
      <c r="AE4" s="7">
        <f>'IRA Calculations'!AR175</f>
        <v>6433226076786.7979</v>
      </c>
      <c r="AF4" s="7">
        <f>'IRA Calculations'!AS175</f>
        <v>6502108445641.043</v>
      </c>
      <c r="AG4" s="7">
        <f>'IRA Calculations'!AT175</f>
        <v>6572094040142.6738</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13383610591084.281</v>
      </c>
      <c r="C2" s="7">
        <f>'IRA Calculations'!P186</f>
        <v>13383610591084.281</v>
      </c>
      <c r="D2" s="7">
        <f>'IRA Calculations'!Q186</f>
        <v>13383610591084.281</v>
      </c>
      <c r="E2" s="7">
        <f>'IRA Calculations'!R186</f>
        <v>13515938773913.672</v>
      </c>
      <c r="F2" s="7">
        <f>'IRA Calculations'!S186</f>
        <v>13669523532209.961</v>
      </c>
      <c r="G2" s="7">
        <f>'IRA Calculations'!T186</f>
        <v>13848041299295.391</v>
      </c>
      <c r="H2" s="7">
        <f>'IRA Calculations'!U186</f>
        <v>14031324379636.205</v>
      </c>
      <c r="I2" s="7">
        <f>'IRA Calculations'!V186</f>
        <v>14227352038548.035</v>
      </c>
      <c r="J2" s="7">
        <f>'IRA Calculations'!W186</f>
        <v>14431944382094.346</v>
      </c>
      <c r="K2" s="7">
        <f>'IRA Calculations'!X186</f>
        <v>14641846478862.498</v>
      </c>
      <c r="L2" s="7">
        <f>'IRA Calculations'!Y186</f>
        <v>14860693782822.457</v>
      </c>
      <c r="M2" s="7">
        <f>'IRA Calculations'!Z186</f>
        <v>15085342592232.105</v>
      </c>
      <c r="N2" s="7">
        <f>'IRA Calculations'!AA186</f>
        <v>15314680610385.566</v>
      </c>
      <c r="O2" s="7">
        <f>'IRA Calculations'!AB186</f>
        <v>15554837177551.133</v>
      </c>
      <c r="P2" s="7">
        <f>'IRA Calculations'!AC186</f>
        <v>15800397165029.539</v>
      </c>
      <c r="Q2" s="7">
        <f>'IRA Calculations'!AD186</f>
        <v>16054703317131.322</v>
      </c>
      <c r="R2" s="7">
        <f>'IRA Calculations'!AE186</f>
        <v>16316415023616.314</v>
      </c>
      <c r="S2" s="7">
        <f>'IRA Calculations'!AF186</f>
        <v>16580895763479.422</v>
      </c>
      <c r="T2" s="7">
        <f>'IRA Calculations'!AG186</f>
        <v>16857008785207.881</v>
      </c>
      <c r="U2" s="7">
        <f>'IRA Calculations'!AH186</f>
        <v>17134930752631.389</v>
      </c>
      <c r="V2" s="7">
        <f>'IRA Calculations'!AI186</f>
        <v>17421464238234.994</v>
      </c>
      <c r="W2" s="7">
        <f>'IRA Calculations'!AJ186</f>
        <v>17715912593029.305</v>
      </c>
      <c r="X2" s="7">
        <f>'IRA Calculations'!AK186</f>
        <v>18019329571788.168</v>
      </c>
      <c r="Y2" s="7">
        <f>'IRA Calculations'!AL186</f>
        <v>18328987120485.754</v>
      </c>
      <c r="Z2" s="7">
        <f>'IRA Calculations'!AM186</f>
        <v>18648356775682.777</v>
      </c>
      <c r="AA2" s="7">
        <f>'IRA Calculations'!AN186</f>
        <v>18973100580226.785</v>
      </c>
      <c r="AB2" s="7">
        <f>'IRA Calculations'!AO186</f>
        <v>19301116878763.078</v>
      </c>
      <c r="AC2" s="7">
        <f>'IRA Calculations'!AP186</f>
        <v>19641251357199.148</v>
      </c>
      <c r="AD2" s="7">
        <f>'IRA Calculations'!AQ186</f>
        <v>19980940916952.969</v>
      </c>
      <c r="AE2" s="7">
        <f>'IRA Calculations'!AR186</f>
        <v>20331384629593.754</v>
      </c>
      <c r="AF2" s="7">
        <f>'IRA Calculations'!AS186</f>
        <v>20689825170129.926</v>
      </c>
      <c r="AG2" s="7">
        <f>'IRA Calculations'!AT186</f>
        <v>21058258818438.531</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4216330941721.0737</v>
      </c>
      <c r="C4" s="7">
        <f>'IRA Calculations'!P188</f>
        <v>4216330941721.0737</v>
      </c>
      <c r="D4" s="7">
        <f>'IRA Calculations'!Q188</f>
        <v>4216330941721.0737</v>
      </c>
      <c r="E4" s="7">
        <f>'IRA Calculations'!R188</f>
        <v>4201791535269.0112</v>
      </c>
      <c r="F4" s="7">
        <f>'IRA Calculations'!S188</f>
        <v>4197132867118.3359</v>
      </c>
      <c r="G4" s="7">
        <f>'IRA Calculations'!T188</f>
        <v>4190929387032.1294</v>
      </c>
      <c r="H4" s="7">
        <f>'IRA Calculations'!U188</f>
        <v>4182435950429.7114</v>
      </c>
      <c r="I4" s="7">
        <f>'IRA Calculations'!V188</f>
        <v>4173827410192.894</v>
      </c>
      <c r="J4" s="7">
        <f>'IRA Calculations'!W188</f>
        <v>4154544522385.8428</v>
      </c>
      <c r="K4" s="7">
        <f>'IRA Calculations'!X188</f>
        <v>4138230096729.4272</v>
      </c>
      <c r="L4" s="7">
        <f>'IRA Calculations'!Y188</f>
        <v>4126459235589.2754</v>
      </c>
      <c r="M4" s="7">
        <f>'IRA Calculations'!Z188</f>
        <v>4121188700750.4097</v>
      </c>
      <c r="N4" s="7">
        <f>'IRA Calculations'!AA188</f>
        <v>4117929450470.7451</v>
      </c>
      <c r="O4" s="7">
        <f>'IRA Calculations'!AB188</f>
        <v>4116935924363.186</v>
      </c>
      <c r="P4" s="7">
        <f>'IRA Calculations'!AC188</f>
        <v>4118662478879.3613</v>
      </c>
      <c r="Q4" s="7">
        <f>'IRA Calculations'!AD188</f>
        <v>4118341400320.2114</v>
      </c>
      <c r="R4" s="7">
        <f>'IRA Calculations'!AE188</f>
        <v>4111120161782.3633</v>
      </c>
      <c r="S4" s="7">
        <f>'IRA Calculations'!AF188</f>
        <v>4105159005137.0088</v>
      </c>
      <c r="T4" s="7">
        <f>'IRA Calculations'!AG188</f>
        <v>4100888054491.7168</v>
      </c>
      <c r="U4" s="7">
        <f>'IRA Calculations'!AH188</f>
        <v>4099664321115.3359</v>
      </c>
      <c r="V4" s="7">
        <f>'IRA Calculations'!AI188</f>
        <v>4098585981803.4746</v>
      </c>
      <c r="W4" s="7">
        <f>'IRA Calculations'!AJ188</f>
        <v>4100900170663.77</v>
      </c>
      <c r="X4" s="7">
        <f>'IRA Calculations'!AK188</f>
        <v>4102826642018.6577</v>
      </c>
      <c r="Y4" s="7">
        <f>'IRA Calculations'!AL188</f>
        <v>4101966393803.5776</v>
      </c>
      <c r="Z4" s="7">
        <f>'IRA Calculations'!AM188</f>
        <v>4098010463631.4204</v>
      </c>
      <c r="AA4" s="7">
        <f>'IRA Calculations'!AN188</f>
        <v>4092855032426.9536</v>
      </c>
      <c r="AB4" s="7">
        <f>'IRA Calculations'!AO188</f>
        <v>4087027153674.0889</v>
      </c>
      <c r="AC4" s="7">
        <f>'IRA Calculations'!AP188</f>
        <v>4081732386491.1289</v>
      </c>
      <c r="AD4" s="7">
        <f>'IRA Calculations'!AQ188</f>
        <v>4077776456318.9604</v>
      </c>
      <c r="AE4" s="7">
        <f>'IRA Calculations'!AR188</f>
        <v>4072360527415.5742</v>
      </c>
      <c r="AF4" s="7">
        <f>'IRA Calculations'!AS188</f>
        <v>4068598455996.103</v>
      </c>
      <c r="AG4" s="7">
        <f>'IRA Calculations'!AT188</f>
        <v>4064424434727.1543</v>
      </c>
    </row>
    <row r="5" spans="1:35" x14ac:dyDescent="0.2">
      <c r="A5" s="1" t="s">
        <v>79</v>
      </c>
      <c r="B5" s="7">
        <f>'IRA Calculations'!O189</f>
        <v>3746567027802.9097</v>
      </c>
      <c r="C5" s="7">
        <f>'IRA Calculations'!P189</f>
        <v>3746567027802.9097</v>
      </c>
      <c r="D5" s="7">
        <f>'IRA Calculations'!Q189</f>
        <v>3746567027802.9097</v>
      </c>
      <c r="E5" s="7">
        <f>'IRA Calculations'!R189</f>
        <v>3750740090485.731</v>
      </c>
      <c r="F5" s="7">
        <f>'IRA Calculations'!S189</f>
        <v>3749702230336.6333</v>
      </c>
      <c r="G5" s="7">
        <f>'IRA Calculations'!T189</f>
        <v>3745377813048.7349</v>
      </c>
      <c r="H5" s="7">
        <f>'IRA Calculations'!U189</f>
        <v>3733593775939.2134</v>
      </c>
      <c r="I5" s="7">
        <f>'IRA Calculations'!V189</f>
        <v>3722436779336.4355</v>
      </c>
      <c r="J5" s="7">
        <f>'IRA Calculations'!W189</f>
        <v>3715539333762.2354</v>
      </c>
      <c r="K5" s="7">
        <f>'IRA Calculations'!X189</f>
        <v>3716404217219.8159</v>
      </c>
      <c r="L5" s="7">
        <f>'IRA Calculations'!Y189</f>
        <v>3716296106787.6191</v>
      </c>
      <c r="M5" s="7">
        <f>'IRA Calculations'!Z189</f>
        <v>3710090567979.4868</v>
      </c>
      <c r="N5" s="7">
        <f>'IRA Calculations'!AA189</f>
        <v>3701528221749.4463</v>
      </c>
      <c r="O5" s="7">
        <f>'IRA Calculations'!AB189</f>
        <v>3691906393283.8726</v>
      </c>
      <c r="P5" s="7">
        <f>'IRA Calculations'!AC189</f>
        <v>3691690172419.4795</v>
      </c>
      <c r="Q5" s="7">
        <f>'IRA Calculations'!AD189</f>
        <v>3691387463209.3262</v>
      </c>
      <c r="R5" s="7">
        <f>'IRA Calculations'!AE189</f>
        <v>3692511811704.1797</v>
      </c>
      <c r="S5" s="7">
        <f>'IRA Calculations'!AF189</f>
        <v>3686890069229.9102</v>
      </c>
      <c r="T5" s="7">
        <f>'IRA Calculations'!AG189</f>
        <v>3686565737933.3164</v>
      </c>
      <c r="U5" s="7">
        <f>'IRA Calculations'!AH189</f>
        <v>3689052277873.8613</v>
      </c>
      <c r="V5" s="7">
        <f>'IRA Calculations'!AI189</f>
        <v>3689809050899.2407</v>
      </c>
      <c r="W5" s="7">
        <f>'IRA Calculations'!AJ189</f>
        <v>3690825288961.8984</v>
      </c>
      <c r="X5" s="7">
        <f>'IRA Calculations'!AK189</f>
        <v>3694652398261.6904</v>
      </c>
      <c r="Y5" s="7">
        <f>'IRA Calculations'!AL189</f>
        <v>3701874175132.48</v>
      </c>
      <c r="Z5" s="7">
        <f>'IRA Calculations'!AM189</f>
        <v>3709982457547.2856</v>
      </c>
      <c r="AA5" s="7">
        <f>'IRA Calculations'!AN189</f>
        <v>3717506943628.2285</v>
      </c>
      <c r="AB5" s="7">
        <f>'IRA Calculations'!AO189</f>
        <v>3723323284880.4546</v>
      </c>
      <c r="AC5" s="7">
        <f>'IRA Calculations'!AP189</f>
        <v>3726609842019.2554</v>
      </c>
      <c r="AD5" s="7">
        <f>'IRA Calculations'!AQ189</f>
        <v>3727431481303.9556</v>
      </c>
      <c r="AE5" s="7">
        <f>'IRA Calculations'!AR189</f>
        <v>3729918021244.4966</v>
      </c>
      <c r="AF5" s="7">
        <f>'IRA Calculations'!AS189</f>
        <v>3733009979605.3452</v>
      </c>
      <c r="AG5" s="7">
        <f>'IRA Calculations'!AT189</f>
        <v>3734177572273.0791</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2023-12-15T19:20:25Z</dcterms:modified>
</cp:coreProperties>
</file>